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ippolimi-my.sharepoint.com/personal/santo_mancuso_gsom_polimi_it/Documents/Master_finance/Corsi/PW/Data/"/>
    </mc:Choice>
  </mc:AlternateContent>
  <xr:revisionPtr revIDLastSave="2" documentId="13_ncr:1_{0BE1C9BB-6DE5-4C13-9548-FDD0A7634F55}" xr6:coauthVersionLast="47" xr6:coauthVersionMax="47" xr10:uidLastSave="{46F47EF7-4149-4BD9-A5F7-F186402ECD4F}"/>
  <bookViews>
    <workbookView minimized="1" xWindow="750" yWindow="740" windowWidth="8220" windowHeight="7810" activeTab="1" xr2:uid="{00000000-000D-0000-FFFF-FFFF00000000}"/>
  </bookViews>
  <sheets>
    <sheet name="Summary" sheetId="37" r:id="rId1"/>
    <sheet name="CPILFESL" sheetId="2" r:id="rId2"/>
    <sheet name="CPILFESL1YAC" sheetId="51" r:id="rId3"/>
    <sheet name="CPILFESL10YAC" sheetId="52" r:id="rId4"/>
    <sheet name="CPIAUCSL" sheetId="16" r:id="rId5"/>
    <sheet name="CORESTICKM159SFRBATL" sheetId="15" r:id="rId6"/>
    <sheet name="PCEPI" sheetId="17" r:id="rId7"/>
    <sheet name="PCEPILFE" sheetId="18" r:id="rId8"/>
    <sheet name="MEDCPIM158SFRBCLE" sheetId="19" r:id="rId9"/>
    <sheet name="PPIACO" sheetId="20" r:id="rId10"/>
    <sheet name="PCUOMFGOMFG" sheetId="21" r:id="rId11"/>
    <sheet name="ISRATIO" sheetId="25" r:id="rId12"/>
    <sheet name="BUSINV" sheetId="27" r:id="rId13"/>
    <sheet name="TTLCONS" sheetId="28" r:id="rId14"/>
    <sheet name="TLMFGCONS" sheetId="29" r:id="rId15"/>
    <sheet name="USSTHPI" sheetId="30" r:id="rId16"/>
    <sheet name="PERMIT" sheetId="31" r:id="rId17"/>
    <sheet name="INDPRO" sheetId="32" r:id="rId18"/>
    <sheet name="TCU" sheetId="33" r:id="rId19"/>
    <sheet name="IPMAN" sheetId="34" r:id="rId20"/>
    <sheet name="MNFCTRIRSA" sheetId="35" r:id="rId21"/>
    <sheet name="WHLSLRIRSA" sheetId="36" r:id="rId22"/>
    <sheet name="USSLIND" sheetId="11" r:id="rId23"/>
    <sheet name="USPHCI" sheetId="22" r:id="rId24"/>
    <sheet name="JHGDPBRINDX" sheetId="23" r:id="rId25"/>
    <sheet name="GDPC1" sheetId="24" r:id="rId26"/>
    <sheet name="NFCIRISK" sheetId="5" r:id="rId27"/>
    <sheet name="NFCICREDIT" sheetId="3" r:id="rId28"/>
    <sheet name="NFCILEVERAGE" sheetId="6" r:id="rId29"/>
    <sheet name="DFF" sheetId="38" r:id="rId30"/>
    <sheet name="M1REAL" sheetId="39" r:id="rId31"/>
    <sheet name="M2REAL" sheetId="40" r:id="rId32"/>
    <sheet name="T10YFF" sheetId="41" r:id="rId33"/>
    <sheet name="CAPE" sheetId="53" r:id="rId34"/>
    <sheet name="CAPE2" sheetId="9" r:id="rId35"/>
    <sheet name="ICSA" sheetId="42" r:id="rId36"/>
    <sheet name="IURSA" sheetId="43" r:id="rId37"/>
    <sheet name="JTSJOL" sheetId="44" r:id="rId38"/>
    <sheet name="PAYEMS" sheetId="45" r:id="rId39"/>
    <sheet name="MANEMP" sheetId="46" r:id="rId40"/>
    <sheet name="UNRATE" sheetId="47" r:id="rId41"/>
    <sheet name="IEAXGS" sheetId="48" r:id="rId42"/>
    <sheet name="IEAMGSN" sheetId="49" r:id="rId43"/>
    <sheet name="GFDEGDQ188S" sheetId="50" r:id="rId44"/>
  </sheets>
  <externalReferences>
    <externalReference r:id="rId45"/>
  </externalReferences>
  <definedNames>
    <definedName name="_dlx2">#REF!</definedName>
    <definedName name="_Regression_Int">1</definedName>
    <definedName name="AllApps">#REF!</definedName>
    <definedName name="Applications">#REF!</definedName>
    <definedName name="_xlnm.Print_Area">CAPE2!$A$1547:$P$1558</definedName>
    <definedName name="CIQWBGuid" hidden="1">"d5c96f1c-0b8a-4f1d-9499-e87469d8b72c"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43637.646724537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Limit">[1]Inputs!$J$5</definedName>
    <definedName name="Print_Area_MI">CAPE2!$A$1547:$P$1558</definedName>
    <definedName name="SPWS_WBID">"D59E1A16-371E-4D0F-A93D-481B765CD67C"</definedName>
    <definedName name="Summ_Table">[1]Summary!$A$3:$P$127</definedName>
    <definedName name="Summ_Table_GD">[1]Summary!$D$3:$D$127</definedName>
    <definedName name="Summ_Table_Header">[1]Summary!$A$3:$P$3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2" i="52" l="1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812" i="51"/>
  <c r="A812" i="51"/>
  <c r="B811" i="51"/>
  <c r="A811" i="51"/>
  <c r="B810" i="51"/>
  <c r="A810" i="51"/>
  <c r="B809" i="51"/>
  <c r="A809" i="51"/>
  <c r="B808" i="51"/>
  <c r="A808" i="51"/>
  <c r="B807" i="51"/>
  <c r="A807" i="51"/>
  <c r="B806" i="51"/>
  <c r="A806" i="51"/>
  <c r="B805" i="51"/>
  <c r="A805" i="51"/>
  <c r="B804" i="51"/>
  <c r="A804" i="51"/>
  <c r="B803" i="51"/>
  <c r="A803" i="51"/>
  <c r="B802" i="51"/>
  <c r="A802" i="51"/>
  <c r="B801" i="51"/>
  <c r="A801" i="51"/>
  <c r="B800" i="51"/>
  <c r="A800" i="51"/>
  <c r="B799" i="51"/>
  <c r="A799" i="51"/>
  <c r="B798" i="51"/>
  <c r="A798" i="51"/>
  <c r="B797" i="51"/>
  <c r="A797" i="51"/>
  <c r="B796" i="51"/>
  <c r="A796" i="51"/>
  <c r="B795" i="51"/>
  <c r="A795" i="51"/>
  <c r="B794" i="51"/>
  <c r="A794" i="51"/>
  <c r="B793" i="51"/>
  <c r="A793" i="51"/>
  <c r="B792" i="51"/>
  <c r="A792" i="51"/>
  <c r="B791" i="51"/>
  <c r="A791" i="51"/>
  <c r="B790" i="51"/>
  <c r="A790" i="51"/>
  <c r="B789" i="51"/>
  <c r="A789" i="51"/>
  <c r="B788" i="51"/>
  <c r="A788" i="51"/>
  <c r="B787" i="51"/>
  <c r="A787" i="51"/>
  <c r="B786" i="51"/>
  <c r="A786" i="51"/>
  <c r="B785" i="51"/>
  <c r="A785" i="51"/>
  <c r="B784" i="51"/>
  <c r="A784" i="51"/>
  <c r="B783" i="51"/>
  <c r="A783" i="51"/>
  <c r="B782" i="51"/>
  <c r="A782" i="51"/>
  <c r="B781" i="51"/>
  <c r="A781" i="51"/>
  <c r="B780" i="51"/>
  <c r="A780" i="51"/>
  <c r="B779" i="51"/>
  <c r="A779" i="51"/>
  <c r="B778" i="51"/>
  <c r="A778" i="51"/>
  <c r="B777" i="51"/>
  <c r="A777" i="51"/>
  <c r="B776" i="51"/>
  <c r="A776" i="51"/>
  <c r="B775" i="51"/>
  <c r="A775" i="51"/>
  <c r="B774" i="51"/>
  <c r="A774" i="51"/>
  <c r="B773" i="51"/>
  <c r="A773" i="51"/>
  <c r="B772" i="51"/>
  <c r="A772" i="51"/>
  <c r="B771" i="51"/>
  <c r="A771" i="51"/>
  <c r="B770" i="51"/>
  <c r="A770" i="51"/>
  <c r="B769" i="51"/>
  <c r="A769" i="51"/>
  <c r="B768" i="51"/>
  <c r="A768" i="51"/>
  <c r="B767" i="51"/>
  <c r="A767" i="51"/>
  <c r="B766" i="51"/>
  <c r="A766" i="51"/>
  <c r="B765" i="51"/>
  <c r="A765" i="51"/>
  <c r="B764" i="51"/>
  <c r="A764" i="51"/>
  <c r="B763" i="51"/>
  <c r="A763" i="51"/>
  <c r="B762" i="51"/>
  <c r="A762" i="51"/>
  <c r="B761" i="51"/>
  <c r="A761" i="51"/>
  <c r="B760" i="51"/>
  <c r="A760" i="51"/>
  <c r="B759" i="51"/>
  <c r="A759" i="51"/>
  <c r="B758" i="51"/>
  <c r="A758" i="51"/>
  <c r="B757" i="51"/>
  <c r="A757" i="51"/>
  <c r="B756" i="51"/>
  <c r="A756" i="51"/>
  <c r="B755" i="51"/>
  <c r="A755" i="51"/>
  <c r="B754" i="51"/>
  <c r="A754" i="51"/>
  <c r="B753" i="51"/>
  <c r="A753" i="51"/>
  <c r="B752" i="51"/>
  <c r="A752" i="51"/>
  <c r="B751" i="51"/>
  <c r="A751" i="51"/>
  <c r="B750" i="51"/>
  <c r="A750" i="51"/>
  <c r="B749" i="51"/>
  <c r="A749" i="51"/>
  <c r="B748" i="51"/>
  <c r="A748" i="51"/>
  <c r="B747" i="51"/>
  <c r="A747" i="51"/>
  <c r="B746" i="51"/>
  <c r="A746" i="51"/>
  <c r="B745" i="51"/>
  <c r="A745" i="51"/>
  <c r="B744" i="51"/>
  <c r="A744" i="51"/>
  <c r="B743" i="51"/>
  <c r="A743" i="51"/>
  <c r="B742" i="51"/>
  <c r="A742" i="51"/>
  <c r="B741" i="51"/>
  <c r="A741" i="51"/>
  <c r="B740" i="51"/>
  <c r="A740" i="51"/>
  <c r="B739" i="51"/>
  <c r="A739" i="51"/>
  <c r="B738" i="51"/>
  <c r="A738" i="51"/>
  <c r="B737" i="51"/>
  <c r="A737" i="51"/>
  <c r="B736" i="51"/>
  <c r="A736" i="51"/>
  <c r="B735" i="51"/>
  <c r="A735" i="51"/>
  <c r="B734" i="51"/>
  <c r="A734" i="51"/>
  <c r="B733" i="51"/>
  <c r="A733" i="51"/>
  <c r="B732" i="51"/>
  <c r="A732" i="51"/>
  <c r="B731" i="51"/>
  <c r="A731" i="51"/>
  <c r="B730" i="51"/>
  <c r="A730" i="51"/>
  <c r="B729" i="51"/>
  <c r="A729" i="51"/>
  <c r="B728" i="51"/>
  <c r="A728" i="51"/>
  <c r="B727" i="51"/>
  <c r="A727" i="51"/>
  <c r="B726" i="51"/>
  <c r="A726" i="51"/>
  <c r="B725" i="51"/>
  <c r="A725" i="51"/>
  <c r="B724" i="51"/>
  <c r="A724" i="51"/>
  <c r="B723" i="51"/>
  <c r="A723" i="51"/>
  <c r="B722" i="51"/>
  <c r="A722" i="51"/>
  <c r="B721" i="51"/>
  <c r="A721" i="51"/>
  <c r="B720" i="51"/>
  <c r="A720" i="51"/>
  <c r="B719" i="51"/>
  <c r="A719" i="51"/>
  <c r="B718" i="51"/>
  <c r="A718" i="51"/>
  <c r="B717" i="51"/>
  <c r="A717" i="51"/>
  <c r="B716" i="51"/>
  <c r="A716" i="51"/>
  <c r="B715" i="51"/>
  <c r="A715" i="51"/>
  <c r="B714" i="51"/>
  <c r="A714" i="51"/>
  <c r="B713" i="51"/>
  <c r="A713" i="51"/>
  <c r="B712" i="51"/>
  <c r="A712" i="51"/>
  <c r="B711" i="51"/>
  <c r="A711" i="51"/>
  <c r="B710" i="51"/>
  <c r="A710" i="51"/>
  <c r="B709" i="51"/>
  <c r="A709" i="51"/>
  <c r="B708" i="51"/>
  <c r="A708" i="51"/>
  <c r="B707" i="51"/>
  <c r="A707" i="51"/>
  <c r="B706" i="51"/>
  <c r="A706" i="51"/>
  <c r="B705" i="51"/>
  <c r="A705" i="51"/>
  <c r="B704" i="51"/>
  <c r="A704" i="51"/>
  <c r="B703" i="51"/>
  <c r="A703" i="51"/>
  <c r="B702" i="51"/>
  <c r="A702" i="51"/>
  <c r="B701" i="51"/>
  <c r="A701" i="51"/>
  <c r="B700" i="51"/>
  <c r="A700" i="51"/>
  <c r="B699" i="51"/>
  <c r="A699" i="51"/>
  <c r="B698" i="51"/>
  <c r="A698" i="51"/>
  <c r="B697" i="51"/>
  <c r="A697" i="51"/>
  <c r="B696" i="51"/>
  <c r="A696" i="51"/>
  <c r="B695" i="51"/>
  <c r="A695" i="51"/>
  <c r="B694" i="51"/>
  <c r="A694" i="51"/>
  <c r="B693" i="51"/>
  <c r="A693" i="51"/>
  <c r="B692" i="51"/>
  <c r="A692" i="51"/>
  <c r="B691" i="51"/>
  <c r="A691" i="51"/>
  <c r="B690" i="51"/>
  <c r="A690" i="51"/>
  <c r="B689" i="51"/>
  <c r="A689" i="51"/>
  <c r="B688" i="51"/>
  <c r="A688" i="51"/>
  <c r="B687" i="51"/>
  <c r="A687" i="51"/>
  <c r="B686" i="51"/>
  <c r="A686" i="51"/>
  <c r="B685" i="51"/>
  <c r="A685" i="51"/>
  <c r="B684" i="51"/>
  <c r="A684" i="51"/>
  <c r="B683" i="51"/>
  <c r="A683" i="51"/>
  <c r="B682" i="51"/>
  <c r="A682" i="51"/>
  <c r="B681" i="51"/>
  <c r="A681" i="51"/>
  <c r="B680" i="51"/>
  <c r="A680" i="51"/>
  <c r="B679" i="51"/>
  <c r="A679" i="51"/>
  <c r="B678" i="51"/>
  <c r="A678" i="51"/>
  <c r="B677" i="51"/>
  <c r="A677" i="51"/>
  <c r="B676" i="51"/>
  <c r="A676" i="51"/>
  <c r="B675" i="51"/>
  <c r="A675" i="51"/>
  <c r="B674" i="51"/>
  <c r="A674" i="51"/>
  <c r="B673" i="51"/>
  <c r="A673" i="51"/>
  <c r="B672" i="51"/>
  <c r="A672" i="51"/>
  <c r="B671" i="51"/>
  <c r="A671" i="51"/>
  <c r="B670" i="51"/>
  <c r="A670" i="51"/>
  <c r="B669" i="51"/>
  <c r="A669" i="51"/>
  <c r="B668" i="51"/>
  <c r="A668" i="51"/>
  <c r="B667" i="51"/>
  <c r="A667" i="51"/>
  <c r="B666" i="51"/>
  <c r="A666" i="51"/>
  <c r="B665" i="51"/>
  <c r="A665" i="51"/>
  <c r="B664" i="51"/>
  <c r="A664" i="51"/>
  <c r="B663" i="51"/>
  <c r="A663" i="51"/>
  <c r="B662" i="51"/>
  <c r="A662" i="51"/>
  <c r="B661" i="51"/>
  <c r="A661" i="51"/>
  <c r="B660" i="51"/>
  <c r="A660" i="51"/>
  <c r="B659" i="51"/>
  <c r="A659" i="51"/>
  <c r="B658" i="51"/>
  <c r="A658" i="51"/>
  <c r="B657" i="51"/>
  <c r="A657" i="51"/>
  <c r="B656" i="51"/>
  <c r="A656" i="51"/>
  <c r="B655" i="51"/>
  <c r="A655" i="51"/>
  <c r="B654" i="51"/>
  <c r="A654" i="51"/>
  <c r="B653" i="51"/>
  <c r="A653" i="51"/>
  <c r="B652" i="51"/>
  <c r="A652" i="51"/>
  <c r="B651" i="51"/>
  <c r="A651" i="51"/>
  <c r="B650" i="51"/>
  <c r="A650" i="51"/>
  <c r="B649" i="51"/>
  <c r="A649" i="51"/>
  <c r="B648" i="51"/>
  <c r="A648" i="51"/>
  <c r="B647" i="51"/>
  <c r="A647" i="51"/>
  <c r="B646" i="51"/>
  <c r="A646" i="51"/>
  <c r="B645" i="51"/>
  <c r="A645" i="51"/>
  <c r="B644" i="51"/>
  <c r="A644" i="51"/>
  <c r="B643" i="51"/>
  <c r="A643" i="51"/>
  <c r="B642" i="51"/>
  <c r="A642" i="51"/>
  <c r="B641" i="51"/>
  <c r="A641" i="51"/>
  <c r="B640" i="51"/>
  <c r="A640" i="51"/>
  <c r="B639" i="51"/>
  <c r="A639" i="51"/>
  <c r="B638" i="51"/>
  <c r="A638" i="51"/>
  <c r="B637" i="51"/>
  <c r="A637" i="51"/>
  <c r="B636" i="51"/>
  <c r="A636" i="51"/>
  <c r="B635" i="51"/>
  <c r="A635" i="51"/>
  <c r="B634" i="51"/>
  <c r="A634" i="51"/>
  <c r="B633" i="51"/>
  <c r="A633" i="51"/>
  <c r="B632" i="51"/>
  <c r="A632" i="51"/>
  <c r="B631" i="51"/>
  <c r="A631" i="51"/>
  <c r="B630" i="51"/>
  <c r="A630" i="51"/>
  <c r="B629" i="51"/>
  <c r="A629" i="51"/>
  <c r="B628" i="51"/>
  <c r="A628" i="51"/>
  <c r="B627" i="51"/>
  <c r="A627" i="51"/>
  <c r="B626" i="51"/>
  <c r="A626" i="51"/>
  <c r="B625" i="51"/>
  <c r="A625" i="51"/>
  <c r="B624" i="51"/>
  <c r="A624" i="51"/>
  <c r="B623" i="51"/>
  <c r="A623" i="51"/>
  <c r="B622" i="51"/>
  <c r="A622" i="51"/>
  <c r="B621" i="51"/>
  <c r="A621" i="51"/>
  <c r="B620" i="51"/>
  <c r="A620" i="51"/>
  <c r="B619" i="51"/>
  <c r="A619" i="51"/>
  <c r="B618" i="51"/>
  <c r="A618" i="51"/>
  <c r="B617" i="51"/>
  <c r="A617" i="51"/>
  <c r="B616" i="51"/>
  <c r="A616" i="51"/>
  <c r="B615" i="51"/>
  <c r="A615" i="51"/>
  <c r="B614" i="51"/>
  <c r="A614" i="51"/>
  <c r="B613" i="51"/>
  <c r="A613" i="51"/>
  <c r="B612" i="51"/>
  <c r="A612" i="51"/>
  <c r="B611" i="51"/>
  <c r="A611" i="51"/>
  <c r="B610" i="51"/>
  <c r="A610" i="51"/>
  <c r="B609" i="51"/>
  <c r="A609" i="51"/>
  <c r="B608" i="51"/>
  <c r="A608" i="51"/>
  <c r="B607" i="51"/>
  <c r="A607" i="51"/>
  <c r="B606" i="51"/>
  <c r="A606" i="51"/>
  <c r="B605" i="51"/>
  <c r="A605" i="51"/>
  <c r="B604" i="51"/>
  <c r="A604" i="51"/>
  <c r="B603" i="51"/>
  <c r="A603" i="51"/>
  <c r="B602" i="51"/>
  <c r="A602" i="51"/>
  <c r="B601" i="51"/>
  <c r="A601" i="51"/>
  <c r="B600" i="51"/>
  <c r="A600" i="51"/>
  <c r="B599" i="51"/>
  <c r="A599" i="51"/>
  <c r="B598" i="51"/>
  <c r="A598" i="51"/>
  <c r="B597" i="51"/>
  <c r="A597" i="51"/>
  <c r="B596" i="51"/>
  <c r="A596" i="51"/>
  <c r="B595" i="51"/>
  <c r="A595" i="51"/>
  <c r="B594" i="51"/>
  <c r="A594" i="51"/>
  <c r="B593" i="51"/>
  <c r="A593" i="51"/>
  <c r="B592" i="51"/>
  <c r="A592" i="51"/>
  <c r="B591" i="51"/>
  <c r="A591" i="51"/>
  <c r="B590" i="51"/>
  <c r="A590" i="51"/>
  <c r="B589" i="51"/>
  <c r="A589" i="51"/>
  <c r="B588" i="51"/>
  <c r="A588" i="51"/>
  <c r="B587" i="51"/>
  <c r="A587" i="51"/>
  <c r="B586" i="51"/>
  <c r="A586" i="51"/>
  <c r="B585" i="51"/>
  <c r="A585" i="51"/>
  <c r="B584" i="51"/>
  <c r="A584" i="51"/>
  <c r="B583" i="51"/>
  <c r="A583" i="51"/>
  <c r="B582" i="51"/>
  <c r="A582" i="51"/>
  <c r="B581" i="51"/>
  <c r="A581" i="51"/>
  <c r="B580" i="51"/>
  <c r="A580" i="51"/>
  <c r="B579" i="51"/>
  <c r="A579" i="51"/>
  <c r="B578" i="51"/>
  <c r="A578" i="51"/>
  <c r="B577" i="51"/>
  <c r="A577" i="51"/>
  <c r="B576" i="51"/>
  <c r="A576" i="51"/>
  <c r="B575" i="51"/>
  <c r="A575" i="51"/>
  <c r="B574" i="51"/>
  <c r="A574" i="51"/>
  <c r="B573" i="51"/>
  <c r="A573" i="51"/>
  <c r="B572" i="51"/>
  <c r="A572" i="51"/>
  <c r="B571" i="51"/>
  <c r="A571" i="51"/>
  <c r="B570" i="51"/>
  <c r="A570" i="51"/>
  <c r="B569" i="51"/>
  <c r="A569" i="51"/>
  <c r="B568" i="51"/>
  <c r="A568" i="51"/>
  <c r="B567" i="51"/>
  <c r="A567" i="51"/>
  <c r="B566" i="51"/>
  <c r="A566" i="51"/>
  <c r="B565" i="51"/>
  <c r="A565" i="51"/>
  <c r="B564" i="51"/>
  <c r="A564" i="51"/>
  <c r="B563" i="51"/>
  <c r="A563" i="51"/>
  <c r="B562" i="51"/>
  <c r="A562" i="51"/>
  <c r="B561" i="51"/>
  <c r="A561" i="51"/>
  <c r="B560" i="51"/>
  <c r="A560" i="51"/>
  <c r="B559" i="51"/>
  <c r="A559" i="51"/>
  <c r="B558" i="51"/>
  <c r="A558" i="51"/>
  <c r="B557" i="51"/>
  <c r="A557" i="51"/>
  <c r="B556" i="51"/>
  <c r="A556" i="51"/>
  <c r="B555" i="51"/>
  <c r="A555" i="51"/>
  <c r="B554" i="51"/>
  <c r="A554" i="51"/>
  <c r="B553" i="51"/>
  <c r="A553" i="51"/>
  <c r="B552" i="51"/>
  <c r="A552" i="51"/>
  <c r="B551" i="51"/>
  <c r="A551" i="51"/>
  <c r="B550" i="51"/>
  <c r="A550" i="51"/>
  <c r="B549" i="51"/>
  <c r="A549" i="51"/>
  <c r="B548" i="51"/>
  <c r="A548" i="51"/>
  <c r="B547" i="51"/>
  <c r="A547" i="51"/>
  <c r="B546" i="51"/>
  <c r="A546" i="51"/>
  <c r="B545" i="51"/>
  <c r="A545" i="51"/>
  <c r="B544" i="51"/>
  <c r="A544" i="51"/>
  <c r="B543" i="51"/>
  <c r="A543" i="51"/>
  <c r="B542" i="51"/>
  <c r="A542" i="51"/>
  <c r="B541" i="51"/>
  <c r="A541" i="51"/>
  <c r="B540" i="51"/>
  <c r="A540" i="51"/>
  <c r="B539" i="51"/>
  <c r="A539" i="51"/>
  <c r="B538" i="51"/>
  <c r="A538" i="51"/>
  <c r="B537" i="51"/>
  <c r="A537" i="51"/>
  <c r="B536" i="51"/>
  <c r="A536" i="51"/>
  <c r="B535" i="51"/>
  <c r="A535" i="51"/>
  <c r="B534" i="51"/>
  <c r="A534" i="51"/>
  <c r="B533" i="51"/>
  <c r="A533" i="51"/>
  <c r="B532" i="51"/>
  <c r="A532" i="51"/>
  <c r="B531" i="51"/>
  <c r="A531" i="51"/>
  <c r="B530" i="51"/>
  <c r="A530" i="51"/>
  <c r="B529" i="51"/>
  <c r="A529" i="51"/>
  <c r="B528" i="51"/>
  <c r="A528" i="51"/>
  <c r="B527" i="51"/>
  <c r="A527" i="51"/>
  <c r="B526" i="51"/>
  <c r="A526" i="51"/>
  <c r="B525" i="51"/>
  <c r="A525" i="51"/>
  <c r="B524" i="51"/>
  <c r="A524" i="51"/>
  <c r="B523" i="51"/>
  <c r="A523" i="51"/>
  <c r="B522" i="51"/>
  <c r="A522" i="51"/>
  <c r="B521" i="51"/>
  <c r="A521" i="51"/>
  <c r="B520" i="51"/>
  <c r="A520" i="51"/>
  <c r="B519" i="51"/>
  <c r="A519" i="51"/>
  <c r="B518" i="51"/>
  <c r="A518" i="51"/>
  <c r="B517" i="51"/>
  <c r="A517" i="51"/>
  <c r="B516" i="51"/>
  <c r="A516" i="51"/>
  <c r="B515" i="51"/>
  <c r="A515" i="51"/>
  <c r="B514" i="51"/>
  <c r="A514" i="51"/>
  <c r="B513" i="51"/>
  <c r="A513" i="51"/>
  <c r="B512" i="51"/>
  <c r="A512" i="51"/>
  <c r="B511" i="51"/>
  <c r="A511" i="51"/>
  <c r="B510" i="51"/>
  <c r="A510" i="51"/>
  <c r="B509" i="51"/>
  <c r="A509" i="51"/>
  <c r="B508" i="51"/>
  <c r="A508" i="51"/>
  <c r="B507" i="51"/>
  <c r="A507" i="51"/>
  <c r="B506" i="51"/>
  <c r="A506" i="51"/>
  <c r="B505" i="51"/>
  <c r="A505" i="51"/>
  <c r="B504" i="51"/>
  <c r="A504" i="51"/>
  <c r="B503" i="51"/>
  <c r="A503" i="51"/>
  <c r="B502" i="51"/>
  <c r="A502" i="51"/>
  <c r="B501" i="51"/>
  <c r="A501" i="51"/>
  <c r="B500" i="51"/>
  <c r="A500" i="51"/>
  <c r="B499" i="51"/>
  <c r="A499" i="51"/>
  <c r="B498" i="51"/>
  <c r="A498" i="51"/>
  <c r="B497" i="51"/>
  <c r="A497" i="51"/>
  <c r="B496" i="51"/>
  <c r="A496" i="51"/>
  <c r="B495" i="51"/>
  <c r="A495" i="51"/>
  <c r="B494" i="51"/>
  <c r="A494" i="51"/>
  <c r="B493" i="51"/>
  <c r="A493" i="51"/>
  <c r="B492" i="51"/>
  <c r="A492" i="51"/>
  <c r="B491" i="51"/>
  <c r="A491" i="51"/>
  <c r="B490" i="51"/>
  <c r="A490" i="51"/>
  <c r="B489" i="51"/>
  <c r="A489" i="51"/>
  <c r="B488" i="51"/>
  <c r="A488" i="51"/>
  <c r="B487" i="51"/>
  <c r="A487" i="51"/>
  <c r="B486" i="51"/>
  <c r="A486" i="51"/>
  <c r="B485" i="51"/>
  <c r="A485" i="51"/>
  <c r="B484" i="51"/>
  <c r="A484" i="51"/>
  <c r="B483" i="51"/>
  <c r="A483" i="51"/>
  <c r="B482" i="51"/>
  <c r="A482" i="51"/>
  <c r="B481" i="51"/>
  <c r="A481" i="51"/>
  <c r="B480" i="51"/>
  <c r="A480" i="51"/>
  <c r="B479" i="51"/>
  <c r="A479" i="51"/>
  <c r="B478" i="51"/>
  <c r="A478" i="51"/>
  <c r="B477" i="51"/>
  <c r="A477" i="51"/>
  <c r="B476" i="51"/>
  <c r="A476" i="51"/>
  <c r="B475" i="51"/>
  <c r="A475" i="51"/>
  <c r="B474" i="51"/>
  <c r="A474" i="51"/>
  <c r="B473" i="51"/>
  <c r="A473" i="51"/>
  <c r="B472" i="51"/>
  <c r="A472" i="51"/>
  <c r="B471" i="51"/>
  <c r="A471" i="51"/>
  <c r="B470" i="51"/>
  <c r="A470" i="51"/>
  <c r="B469" i="51"/>
  <c r="A469" i="51"/>
  <c r="B468" i="51"/>
  <c r="A468" i="51"/>
  <c r="B467" i="51"/>
  <c r="A467" i="51"/>
  <c r="B466" i="51"/>
  <c r="A466" i="51"/>
  <c r="B465" i="51"/>
  <c r="A465" i="51"/>
  <c r="B464" i="51"/>
  <c r="A464" i="51"/>
  <c r="B463" i="51"/>
  <c r="A463" i="51"/>
  <c r="B462" i="51"/>
  <c r="A462" i="51"/>
  <c r="B461" i="51"/>
  <c r="A461" i="51"/>
  <c r="B460" i="51"/>
  <c r="A460" i="51"/>
  <c r="B459" i="51"/>
  <c r="A459" i="51"/>
  <c r="B458" i="51"/>
  <c r="A458" i="51"/>
  <c r="B457" i="51"/>
  <c r="A457" i="51"/>
  <c r="B456" i="51"/>
  <c r="A456" i="51"/>
  <c r="B455" i="51"/>
  <c r="A455" i="51"/>
  <c r="B454" i="51"/>
  <c r="A454" i="51"/>
  <c r="B453" i="51"/>
  <c r="A453" i="51"/>
  <c r="B452" i="51"/>
  <c r="A452" i="51"/>
  <c r="B451" i="51"/>
  <c r="A451" i="51"/>
  <c r="B450" i="51"/>
  <c r="A450" i="51"/>
  <c r="B449" i="51"/>
  <c r="A449" i="51"/>
  <c r="B448" i="51"/>
  <c r="A448" i="51"/>
  <c r="B447" i="51"/>
  <c r="A447" i="51"/>
  <c r="B446" i="51"/>
  <c r="A446" i="51"/>
  <c r="B445" i="51"/>
  <c r="A445" i="51"/>
  <c r="B444" i="51"/>
  <c r="A444" i="51"/>
  <c r="B443" i="51"/>
  <c r="A443" i="51"/>
  <c r="B442" i="51"/>
  <c r="A442" i="51"/>
  <c r="B441" i="51"/>
  <c r="A441" i="51"/>
  <c r="B440" i="51"/>
  <c r="A440" i="51"/>
  <c r="B439" i="51"/>
  <c r="A439" i="51"/>
  <c r="B438" i="51"/>
  <c r="A438" i="51"/>
  <c r="B437" i="51"/>
  <c r="A437" i="51"/>
  <c r="B436" i="51"/>
  <c r="A436" i="51"/>
  <c r="B435" i="51"/>
  <c r="A435" i="51"/>
  <c r="B434" i="51"/>
  <c r="A434" i="51"/>
  <c r="B433" i="51"/>
  <c r="A433" i="51"/>
  <c r="B432" i="51"/>
  <c r="A432" i="51"/>
  <c r="B431" i="51"/>
  <c r="A431" i="51"/>
  <c r="B430" i="51"/>
  <c r="A430" i="51"/>
  <c r="B429" i="51"/>
  <c r="A429" i="51"/>
  <c r="B428" i="51"/>
  <c r="A428" i="51"/>
  <c r="B427" i="51"/>
  <c r="A427" i="51"/>
  <c r="B426" i="51"/>
  <c r="A426" i="51"/>
  <c r="B425" i="51"/>
  <c r="A425" i="51"/>
  <c r="B424" i="51"/>
  <c r="A424" i="51"/>
  <c r="B423" i="51"/>
  <c r="A423" i="51"/>
  <c r="B422" i="51"/>
  <c r="A422" i="51"/>
  <c r="B421" i="51"/>
  <c r="A421" i="51"/>
  <c r="B420" i="51"/>
  <c r="A420" i="51"/>
  <c r="B419" i="51"/>
  <c r="A419" i="51"/>
  <c r="B418" i="51"/>
  <c r="A418" i="51"/>
  <c r="B417" i="51"/>
  <c r="A417" i="51"/>
  <c r="B416" i="51"/>
  <c r="A416" i="51"/>
  <c r="B415" i="51"/>
  <c r="A415" i="51"/>
  <c r="B414" i="51"/>
  <c r="A414" i="51"/>
  <c r="B413" i="51"/>
  <c r="A413" i="51"/>
  <c r="B412" i="51"/>
  <c r="A412" i="51"/>
  <c r="B411" i="51"/>
  <c r="A411" i="51"/>
  <c r="B410" i="51"/>
  <c r="A410" i="51"/>
  <c r="B409" i="51"/>
  <c r="A409" i="51"/>
  <c r="B408" i="51"/>
  <c r="A408" i="51"/>
  <c r="B407" i="51"/>
  <c r="A407" i="51"/>
  <c r="B406" i="51"/>
  <c r="A406" i="51"/>
  <c r="B405" i="51"/>
  <c r="A405" i="51"/>
  <c r="B404" i="51"/>
  <c r="A404" i="51"/>
  <c r="B403" i="51"/>
  <c r="A403" i="51"/>
  <c r="B402" i="51"/>
  <c r="A402" i="51"/>
  <c r="B401" i="51"/>
  <c r="A401" i="51"/>
  <c r="B400" i="51"/>
  <c r="A400" i="51"/>
  <c r="B399" i="51"/>
  <c r="A399" i="51"/>
  <c r="B398" i="51"/>
  <c r="A398" i="51"/>
  <c r="B397" i="51"/>
  <c r="A397" i="51"/>
  <c r="B396" i="51"/>
  <c r="A396" i="51"/>
  <c r="B395" i="51"/>
  <c r="A395" i="51"/>
  <c r="B394" i="51"/>
  <c r="A394" i="51"/>
  <c r="B393" i="51"/>
  <c r="A393" i="51"/>
  <c r="B392" i="51"/>
  <c r="A392" i="51"/>
  <c r="B391" i="51"/>
  <c r="A391" i="51"/>
  <c r="B390" i="51"/>
  <c r="A390" i="51"/>
  <c r="B389" i="51"/>
  <c r="A389" i="51"/>
  <c r="B388" i="51"/>
  <c r="A388" i="51"/>
  <c r="B387" i="51"/>
  <c r="A387" i="51"/>
  <c r="B386" i="51"/>
  <c r="A386" i="51"/>
  <c r="B385" i="51"/>
  <c r="A385" i="51"/>
  <c r="B384" i="51"/>
  <c r="A384" i="51"/>
  <c r="B383" i="51"/>
  <c r="A383" i="51"/>
  <c r="B382" i="51"/>
  <c r="A382" i="51"/>
  <c r="B381" i="51"/>
  <c r="A381" i="51"/>
  <c r="B380" i="51"/>
  <c r="A380" i="51"/>
  <c r="B379" i="51"/>
  <c r="A379" i="51"/>
  <c r="B378" i="51"/>
  <c r="A378" i="51"/>
  <c r="B377" i="51"/>
  <c r="A377" i="51"/>
  <c r="B376" i="51"/>
  <c r="A376" i="51"/>
  <c r="B375" i="51"/>
  <c r="A375" i="51"/>
  <c r="B374" i="51"/>
  <c r="A374" i="51"/>
  <c r="B373" i="51"/>
  <c r="A373" i="51"/>
  <c r="B372" i="51"/>
  <c r="A372" i="51"/>
  <c r="B371" i="51"/>
  <c r="A371" i="51"/>
  <c r="B370" i="51"/>
  <c r="A370" i="51"/>
  <c r="B369" i="51"/>
  <c r="A369" i="51"/>
  <c r="B368" i="51"/>
  <c r="A368" i="51"/>
  <c r="B367" i="51"/>
  <c r="A367" i="51"/>
  <c r="B366" i="51"/>
  <c r="A366" i="51"/>
  <c r="B365" i="51"/>
  <c r="A365" i="51"/>
  <c r="B364" i="51"/>
  <c r="A364" i="51"/>
  <c r="B363" i="51"/>
  <c r="A363" i="51"/>
  <c r="B362" i="51"/>
  <c r="A362" i="51"/>
  <c r="B361" i="51"/>
  <c r="A361" i="51"/>
  <c r="B360" i="51"/>
  <c r="A360" i="51"/>
  <c r="B359" i="51"/>
  <c r="A359" i="51"/>
  <c r="B358" i="51"/>
  <c r="A358" i="51"/>
  <c r="B357" i="51"/>
  <c r="A357" i="51"/>
  <c r="B356" i="51"/>
  <c r="A356" i="51"/>
  <c r="B355" i="51"/>
  <c r="A355" i="51"/>
  <c r="B354" i="51"/>
  <c r="A354" i="51"/>
  <c r="B353" i="51"/>
  <c r="A353" i="51"/>
  <c r="B352" i="51"/>
  <c r="A352" i="51"/>
  <c r="B351" i="51"/>
  <c r="A351" i="51"/>
  <c r="B350" i="51"/>
  <c r="A350" i="51"/>
  <c r="B349" i="51"/>
  <c r="A349" i="51"/>
  <c r="B348" i="51"/>
  <c r="A348" i="51"/>
  <c r="B347" i="51"/>
  <c r="A347" i="51"/>
  <c r="B346" i="51"/>
  <c r="A346" i="51"/>
  <c r="B345" i="51"/>
  <c r="A345" i="51"/>
  <c r="B344" i="51"/>
  <c r="A344" i="51"/>
  <c r="B343" i="51"/>
  <c r="A343" i="51"/>
  <c r="B342" i="51"/>
  <c r="A342" i="51"/>
  <c r="B341" i="51"/>
  <c r="A341" i="51"/>
  <c r="B340" i="51"/>
  <c r="A340" i="51"/>
  <c r="B339" i="51"/>
  <c r="A339" i="51"/>
  <c r="B338" i="51"/>
  <c r="A338" i="51"/>
  <c r="B337" i="51"/>
  <c r="A337" i="51"/>
  <c r="B336" i="51"/>
  <c r="A336" i="51"/>
  <c r="B335" i="51"/>
  <c r="A335" i="51"/>
  <c r="B334" i="51"/>
  <c r="A334" i="51"/>
  <c r="B333" i="51"/>
  <c r="A333" i="51"/>
  <c r="B332" i="51"/>
  <c r="A332" i="51"/>
  <c r="B331" i="51"/>
  <c r="A331" i="51"/>
  <c r="B330" i="51"/>
  <c r="A330" i="51"/>
  <c r="B329" i="51"/>
  <c r="A329" i="51"/>
  <c r="B328" i="51"/>
  <c r="A328" i="51"/>
  <c r="B327" i="51"/>
  <c r="A327" i="51"/>
  <c r="B326" i="51"/>
  <c r="A326" i="51"/>
  <c r="B325" i="51"/>
  <c r="A325" i="51"/>
  <c r="B324" i="51"/>
  <c r="A324" i="51"/>
  <c r="B323" i="51"/>
  <c r="A323" i="51"/>
  <c r="B322" i="51"/>
  <c r="A322" i="51"/>
  <c r="B321" i="51"/>
  <c r="A321" i="51"/>
  <c r="B320" i="51"/>
  <c r="A320" i="51"/>
  <c r="B319" i="51"/>
  <c r="A319" i="51"/>
  <c r="B318" i="51"/>
  <c r="A318" i="51"/>
  <c r="B317" i="51"/>
  <c r="A317" i="51"/>
  <c r="B316" i="51"/>
  <c r="A316" i="51"/>
  <c r="B315" i="51"/>
  <c r="A315" i="51"/>
  <c r="B314" i="51"/>
  <c r="A314" i="51"/>
  <c r="B313" i="51"/>
  <c r="A313" i="51"/>
  <c r="B312" i="51"/>
  <c r="A312" i="51"/>
  <c r="B311" i="51"/>
  <c r="A311" i="51"/>
  <c r="B310" i="51"/>
  <c r="A310" i="51"/>
  <c r="B309" i="51"/>
  <c r="A309" i="51"/>
  <c r="B308" i="51"/>
  <c r="A308" i="51"/>
  <c r="B307" i="51"/>
  <c r="A307" i="51"/>
  <c r="B306" i="51"/>
  <c r="A306" i="51"/>
  <c r="B305" i="51"/>
  <c r="A305" i="51"/>
  <c r="B304" i="51"/>
  <c r="A304" i="51"/>
  <c r="B303" i="51"/>
  <c r="A303" i="51"/>
  <c r="B302" i="51"/>
  <c r="A302" i="51"/>
  <c r="B301" i="51"/>
  <c r="A301" i="51"/>
  <c r="B300" i="51"/>
  <c r="A300" i="51"/>
  <c r="B299" i="51"/>
  <c r="A299" i="51"/>
  <c r="B298" i="51"/>
  <c r="A298" i="51"/>
  <c r="B297" i="51"/>
  <c r="A297" i="51"/>
  <c r="B296" i="51"/>
  <c r="A296" i="51"/>
  <c r="B295" i="51"/>
  <c r="A295" i="51"/>
  <c r="B294" i="51"/>
  <c r="A294" i="51"/>
  <c r="B293" i="51"/>
  <c r="A293" i="51"/>
  <c r="B292" i="51"/>
  <c r="A292" i="51"/>
  <c r="B291" i="51"/>
  <c r="A291" i="51"/>
  <c r="B290" i="51"/>
  <c r="A290" i="51"/>
  <c r="B289" i="51"/>
  <c r="A289" i="51"/>
  <c r="B288" i="51"/>
  <c r="A288" i="51"/>
  <c r="B287" i="51"/>
  <c r="A287" i="51"/>
  <c r="B286" i="51"/>
  <c r="A286" i="51"/>
  <c r="B285" i="51"/>
  <c r="A285" i="51"/>
  <c r="B284" i="51"/>
  <c r="A284" i="51"/>
  <c r="B283" i="51"/>
  <c r="A283" i="51"/>
  <c r="B282" i="51"/>
  <c r="A282" i="51"/>
  <c r="B281" i="51"/>
  <c r="A281" i="51"/>
  <c r="B280" i="51"/>
  <c r="A280" i="51"/>
  <c r="B279" i="51"/>
  <c r="A279" i="51"/>
  <c r="B278" i="51"/>
  <c r="A278" i="51"/>
  <c r="B277" i="51"/>
  <c r="A277" i="51"/>
  <c r="B276" i="51"/>
  <c r="A276" i="51"/>
  <c r="B275" i="51"/>
  <c r="A275" i="51"/>
  <c r="B274" i="51"/>
  <c r="A274" i="51"/>
  <c r="B273" i="51"/>
  <c r="A273" i="51"/>
  <c r="B272" i="51"/>
  <c r="A272" i="51"/>
  <c r="B271" i="51"/>
  <c r="A271" i="51"/>
  <c r="B270" i="51"/>
  <c r="A270" i="51"/>
  <c r="B269" i="51"/>
  <c r="A269" i="51"/>
  <c r="B268" i="51"/>
  <c r="A268" i="51"/>
  <c r="B267" i="51"/>
  <c r="A267" i="51"/>
  <c r="B266" i="51"/>
  <c r="A266" i="51"/>
  <c r="B265" i="51"/>
  <c r="A265" i="51"/>
  <c r="B264" i="51"/>
  <c r="A264" i="51"/>
  <c r="B263" i="51"/>
  <c r="A263" i="51"/>
  <c r="B262" i="51"/>
  <c r="A262" i="51"/>
  <c r="B261" i="51"/>
  <c r="A261" i="51"/>
  <c r="B260" i="51"/>
  <c r="A260" i="51"/>
  <c r="B259" i="51"/>
  <c r="A259" i="51"/>
  <c r="B258" i="51"/>
  <c r="A258" i="51"/>
  <c r="B257" i="51"/>
  <c r="A257" i="51"/>
  <c r="B256" i="51"/>
  <c r="A256" i="51"/>
  <c r="B255" i="51"/>
  <c r="A255" i="51"/>
  <c r="B254" i="51"/>
  <c r="A254" i="51"/>
  <c r="B253" i="51"/>
  <c r="A253" i="51"/>
  <c r="B252" i="51"/>
  <c r="A252" i="51"/>
  <c r="B251" i="51"/>
  <c r="A251" i="51"/>
  <c r="B250" i="51"/>
  <c r="A250" i="51"/>
  <c r="B249" i="51"/>
  <c r="A249" i="51"/>
  <c r="B248" i="51"/>
  <c r="A248" i="51"/>
  <c r="B247" i="51"/>
  <c r="A247" i="51"/>
  <c r="B246" i="51"/>
  <c r="A246" i="51"/>
  <c r="B245" i="51"/>
  <c r="A245" i="51"/>
  <c r="B244" i="51"/>
  <c r="A244" i="51"/>
  <c r="B243" i="51"/>
  <c r="A243" i="51"/>
  <c r="B242" i="51"/>
  <c r="A242" i="51"/>
  <c r="B241" i="51"/>
  <c r="A241" i="51"/>
  <c r="B240" i="51"/>
  <c r="A240" i="51"/>
  <c r="B239" i="51"/>
  <c r="A239" i="51"/>
  <c r="B238" i="51"/>
  <c r="A238" i="51"/>
  <c r="B237" i="51"/>
  <c r="A237" i="51"/>
  <c r="B236" i="51"/>
  <c r="A236" i="51"/>
  <c r="B235" i="51"/>
  <c r="A235" i="51"/>
  <c r="B234" i="51"/>
  <c r="A234" i="51"/>
  <c r="B233" i="51"/>
  <c r="A233" i="51"/>
  <c r="B232" i="51"/>
  <c r="A232" i="51"/>
  <c r="B231" i="51"/>
  <c r="A231" i="51"/>
  <c r="B230" i="51"/>
  <c r="A230" i="51"/>
  <c r="B229" i="51"/>
  <c r="A229" i="51"/>
  <c r="B228" i="51"/>
  <c r="A228" i="51"/>
  <c r="B227" i="51"/>
  <c r="A227" i="51"/>
  <c r="B226" i="51"/>
  <c r="A226" i="51"/>
  <c r="B225" i="51"/>
  <c r="A225" i="51"/>
  <c r="B224" i="51"/>
  <c r="A224" i="51"/>
  <c r="B223" i="51"/>
  <c r="A223" i="51"/>
  <c r="B222" i="51"/>
  <c r="A222" i="51"/>
  <c r="B221" i="51"/>
  <c r="A221" i="51"/>
  <c r="B220" i="51"/>
  <c r="A220" i="51"/>
  <c r="B219" i="51"/>
  <c r="A219" i="51"/>
  <c r="B218" i="51"/>
  <c r="A218" i="51"/>
  <c r="B217" i="51"/>
  <c r="A217" i="51"/>
  <c r="B216" i="51"/>
  <c r="A216" i="51"/>
  <c r="B215" i="51"/>
  <c r="A215" i="51"/>
  <c r="B214" i="51"/>
  <c r="A214" i="51"/>
  <c r="B213" i="51"/>
  <c r="A213" i="51"/>
  <c r="B212" i="51"/>
  <c r="A212" i="51"/>
  <c r="B211" i="51"/>
  <c r="A211" i="51"/>
  <c r="B210" i="51"/>
  <c r="A210" i="51"/>
  <c r="B209" i="51"/>
  <c r="A209" i="51"/>
  <c r="B208" i="51"/>
  <c r="A208" i="51"/>
  <c r="B207" i="51"/>
  <c r="A207" i="51"/>
  <c r="B206" i="51"/>
  <c r="A206" i="51"/>
  <c r="B205" i="51"/>
  <c r="A205" i="51"/>
  <c r="B204" i="51"/>
  <c r="A204" i="51"/>
  <c r="B203" i="51"/>
  <c r="A203" i="51"/>
  <c r="B202" i="51"/>
  <c r="A202" i="51"/>
  <c r="B201" i="51"/>
  <c r="A201" i="51"/>
  <c r="B200" i="51"/>
  <c r="A200" i="51"/>
  <c r="B199" i="51"/>
  <c r="A199" i="51"/>
  <c r="B198" i="51"/>
  <c r="A198" i="51"/>
  <c r="B197" i="51"/>
  <c r="A197" i="51"/>
  <c r="B196" i="51"/>
  <c r="A196" i="51"/>
  <c r="B195" i="51"/>
  <c r="A195" i="51"/>
  <c r="B194" i="51"/>
  <c r="A194" i="51"/>
  <c r="B193" i="51"/>
  <c r="A193" i="51"/>
  <c r="B192" i="51"/>
  <c r="A192" i="51"/>
  <c r="B191" i="51"/>
  <c r="A191" i="51"/>
  <c r="B190" i="51"/>
  <c r="A190" i="51"/>
  <c r="B189" i="51"/>
  <c r="A189" i="51"/>
  <c r="B188" i="51"/>
  <c r="A188" i="51"/>
  <c r="B187" i="51"/>
  <c r="A187" i="51"/>
  <c r="B186" i="51"/>
  <c r="A186" i="51"/>
  <c r="B185" i="51"/>
  <c r="A185" i="51"/>
  <c r="B184" i="51"/>
  <c r="A184" i="51"/>
  <c r="B183" i="51"/>
  <c r="A183" i="51"/>
  <c r="B182" i="51"/>
  <c r="A182" i="51"/>
  <c r="B181" i="51"/>
  <c r="A181" i="51"/>
  <c r="B180" i="51"/>
  <c r="A180" i="51"/>
  <c r="B179" i="51"/>
  <c r="A179" i="51"/>
  <c r="B178" i="51"/>
  <c r="A178" i="51"/>
  <c r="B177" i="51"/>
  <c r="A177" i="51"/>
  <c r="B176" i="51"/>
  <c r="A176" i="51"/>
  <c r="B175" i="51"/>
  <c r="A175" i="51"/>
  <c r="B174" i="51"/>
  <c r="A174" i="51"/>
  <c r="B173" i="51"/>
  <c r="A173" i="51"/>
  <c r="B172" i="51"/>
  <c r="A172" i="51"/>
  <c r="B171" i="51"/>
  <c r="A171" i="51"/>
  <c r="B170" i="51"/>
  <c r="A170" i="51"/>
  <c r="B169" i="51"/>
  <c r="A169" i="51"/>
  <c r="B168" i="51"/>
  <c r="A168" i="51"/>
  <c r="B167" i="51"/>
  <c r="A167" i="51"/>
  <c r="B166" i="51"/>
  <c r="A166" i="51"/>
  <c r="B165" i="51"/>
  <c r="A165" i="51"/>
  <c r="B164" i="51"/>
  <c r="A164" i="51"/>
  <c r="B163" i="51"/>
  <c r="A163" i="51"/>
  <c r="B162" i="51"/>
  <c r="A162" i="51"/>
  <c r="B161" i="51"/>
  <c r="A161" i="51"/>
  <c r="B160" i="51"/>
  <c r="A160" i="51"/>
  <c r="B159" i="51"/>
  <c r="A159" i="51"/>
  <c r="B158" i="51"/>
  <c r="A158" i="51"/>
  <c r="B157" i="51"/>
  <c r="A157" i="51"/>
  <c r="B156" i="51"/>
  <c r="A156" i="51"/>
  <c r="B155" i="51"/>
  <c r="A155" i="51"/>
  <c r="B154" i="51"/>
  <c r="A154" i="51"/>
  <c r="B153" i="51"/>
  <c r="A153" i="51"/>
  <c r="B152" i="51"/>
  <c r="A152" i="51"/>
  <c r="B151" i="51"/>
  <c r="A151" i="51"/>
  <c r="B150" i="51"/>
  <c r="A150" i="51"/>
  <c r="B149" i="51"/>
  <c r="A149" i="51"/>
  <c r="B148" i="51"/>
  <c r="A148" i="51"/>
  <c r="B147" i="51"/>
  <c r="A147" i="51"/>
  <c r="B146" i="51"/>
  <c r="A146" i="51"/>
  <c r="B145" i="51"/>
  <c r="A145" i="51"/>
  <c r="B144" i="51"/>
  <c r="A144" i="51"/>
  <c r="B143" i="51"/>
  <c r="A143" i="51"/>
  <c r="B142" i="51"/>
  <c r="A142" i="51"/>
  <c r="B141" i="51"/>
  <c r="A141" i="51"/>
  <c r="B140" i="51"/>
  <c r="A140" i="51"/>
  <c r="B139" i="51"/>
  <c r="A139" i="51"/>
  <c r="B138" i="51"/>
  <c r="A138" i="51"/>
  <c r="B137" i="51"/>
  <c r="A137" i="51"/>
  <c r="B136" i="51"/>
  <c r="A136" i="51"/>
  <c r="B135" i="51"/>
  <c r="A135" i="51"/>
  <c r="B134" i="51"/>
  <c r="A134" i="51"/>
  <c r="B133" i="51"/>
  <c r="A133" i="51"/>
  <c r="B132" i="51"/>
  <c r="A132" i="51"/>
  <c r="B131" i="51"/>
  <c r="A131" i="51"/>
  <c r="B130" i="51"/>
  <c r="A130" i="51"/>
  <c r="B129" i="51"/>
  <c r="A129" i="51"/>
  <c r="B128" i="51"/>
  <c r="A128" i="51"/>
  <c r="B127" i="51"/>
  <c r="A127" i="51"/>
  <c r="B126" i="51"/>
  <c r="A126" i="51"/>
  <c r="B125" i="51"/>
  <c r="A125" i="51"/>
  <c r="B124" i="51"/>
  <c r="A124" i="51"/>
  <c r="B123" i="51"/>
  <c r="A123" i="51"/>
  <c r="B122" i="51"/>
  <c r="A122" i="51"/>
  <c r="B121" i="51"/>
  <c r="A121" i="51"/>
  <c r="B120" i="51"/>
  <c r="A120" i="51"/>
  <c r="B119" i="51"/>
  <c r="A119" i="51"/>
  <c r="B118" i="51"/>
  <c r="A118" i="51"/>
  <c r="B117" i="51"/>
  <c r="A117" i="51"/>
  <c r="B116" i="51"/>
  <c r="A116" i="51"/>
  <c r="B115" i="51"/>
  <c r="A115" i="51"/>
  <c r="B114" i="51"/>
  <c r="A114" i="51"/>
  <c r="B113" i="51"/>
  <c r="A113" i="51"/>
  <c r="B112" i="51"/>
  <c r="A112" i="51"/>
  <c r="B111" i="51"/>
  <c r="A111" i="51"/>
  <c r="B110" i="51"/>
  <c r="A110" i="51"/>
  <c r="B109" i="51"/>
  <c r="A109" i="51"/>
  <c r="B108" i="51"/>
  <c r="A108" i="51"/>
  <c r="B107" i="51"/>
  <c r="A107" i="51"/>
  <c r="B106" i="51"/>
  <c r="A106" i="51"/>
  <c r="B105" i="51"/>
  <c r="A105" i="51"/>
  <c r="B104" i="51"/>
  <c r="A104" i="51"/>
  <c r="B103" i="51"/>
  <c r="A103" i="51"/>
  <c r="B102" i="51"/>
  <c r="A102" i="51"/>
  <c r="B101" i="51"/>
  <c r="A101" i="51"/>
  <c r="B100" i="51"/>
  <c r="A100" i="51"/>
  <c r="B99" i="51"/>
  <c r="A99" i="51"/>
  <c r="B98" i="51"/>
  <c r="A98" i="51"/>
  <c r="B97" i="51"/>
  <c r="A97" i="51"/>
  <c r="B96" i="51"/>
  <c r="A96" i="51"/>
  <c r="B95" i="51"/>
  <c r="A95" i="51"/>
  <c r="B94" i="51"/>
  <c r="A94" i="51"/>
  <c r="B93" i="51"/>
  <c r="A93" i="51"/>
  <c r="B92" i="51"/>
  <c r="A92" i="51"/>
  <c r="B91" i="51"/>
  <c r="A91" i="51"/>
  <c r="B90" i="51"/>
  <c r="A90" i="51"/>
  <c r="B89" i="51"/>
  <c r="A89" i="51"/>
  <c r="B88" i="51"/>
  <c r="A88" i="51"/>
  <c r="B87" i="51"/>
  <c r="A87" i="51"/>
  <c r="B86" i="51"/>
  <c r="A86" i="51"/>
  <c r="B85" i="51"/>
  <c r="A85" i="51"/>
  <c r="B84" i="51"/>
  <c r="A84" i="51"/>
  <c r="B83" i="51"/>
  <c r="A83" i="51"/>
  <c r="B82" i="51"/>
  <c r="A82" i="51"/>
  <c r="B81" i="51"/>
  <c r="A81" i="51"/>
  <c r="B80" i="51"/>
  <c r="A80" i="51"/>
  <c r="B79" i="51"/>
  <c r="A79" i="51"/>
  <c r="B78" i="51"/>
  <c r="A78" i="51"/>
  <c r="B77" i="51"/>
  <c r="A77" i="51"/>
  <c r="B76" i="51"/>
  <c r="A76" i="51"/>
  <c r="B75" i="51"/>
  <c r="A75" i="51"/>
  <c r="B74" i="51"/>
  <c r="A74" i="51"/>
  <c r="B73" i="51"/>
  <c r="A73" i="51"/>
  <c r="B72" i="51"/>
  <c r="A72" i="51"/>
  <c r="B71" i="51"/>
  <c r="A71" i="51"/>
  <c r="B70" i="51"/>
  <c r="A70" i="51"/>
  <c r="B69" i="51"/>
  <c r="A69" i="51"/>
  <c r="B68" i="51"/>
  <c r="A68" i="51"/>
  <c r="B67" i="51"/>
  <c r="A67" i="51"/>
  <c r="B66" i="51"/>
  <c r="A66" i="51"/>
  <c r="B65" i="51"/>
  <c r="A65" i="51"/>
  <c r="B64" i="51"/>
  <c r="A64" i="51"/>
  <c r="B63" i="51"/>
  <c r="A63" i="51"/>
  <c r="B62" i="51"/>
  <c r="A62" i="51"/>
  <c r="B61" i="51"/>
  <c r="A61" i="51"/>
  <c r="B60" i="51"/>
  <c r="A60" i="51"/>
  <c r="B59" i="51"/>
  <c r="A59" i="51"/>
  <c r="B58" i="51"/>
  <c r="A58" i="51"/>
  <c r="B57" i="51"/>
  <c r="A57" i="51"/>
  <c r="B56" i="51"/>
  <c r="A56" i="51"/>
  <c r="B55" i="51"/>
  <c r="A55" i="51"/>
  <c r="B54" i="51"/>
  <c r="A54" i="51"/>
  <c r="B53" i="51"/>
  <c r="A53" i="51"/>
  <c r="B52" i="51"/>
  <c r="A52" i="51"/>
  <c r="B51" i="51"/>
  <c r="A51" i="51"/>
  <c r="B50" i="51"/>
  <c r="A50" i="51"/>
  <c r="B49" i="51"/>
  <c r="A49" i="51"/>
  <c r="B48" i="51"/>
  <c r="A48" i="51"/>
  <c r="B47" i="51"/>
  <c r="A47" i="51"/>
  <c r="B46" i="51"/>
  <c r="A46" i="51"/>
  <c r="B45" i="51"/>
  <c r="A45" i="51"/>
  <c r="B44" i="51"/>
  <c r="A44" i="51"/>
  <c r="B43" i="51"/>
  <c r="A43" i="51"/>
  <c r="B42" i="51"/>
  <c r="A42" i="51"/>
  <c r="B41" i="51"/>
  <c r="A41" i="51"/>
  <c r="B40" i="51"/>
  <c r="A40" i="51"/>
  <c r="B39" i="51"/>
  <c r="A39" i="51"/>
  <c r="B38" i="51"/>
  <c r="A38" i="51"/>
  <c r="B37" i="51"/>
  <c r="A37" i="51"/>
  <c r="B36" i="51"/>
  <c r="A36" i="51"/>
  <c r="B35" i="51"/>
  <c r="A35" i="51"/>
  <c r="B34" i="51"/>
  <c r="A34" i="51"/>
  <c r="B33" i="51"/>
  <c r="A33" i="51"/>
  <c r="B32" i="51"/>
  <c r="A32" i="51"/>
  <c r="B31" i="51"/>
  <c r="A31" i="51"/>
  <c r="B30" i="51"/>
  <c r="A30" i="51"/>
  <c r="B29" i="51"/>
  <c r="A29" i="51"/>
  <c r="B28" i="51"/>
  <c r="A28" i="51"/>
  <c r="B27" i="51"/>
  <c r="A27" i="51"/>
  <c r="B26" i="51"/>
  <c r="A26" i="51"/>
  <c r="B25" i="51"/>
  <c r="A25" i="51"/>
  <c r="B24" i="51"/>
  <c r="A24" i="51"/>
  <c r="B23" i="51"/>
  <c r="A23" i="51"/>
  <c r="B22" i="51"/>
  <c r="A22" i="51"/>
  <c r="B21" i="51"/>
  <c r="A21" i="51"/>
  <c r="B20" i="51"/>
  <c r="A20" i="51"/>
  <c r="B19" i="51"/>
  <c r="A19" i="51"/>
  <c r="B18" i="51"/>
  <c r="A18" i="51"/>
  <c r="B17" i="51"/>
  <c r="A17" i="51"/>
  <c r="B16" i="51"/>
  <c r="A16" i="51"/>
  <c r="B754" i="41"/>
  <c r="B10" i="9"/>
  <c r="D10" i="9" s="1"/>
  <c r="I10" i="9"/>
  <c r="B11" i="9"/>
  <c r="D11" i="9" s="1"/>
  <c r="I11" i="9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112" i="9" s="1"/>
  <c r="I113" i="9" s="1"/>
  <c r="I114" i="9" s="1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43" i="9" s="1"/>
  <c r="I144" i="9" s="1"/>
  <c r="I145" i="9" s="1"/>
  <c r="I146" i="9" s="1"/>
  <c r="I147" i="9" s="1"/>
  <c r="I148" i="9" s="1"/>
  <c r="I149" i="9" s="1"/>
  <c r="I150" i="9" s="1"/>
  <c r="I151" i="9" s="1"/>
  <c r="I152" i="9" s="1"/>
  <c r="I153" i="9" s="1"/>
  <c r="I154" i="9" s="1"/>
  <c r="I155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I167" i="9" s="1"/>
  <c r="I168" i="9" s="1"/>
  <c r="I169" i="9" s="1"/>
  <c r="I170" i="9" s="1"/>
  <c r="I171" i="9" s="1"/>
  <c r="I172" i="9" s="1"/>
  <c r="I173" i="9" s="1"/>
  <c r="I174" i="9" s="1"/>
  <c r="I175" i="9" s="1"/>
  <c r="I176" i="9" s="1"/>
  <c r="I177" i="9" s="1"/>
  <c r="I178" i="9" s="1"/>
  <c r="I179" i="9" s="1"/>
  <c r="I180" i="9" s="1"/>
  <c r="I181" i="9" s="1"/>
  <c r="I182" i="9" s="1"/>
  <c r="I183" i="9" s="1"/>
  <c r="I184" i="9" s="1"/>
  <c r="I185" i="9" s="1"/>
  <c r="I186" i="9" s="1"/>
  <c r="I187" i="9" s="1"/>
  <c r="I188" i="9" s="1"/>
  <c r="I189" i="9" s="1"/>
  <c r="I190" i="9" s="1"/>
  <c r="I191" i="9" s="1"/>
  <c r="I192" i="9" s="1"/>
  <c r="I193" i="9" s="1"/>
  <c r="I194" i="9" s="1"/>
  <c r="I195" i="9" s="1"/>
  <c r="I196" i="9" s="1"/>
  <c r="I197" i="9" s="1"/>
  <c r="I198" i="9" s="1"/>
  <c r="I199" i="9" s="1"/>
  <c r="I200" i="9" s="1"/>
  <c r="I201" i="9" s="1"/>
  <c r="I202" i="9" s="1"/>
  <c r="I203" i="9" s="1"/>
  <c r="I204" i="9" s="1"/>
  <c r="I205" i="9" s="1"/>
  <c r="I206" i="9" s="1"/>
  <c r="I207" i="9" s="1"/>
  <c r="I208" i="9" s="1"/>
  <c r="I209" i="9" s="1"/>
  <c r="I210" i="9" s="1"/>
  <c r="I211" i="9" s="1"/>
  <c r="I212" i="9" s="1"/>
  <c r="I213" i="9" s="1"/>
  <c r="I214" i="9" s="1"/>
  <c r="I215" i="9" s="1"/>
  <c r="I216" i="9" s="1"/>
  <c r="I217" i="9" s="1"/>
  <c r="I218" i="9" s="1"/>
  <c r="I219" i="9" s="1"/>
  <c r="I220" i="9" s="1"/>
  <c r="I221" i="9" s="1"/>
  <c r="I222" i="9" s="1"/>
  <c r="I223" i="9" s="1"/>
  <c r="I224" i="9" s="1"/>
  <c r="I225" i="9" s="1"/>
  <c r="I226" i="9" s="1"/>
  <c r="I227" i="9" s="1"/>
  <c r="I228" i="9" s="1"/>
  <c r="I229" i="9" s="1"/>
  <c r="I230" i="9" s="1"/>
  <c r="I231" i="9" s="1"/>
  <c r="I232" i="9" s="1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I258" i="9" s="1"/>
  <c r="I259" i="9" s="1"/>
  <c r="I260" i="9" s="1"/>
  <c r="I261" i="9" s="1"/>
  <c r="I262" i="9" s="1"/>
  <c r="I263" i="9" s="1"/>
  <c r="I264" i="9" s="1"/>
  <c r="I265" i="9" s="1"/>
  <c r="I266" i="9" s="1"/>
  <c r="I267" i="9" s="1"/>
  <c r="I268" i="9" s="1"/>
  <c r="I269" i="9" s="1"/>
  <c r="I270" i="9" s="1"/>
  <c r="I271" i="9" s="1"/>
  <c r="I272" i="9" s="1"/>
  <c r="I273" i="9" s="1"/>
  <c r="I274" i="9" s="1"/>
  <c r="I275" i="9" s="1"/>
  <c r="I276" i="9" s="1"/>
  <c r="I277" i="9" s="1"/>
  <c r="I278" i="9" s="1"/>
  <c r="I279" i="9" s="1"/>
  <c r="I280" i="9" s="1"/>
  <c r="I281" i="9" s="1"/>
  <c r="I282" i="9" s="1"/>
  <c r="I283" i="9" s="1"/>
  <c r="I284" i="9" s="1"/>
  <c r="I285" i="9" s="1"/>
  <c r="I286" i="9" s="1"/>
  <c r="I287" i="9" s="1"/>
  <c r="I288" i="9" s="1"/>
  <c r="I289" i="9" s="1"/>
  <c r="I290" i="9" s="1"/>
  <c r="I291" i="9" s="1"/>
  <c r="I292" i="9" s="1"/>
  <c r="I293" i="9" s="1"/>
  <c r="I294" i="9" s="1"/>
  <c r="I295" i="9" s="1"/>
  <c r="I296" i="9" s="1"/>
  <c r="I297" i="9" s="1"/>
  <c r="I298" i="9" s="1"/>
  <c r="I299" i="9" s="1"/>
  <c r="I300" i="9" s="1"/>
  <c r="I301" i="9" s="1"/>
  <c r="I302" i="9" s="1"/>
  <c r="I303" i="9" s="1"/>
  <c r="I304" i="9" s="1"/>
  <c r="I305" i="9" s="1"/>
  <c r="I306" i="9" s="1"/>
  <c r="I307" i="9" s="1"/>
  <c r="I308" i="9" s="1"/>
  <c r="I309" i="9" s="1"/>
  <c r="I310" i="9" s="1"/>
  <c r="I311" i="9" s="1"/>
  <c r="I312" i="9" s="1"/>
  <c r="I313" i="9" s="1"/>
  <c r="I314" i="9" s="1"/>
  <c r="I315" i="9" s="1"/>
  <c r="I316" i="9" s="1"/>
  <c r="I317" i="9" s="1"/>
  <c r="I318" i="9" s="1"/>
  <c r="I319" i="9" s="1"/>
  <c r="I320" i="9" s="1"/>
  <c r="I321" i="9" s="1"/>
  <c r="I322" i="9" s="1"/>
  <c r="I323" i="9" s="1"/>
  <c r="I324" i="9" s="1"/>
  <c r="I325" i="9" s="1"/>
  <c r="I326" i="9" s="1"/>
  <c r="I327" i="9" s="1"/>
  <c r="I328" i="9" s="1"/>
  <c r="I329" i="9" s="1"/>
  <c r="I330" i="9" s="1"/>
  <c r="I331" i="9" s="1"/>
  <c r="I332" i="9" s="1"/>
  <c r="I333" i="9" s="1"/>
  <c r="I334" i="9" s="1"/>
  <c r="I335" i="9" s="1"/>
  <c r="I336" i="9" s="1"/>
  <c r="I337" i="9" s="1"/>
  <c r="I338" i="9" s="1"/>
  <c r="I339" i="9" s="1"/>
  <c r="I340" i="9" s="1"/>
  <c r="I341" i="9" s="1"/>
  <c r="I342" i="9" s="1"/>
  <c r="I343" i="9" s="1"/>
  <c r="I344" i="9" s="1"/>
  <c r="I345" i="9" s="1"/>
  <c r="I346" i="9" s="1"/>
  <c r="I347" i="9" s="1"/>
  <c r="I348" i="9" s="1"/>
  <c r="I349" i="9" s="1"/>
  <c r="I350" i="9" s="1"/>
  <c r="I351" i="9" s="1"/>
  <c r="I352" i="9" s="1"/>
  <c r="I353" i="9" s="1"/>
  <c r="I354" i="9" s="1"/>
  <c r="I355" i="9" s="1"/>
  <c r="I356" i="9" s="1"/>
  <c r="I357" i="9" s="1"/>
  <c r="I358" i="9" s="1"/>
  <c r="I359" i="9" s="1"/>
  <c r="I360" i="9" s="1"/>
  <c r="I361" i="9" s="1"/>
  <c r="I362" i="9" s="1"/>
  <c r="I363" i="9" s="1"/>
  <c r="I364" i="9" s="1"/>
  <c r="I365" i="9" s="1"/>
  <c r="I366" i="9" s="1"/>
  <c r="I367" i="9" s="1"/>
  <c r="I368" i="9" s="1"/>
  <c r="I369" i="9" s="1"/>
  <c r="I370" i="9" s="1"/>
  <c r="I371" i="9" s="1"/>
  <c r="I372" i="9" s="1"/>
  <c r="I373" i="9" s="1"/>
  <c r="I374" i="9" s="1"/>
  <c r="I375" i="9" s="1"/>
  <c r="I376" i="9" s="1"/>
  <c r="I377" i="9" s="1"/>
  <c r="I378" i="9" s="1"/>
  <c r="I379" i="9" s="1"/>
  <c r="I380" i="9" s="1"/>
  <c r="I381" i="9" s="1"/>
  <c r="I382" i="9" s="1"/>
  <c r="I383" i="9" s="1"/>
  <c r="I384" i="9" s="1"/>
  <c r="I385" i="9" s="1"/>
  <c r="I386" i="9" s="1"/>
  <c r="I387" i="9" s="1"/>
  <c r="I388" i="9" s="1"/>
  <c r="I389" i="9" s="1"/>
  <c r="I390" i="9" s="1"/>
  <c r="I391" i="9" s="1"/>
  <c r="I392" i="9" s="1"/>
  <c r="I393" i="9" s="1"/>
  <c r="I394" i="9" s="1"/>
  <c r="I395" i="9" s="1"/>
  <c r="I396" i="9" s="1"/>
  <c r="I397" i="9" s="1"/>
  <c r="I398" i="9" s="1"/>
  <c r="I399" i="9" s="1"/>
  <c r="I400" i="9" s="1"/>
  <c r="I401" i="9" s="1"/>
  <c r="I402" i="9" s="1"/>
  <c r="I403" i="9" s="1"/>
  <c r="I404" i="9" s="1"/>
  <c r="I405" i="9" s="1"/>
  <c r="I406" i="9" s="1"/>
  <c r="I407" i="9" s="1"/>
  <c r="I408" i="9" s="1"/>
  <c r="I409" i="9" s="1"/>
  <c r="I410" i="9" s="1"/>
  <c r="I411" i="9" s="1"/>
  <c r="I412" i="9" s="1"/>
  <c r="I413" i="9" s="1"/>
  <c r="I414" i="9" s="1"/>
  <c r="I415" i="9" s="1"/>
  <c r="I416" i="9" s="1"/>
  <c r="I417" i="9" s="1"/>
  <c r="I418" i="9" s="1"/>
  <c r="I419" i="9" s="1"/>
  <c r="I420" i="9" s="1"/>
  <c r="I421" i="9" s="1"/>
  <c r="I422" i="9" s="1"/>
  <c r="I423" i="9" s="1"/>
  <c r="I424" i="9" s="1"/>
  <c r="I425" i="9" s="1"/>
  <c r="I426" i="9" s="1"/>
  <c r="I427" i="9" s="1"/>
  <c r="I428" i="9" s="1"/>
  <c r="I429" i="9" s="1"/>
  <c r="I430" i="9" s="1"/>
  <c r="I431" i="9" s="1"/>
  <c r="I432" i="9" s="1"/>
  <c r="I433" i="9" s="1"/>
  <c r="I434" i="9" s="1"/>
  <c r="I435" i="9" s="1"/>
  <c r="I436" i="9" s="1"/>
  <c r="I437" i="9" s="1"/>
  <c r="I438" i="9" s="1"/>
  <c r="I439" i="9" s="1"/>
  <c r="I440" i="9" s="1"/>
  <c r="I441" i="9" s="1"/>
  <c r="I442" i="9" s="1"/>
  <c r="I443" i="9" s="1"/>
  <c r="I444" i="9" s="1"/>
  <c r="I445" i="9" s="1"/>
  <c r="I446" i="9" s="1"/>
  <c r="I447" i="9" s="1"/>
  <c r="I448" i="9" s="1"/>
  <c r="I449" i="9" s="1"/>
  <c r="I450" i="9" s="1"/>
  <c r="I451" i="9" s="1"/>
  <c r="I452" i="9" s="1"/>
  <c r="I453" i="9" s="1"/>
  <c r="I454" i="9" s="1"/>
  <c r="I455" i="9" s="1"/>
  <c r="I456" i="9" s="1"/>
  <c r="I457" i="9" s="1"/>
  <c r="I458" i="9" s="1"/>
  <c r="I459" i="9" s="1"/>
  <c r="I460" i="9" s="1"/>
  <c r="I461" i="9" s="1"/>
  <c r="I462" i="9" s="1"/>
  <c r="I463" i="9" s="1"/>
  <c r="I464" i="9" s="1"/>
  <c r="I465" i="9" s="1"/>
  <c r="I466" i="9" s="1"/>
  <c r="I467" i="9" s="1"/>
  <c r="I468" i="9" s="1"/>
  <c r="I469" i="9" s="1"/>
  <c r="I470" i="9" s="1"/>
  <c r="I471" i="9" s="1"/>
  <c r="I472" i="9" s="1"/>
  <c r="I473" i="9" s="1"/>
  <c r="I474" i="9" s="1"/>
  <c r="I475" i="9" s="1"/>
  <c r="I476" i="9" s="1"/>
  <c r="I477" i="9" s="1"/>
  <c r="I478" i="9" s="1"/>
  <c r="I479" i="9" s="1"/>
  <c r="I480" i="9" s="1"/>
  <c r="I481" i="9" s="1"/>
  <c r="I482" i="9" s="1"/>
  <c r="I483" i="9" s="1"/>
  <c r="I484" i="9" s="1"/>
  <c r="I485" i="9" s="1"/>
  <c r="I486" i="9" s="1"/>
  <c r="I487" i="9" s="1"/>
  <c r="I488" i="9" s="1"/>
  <c r="I489" i="9" s="1"/>
  <c r="I490" i="9" s="1"/>
  <c r="I491" i="9" s="1"/>
  <c r="I492" i="9" s="1"/>
  <c r="I493" i="9" s="1"/>
  <c r="I494" i="9" s="1"/>
  <c r="I495" i="9" s="1"/>
  <c r="I496" i="9" s="1"/>
  <c r="I497" i="9" s="1"/>
  <c r="I498" i="9" s="1"/>
  <c r="I499" i="9" s="1"/>
  <c r="I500" i="9" s="1"/>
  <c r="I501" i="9" s="1"/>
  <c r="I502" i="9" s="1"/>
  <c r="I503" i="9" s="1"/>
  <c r="I504" i="9" s="1"/>
  <c r="I505" i="9" s="1"/>
  <c r="I506" i="9" s="1"/>
  <c r="I507" i="9" s="1"/>
  <c r="I508" i="9" s="1"/>
  <c r="I509" i="9" s="1"/>
  <c r="I510" i="9" s="1"/>
  <c r="I511" i="9" s="1"/>
  <c r="I512" i="9" s="1"/>
  <c r="I513" i="9" s="1"/>
  <c r="I514" i="9" s="1"/>
  <c r="I515" i="9" s="1"/>
  <c r="I516" i="9" s="1"/>
  <c r="I517" i="9" s="1"/>
  <c r="I518" i="9" s="1"/>
  <c r="I519" i="9" s="1"/>
  <c r="I520" i="9" s="1"/>
  <c r="I521" i="9" s="1"/>
  <c r="I522" i="9" s="1"/>
  <c r="I523" i="9" s="1"/>
  <c r="I524" i="9" s="1"/>
  <c r="I525" i="9" s="1"/>
  <c r="I526" i="9" s="1"/>
  <c r="I527" i="9" s="1"/>
  <c r="I528" i="9" s="1"/>
  <c r="I529" i="9" s="1"/>
  <c r="I530" i="9" s="1"/>
  <c r="I531" i="9" s="1"/>
  <c r="I532" i="9" s="1"/>
  <c r="I533" i="9" s="1"/>
  <c r="I534" i="9" s="1"/>
  <c r="I535" i="9" s="1"/>
  <c r="I536" i="9" s="1"/>
  <c r="I537" i="9" s="1"/>
  <c r="I538" i="9" s="1"/>
  <c r="I539" i="9" s="1"/>
  <c r="I540" i="9" s="1"/>
  <c r="I541" i="9" s="1"/>
  <c r="I542" i="9" s="1"/>
  <c r="I543" i="9" s="1"/>
  <c r="I544" i="9" s="1"/>
  <c r="I545" i="9" s="1"/>
  <c r="I546" i="9" s="1"/>
  <c r="I547" i="9" s="1"/>
  <c r="I548" i="9" s="1"/>
  <c r="I549" i="9" s="1"/>
  <c r="I550" i="9" s="1"/>
  <c r="I551" i="9" s="1"/>
  <c r="I552" i="9" s="1"/>
  <c r="I553" i="9" s="1"/>
  <c r="I554" i="9" s="1"/>
  <c r="I555" i="9" s="1"/>
  <c r="I556" i="9" s="1"/>
  <c r="I557" i="9" s="1"/>
  <c r="I558" i="9" s="1"/>
  <c r="I559" i="9" s="1"/>
  <c r="I560" i="9" s="1"/>
  <c r="I561" i="9" s="1"/>
  <c r="I562" i="9" s="1"/>
  <c r="I563" i="9" s="1"/>
  <c r="I564" i="9" s="1"/>
  <c r="I565" i="9" s="1"/>
  <c r="I566" i="9" s="1"/>
  <c r="I567" i="9" s="1"/>
  <c r="I568" i="9" s="1"/>
  <c r="I569" i="9" s="1"/>
  <c r="I570" i="9" s="1"/>
  <c r="I571" i="9" s="1"/>
  <c r="I572" i="9" s="1"/>
  <c r="I573" i="9" s="1"/>
  <c r="I574" i="9" s="1"/>
  <c r="I575" i="9" s="1"/>
  <c r="I576" i="9" s="1"/>
  <c r="I577" i="9" s="1"/>
  <c r="I578" i="9" s="1"/>
  <c r="I579" i="9" s="1"/>
  <c r="I580" i="9" s="1"/>
  <c r="I581" i="9" s="1"/>
  <c r="I582" i="9" s="1"/>
  <c r="I583" i="9" s="1"/>
  <c r="I584" i="9" s="1"/>
  <c r="I585" i="9" s="1"/>
  <c r="I586" i="9" s="1"/>
  <c r="I587" i="9" s="1"/>
  <c r="I588" i="9" s="1"/>
  <c r="I589" i="9" s="1"/>
  <c r="I590" i="9" s="1"/>
  <c r="I591" i="9" s="1"/>
  <c r="I592" i="9" s="1"/>
  <c r="I593" i="9" s="1"/>
  <c r="I594" i="9" s="1"/>
  <c r="I595" i="9" s="1"/>
  <c r="I596" i="9" s="1"/>
  <c r="I597" i="9" s="1"/>
  <c r="I598" i="9" s="1"/>
  <c r="I599" i="9" s="1"/>
  <c r="I600" i="9" s="1"/>
  <c r="I601" i="9" s="1"/>
  <c r="I602" i="9" s="1"/>
  <c r="I603" i="9" s="1"/>
  <c r="I604" i="9" s="1"/>
  <c r="I605" i="9" s="1"/>
  <c r="I606" i="9" s="1"/>
  <c r="I607" i="9" s="1"/>
  <c r="I608" i="9" s="1"/>
  <c r="I609" i="9" s="1"/>
  <c r="I610" i="9" s="1"/>
  <c r="I611" i="9" s="1"/>
  <c r="I612" i="9" s="1"/>
  <c r="I613" i="9" s="1"/>
  <c r="I614" i="9" s="1"/>
  <c r="I615" i="9" s="1"/>
  <c r="I616" i="9" s="1"/>
  <c r="I617" i="9" s="1"/>
  <c r="I618" i="9" s="1"/>
  <c r="I619" i="9" s="1"/>
  <c r="I620" i="9" s="1"/>
  <c r="I621" i="9" s="1"/>
  <c r="I622" i="9" s="1"/>
  <c r="I623" i="9" s="1"/>
  <c r="I624" i="9" s="1"/>
  <c r="I625" i="9" s="1"/>
  <c r="I626" i="9" s="1"/>
  <c r="I627" i="9" s="1"/>
  <c r="I628" i="9" s="1"/>
  <c r="I629" i="9" s="1"/>
  <c r="I630" i="9" s="1"/>
  <c r="I631" i="9" s="1"/>
  <c r="I632" i="9" s="1"/>
  <c r="I633" i="9" s="1"/>
  <c r="I634" i="9" s="1"/>
  <c r="I635" i="9" s="1"/>
  <c r="I636" i="9" s="1"/>
  <c r="I637" i="9" s="1"/>
  <c r="I638" i="9" s="1"/>
  <c r="I639" i="9" s="1"/>
  <c r="I640" i="9" s="1"/>
  <c r="I641" i="9" s="1"/>
  <c r="I642" i="9" s="1"/>
  <c r="I643" i="9" s="1"/>
  <c r="I644" i="9" s="1"/>
  <c r="I645" i="9" s="1"/>
  <c r="I646" i="9" s="1"/>
  <c r="I647" i="9" s="1"/>
  <c r="I648" i="9" s="1"/>
  <c r="I649" i="9" s="1"/>
  <c r="I650" i="9" s="1"/>
  <c r="I651" i="9" s="1"/>
  <c r="I652" i="9" s="1"/>
  <c r="I653" i="9" s="1"/>
  <c r="I654" i="9" s="1"/>
  <c r="I655" i="9" s="1"/>
  <c r="I656" i="9" s="1"/>
  <c r="I657" i="9" s="1"/>
  <c r="I658" i="9" s="1"/>
  <c r="I659" i="9" s="1"/>
  <c r="I660" i="9" s="1"/>
  <c r="I661" i="9" s="1"/>
  <c r="I662" i="9" s="1"/>
  <c r="I663" i="9" s="1"/>
  <c r="I664" i="9" s="1"/>
  <c r="I665" i="9" s="1"/>
  <c r="I666" i="9" s="1"/>
  <c r="I667" i="9" s="1"/>
  <c r="I668" i="9" s="1"/>
  <c r="I669" i="9" s="1"/>
  <c r="I670" i="9" s="1"/>
  <c r="I671" i="9" s="1"/>
  <c r="I672" i="9" s="1"/>
  <c r="I673" i="9" s="1"/>
  <c r="I674" i="9" s="1"/>
  <c r="I675" i="9" s="1"/>
  <c r="I676" i="9" s="1"/>
  <c r="I677" i="9" s="1"/>
  <c r="I678" i="9" s="1"/>
  <c r="I679" i="9" s="1"/>
  <c r="I680" i="9" s="1"/>
  <c r="I681" i="9" s="1"/>
  <c r="I682" i="9" s="1"/>
  <c r="I683" i="9" s="1"/>
  <c r="I684" i="9" s="1"/>
  <c r="I685" i="9" s="1"/>
  <c r="I686" i="9" s="1"/>
  <c r="I687" i="9" s="1"/>
  <c r="I688" i="9" s="1"/>
  <c r="I689" i="9" s="1"/>
  <c r="I690" i="9" s="1"/>
  <c r="I691" i="9" s="1"/>
  <c r="I692" i="9" s="1"/>
  <c r="I693" i="9" s="1"/>
  <c r="I694" i="9" s="1"/>
  <c r="I695" i="9" s="1"/>
  <c r="I696" i="9" s="1"/>
  <c r="I697" i="9" s="1"/>
  <c r="I698" i="9" s="1"/>
  <c r="I699" i="9" s="1"/>
  <c r="I700" i="9" s="1"/>
  <c r="I701" i="9" s="1"/>
  <c r="I702" i="9" s="1"/>
  <c r="I703" i="9" s="1"/>
  <c r="I704" i="9" s="1"/>
  <c r="I705" i="9" s="1"/>
  <c r="I706" i="9" s="1"/>
  <c r="I707" i="9" s="1"/>
  <c r="I708" i="9" s="1"/>
  <c r="I709" i="9" s="1"/>
  <c r="I710" i="9" s="1"/>
  <c r="I711" i="9" s="1"/>
  <c r="I712" i="9" s="1"/>
  <c r="I713" i="9" s="1"/>
  <c r="I714" i="9" s="1"/>
  <c r="I715" i="9" s="1"/>
  <c r="I716" i="9" s="1"/>
  <c r="I717" i="9" s="1"/>
  <c r="I718" i="9" s="1"/>
  <c r="I719" i="9" s="1"/>
  <c r="I720" i="9" s="1"/>
  <c r="I721" i="9" s="1"/>
  <c r="I722" i="9" s="1"/>
  <c r="I723" i="9" s="1"/>
  <c r="I724" i="9" s="1"/>
  <c r="I725" i="9" s="1"/>
  <c r="I726" i="9" s="1"/>
  <c r="I727" i="9" s="1"/>
  <c r="I728" i="9" s="1"/>
  <c r="I729" i="9" s="1"/>
  <c r="I730" i="9" s="1"/>
  <c r="I731" i="9" s="1"/>
  <c r="I732" i="9" s="1"/>
  <c r="I733" i="9" s="1"/>
  <c r="I734" i="9" s="1"/>
  <c r="I735" i="9" s="1"/>
  <c r="I736" i="9" s="1"/>
  <c r="I737" i="9" s="1"/>
  <c r="I738" i="9" s="1"/>
  <c r="I739" i="9" s="1"/>
  <c r="I740" i="9" s="1"/>
  <c r="I741" i="9" s="1"/>
  <c r="I742" i="9" s="1"/>
  <c r="I743" i="9" s="1"/>
  <c r="I744" i="9" s="1"/>
  <c r="I745" i="9" s="1"/>
  <c r="I746" i="9" s="1"/>
  <c r="I747" i="9" s="1"/>
  <c r="I748" i="9" s="1"/>
  <c r="I749" i="9" s="1"/>
  <c r="I750" i="9" s="1"/>
  <c r="I751" i="9" s="1"/>
  <c r="I752" i="9" s="1"/>
  <c r="I753" i="9" s="1"/>
  <c r="I754" i="9" s="1"/>
  <c r="I755" i="9" s="1"/>
  <c r="I756" i="9" s="1"/>
  <c r="I757" i="9" s="1"/>
  <c r="I758" i="9" s="1"/>
  <c r="I759" i="9" s="1"/>
  <c r="I760" i="9" s="1"/>
  <c r="I761" i="9" s="1"/>
  <c r="I762" i="9" s="1"/>
  <c r="I763" i="9" s="1"/>
  <c r="I764" i="9" s="1"/>
  <c r="I765" i="9" s="1"/>
  <c r="I766" i="9" s="1"/>
  <c r="I767" i="9" s="1"/>
  <c r="I768" i="9" s="1"/>
  <c r="I769" i="9" s="1"/>
  <c r="I770" i="9" s="1"/>
  <c r="I771" i="9" s="1"/>
  <c r="I772" i="9" s="1"/>
  <c r="I773" i="9" s="1"/>
  <c r="I774" i="9" s="1"/>
  <c r="I775" i="9" s="1"/>
  <c r="I776" i="9" s="1"/>
  <c r="I777" i="9" s="1"/>
  <c r="I778" i="9" s="1"/>
  <c r="I779" i="9" s="1"/>
  <c r="I780" i="9" s="1"/>
  <c r="I781" i="9" s="1"/>
  <c r="I782" i="9" s="1"/>
  <c r="I783" i="9" s="1"/>
  <c r="I784" i="9" s="1"/>
  <c r="I785" i="9" s="1"/>
  <c r="I786" i="9" s="1"/>
  <c r="I787" i="9" s="1"/>
  <c r="I788" i="9" s="1"/>
  <c r="I789" i="9" s="1"/>
  <c r="I790" i="9" s="1"/>
  <c r="I791" i="9" s="1"/>
  <c r="I792" i="9" s="1"/>
  <c r="I793" i="9" s="1"/>
  <c r="I794" i="9" s="1"/>
  <c r="I795" i="9" s="1"/>
  <c r="I796" i="9" s="1"/>
  <c r="I797" i="9" s="1"/>
  <c r="I798" i="9" s="1"/>
  <c r="I799" i="9" s="1"/>
  <c r="I800" i="9" s="1"/>
  <c r="I801" i="9" s="1"/>
  <c r="I802" i="9" s="1"/>
  <c r="I803" i="9" s="1"/>
  <c r="I804" i="9" s="1"/>
  <c r="I805" i="9" s="1"/>
  <c r="I806" i="9" s="1"/>
  <c r="I807" i="9" s="1"/>
  <c r="I808" i="9" s="1"/>
  <c r="I809" i="9" s="1"/>
  <c r="I810" i="9" s="1"/>
  <c r="I811" i="9" s="1"/>
  <c r="I812" i="9" s="1"/>
  <c r="I813" i="9" s="1"/>
  <c r="I814" i="9" s="1"/>
  <c r="I815" i="9" s="1"/>
  <c r="I816" i="9" s="1"/>
  <c r="I817" i="9" s="1"/>
  <c r="I818" i="9" s="1"/>
  <c r="I819" i="9" s="1"/>
  <c r="I820" i="9" s="1"/>
  <c r="I821" i="9" s="1"/>
  <c r="I822" i="9" s="1"/>
  <c r="I823" i="9" s="1"/>
  <c r="I824" i="9" s="1"/>
  <c r="I825" i="9" s="1"/>
  <c r="I826" i="9" s="1"/>
  <c r="I827" i="9" s="1"/>
  <c r="I828" i="9" s="1"/>
  <c r="I829" i="9" s="1"/>
  <c r="I830" i="9" s="1"/>
  <c r="I831" i="9" s="1"/>
  <c r="I832" i="9" s="1"/>
  <c r="I833" i="9" s="1"/>
  <c r="I834" i="9" s="1"/>
  <c r="I835" i="9" s="1"/>
  <c r="I836" i="9" s="1"/>
  <c r="I837" i="9" s="1"/>
  <c r="I838" i="9" s="1"/>
  <c r="I839" i="9" s="1"/>
  <c r="I840" i="9" s="1"/>
  <c r="I841" i="9" s="1"/>
  <c r="I842" i="9" s="1"/>
  <c r="I843" i="9" s="1"/>
  <c r="I844" i="9" s="1"/>
  <c r="I845" i="9" s="1"/>
  <c r="I846" i="9" s="1"/>
  <c r="I847" i="9" s="1"/>
  <c r="I848" i="9" s="1"/>
  <c r="I849" i="9" s="1"/>
  <c r="I850" i="9" s="1"/>
  <c r="I851" i="9" s="1"/>
  <c r="I852" i="9" s="1"/>
  <c r="I853" i="9" s="1"/>
  <c r="I854" i="9" s="1"/>
  <c r="I855" i="9" s="1"/>
  <c r="I856" i="9" s="1"/>
  <c r="I857" i="9" s="1"/>
  <c r="I858" i="9" s="1"/>
  <c r="I859" i="9" s="1"/>
  <c r="I860" i="9" s="1"/>
  <c r="I861" i="9" s="1"/>
  <c r="I862" i="9" s="1"/>
  <c r="I863" i="9" s="1"/>
  <c r="I864" i="9" s="1"/>
  <c r="I865" i="9" s="1"/>
  <c r="I866" i="9" s="1"/>
  <c r="I867" i="9" s="1"/>
  <c r="I868" i="9" s="1"/>
  <c r="I869" i="9" s="1"/>
  <c r="I870" i="9" s="1"/>
  <c r="I871" i="9" s="1"/>
  <c r="I872" i="9" s="1"/>
  <c r="I873" i="9" s="1"/>
  <c r="I874" i="9" s="1"/>
  <c r="I875" i="9" s="1"/>
  <c r="I876" i="9" s="1"/>
  <c r="I877" i="9" s="1"/>
  <c r="I878" i="9" s="1"/>
  <c r="I879" i="9" s="1"/>
  <c r="I880" i="9" s="1"/>
  <c r="I881" i="9" s="1"/>
  <c r="I882" i="9" s="1"/>
  <c r="I883" i="9" s="1"/>
  <c r="I884" i="9" s="1"/>
  <c r="I885" i="9" s="1"/>
  <c r="I886" i="9" s="1"/>
  <c r="I887" i="9" s="1"/>
  <c r="I888" i="9" s="1"/>
  <c r="I889" i="9" s="1"/>
  <c r="I890" i="9" s="1"/>
  <c r="I891" i="9" s="1"/>
  <c r="I892" i="9" s="1"/>
  <c r="I893" i="9" s="1"/>
  <c r="I894" i="9" s="1"/>
  <c r="I895" i="9" s="1"/>
  <c r="I896" i="9" s="1"/>
  <c r="I897" i="9" s="1"/>
  <c r="I898" i="9" s="1"/>
  <c r="I899" i="9" s="1"/>
  <c r="I900" i="9" s="1"/>
  <c r="I901" i="9" s="1"/>
  <c r="I902" i="9" s="1"/>
  <c r="I903" i="9" s="1"/>
  <c r="I904" i="9" s="1"/>
  <c r="I905" i="9" s="1"/>
  <c r="I906" i="9" s="1"/>
  <c r="I907" i="9" s="1"/>
  <c r="I908" i="9" s="1"/>
  <c r="I909" i="9" s="1"/>
  <c r="I910" i="9" s="1"/>
  <c r="I911" i="9" s="1"/>
  <c r="I912" i="9" s="1"/>
  <c r="I913" i="9" s="1"/>
  <c r="I914" i="9" s="1"/>
  <c r="I915" i="9" s="1"/>
  <c r="I916" i="9" s="1"/>
  <c r="I917" i="9" s="1"/>
  <c r="I918" i="9" s="1"/>
  <c r="I919" i="9" s="1"/>
  <c r="I920" i="9" s="1"/>
  <c r="I921" i="9" s="1"/>
  <c r="I922" i="9" s="1"/>
  <c r="I923" i="9" s="1"/>
  <c r="I924" i="9" s="1"/>
  <c r="I925" i="9" s="1"/>
  <c r="I926" i="9" s="1"/>
  <c r="I927" i="9" s="1"/>
  <c r="I928" i="9" s="1"/>
  <c r="I929" i="9" s="1"/>
  <c r="I930" i="9" s="1"/>
  <c r="I931" i="9" s="1"/>
  <c r="I932" i="9" s="1"/>
  <c r="I933" i="9" s="1"/>
  <c r="I934" i="9" s="1"/>
  <c r="I935" i="9" s="1"/>
  <c r="I936" i="9" s="1"/>
  <c r="I937" i="9" s="1"/>
  <c r="I938" i="9" s="1"/>
  <c r="I939" i="9" s="1"/>
  <c r="I940" i="9" s="1"/>
  <c r="I941" i="9" s="1"/>
  <c r="I942" i="9" s="1"/>
  <c r="I943" i="9" s="1"/>
  <c r="I944" i="9" s="1"/>
  <c r="I945" i="9" s="1"/>
  <c r="I946" i="9" s="1"/>
  <c r="I947" i="9" s="1"/>
  <c r="I948" i="9" s="1"/>
  <c r="I949" i="9" s="1"/>
  <c r="I950" i="9" s="1"/>
  <c r="I951" i="9" s="1"/>
  <c r="I952" i="9" s="1"/>
  <c r="I953" i="9" s="1"/>
  <c r="I954" i="9" s="1"/>
  <c r="I955" i="9" s="1"/>
  <c r="I956" i="9" s="1"/>
  <c r="I957" i="9" s="1"/>
  <c r="I958" i="9" s="1"/>
  <c r="I959" i="9" s="1"/>
  <c r="I960" i="9" s="1"/>
  <c r="I961" i="9" s="1"/>
  <c r="I962" i="9" s="1"/>
  <c r="I963" i="9" s="1"/>
  <c r="I964" i="9" s="1"/>
  <c r="I965" i="9" s="1"/>
  <c r="I966" i="9" s="1"/>
  <c r="I967" i="9" s="1"/>
  <c r="I968" i="9" s="1"/>
  <c r="I969" i="9" s="1"/>
  <c r="I970" i="9" s="1"/>
  <c r="I971" i="9" s="1"/>
  <c r="I972" i="9" s="1"/>
  <c r="I973" i="9" s="1"/>
  <c r="I974" i="9" s="1"/>
  <c r="I975" i="9" s="1"/>
  <c r="I976" i="9" s="1"/>
  <c r="I977" i="9" s="1"/>
  <c r="I978" i="9" s="1"/>
  <c r="I979" i="9" s="1"/>
  <c r="I980" i="9" s="1"/>
  <c r="I981" i="9" s="1"/>
  <c r="I982" i="9" s="1"/>
  <c r="I983" i="9" s="1"/>
  <c r="I984" i="9" s="1"/>
  <c r="I985" i="9" s="1"/>
  <c r="I986" i="9" s="1"/>
  <c r="I987" i="9" s="1"/>
  <c r="I988" i="9" s="1"/>
  <c r="I989" i="9" s="1"/>
  <c r="I990" i="9" s="1"/>
  <c r="I991" i="9" s="1"/>
  <c r="I992" i="9" s="1"/>
  <c r="I993" i="9" s="1"/>
  <c r="I994" i="9" s="1"/>
  <c r="I995" i="9" s="1"/>
  <c r="I996" i="9" s="1"/>
  <c r="I997" i="9" s="1"/>
  <c r="I998" i="9" s="1"/>
  <c r="I999" i="9" s="1"/>
  <c r="I1000" i="9" s="1"/>
  <c r="I1001" i="9" s="1"/>
  <c r="I1002" i="9" s="1"/>
  <c r="I1003" i="9" s="1"/>
  <c r="I1004" i="9" s="1"/>
  <c r="I1005" i="9" s="1"/>
  <c r="I1006" i="9" s="1"/>
  <c r="I1007" i="9" s="1"/>
  <c r="I1008" i="9" s="1"/>
  <c r="I1009" i="9" s="1"/>
  <c r="I1010" i="9" s="1"/>
  <c r="I1011" i="9" s="1"/>
  <c r="I1012" i="9" s="1"/>
  <c r="I1013" i="9" s="1"/>
  <c r="I1014" i="9" s="1"/>
  <c r="I1015" i="9" s="1"/>
  <c r="I1016" i="9" s="1"/>
  <c r="I1017" i="9" s="1"/>
  <c r="I1018" i="9" s="1"/>
  <c r="I1019" i="9" s="1"/>
  <c r="I1020" i="9" s="1"/>
  <c r="I1021" i="9" s="1"/>
  <c r="I1022" i="9" s="1"/>
  <c r="I1023" i="9" s="1"/>
  <c r="I1024" i="9" s="1"/>
  <c r="I1025" i="9" s="1"/>
  <c r="I1026" i="9" s="1"/>
  <c r="I1027" i="9" s="1"/>
  <c r="I1028" i="9" s="1"/>
  <c r="I1029" i="9" s="1"/>
  <c r="I1030" i="9" s="1"/>
  <c r="I1031" i="9" s="1"/>
  <c r="I1032" i="9" s="1"/>
  <c r="I1033" i="9" s="1"/>
  <c r="I1034" i="9" s="1"/>
  <c r="I1035" i="9" s="1"/>
  <c r="I1036" i="9" s="1"/>
  <c r="I1037" i="9" s="1"/>
  <c r="I1038" i="9" s="1"/>
  <c r="I1039" i="9" s="1"/>
  <c r="I1040" i="9" s="1"/>
  <c r="I1041" i="9" s="1"/>
  <c r="I1042" i="9" s="1"/>
  <c r="I1043" i="9" s="1"/>
  <c r="I1044" i="9" s="1"/>
  <c r="I1045" i="9" s="1"/>
  <c r="I1046" i="9" s="1"/>
  <c r="I1047" i="9" s="1"/>
  <c r="I1048" i="9" s="1"/>
  <c r="I1049" i="9" s="1"/>
  <c r="I1050" i="9" s="1"/>
  <c r="I1051" i="9" s="1"/>
  <c r="I1052" i="9" s="1"/>
  <c r="I1053" i="9" s="1"/>
  <c r="I1054" i="9" s="1"/>
  <c r="I1055" i="9" s="1"/>
  <c r="I1056" i="9" s="1"/>
  <c r="I1057" i="9" s="1"/>
  <c r="I1058" i="9" s="1"/>
  <c r="I1059" i="9" s="1"/>
  <c r="I1060" i="9" s="1"/>
  <c r="I1061" i="9" s="1"/>
  <c r="I1062" i="9" s="1"/>
  <c r="I1063" i="9" s="1"/>
  <c r="I1064" i="9" s="1"/>
  <c r="I1065" i="9" s="1"/>
  <c r="I1066" i="9" s="1"/>
  <c r="I1067" i="9" s="1"/>
  <c r="I1068" i="9" s="1"/>
  <c r="I1069" i="9" s="1"/>
  <c r="I1070" i="9" s="1"/>
  <c r="I1071" i="9" s="1"/>
  <c r="I1072" i="9" s="1"/>
  <c r="I1073" i="9" s="1"/>
  <c r="I1074" i="9" s="1"/>
  <c r="I1075" i="9" s="1"/>
  <c r="I1076" i="9" s="1"/>
  <c r="I1077" i="9" s="1"/>
  <c r="I1078" i="9" s="1"/>
  <c r="I1079" i="9" s="1"/>
  <c r="I1080" i="9" s="1"/>
  <c r="I1081" i="9" s="1"/>
  <c r="I1082" i="9" s="1"/>
  <c r="I1083" i="9" s="1"/>
  <c r="I1084" i="9" s="1"/>
  <c r="I1085" i="9" s="1"/>
  <c r="I1086" i="9" s="1"/>
  <c r="I1087" i="9" s="1"/>
  <c r="I1088" i="9" s="1"/>
  <c r="I1089" i="9" s="1"/>
  <c r="I1090" i="9" s="1"/>
  <c r="I1091" i="9" s="1"/>
  <c r="I1092" i="9" s="1"/>
  <c r="I1093" i="9" s="1"/>
  <c r="I1094" i="9" s="1"/>
  <c r="I1095" i="9" s="1"/>
  <c r="I1096" i="9" s="1"/>
  <c r="I1097" i="9" s="1"/>
  <c r="I1098" i="9" s="1"/>
  <c r="I1099" i="9" s="1"/>
  <c r="I1100" i="9" s="1"/>
  <c r="I1101" i="9" s="1"/>
  <c r="I1102" i="9" s="1"/>
  <c r="I1103" i="9" s="1"/>
  <c r="I1104" i="9" s="1"/>
  <c r="I1105" i="9" s="1"/>
  <c r="I1106" i="9" s="1"/>
  <c r="I1107" i="9" s="1"/>
  <c r="I1108" i="9" s="1"/>
  <c r="I1109" i="9" s="1"/>
  <c r="I1110" i="9" s="1"/>
  <c r="I1111" i="9" s="1"/>
  <c r="I1112" i="9" s="1"/>
  <c r="I1113" i="9" s="1"/>
  <c r="I1114" i="9" s="1"/>
  <c r="I1115" i="9" s="1"/>
  <c r="I1116" i="9" s="1"/>
  <c r="I1117" i="9" s="1"/>
  <c r="I1118" i="9" s="1"/>
  <c r="I1119" i="9" s="1"/>
  <c r="I1120" i="9" s="1"/>
  <c r="I1121" i="9" s="1"/>
  <c r="I1122" i="9" s="1"/>
  <c r="I1123" i="9" s="1"/>
  <c r="I1124" i="9" s="1"/>
  <c r="I1125" i="9" s="1"/>
  <c r="I1126" i="9" s="1"/>
  <c r="I1127" i="9" s="1"/>
  <c r="I1128" i="9" s="1"/>
  <c r="I1129" i="9" s="1"/>
  <c r="I1130" i="9" s="1"/>
  <c r="I1131" i="9" s="1"/>
  <c r="I1132" i="9" s="1"/>
  <c r="I1133" i="9" s="1"/>
  <c r="I1134" i="9" s="1"/>
  <c r="I1135" i="9" s="1"/>
  <c r="I1136" i="9" s="1"/>
  <c r="I1137" i="9" s="1"/>
  <c r="I1138" i="9" s="1"/>
  <c r="I1139" i="9" s="1"/>
  <c r="I1140" i="9" s="1"/>
  <c r="I1141" i="9" s="1"/>
  <c r="I1142" i="9" s="1"/>
  <c r="I1143" i="9" s="1"/>
  <c r="I1144" i="9" s="1"/>
  <c r="I1145" i="9" s="1"/>
  <c r="I1146" i="9" s="1"/>
  <c r="I1147" i="9" s="1"/>
  <c r="I1148" i="9" s="1"/>
  <c r="I1149" i="9" s="1"/>
  <c r="I1150" i="9" s="1"/>
  <c r="I1151" i="9" s="1"/>
  <c r="I1152" i="9" s="1"/>
  <c r="I1153" i="9" s="1"/>
  <c r="I1154" i="9" s="1"/>
  <c r="I1155" i="9" s="1"/>
  <c r="I1156" i="9" s="1"/>
  <c r="I1157" i="9" s="1"/>
  <c r="I1158" i="9" s="1"/>
  <c r="I1159" i="9" s="1"/>
  <c r="I1160" i="9" s="1"/>
  <c r="I1161" i="9" s="1"/>
  <c r="I1162" i="9" s="1"/>
  <c r="I1163" i="9" s="1"/>
  <c r="I1164" i="9" s="1"/>
  <c r="I1165" i="9" s="1"/>
  <c r="I1166" i="9" s="1"/>
  <c r="I1167" i="9" s="1"/>
  <c r="I1168" i="9" s="1"/>
  <c r="I1169" i="9" s="1"/>
  <c r="I1170" i="9" s="1"/>
  <c r="I1171" i="9" s="1"/>
  <c r="I1172" i="9" s="1"/>
  <c r="I1173" i="9" s="1"/>
  <c r="I1174" i="9" s="1"/>
  <c r="I1175" i="9" s="1"/>
  <c r="I1176" i="9" s="1"/>
  <c r="I1177" i="9" s="1"/>
  <c r="I1178" i="9" s="1"/>
  <c r="I1179" i="9" s="1"/>
  <c r="I1180" i="9" s="1"/>
  <c r="I1181" i="9" s="1"/>
  <c r="I1182" i="9" s="1"/>
  <c r="I1183" i="9" s="1"/>
  <c r="I1184" i="9" s="1"/>
  <c r="I1185" i="9" s="1"/>
  <c r="I1186" i="9" s="1"/>
  <c r="I1187" i="9" s="1"/>
  <c r="I1188" i="9" s="1"/>
  <c r="I1189" i="9" s="1"/>
  <c r="I1190" i="9" s="1"/>
  <c r="I1191" i="9" s="1"/>
  <c r="I1192" i="9" s="1"/>
  <c r="I1193" i="9" s="1"/>
  <c r="I1194" i="9" s="1"/>
  <c r="I1195" i="9" s="1"/>
  <c r="I1196" i="9" s="1"/>
  <c r="I1197" i="9" s="1"/>
  <c r="I1198" i="9" s="1"/>
  <c r="I1199" i="9" s="1"/>
  <c r="I1200" i="9" s="1"/>
  <c r="I1201" i="9" s="1"/>
  <c r="I1202" i="9" s="1"/>
  <c r="I1203" i="9" s="1"/>
  <c r="I1204" i="9" s="1"/>
  <c r="I1205" i="9" s="1"/>
  <c r="I1206" i="9" s="1"/>
  <c r="I1207" i="9" s="1"/>
  <c r="I1208" i="9" s="1"/>
  <c r="I1209" i="9" s="1"/>
  <c r="I1210" i="9" s="1"/>
  <c r="I1211" i="9" s="1"/>
  <c r="I1212" i="9" s="1"/>
  <c r="I1213" i="9" s="1"/>
  <c r="I1214" i="9" s="1"/>
  <c r="I1215" i="9" s="1"/>
  <c r="I1216" i="9" s="1"/>
  <c r="I1217" i="9" s="1"/>
  <c r="I1218" i="9" s="1"/>
  <c r="I1219" i="9" s="1"/>
  <c r="I1220" i="9" s="1"/>
  <c r="I1221" i="9" s="1"/>
  <c r="I1222" i="9" s="1"/>
  <c r="I1223" i="9" s="1"/>
  <c r="I1224" i="9" s="1"/>
  <c r="I1225" i="9" s="1"/>
  <c r="I1226" i="9" s="1"/>
  <c r="I1227" i="9" s="1"/>
  <c r="I1228" i="9" s="1"/>
  <c r="I1229" i="9" s="1"/>
  <c r="I1230" i="9" s="1"/>
  <c r="I1231" i="9" s="1"/>
  <c r="I1232" i="9" s="1"/>
  <c r="I1233" i="9" s="1"/>
  <c r="I1234" i="9" s="1"/>
  <c r="I1235" i="9" s="1"/>
  <c r="I1236" i="9" s="1"/>
  <c r="I1237" i="9" s="1"/>
  <c r="I1238" i="9" s="1"/>
  <c r="I1239" i="9" s="1"/>
  <c r="I1240" i="9" s="1"/>
  <c r="I1241" i="9" s="1"/>
  <c r="I1242" i="9" s="1"/>
  <c r="I1243" i="9" s="1"/>
  <c r="I1244" i="9" s="1"/>
  <c r="I1245" i="9" s="1"/>
  <c r="I1246" i="9" s="1"/>
  <c r="I1247" i="9" s="1"/>
  <c r="I1248" i="9" s="1"/>
  <c r="I1249" i="9" s="1"/>
  <c r="I1250" i="9" s="1"/>
  <c r="I1251" i="9" s="1"/>
  <c r="I1252" i="9" s="1"/>
  <c r="I1253" i="9" s="1"/>
  <c r="I1254" i="9" s="1"/>
  <c r="I1255" i="9" s="1"/>
  <c r="I1256" i="9" s="1"/>
  <c r="I1257" i="9" s="1"/>
  <c r="I1258" i="9" s="1"/>
  <c r="I1259" i="9" s="1"/>
  <c r="I1260" i="9" s="1"/>
  <c r="I1261" i="9" s="1"/>
  <c r="I1262" i="9" s="1"/>
  <c r="I1263" i="9" s="1"/>
  <c r="I1264" i="9" s="1"/>
  <c r="I1265" i="9" s="1"/>
  <c r="I1266" i="9" s="1"/>
  <c r="I1267" i="9" s="1"/>
  <c r="I1268" i="9" s="1"/>
  <c r="I1269" i="9" s="1"/>
  <c r="I1270" i="9" s="1"/>
  <c r="I1271" i="9" s="1"/>
  <c r="I1272" i="9" s="1"/>
  <c r="I1273" i="9" s="1"/>
  <c r="I1274" i="9" s="1"/>
  <c r="I1275" i="9" s="1"/>
  <c r="I1276" i="9" s="1"/>
  <c r="I1277" i="9" s="1"/>
  <c r="I1278" i="9" s="1"/>
  <c r="I1279" i="9" s="1"/>
  <c r="I1280" i="9" s="1"/>
  <c r="I1281" i="9" s="1"/>
  <c r="I1282" i="9" s="1"/>
  <c r="I1283" i="9" s="1"/>
  <c r="I1284" i="9" s="1"/>
  <c r="I1285" i="9" s="1"/>
  <c r="I1286" i="9" s="1"/>
  <c r="I1287" i="9" s="1"/>
  <c r="I1288" i="9" s="1"/>
  <c r="I1289" i="9" s="1"/>
  <c r="I1290" i="9" s="1"/>
  <c r="I1291" i="9" s="1"/>
  <c r="I1292" i="9" s="1"/>
  <c r="I1293" i="9" s="1"/>
  <c r="I1294" i="9" s="1"/>
  <c r="I1295" i="9" s="1"/>
  <c r="I1296" i="9" s="1"/>
  <c r="I1297" i="9" s="1"/>
  <c r="I1298" i="9" s="1"/>
  <c r="I1299" i="9" s="1"/>
  <c r="I1300" i="9" s="1"/>
  <c r="I1301" i="9" s="1"/>
  <c r="I1302" i="9" s="1"/>
  <c r="I1303" i="9" s="1"/>
  <c r="I1304" i="9" s="1"/>
  <c r="I1305" i="9" s="1"/>
  <c r="I1306" i="9" s="1"/>
  <c r="I1307" i="9" s="1"/>
  <c r="I1308" i="9" s="1"/>
  <c r="I1309" i="9" s="1"/>
  <c r="I1310" i="9" s="1"/>
  <c r="I1311" i="9" s="1"/>
  <c r="I1312" i="9" s="1"/>
  <c r="I1313" i="9" s="1"/>
  <c r="I1314" i="9" s="1"/>
  <c r="I1315" i="9" s="1"/>
  <c r="I1316" i="9" s="1"/>
  <c r="I1317" i="9" s="1"/>
  <c r="I1318" i="9" s="1"/>
  <c r="I1319" i="9" s="1"/>
  <c r="I1320" i="9" s="1"/>
  <c r="I1321" i="9" s="1"/>
  <c r="I1322" i="9" s="1"/>
  <c r="I1323" i="9" s="1"/>
  <c r="I1324" i="9" s="1"/>
  <c r="I1325" i="9" s="1"/>
  <c r="I1326" i="9" s="1"/>
  <c r="I1327" i="9" s="1"/>
  <c r="I1328" i="9" s="1"/>
  <c r="I1329" i="9" s="1"/>
  <c r="I1330" i="9" s="1"/>
  <c r="I1331" i="9" s="1"/>
  <c r="I1332" i="9" s="1"/>
  <c r="I1333" i="9" s="1"/>
  <c r="I1334" i="9" s="1"/>
  <c r="I1335" i="9" s="1"/>
  <c r="I1336" i="9" s="1"/>
  <c r="I1337" i="9" s="1"/>
  <c r="I1338" i="9" s="1"/>
  <c r="I1339" i="9" s="1"/>
  <c r="I1340" i="9" s="1"/>
  <c r="I1341" i="9" s="1"/>
  <c r="I1342" i="9" s="1"/>
  <c r="I1343" i="9" s="1"/>
  <c r="I1344" i="9" s="1"/>
  <c r="I1345" i="9" s="1"/>
  <c r="I1346" i="9" s="1"/>
  <c r="I1347" i="9" s="1"/>
  <c r="I1348" i="9" s="1"/>
  <c r="I1349" i="9" s="1"/>
  <c r="I1350" i="9" s="1"/>
  <c r="I1351" i="9" s="1"/>
  <c r="I1352" i="9" s="1"/>
  <c r="I1353" i="9" s="1"/>
  <c r="I1354" i="9" s="1"/>
  <c r="I1355" i="9" s="1"/>
  <c r="I1356" i="9" s="1"/>
  <c r="I1357" i="9" s="1"/>
  <c r="I1358" i="9" s="1"/>
  <c r="I1359" i="9" s="1"/>
  <c r="I1360" i="9" s="1"/>
  <c r="I1361" i="9" s="1"/>
  <c r="I1362" i="9" s="1"/>
  <c r="I1363" i="9" s="1"/>
  <c r="I1364" i="9" s="1"/>
  <c r="I1365" i="9" s="1"/>
  <c r="I1366" i="9" s="1"/>
  <c r="I1367" i="9" s="1"/>
  <c r="I1368" i="9" s="1"/>
  <c r="I1369" i="9" s="1"/>
  <c r="I1370" i="9" s="1"/>
  <c r="I1371" i="9" s="1"/>
  <c r="I1372" i="9" s="1"/>
  <c r="I1373" i="9" s="1"/>
  <c r="I1374" i="9" s="1"/>
  <c r="I1375" i="9" s="1"/>
  <c r="I1376" i="9" s="1"/>
  <c r="I1377" i="9" s="1"/>
  <c r="I1378" i="9" s="1"/>
  <c r="I1379" i="9" s="1"/>
  <c r="I1380" i="9" s="1"/>
  <c r="I1381" i="9" s="1"/>
  <c r="I1382" i="9" s="1"/>
  <c r="I1383" i="9" s="1"/>
  <c r="I1384" i="9" s="1"/>
  <c r="I1385" i="9" s="1"/>
  <c r="I1386" i="9" s="1"/>
  <c r="I1387" i="9" s="1"/>
  <c r="I1388" i="9" s="1"/>
  <c r="I1389" i="9" s="1"/>
  <c r="I1390" i="9" s="1"/>
  <c r="I1391" i="9" s="1"/>
  <c r="I1392" i="9" s="1"/>
  <c r="I1393" i="9" s="1"/>
  <c r="I1394" i="9" s="1"/>
  <c r="I1395" i="9" s="1"/>
  <c r="I1396" i="9" s="1"/>
  <c r="I1397" i="9" s="1"/>
  <c r="I1398" i="9" s="1"/>
  <c r="I1399" i="9" s="1"/>
  <c r="I1400" i="9" s="1"/>
  <c r="I1401" i="9" s="1"/>
  <c r="I1402" i="9" s="1"/>
  <c r="I1403" i="9" s="1"/>
  <c r="I1404" i="9" s="1"/>
  <c r="I1405" i="9" s="1"/>
  <c r="I1406" i="9" s="1"/>
  <c r="I1407" i="9" s="1"/>
  <c r="I1408" i="9" s="1"/>
  <c r="I1409" i="9" s="1"/>
  <c r="I1410" i="9" s="1"/>
  <c r="I1411" i="9" s="1"/>
  <c r="I1412" i="9" s="1"/>
  <c r="I1413" i="9" s="1"/>
  <c r="I1414" i="9" s="1"/>
  <c r="I1415" i="9" s="1"/>
  <c r="I1416" i="9" s="1"/>
  <c r="I1417" i="9" s="1"/>
  <c r="I1418" i="9" s="1"/>
  <c r="I1419" i="9" s="1"/>
  <c r="I1420" i="9" s="1"/>
  <c r="I1421" i="9" s="1"/>
  <c r="I1422" i="9" s="1"/>
  <c r="I1423" i="9" s="1"/>
  <c r="I1424" i="9" s="1"/>
  <c r="I1425" i="9" s="1"/>
  <c r="I1426" i="9" s="1"/>
  <c r="I1427" i="9" s="1"/>
  <c r="I1428" i="9" s="1"/>
  <c r="I1429" i="9" s="1"/>
  <c r="I1430" i="9" s="1"/>
  <c r="I1431" i="9" s="1"/>
  <c r="I1432" i="9" s="1"/>
  <c r="I1433" i="9" s="1"/>
  <c r="I1434" i="9" s="1"/>
  <c r="I1435" i="9" s="1"/>
  <c r="I1436" i="9" s="1"/>
  <c r="I1437" i="9" s="1"/>
  <c r="I1438" i="9" s="1"/>
  <c r="I1439" i="9" s="1"/>
  <c r="I1440" i="9" s="1"/>
  <c r="I1441" i="9" s="1"/>
  <c r="I1442" i="9" s="1"/>
  <c r="I1443" i="9" s="1"/>
  <c r="I1444" i="9" s="1"/>
  <c r="I1445" i="9" s="1"/>
  <c r="I1446" i="9" s="1"/>
  <c r="I1447" i="9" s="1"/>
  <c r="I1448" i="9" s="1"/>
  <c r="I1449" i="9" s="1"/>
  <c r="I1450" i="9" s="1"/>
  <c r="I1451" i="9" s="1"/>
  <c r="I1452" i="9" s="1"/>
  <c r="I1453" i="9" s="1"/>
  <c r="I1454" i="9" s="1"/>
  <c r="I1455" i="9" s="1"/>
  <c r="I1456" i="9" s="1"/>
  <c r="I1457" i="9" s="1"/>
  <c r="I1458" i="9" s="1"/>
  <c r="I1459" i="9" s="1"/>
  <c r="I1460" i="9" s="1"/>
  <c r="I1461" i="9" s="1"/>
  <c r="I1462" i="9" s="1"/>
  <c r="I1463" i="9" s="1"/>
  <c r="I1464" i="9" s="1"/>
  <c r="I1465" i="9" s="1"/>
  <c r="I1466" i="9" s="1"/>
  <c r="I1467" i="9" s="1"/>
  <c r="I1468" i="9" s="1"/>
  <c r="I1469" i="9" s="1"/>
  <c r="I1470" i="9" s="1"/>
  <c r="I1471" i="9" s="1"/>
  <c r="I1472" i="9" s="1"/>
  <c r="I1473" i="9" s="1"/>
  <c r="I1474" i="9" s="1"/>
  <c r="I1475" i="9" s="1"/>
  <c r="I1476" i="9" s="1"/>
  <c r="I1477" i="9" s="1"/>
  <c r="I1478" i="9" s="1"/>
  <c r="I1479" i="9" s="1"/>
  <c r="I1480" i="9" s="1"/>
  <c r="I1481" i="9" s="1"/>
  <c r="I1482" i="9" s="1"/>
  <c r="I1483" i="9" s="1"/>
  <c r="I1484" i="9" s="1"/>
  <c r="I1485" i="9" s="1"/>
  <c r="I1486" i="9" s="1"/>
  <c r="I1487" i="9" s="1"/>
  <c r="I1488" i="9" s="1"/>
  <c r="I1489" i="9" s="1"/>
  <c r="I1490" i="9" s="1"/>
  <c r="I1491" i="9" s="1"/>
  <c r="I1492" i="9" s="1"/>
  <c r="I1493" i="9" s="1"/>
  <c r="I1494" i="9" s="1"/>
  <c r="I1495" i="9" s="1"/>
  <c r="I1496" i="9" s="1"/>
  <c r="I1497" i="9" s="1"/>
  <c r="I1498" i="9" s="1"/>
  <c r="I1499" i="9" s="1"/>
  <c r="I1500" i="9" s="1"/>
  <c r="I1501" i="9" s="1"/>
  <c r="I1502" i="9" s="1"/>
  <c r="I1503" i="9" s="1"/>
  <c r="I1504" i="9" s="1"/>
  <c r="I1505" i="9" s="1"/>
  <c r="I1506" i="9" s="1"/>
  <c r="I1507" i="9" s="1"/>
  <c r="I1508" i="9" s="1"/>
  <c r="I1509" i="9" s="1"/>
  <c r="I1510" i="9" s="1"/>
  <c r="I1511" i="9" s="1"/>
  <c r="I1512" i="9" s="1"/>
  <c r="I1513" i="9" s="1"/>
  <c r="I1514" i="9" s="1"/>
  <c r="I1515" i="9" s="1"/>
  <c r="I1516" i="9" s="1"/>
  <c r="I1517" i="9" s="1"/>
  <c r="I1518" i="9" s="1"/>
  <c r="I1519" i="9" s="1"/>
  <c r="I1520" i="9" s="1"/>
  <c r="I1521" i="9" s="1"/>
  <c r="I1522" i="9" s="1"/>
  <c r="I1523" i="9" s="1"/>
  <c r="I1524" i="9" s="1"/>
  <c r="I1525" i="9" s="1"/>
  <c r="I1526" i="9" s="1"/>
  <c r="I1527" i="9" s="1"/>
  <c r="I1528" i="9" s="1"/>
  <c r="I1529" i="9" s="1"/>
  <c r="I1530" i="9" s="1"/>
  <c r="I1531" i="9" s="1"/>
  <c r="I1532" i="9" s="1"/>
  <c r="I1533" i="9" s="1"/>
  <c r="I1534" i="9" s="1"/>
  <c r="I1535" i="9" s="1"/>
  <c r="I1536" i="9" s="1"/>
  <c r="I1537" i="9" s="1"/>
  <c r="I1538" i="9" s="1"/>
  <c r="I1539" i="9" s="1"/>
  <c r="I1540" i="9" s="1"/>
  <c r="I1541" i="9" s="1"/>
  <c r="I1542" i="9" s="1"/>
  <c r="I1543" i="9" s="1"/>
  <c r="I1544" i="9" s="1"/>
  <c r="I1545" i="9" s="1"/>
  <c r="I1546" i="9" s="1"/>
  <c r="I1547" i="9" s="1"/>
  <c r="I1548" i="9" s="1"/>
  <c r="I1549" i="9" s="1"/>
  <c r="I1550" i="9" s="1"/>
  <c r="I1551" i="9" s="1"/>
  <c r="I1552" i="9" s="1"/>
  <c r="I1553" i="9" s="1"/>
  <c r="I1554" i="9" s="1"/>
  <c r="I1555" i="9" s="1"/>
  <c r="I1556" i="9" s="1"/>
  <c r="I1557" i="9" s="1"/>
  <c r="I1558" i="9" s="1"/>
  <c r="I1559" i="9" s="1"/>
  <c r="I1560" i="9" s="1"/>
  <c r="I1561" i="9" s="1"/>
  <c r="I1562" i="9" s="1"/>
  <c r="I1563" i="9" s="1"/>
  <c r="I1564" i="9" s="1"/>
  <c r="I1565" i="9" s="1"/>
  <c r="I1566" i="9" s="1"/>
  <c r="I1567" i="9" s="1"/>
  <c r="I1568" i="9" s="1"/>
  <c r="I1569" i="9" s="1"/>
  <c r="I1570" i="9" s="1"/>
  <c r="I1571" i="9" s="1"/>
  <c r="I1572" i="9" s="1"/>
  <c r="I1573" i="9" s="1"/>
  <c r="I1574" i="9" s="1"/>
  <c r="I1575" i="9" s="1"/>
  <c r="I1576" i="9" s="1"/>
  <c r="I1577" i="9" s="1"/>
  <c r="I1578" i="9" s="1"/>
  <c r="I1579" i="9" s="1"/>
  <c r="I1580" i="9" s="1"/>
  <c r="I1581" i="9" s="1"/>
  <c r="I1582" i="9" s="1"/>
  <c r="I1583" i="9" s="1"/>
  <c r="I1584" i="9" s="1"/>
  <c r="I1585" i="9" s="1"/>
  <c r="I1586" i="9" s="1"/>
  <c r="I1587" i="9" s="1"/>
  <c r="I1588" i="9" s="1"/>
  <c r="I1589" i="9" s="1"/>
  <c r="I1590" i="9" s="1"/>
  <c r="I1591" i="9" s="1"/>
  <c r="I1592" i="9" s="1"/>
  <c r="I1593" i="9" s="1"/>
  <c r="I1594" i="9" s="1"/>
  <c r="I1595" i="9" s="1"/>
  <c r="I1596" i="9" s="1"/>
  <c r="I1597" i="9" s="1"/>
  <c r="I1598" i="9" s="1"/>
  <c r="I1599" i="9" s="1"/>
  <c r="I1600" i="9" s="1"/>
  <c r="I1601" i="9" s="1"/>
  <c r="I1602" i="9" s="1"/>
  <c r="I1603" i="9" s="1"/>
  <c r="I1604" i="9" s="1"/>
  <c r="I1605" i="9" s="1"/>
  <c r="I1606" i="9" s="1"/>
  <c r="I1607" i="9" s="1"/>
  <c r="I1608" i="9" s="1"/>
  <c r="I1609" i="9" s="1"/>
  <c r="I1610" i="9" s="1"/>
  <c r="I1611" i="9" s="1"/>
  <c r="I1612" i="9" s="1"/>
  <c r="I1613" i="9" s="1"/>
  <c r="I1614" i="9" s="1"/>
  <c r="I1615" i="9" s="1"/>
  <c r="I1616" i="9" s="1"/>
  <c r="I1617" i="9" s="1"/>
  <c r="I1618" i="9" s="1"/>
  <c r="I1619" i="9" s="1"/>
  <c r="I1620" i="9" s="1"/>
  <c r="I1621" i="9" s="1"/>
  <c r="I1622" i="9" s="1"/>
  <c r="I1623" i="9" s="1"/>
  <c r="I1624" i="9" s="1"/>
  <c r="I1625" i="9" s="1"/>
  <c r="I1626" i="9" s="1"/>
  <c r="I1627" i="9" s="1"/>
  <c r="I1628" i="9" s="1"/>
  <c r="I1629" i="9" s="1"/>
  <c r="I1630" i="9" s="1"/>
  <c r="I1631" i="9" s="1"/>
  <c r="I1632" i="9" s="1"/>
  <c r="I1633" i="9" s="1"/>
  <c r="I1634" i="9" s="1"/>
  <c r="I1635" i="9" s="1"/>
  <c r="I1636" i="9" s="1"/>
  <c r="I1637" i="9" s="1"/>
  <c r="I1638" i="9" s="1"/>
  <c r="I1639" i="9" s="1"/>
  <c r="I1640" i="9" s="1"/>
  <c r="I1641" i="9" s="1"/>
  <c r="I1642" i="9" s="1"/>
  <c r="I1643" i="9" s="1"/>
  <c r="I1644" i="9" s="1"/>
  <c r="I1645" i="9" s="1"/>
  <c r="I1646" i="9" s="1"/>
  <c r="I1647" i="9" s="1"/>
  <c r="I1648" i="9" s="1"/>
  <c r="I1649" i="9" s="1"/>
  <c r="I1650" i="9" s="1"/>
  <c r="I1651" i="9" s="1"/>
  <c r="I1652" i="9" s="1"/>
  <c r="I1653" i="9" s="1"/>
  <c r="I1654" i="9" s="1"/>
  <c r="I1655" i="9" s="1"/>
  <c r="I1656" i="9" s="1"/>
  <c r="I1657" i="9" s="1"/>
  <c r="I1658" i="9" s="1"/>
  <c r="I1659" i="9" s="1"/>
  <c r="I1660" i="9" s="1"/>
  <c r="I1661" i="9" s="1"/>
  <c r="I1662" i="9" s="1"/>
  <c r="I1663" i="9" s="1"/>
  <c r="I1664" i="9" s="1"/>
  <c r="I1665" i="9" s="1"/>
  <c r="I1666" i="9" s="1"/>
  <c r="I1667" i="9" s="1"/>
  <c r="I1668" i="9" s="1"/>
  <c r="I1669" i="9" s="1"/>
  <c r="I1670" i="9" s="1"/>
  <c r="I1671" i="9" s="1"/>
  <c r="I1672" i="9" s="1"/>
  <c r="I1673" i="9" s="1"/>
  <c r="I1674" i="9" s="1"/>
  <c r="I1675" i="9" s="1"/>
  <c r="I1676" i="9" s="1"/>
  <c r="I1677" i="9" s="1"/>
  <c r="I1678" i="9" s="1"/>
  <c r="I1679" i="9" s="1"/>
  <c r="I1680" i="9" s="1"/>
  <c r="I1681" i="9" s="1"/>
  <c r="I1682" i="9" s="1"/>
  <c r="I1683" i="9" s="1"/>
  <c r="I1684" i="9" s="1"/>
  <c r="I1685" i="9" s="1"/>
  <c r="I1686" i="9" s="1"/>
  <c r="I1687" i="9" s="1"/>
  <c r="I1688" i="9" s="1"/>
  <c r="I1689" i="9" s="1"/>
  <c r="I1690" i="9" s="1"/>
  <c r="I1691" i="9" s="1"/>
  <c r="I1692" i="9" s="1"/>
  <c r="I1693" i="9" s="1"/>
  <c r="I1694" i="9" s="1"/>
  <c r="I1695" i="9" s="1"/>
  <c r="I1696" i="9" s="1"/>
  <c r="I1697" i="9" s="1"/>
  <c r="I1698" i="9" s="1"/>
  <c r="I1699" i="9" s="1"/>
  <c r="I1700" i="9" s="1"/>
  <c r="I1701" i="9" s="1"/>
  <c r="I1702" i="9" s="1"/>
  <c r="I1703" i="9" s="1"/>
  <c r="I1704" i="9" s="1"/>
  <c r="I1705" i="9" s="1"/>
  <c r="I1706" i="9" s="1"/>
  <c r="I1707" i="9" s="1"/>
  <c r="I1708" i="9" s="1"/>
  <c r="I1709" i="9" s="1"/>
  <c r="I1710" i="9" s="1"/>
  <c r="I1711" i="9" s="1"/>
  <c r="I1712" i="9" s="1"/>
  <c r="I1713" i="9" s="1"/>
  <c r="I1714" i="9" s="1"/>
  <c r="I1715" i="9" s="1"/>
  <c r="I1716" i="9" s="1"/>
  <c r="I1717" i="9" s="1"/>
  <c r="I1718" i="9" s="1"/>
  <c r="I1719" i="9" s="1"/>
  <c r="I1720" i="9" s="1"/>
  <c r="I1721" i="9" s="1"/>
  <c r="I1722" i="9" s="1"/>
  <c r="I1723" i="9" s="1"/>
  <c r="I1724" i="9" s="1"/>
  <c r="I1725" i="9" s="1"/>
  <c r="I1726" i="9" s="1"/>
  <c r="I1727" i="9" s="1"/>
  <c r="I1728" i="9" s="1"/>
  <c r="I1729" i="9" s="1"/>
  <c r="I1730" i="9" s="1"/>
  <c r="I1731" i="9" s="1"/>
  <c r="I1732" i="9" s="1"/>
  <c r="I1733" i="9" s="1"/>
  <c r="I1734" i="9" s="1"/>
  <c r="I1735" i="9" s="1"/>
  <c r="I1736" i="9" s="1"/>
  <c r="I1737" i="9" s="1"/>
  <c r="I1738" i="9" s="1"/>
  <c r="I1739" i="9" s="1"/>
  <c r="I1740" i="9" s="1"/>
  <c r="I1741" i="9" s="1"/>
  <c r="I1742" i="9" s="1"/>
  <c r="I1743" i="9" s="1"/>
  <c r="I1744" i="9" s="1"/>
  <c r="I1745" i="9" s="1"/>
  <c r="I1746" i="9" s="1"/>
  <c r="I1747" i="9" s="1"/>
  <c r="I1748" i="9" s="1"/>
  <c r="I1749" i="9" s="1"/>
  <c r="I1750" i="9" s="1"/>
  <c r="I1751" i="9" s="1"/>
  <c r="I1752" i="9" s="1"/>
  <c r="I1753" i="9" s="1"/>
  <c r="I1754" i="9" s="1"/>
  <c r="I1755" i="9" s="1"/>
  <c r="I1756" i="9" s="1"/>
  <c r="I1757" i="9" s="1"/>
  <c r="I1758" i="9" s="1"/>
  <c r="I1759" i="9" s="1"/>
  <c r="I1760" i="9" s="1"/>
  <c r="I1761" i="9" s="1"/>
  <c r="I1762" i="9" s="1"/>
  <c r="I1763" i="9" s="1"/>
  <c r="I1764" i="9" s="1"/>
  <c r="I1765" i="9" s="1"/>
  <c r="I1766" i="9" s="1"/>
  <c r="I1767" i="9" s="1"/>
  <c r="I1768" i="9" s="1"/>
  <c r="I1769" i="9" s="1"/>
  <c r="I1770" i="9" s="1"/>
  <c r="I1771" i="9" s="1"/>
  <c r="I1772" i="9" s="1"/>
  <c r="I1773" i="9" s="1"/>
  <c r="I1774" i="9" s="1"/>
  <c r="I1775" i="9" s="1"/>
  <c r="I1776" i="9" s="1"/>
  <c r="I1777" i="9" s="1"/>
  <c r="I1778" i="9" s="1"/>
  <c r="I1779" i="9" s="1"/>
  <c r="I1780" i="9" s="1"/>
  <c r="I1781" i="9" s="1"/>
  <c r="I1782" i="9" s="1"/>
  <c r="I1783" i="9" s="1"/>
  <c r="I1784" i="9" s="1"/>
  <c r="I1785" i="9" s="1"/>
  <c r="I1786" i="9" s="1"/>
  <c r="I1787" i="9" s="1"/>
  <c r="I1788" i="9" s="1"/>
  <c r="I1789" i="9" s="1"/>
  <c r="I1790" i="9" s="1"/>
  <c r="I1791" i="9" s="1"/>
  <c r="I1792" i="9" s="1"/>
  <c r="I1793" i="9" s="1"/>
  <c r="I1794" i="9" s="1"/>
  <c r="I1795" i="9" s="1"/>
  <c r="I1796" i="9" s="1"/>
  <c r="I1797" i="9" s="1"/>
  <c r="I1798" i="9" s="1"/>
  <c r="I1799" i="9" s="1"/>
  <c r="I1800" i="9" s="1"/>
  <c r="I1801" i="9" s="1"/>
  <c r="I1802" i="9" s="1"/>
  <c r="I1803" i="9" s="1"/>
  <c r="I1804" i="9" s="1"/>
  <c r="I1805" i="9" s="1"/>
  <c r="I1806" i="9" s="1"/>
  <c r="I1807" i="9" s="1"/>
  <c r="I1808" i="9" s="1"/>
  <c r="I1809" i="9" s="1"/>
  <c r="I1810" i="9" s="1"/>
  <c r="I1811" i="9" s="1"/>
  <c r="I1812" i="9" s="1"/>
  <c r="I1813" i="9" s="1"/>
  <c r="I1814" i="9" s="1"/>
  <c r="I1815" i="9" s="1"/>
  <c r="I1816" i="9" s="1"/>
  <c r="I1817" i="9" s="1"/>
  <c r="I1818" i="9" s="1"/>
  <c r="I1819" i="9" s="1"/>
  <c r="I1820" i="9" s="1"/>
  <c r="I1821" i="9" s="1"/>
  <c r="I1822" i="9" s="1"/>
  <c r="I1823" i="9" s="1"/>
  <c r="I1824" i="9" s="1"/>
  <c r="I1825" i="9" s="1"/>
  <c r="I1826" i="9" s="1"/>
  <c r="I1827" i="9" s="1"/>
  <c r="I1828" i="9" s="1"/>
  <c r="I1829" i="9" s="1"/>
  <c r="I1830" i="9" s="1"/>
  <c r="I1831" i="9" s="1"/>
  <c r="I1832" i="9" s="1"/>
  <c r="I1833" i="9" s="1"/>
  <c r="I1834" i="9" s="1"/>
  <c r="I1835" i="9" s="1"/>
  <c r="I1836" i="9" s="1"/>
  <c r="I1837" i="9" s="1"/>
  <c r="I1838" i="9" s="1"/>
  <c r="I1839" i="9" s="1"/>
  <c r="I1840" i="9" s="1"/>
  <c r="I1841" i="9" s="1"/>
  <c r="I1842" i="9" s="1"/>
  <c r="I1843" i="9" s="1"/>
  <c r="I1844" i="9" s="1"/>
  <c r="I1845" i="9" s="1"/>
  <c r="I1846" i="9" s="1"/>
  <c r="I1847" i="9" s="1"/>
  <c r="I1848" i="9" s="1"/>
  <c r="I1849" i="9" s="1"/>
  <c r="I1850" i="9" s="1"/>
  <c r="I1851" i="9" s="1"/>
  <c r="J11" i="9"/>
  <c r="B12" i="9"/>
  <c r="D12" i="9" s="1"/>
  <c r="J12" i="9"/>
  <c r="B13" i="9"/>
  <c r="D13" i="9" s="1"/>
  <c r="J13" i="9"/>
  <c r="B14" i="9"/>
  <c r="D14" i="9" s="1"/>
  <c r="J14" i="9"/>
  <c r="B15" i="9"/>
  <c r="D15" i="9" s="1"/>
  <c r="J15" i="9"/>
  <c r="B16" i="9"/>
  <c r="D16" i="9" s="1"/>
  <c r="J16" i="9"/>
  <c r="B17" i="9"/>
  <c r="D17" i="9" s="1"/>
  <c r="J17" i="9"/>
  <c r="B18" i="9"/>
  <c r="D18" i="9" s="1"/>
  <c r="J18" i="9"/>
  <c r="B19" i="9"/>
  <c r="D19" i="9" s="1"/>
  <c r="J19" i="9"/>
  <c r="B20" i="9"/>
  <c r="D20" i="9" s="1"/>
  <c r="J20" i="9"/>
  <c r="B21" i="9"/>
  <c r="D21" i="9" s="1"/>
  <c r="J21" i="9"/>
  <c r="U21" i="9" s="1"/>
  <c r="B22" i="9"/>
  <c r="D22" i="9" s="1"/>
  <c r="B23" i="9"/>
  <c r="D23" i="9" s="1"/>
  <c r="J23" i="9"/>
  <c r="B24" i="9"/>
  <c r="D24" i="9" s="1"/>
  <c r="J24" i="9"/>
  <c r="B25" i="9"/>
  <c r="D25" i="9" s="1"/>
  <c r="J25" i="9"/>
  <c r="B26" i="9"/>
  <c r="D26" i="9" s="1"/>
  <c r="J26" i="9"/>
  <c r="B27" i="9"/>
  <c r="D27" i="9" s="1"/>
  <c r="J27" i="9"/>
  <c r="B28" i="9"/>
  <c r="D28" i="9" s="1"/>
  <c r="J28" i="9"/>
  <c r="B29" i="9"/>
  <c r="D29" i="9" s="1"/>
  <c r="J29" i="9"/>
  <c r="B30" i="9"/>
  <c r="D30" i="9" s="1"/>
  <c r="J30" i="9"/>
  <c r="B31" i="9"/>
  <c r="D31" i="9" s="1"/>
  <c r="J31" i="9"/>
  <c r="B32" i="9"/>
  <c r="D32" i="9" s="1"/>
  <c r="J32" i="9"/>
  <c r="B33" i="9"/>
  <c r="D33" i="9" s="1"/>
  <c r="J33" i="9"/>
  <c r="U33" i="9" s="1"/>
  <c r="B34" i="9"/>
  <c r="D34" i="9" s="1"/>
  <c r="B35" i="9"/>
  <c r="D35" i="9" s="1"/>
  <c r="J35" i="9"/>
  <c r="U34" i="9" s="1"/>
  <c r="B36" i="9"/>
  <c r="D36" i="9" s="1"/>
  <c r="J36" i="9"/>
  <c r="B37" i="9"/>
  <c r="D37" i="9" s="1"/>
  <c r="J37" i="9"/>
  <c r="B38" i="9"/>
  <c r="D38" i="9" s="1"/>
  <c r="J38" i="9"/>
  <c r="B39" i="9"/>
  <c r="D39" i="9" s="1"/>
  <c r="J39" i="9"/>
  <c r="B40" i="9"/>
  <c r="D40" i="9" s="1"/>
  <c r="J40" i="9"/>
  <c r="B41" i="9"/>
  <c r="D41" i="9" s="1"/>
  <c r="J41" i="9"/>
  <c r="B42" i="9"/>
  <c r="D42" i="9" s="1"/>
  <c r="J42" i="9"/>
  <c r="B43" i="9"/>
  <c r="D43" i="9" s="1"/>
  <c r="J43" i="9"/>
  <c r="B44" i="9"/>
  <c r="D44" i="9" s="1"/>
  <c r="J44" i="9"/>
  <c r="B45" i="9"/>
  <c r="D45" i="9" s="1"/>
  <c r="J45" i="9"/>
  <c r="U45" i="9" s="1"/>
  <c r="B46" i="9"/>
  <c r="D46" i="9" s="1"/>
  <c r="B47" i="9"/>
  <c r="D47" i="9" s="1"/>
  <c r="J47" i="9"/>
  <c r="B48" i="9"/>
  <c r="D48" i="9" s="1"/>
  <c r="J48" i="9"/>
  <c r="B49" i="9"/>
  <c r="D49" i="9" s="1"/>
  <c r="J49" i="9"/>
  <c r="B50" i="9"/>
  <c r="D50" i="9" s="1"/>
  <c r="J50" i="9"/>
  <c r="B51" i="9"/>
  <c r="D51" i="9" s="1"/>
  <c r="J51" i="9"/>
  <c r="B52" i="9"/>
  <c r="D52" i="9" s="1"/>
  <c r="J52" i="9"/>
  <c r="B53" i="9"/>
  <c r="D53" i="9" s="1"/>
  <c r="J53" i="9"/>
  <c r="B54" i="9"/>
  <c r="D54" i="9" s="1"/>
  <c r="J54" i="9"/>
  <c r="B55" i="9"/>
  <c r="D55" i="9" s="1"/>
  <c r="J55" i="9"/>
  <c r="B56" i="9"/>
  <c r="D56" i="9" s="1"/>
  <c r="J56" i="9"/>
  <c r="B57" i="9"/>
  <c r="D57" i="9" s="1"/>
  <c r="J57" i="9"/>
  <c r="U57" i="9" s="1"/>
  <c r="B58" i="9"/>
  <c r="D58" i="9" s="1"/>
  <c r="B59" i="9"/>
  <c r="D59" i="9" s="1"/>
  <c r="J59" i="9"/>
  <c r="U58" i="9" s="1"/>
  <c r="B60" i="9"/>
  <c r="D60" i="9" s="1"/>
  <c r="J60" i="9"/>
  <c r="B61" i="9"/>
  <c r="D61" i="9" s="1"/>
  <c r="J61" i="9"/>
  <c r="B62" i="9"/>
  <c r="D62" i="9" s="1"/>
  <c r="J62" i="9"/>
  <c r="B63" i="9"/>
  <c r="D63" i="9" s="1"/>
  <c r="J63" i="9"/>
  <c r="B64" i="9"/>
  <c r="D64" i="9" s="1"/>
  <c r="J64" i="9"/>
  <c r="B65" i="9"/>
  <c r="D65" i="9" s="1"/>
  <c r="J65" i="9"/>
  <c r="B66" i="9"/>
  <c r="D66" i="9" s="1"/>
  <c r="J66" i="9"/>
  <c r="B67" i="9"/>
  <c r="D67" i="9" s="1"/>
  <c r="J67" i="9"/>
  <c r="B68" i="9"/>
  <c r="D68" i="9" s="1"/>
  <c r="J68" i="9"/>
  <c r="B69" i="9"/>
  <c r="D69" i="9" s="1"/>
  <c r="J69" i="9"/>
  <c r="U69" i="9" s="1"/>
  <c r="B70" i="9"/>
  <c r="D70" i="9" s="1"/>
  <c r="B71" i="9"/>
  <c r="D71" i="9" s="1"/>
  <c r="J71" i="9"/>
  <c r="B72" i="9"/>
  <c r="D72" i="9" s="1"/>
  <c r="J72" i="9"/>
  <c r="B73" i="9"/>
  <c r="D73" i="9" s="1"/>
  <c r="J73" i="9"/>
  <c r="B74" i="9"/>
  <c r="D74" i="9" s="1"/>
  <c r="J74" i="9"/>
  <c r="B75" i="9"/>
  <c r="D75" i="9" s="1"/>
  <c r="J75" i="9"/>
  <c r="B76" i="9"/>
  <c r="D76" i="9" s="1"/>
  <c r="J76" i="9"/>
  <c r="B77" i="9"/>
  <c r="D77" i="9" s="1"/>
  <c r="J77" i="9"/>
  <c r="B78" i="9"/>
  <c r="D78" i="9" s="1"/>
  <c r="J78" i="9"/>
  <c r="B79" i="9"/>
  <c r="D79" i="9" s="1"/>
  <c r="J79" i="9"/>
  <c r="B80" i="9"/>
  <c r="D80" i="9" s="1"/>
  <c r="J80" i="9"/>
  <c r="B81" i="9"/>
  <c r="D81" i="9" s="1"/>
  <c r="J81" i="9"/>
  <c r="U81" i="9" s="1"/>
  <c r="B82" i="9"/>
  <c r="D82" i="9" s="1"/>
  <c r="B83" i="9"/>
  <c r="D83" i="9" s="1"/>
  <c r="J83" i="9"/>
  <c r="U82" i="9" s="1"/>
  <c r="B84" i="9"/>
  <c r="D84" i="9" s="1"/>
  <c r="J84" i="9"/>
  <c r="B85" i="9"/>
  <c r="D85" i="9" s="1"/>
  <c r="J85" i="9"/>
  <c r="B86" i="9"/>
  <c r="D86" i="9" s="1"/>
  <c r="J86" i="9"/>
  <c r="U86" i="9" s="1"/>
  <c r="B87" i="9"/>
  <c r="D87" i="9" s="1"/>
  <c r="J87" i="9"/>
  <c r="B88" i="9"/>
  <c r="D88" i="9" s="1"/>
  <c r="J88" i="9"/>
  <c r="U88" i="9" s="1"/>
  <c r="B89" i="9"/>
  <c r="D89" i="9" s="1"/>
  <c r="J89" i="9"/>
  <c r="B90" i="9"/>
  <c r="D90" i="9" s="1"/>
  <c r="J90" i="9"/>
  <c r="U90" i="9" s="1"/>
  <c r="B91" i="9"/>
  <c r="D91" i="9" s="1"/>
  <c r="J91" i="9"/>
  <c r="B92" i="9"/>
  <c r="D92" i="9" s="1"/>
  <c r="J92" i="9"/>
  <c r="U92" i="9" s="1"/>
  <c r="B93" i="9"/>
  <c r="D93" i="9" s="1"/>
  <c r="J93" i="9"/>
  <c r="U93" i="9" s="1"/>
  <c r="B94" i="9"/>
  <c r="D94" i="9" s="1"/>
  <c r="B95" i="9"/>
  <c r="D95" i="9" s="1"/>
  <c r="J95" i="9"/>
  <c r="U94" i="9" s="1"/>
  <c r="B96" i="9"/>
  <c r="D96" i="9" s="1"/>
  <c r="J96" i="9"/>
  <c r="B97" i="9"/>
  <c r="D97" i="9" s="1"/>
  <c r="J97" i="9"/>
  <c r="B98" i="9"/>
  <c r="D98" i="9" s="1"/>
  <c r="J98" i="9"/>
  <c r="B99" i="9"/>
  <c r="D99" i="9" s="1"/>
  <c r="J99" i="9"/>
  <c r="B100" i="9"/>
  <c r="D100" i="9" s="1"/>
  <c r="J100" i="9"/>
  <c r="B101" i="9"/>
  <c r="D101" i="9" s="1"/>
  <c r="J101" i="9"/>
  <c r="B102" i="9"/>
  <c r="D102" i="9" s="1"/>
  <c r="J102" i="9"/>
  <c r="B103" i="9"/>
  <c r="D103" i="9" s="1"/>
  <c r="J103" i="9"/>
  <c r="B104" i="9"/>
  <c r="D104" i="9" s="1"/>
  <c r="J104" i="9"/>
  <c r="B105" i="9"/>
  <c r="D105" i="9" s="1"/>
  <c r="J105" i="9"/>
  <c r="B106" i="9"/>
  <c r="D106" i="9" s="1"/>
  <c r="B107" i="9"/>
  <c r="D107" i="9" s="1"/>
  <c r="J107" i="9"/>
  <c r="U106" i="9" s="1"/>
  <c r="B108" i="9"/>
  <c r="D108" i="9" s="1"/>
  <c r="J108" i="9"/>
  <c r="B109" i="9"/>
  <c r="D109" i="9" s="1"/>
  <c r="J109" i="9"/>
  <c r="U108" i="9" s="1"/>
  <c r="B110" i="9"/>
  <c r="D110" i="9" s="1"/>
  <c r="J110" i="9"/>
  <c r="B111" i="9"/>
  <c r="D111" i="9" s="1"/>
  <c r="J111" i="9"/>
  <c r="B112" i="9"/>
  <c r="D112" i="9" s="1"/>
  <c r="J112" i="9"/>
  <c r="B113" i="9"/>
  <c r="D113" i="9" s="1"/>
  <c r="J113" i="9"/>
  <c r="B114" i="9"/>
  <c r="D114" i="9" s="1"/>
  <c r="J114" i="9"/>
  <c r="B115" i="9"/>
  <c r="D115" i="9" s="1"/>
  <c r="J115" i="9"/>
  <c r="B116" i="9"/>
  <c r="D116" i="9" s="1"/>
  <c r="J116" i="9"/>
  <c r="B117" i="9"/>
  <c r="D117" i="9" s="1"/>
  <c r="J117" i="9"/>
  <c r="B118" i="9"/>
  <c r="D118" i="9" s="1"/>
  <c r="B119" i="9"/>
  <c r="D119" i="9" s="1"/>
  <c r="J119" i="9"/>
  <c r="U118" i="9" s="1"/>
  <c r="B120" i="9"/>
  <c r="D120" i="9" s="1"/>
  <c r="J120" i="9"/>
  <c r="B121" i="9"/>
  <c r="D121" i="9" s="1"/>
  <c r="J121" i="9"/>
  <c r="B122" i="9"/>
  <c r="D122" i="9" s="1"/>
  <c r="J122" i="9"/>
  <c r="B123" i="9"/>
  <c r="D123" i="9" s="1"/>
  <c r="J123" i="9"/>
  <c r="B124" i="9"/>
  <c r="D124" i="9" s="1"/>
  <c r="J124" i="9"/>
  <c r="B125" i="9"/>
  <c r="D125" i="9" s="1"/>
  <c r="J125" i="9"/>
  <c r="B126" i="9"/>
  <c r="D126" i="9" s="1"/>
  <c r="J126" i="9"/>
  <c r="B127" i="9"/>
  <c r="D127" i="9" s="1"/>
  <c r="J127" i="9"/>
  <c r="B128" i="9"/>
  <c r="D128" i="9" s="1"/>
  <c r="J128" i="9"/>
  <c r="B129" i="9"/>
  <c r="D129" i="9" s="1"/>
  <c r="J129" i="9"/>
  <c r="U129" i="9" s="1"/>
  <c r="B130" i="9"/>
  <c r="D130" i="9" s="1"/>
  <c r="B131" i="9"/>
  <c r="D131" i="9" s="1"/>
  <c r="J131" i="9"/>
  <c r="U130" i="9" s="1"/>
  <c r="B132" i="9"/>
  <c r="D132" i="9" s="1"/>
  <c r="J132" i="9"/>
  <c r="B133" i="9"/>
  <c r="D133" i="9" s="1"/>
  <c r="J133" i="9"/>
  <c r="B134" i="9"/>
  <c r="D134" i="9" s="1"/>
  <c r="J134" i="9"/>
  <c r="B135" i="9"/>
  <c r="D135" i="9" s="1"/>
  <c r="J135" i="9"/>
  <c r="B136" i="9"/>
  <c r="D136" i="9" s="1"/>
  <c r="J136" i="9"/>
  <c r="B137" i="9"/>
  <c r="D137" i="9" s="1"/>
  <c r="J137" i="9"/>
  <c r="B138" i="9"/>
  <c r="D138" i="9" s="1"/>
  <c r="J138" i="9"/>
  <c r="B139" i="9"/>
  <c r="D139" i="9" s="1"/>
  <c r="J139" i="9"/>
  <c r="B140" i="9"/>
  <c r="D140" i="9" s="1"/>
  <c r="J140" i="9"/>
  <c r="B141" i="9"/>
  <c r="D141" i="9" s="1"/>
  <c r="J141" i="9"/>
  <c r="U141" i="9" s="1"/>
  <c r="B142" i="9"/>
  <c r="D142" i="9" s="1"/>
  <c r="B143" i="9"/>
  <c r="D143" i="9" s="1"/>
  <c r="J143" i="9"/>
  <c r="U142" i="9" s="1"/>
  <c r="B144" i="9"/>
  <c r="D144" i="9" s="1"/>
  <c r="J144" i="9"/>
  <c r="B145" i="9"/>
  <c r="D145" i="9" s="1"/>
  <c r="J145" i="9"/>
  <c r="B146" i="9"/>
  <c r="D146" i="9" s="1"/>
  <c r="J146" i="9"/>
  <c r="B147" i="9"/>
  <c r="D147" i="9" s="1"/>
  <c r="J147" i="9"/>
  <c r="B148" i="9"/>
  <c r="D148" i="9" s="1"/>
  <c r="J148" i="9"/>
  <c r="B149" i="9"/>
  <c r="D149" i="9" s="1"/>
  <c r="J149" i="9"/>
  <c r="B150" i="9"/>
  <c r="D150" i="9" s="1"/>
  <c r="J150" i="9"/>
  <c r="B151" i="9"/>
  <c r="D151" i="9" s="1"/>
  <c r="J151" i="9"/>
  <c r="B152" i="9"/>
  <c r="D152" i="9" s="1"/>
  <c r="J152" i="9"/>
  <c r="B153" i="9"/>
  <c r="D153" i="9" s="1"/>
  <c r="J153" i="9"/>
  <c r="U153" i="9" s="1"/>
  <c r="B154" i="9"/>
  <c r="D154" i="9" s="1"/>
  <c r="B155" i="9"/>
  <c r="D155" i="9" s="1"/>
  <c r="J155" i="9"/>
  <c r="U154" i="9" s="1"/>
  <c r="B156" i="9"/>
  <c r="D156" i="9" s="1"/>
  <c r="J156" i="9"/>
  <c r="B157" i="9"/>
  <c r="D157" i="9" s="1"/>
  <c r="J157" i="9"/>
  <c r="B158" i="9"/>
  <c r="D158" i="9" s="1"/>
  <c r="J158" i="9"/>
  <c r="B159" i="9"/>
  <c r="D159" i="9" s="1"/>
  <c r="J159" i="9"/>
  <c r="B160" i="9"/>
  <c r="D160" i="9" s="1"/>
  <c r="J160" i="9"/>
  <c r="B161" i="9"/>
  <c r="D161" i="9" s="1"/>
  <c r="J161" i="9"/>
  <c r="B162" i="9"/>
  <c r="D162" i="9" s="1"/>
  <c r="J162" i="9"/>
  <c r="B163" i="9"/>
  <c r="D163" i="9" s="1"/>
  <c r="J163" i="9"/>
  <c r="B164" i="9"/>
  <c r="D164" i="9" s="1"/>
  <c r="J164" i="9"/>
  <c r="B165" i="9"/>
  <c r="D165" i="9" s="1"/>
  <c r="J165" i="9"/>
  <c r="U165" i="9" s="1"/>
  <c r="B166" i="9"/>
  <c r="D166" i="9" s="1"/>
  <c r="B167" i="9"/>
  <c r="D167" i="9" s="1"/>
  <c r="J167" i="9"/>
  <c r="U166" i="9" s="1"/>
  <c r="B168" i="9"/>
  <c r="D168" i="9" s="1"/>
  <c r="J168" i="9"/>
  <c r="U168" i="9" s="1"/>
  <c r="B169" i="9"/>
  <c r="D169" i="9" s="1"/>
  <c r="J169" i="9"/>
  <c r="B170" i="9"/>
  <c r="D170" i="9" s="1"/>
  <c r="J170" i="9"/>
  <c r="B171" i="9"/>
  <c r="D171" i="9"/>
  <c r="J171" i="9"/>
  <c r="B172" i="9"/>
  <c r="D172" i="9" s="1"/>
  <c r="J172" i="9"/>
  <c r="B173" i="9"/>
  <c r="D173" i="9" s="1"/>
  <c r="J173" i="9"/>
  <c r="B174" i="9"/>
  <c r="D174" i="9" s="1"/>
  <c r="J174" i="9"/>
  <c r="B175" i="9"/>
  <c r="D175" i="9" s="1"/>
  <c r="J175" i="9"/>
  <c r="B176" i="9"/>
  <c r="D176" i="9" s="1"/>
  <c r="J176" i="9"/>
  <c r="U176" i="9" s="1"/>
  <c r="B177" i="9"/>
  <c r="D177" i="9" s="1"/>
  <c r="J177" i="9"/>
  <c r="U177" i="9"/>
  <c r="B178" i="9"/>
  <c r="D178" i="9" s="1"/>
  <c r="B179" i="9"/>
  <c r="D179" i="9" s="1"/>
  <c r="J179" i="9"/>
  <c r="B180" i="9"/>
  <c r="D180" i="9" s="1"/>
  <c r="J180" i="9"/>
  <c r="B181" i="9"/>
  <c r="D181" i="9" s="1"/>
  <c r="J181" i="9"/>
  <c r="B182" i="9"/>
  <c r="D182" i="9" s="1"/>
  <c r="J182" i="9"/>
  <c r="B183" i="9"/>
  <c r="D183" i="9" s="1"/>
  <c r="J183" i="9"/>
  <c r="B184" i="9"/>
  <c r="D184" i="9" s="1"/>
  <c r="J184" i="9"/>
  <c r="B185" i="9"/>
  <c r="D185" i="9" s="1"/>
  <c r="J185" i="9"/>
  <c r="B186" i="9"/>
  <c r="D186" i="9" s="1"/>
  <c r="J186" i="9"/>
  <c r="B187" i="9"/>
  <c r="D187" i="9" s="1"/>
  <c r="J187" i="9"/>
  <c r="U187" i="9" s="1"/>
  <c r="B188" i="9"/>
  <c r="D188" i="9" s="1"/>
  <c r="J188" i="9"/>
  <c r="B189" i="9"/>
  <c r="D189" i="9"/>
  <c r="J189" i="9"/>
  <c r="B190" i="9"/>
  <c r="D190" i="9" s="1"/>
  <c r="B191" i="9"/>
  <c r="D191" i="9" s="1"/>
  <c r="J191" i="9"/>
  <c r="U190" i="9" s="1"/>
  <c r="B192" i="9"/>
  <c r="D192" i="9" s="1"/>
  <c r="J192" i="9"/>
  <c r="B193" i="9"/>
  <c r="D193" i="9" s="1"/>
  <c r="J193" i="9"/>
  <c r="B194" i="9"/>
  <c r="D194" i="9" s="1"/>
  <c r="J194" i="9"/>
  <c r="B195" i="9"/>
  <c r="D195" i="9" s="1"/>
  <c r="J195" i="9"/>
  <c r="B196" i="9"/>
  <c r="D196" i="9" s="1"/>
  <c r="J196" i="9"/>
  <c r="B197" i="9"/>
  <c r="D197" i="9" s="1"/>
  <c r="J197" i="9"/>
  <c r="B198" i="9"/>
  <c r="D198" i="9"/>
  <c r="J198" i="9"/>
  <c r="B199" i="9"/>
  <c r="D199" i="9" s="1"/>
  <c r="J199" i="9"/>
  <c r="B200" i="9"/>
  <c r="D200" i="9" s="1"/>
  <c r="J200" i="9"/>
  <c r="B201" i="9"/>
  <c r="D201" i="9" s="1"/>
  <c r="J201" i="9"/>
  <c r="U201" i="9" s="1"/>
  <c r="B202" i="9"/>
  <c r="D202" i="9" s="1"/>
  <c r="B203" i="9"/>
  <c r="D203" i="9" s="1"/>
  <c r="J203" i="9"/>
  <c r="U202" i="9" s="1"/>
  <c r="B204" i="9"/>
  <c r="D204" i="9" s="1"/>
  <c r="J204" i="9"/>
  <c r="B205" i="9"/>
  <c r="D205" i="9" s="1"/>
  <c r="J205" i="9"/>
  <c r="U205" i="9" s="1"/>
  <c r="B206" i="9"/>
  <c r="D206" i="9" s="1"/>
  <c r="J206" i="9"/>
  <c r="B207" i="9"/>
  <c r="D207" i="9" s="1"/>
  <c r="J207" i="9"/>
  <c r="U206" i="9" s="1"/>
  <c r="B208" i="9"/>
  <c r="D208" i="9" s="1"/>
  <c r="J208" i="9"/>
  <c r="B209" i="9"/>
  <c r="D209" i="9"/>
  <c r="J209" i="9"/>
  <c r="B210" i="9"/>
  <c r="D210" i="9" s="1"/>
  <c r="J210" i="9"/>
  <c r="B211" i="9"/>
  <c r="D211" i="9" s="1"/>
  <c r="J211" i="9"/>
  <c r="B212" i="9"/>
  <c r="D212" i="9" s="1"/>
  <c r="J212" i="9"/>
  <c r="B213" i="9"/>
  <c r="D213" i="9" s="1"/>
  <c r="J213" i="9"/>
  <c r="U213" i="9" s="1"/>
  <c r="B214" i="9"/>
  <c r="D214" i="9" s="1"/>
  <c r="B215" i="9"/>
  <c r="D215" i="9" s="1"/>
  <c r="J215" i="9"/>
  <c r="U214" i="9" s="1"/>
  <c r="B216" i="9"/>
  <c r="D216" i="9" s="1"/>
  <c r="J216" i="9"/>
  <c r="U216" i="9" s="1"/>
  <c r="B217" i="9"/>
  <c r="D217" i="9" s="1"/>
  <c r="J217" i="9"/>
  <c r="B218" i="9"/>
  <c r="D218" i="9"/>
  <c r="J218" i="9"/>
  <c r="B219" i="9"/>
  <c r="D219" i="9" s="1"/>
  <c r="J219" i="9"/>
  <c r="B220" i="9"/>
  <c r="D220" i="9" s="1"/>
  <c r="J220" i="9"/>
  <c r="B221" i="9"/>
  <c r="D221" i="9" s="1"/>
  <c r="J221" i="9"/>
  <c r="B222" i="9"/>
  <c r="D222" i="9" s="1"/>
  <c r="J222" i="9"/>
  <c r="B223" i="9"/>
  <c r="D223" i="9" s="1"/>
  <c r="J223" i="9"/>
  <c r="B224" i="9"/>
  <c r="D224" i="9" s="1"/>
  <c r="J224" i="9"/>
  <c r="B225" i="9"/>
  <c r="D225" i="9" s="1"/>
  <c r="J225" i="9"/>
  <c r="U225" i="9" s="1"/>
  <c r="B226" i="9"/>
  <c r="D226" i="9" s="1"/>
  <c r="B227" i="9"/>
  <c r="D227" i="9" s="1"/>
  <c r="J227" i="9"/>
  <c r="U226" i="9" s="1"/>
  <c r="B228" i="9"/>
  <c r="D228" i="9" s="1"/>
  <c r="J228" i="9"/>
  <c r="B229" i="9"/>
  <c r="D229" i="9" s="1"/>
  <c r="J229" i="9"/>
  <c r="B230" i="9"/>
  <c r="D230" i="9"/>
  <c r="J230" i="9"/>
  <c r="B231" i="9"/>
  <c r="D231" i="9" s="1"/>
  <c r="J231" i="9"/>
  <c r="B232" i="9"/>
  <c r="D232" i="9" s="1"/>
  <c r="J232" i="9"/>
  <c r="B233" i="9"/>
  <c r="D233" i="9" s="1"/>
  <c r="J233" i="9"/>
  <c r="B234" i="9"/>
  <c r="D234" i="9" s="1"/>
  <c r="J234" i="9"/>
  <c r="B235" i="9"/>
  <c r="D235" i="9" s="1"/>
  <c r="J235" i="9"/>
  <c r="B236" i="9"/>
  <c r="D236" i="9" s="1"/>
  <c r="J236" i="9"/>
  <c r="B237" i="9"/>
  <c r="D237" i="9" s="1"/>
  <c r="J237" i="9"/>
  <c r="U237" i="9" s="1"/>
  <c r="B238" i="9"/>
  <c r="D238" i="9" s="1"/>
  <c r="B239" i="9"/>
  <c r="D239" i="9" s="1"/>
  <c r="J239" i="9"/>
  <c r="U238" i="9" s="1"/>
  <c r="B240" i="9"/>
  <c r="D240" i="9" s="1"/>
  <c r="J240" i="9"/>
  <c r="B241" i="9"/>
  <c r="D241" i="9" s="1"/>
  <c r="J241" i="9"/>
  <c r="B242" i="9"/>
  <c r="D242" i="9" s="1"/>
  <c r="J242" i="9"/>
  <c r="B243" i="9"/>
  <c r="D243" i="9"/>
  <c r="J243" i="9"/>
  <c r="B244" i="9"/>
  <c r="D244" i="9" s="1"/>
  <c r="J244" i="9"/>
  <c r="B245" i="9"/>
  <c r="D245" i="9" s="1"/>
  <c r="J245" i="9"/>
  <c r="B246" i="9"/>
  <c r="D246" i="9" s="1"/>
  <c r="J246" i="9"/>
  <c r="B247" i="9"/>
  <c r="D247" i="9" s="1"/>
  <c r="J247" i="9"/>
  <c r="B248" i="9"/>
  <c r="D248" i="9" s="1"/>
  <c r="J248" i="9"/>
  <c r="B249" i="9"/>
  <c r="D249" i="9" s="1"/>
  <c r="J249" i="9"/>
  <c r="B250" i="9"/>
  <c r="D250" i="9" s="1"/>
  <c r="B251" i="9"/>
  <c r="D251" i="9" s="1"/>
  <c r="J251" i="9"/>
  <c r="U250" i="9" s="1"/>
  <c r="B252" i="9"/>
  <c r="D252" i="9" s="1"/>
  <c r="J252" i="9"/>
  <c r="B253" i="9"/>
  <c r="D253" i="9" s="1"/>
  <c r="J253" i="9"/>
  <c r="B254" i="9"/>
  <c r="D254" i="9" s="1"/>
  <c r="J254" i="9"/>
  <c r="B255" i="9"/>
  <c r="D255" i="9"/>
  <c r="J255" i="9"/>
  <c r="B256" i="9"/>
  <c r="D256" i="9" s="1"/>
  <c r="J256" i="9"/>
  <c r="B257" i="9"/>
  <c r="D257" i="9" s="1"/>
  <c r="J257" i="9"/>
  <c r="B258" i="9"/>
  <c r="D258" i="9" s="1"/>
  <c r="J258" i="9"/>
  <c r="B259" i="9"/>
  <c r="D259" i="9" s="1"/>
  <c r="J259" i="9"/>
  <c r="B260" i="9"/>
  <c r="D260" i="9" s="1"/>
  <c r="J260" i="9"/>
  <c r="B261" i="9"/>
  <c r="D261" i="9" s="1"/>
  <c r="J261" i="9"/>
  <c r="U261" i="9" s="1"/>
  <c r="B262" i="9"/>
  <c r="D262" i="9" s="1"/>
  <c r="B263" i="9"/>
  <c r="D263" i="9" s="1"/>
  <c r="J263" i="9"/>
  <c r="U262" i="9" s="1"/>
  <c r="B264" i="9"/>
  <c r="D264" i="9" s="1"/>
  <c r="J264" i="9"/>
  <c r="B265" i="9"/>
  <c r="D265" i="9" s="1"/>
  <c r="J265" i="9"/>
  <c r="B266" i="9"/>
  <c r="D266" i="9" s="1"/>
  <c r="J266" i="9"/>
  <c r="B267" i="9"/>
  <c r="D267" i="9" s="1"/>
  <c r="J267" i="9"/>
  <c r="B268" i="9"/>
  <c r="D268" i="9" s="1"/>
  <c r="J268" i="9"/>
  <c r="B269" i="9"/>
  <c r="D269" i="9" s="1"/>
  <c r="J269" i="9"/>
  <c r="B270" i="9"/>
  <c r="D270" i="9" s="1"/>
  <c r="J270" i="9"/>
  <c r="B271" i="9"/>
  <c r="D271" i="9" s="1"/>
  <c r="J271" i="9"/>
  <c r="B272" i="9"/>
  <c r="D272" i="9" s="1"/>
  <c r="J272" i="9"/>
  <c r="B273" i="9"/>
  <c r="D273" i="9"/>
  <c r="J273" i="9"/>
  <c r="U273" i="9" s="1"/>
  <c r="B274" i="9"/>
  <c r="D274" i="9" s="1"/>
  <c r="B275" i="9"/>
  <c r="D275" i="9" s="1"/>
  <c r="J275" i="9"/>
  <c r="U274" i="9" s="1"/>
  <c r="B276" i="9"/>
  <c r="D276" i="9" s="1"/>
  <c r="J276" i="9"/>
  <c r="B277" i="9"/>
  <c r="D277" i="9" s="1"/>
  <c r="J277" i="9"/>
  <c r="B278" i="9"/>
  <c r="D278" i="9" s="1"/>
  <c r="J278" i="9"/>
  <c r="B279" i="9"/>
  <c r="D279" i="9"/>
  <c r="J279" i="9"/>
  <c r="B280" i="9"/>
  <c r="D280" i="9" s="1"/>
  <c r="J280" i="9"/>
  <c r="B281" i="9"/>
  <c r="D281" i="9" s="1"/>
  <c r="J281" i="9"/>
  <c r="B282" i="9"/>
  <c r="D282" i="9" s="1"/>
  <c r="J282" i="9"/>
  <c r="B283" i="9"/>
  <c r="D283" i="9" s="1"/>
  <c r="J283" i="9"/>
  <c r="B284" i="9"/>
  <c r="D284" i="9" s="1"/>
  <c r="J284" i="9"/>
  <c r="B285" i="9"/>
  <c r="D285" i="9" s="1"/>
  <c r="J285" i="9"/>
  <c r="B286" i="9"/>
  <c r="D286" i="9" s="1"/>
  <c r="B287" i="9"/>
  <c r="D287" i="9" s="1"/>
  <c r="J287" i="9"/>
  <c r="U286" i="9" s="1"/>
  <c r="B288" i="9"/>
  <c r="D288" i="9" s="1"/>
  <c r="J288" i="9"/>
  <c r="B289" i="9"/>
  <c r="D289" i="9" s="1"/>
  <c r="J289" i="9"/>
  <c r="B290" i="9"/>
  <c r="D290" i="9" s="1"/>
  <c r="J290" i="9"/>
  <c r="B291" i="9"/>
  <c r="D291" i="9" s="1"/>
  <c r="J291" i="9"/>
  <c r="B292" i="9"/>
  <c r="D292" i="9"/>
  <c r="J292" i="9"/>
  <c r="B293" i="9"/>
  <c r="D293" i="9" s="1"/>
  <c r="J293" i="9"/>
  <c r="B294" i="9"/>
  <c r="D294" i="9" s="1"/>
  <c r="J294" i="9"/>
  <c r="B295" i="9"/>
  <c r="D295" i="9" s="1"/>
  <c r="J295" i="9"/>
  <c r="B296" i="9"/>
  <c r="D296" i="9" s="1"/>
  <c r="J296" i="9"/>
  <c r="B297" i="9"/>
  <c r="D297" i="9" s="1"/>
  <c r="J297" i="9"/>
  <c r="B298" i="9"/>
  <c r="D298" i="9" s="1"/>
  <c r="B299" i="9"/>
  <c r="D299" i="9" s="1"/>
  <c r="J299" i="9"/>
  <c r="U298" i="9" s="1"/>
  <c r="B300" i="9"/>
  <c r="D300" i="9" s="1"/>
  <c r="J300" i="9"/>
  <c r="B301" i="9"/>
  <c r="D301" i="9" s="1"/>
  <c r="J301" i="9"/>
  <c r="B302" i="9"/>
  <c r="D302" i="9" s="1"/>
  <c r="J302" i="9"/>
  <c r="B303" i="9"/>
  <c r="D303" i="9" s="1"/>
  <c r="J303" i="9"/>
  <c r="B304" i="9"/>
  <c r="D304" i="9"/>
  <c r="J304" i="9"/>
  <c r="B305" i="9"/>
  <c r="D305" i="9" s="1"/>
  <c r="J305" i="9"/>
  <c r="B306" i="9"/>
  <c r="D306" i="9" s="1"/>
  <c r="J306" i="9"/>
  <c r="B307" i="9"/>
  <c r="D307" i="9" s="1"/>
  <c r="J307" i="9"/>
  <c r="B308" i="9"/>
  <c r="D308" i="9" s="1"/>
  <c r="J308" i="9"/>
  <c r="B309" i="9"/>
  <c r="D309" i="9" s="1"/>
  <c r="J309" i="9"/>
  <c r="U309" i="9" s="1"/>
  <c r="B310" i="9"/>
  <c r="D310" i="9" s="1"/>
  <c r="B311" i="9"/>
  <c r="D311" i="9" s="1"/>
  <c r="J311" i="9"/>
  <c r="U310" i="9" s="1"/>
  <c r="B312" i="9"/>
  <c r="D312" i="9" s="1"/>
  <c r="J312" i="9"/>
  <c r="B313" i="9"/>
  <c r="D313" i="9" s="1"/>
  <c r="J313" i="9"/>
  <c r="U313" i="9" s="1"/>
  <c r="B314" i="9"/>
  <c r="D314" i="9" s="1"/>
  <c r="J314" i="9"/>
  <c r="B315" i="9"/>
  <c r="D315" i="9" s="1"/>
  <c r="J315" i="9"/>
  <c r="U314" i="9" s="1"/>
  <c r="B316" i="9"/>
  <c r="D316" i="9" s="1"/>
  <c r="J316" i="9"/>
  <c r="B317" i="9"/>
  <c r="D317" i="9" s="1"/>
  <c r="J317" i="9"/>
  <c r="U317" i="9" s="1"/>
  <c r="B318" i="9"/>
  <c r="D318" i="9" s="1"/>
  <c r="J318" i="9"/>
  <c r="B319" i="9"/>
  <c r="D319" i="9" s="1"/>
  <c r="J319" i="9"/>
  <c r="B320" i="9"/>
  <c r="D320" i="9" s="1"/>
  <c r="J320" i="9"/>
  <c r="B321" i="9"/>
  <c r="D321" i="9" s="1"/>
  <c r="J321" i="9"/>
  <c r="U321" i="9" s="1"/>
  <c r="B322" i="9"/>
  <c r="D322" i="9" s="1"/>
  <c r="B323" i="9"/>
  <c r="D323" i="9" s="1"/>
  <c r="J323" i="9"/>
  <c r="U322" i="9" s="1"/>
  <c r="B324" i="9"/>
  <c r="D324" i="9" s="1"/>
  <c r="J324" i="9"/>
  <c r="B325" i="9"/>
  <c r="D325" i="9" s="1"/>
  <c r="J325" i="9"/>
  <c r="B326" i="9"/>
  <c r="D326" i="9" s="1"/>
  <c r="J326" i="9"/>
  <c r="B327" i="9"/>
  <c r="D327" i="9" s="1"/>
  <c r="J327" i="9"/>
  <c r="B328" i="9"/>
  <c r="D328" i="9" s="1"/>
  <c r="J328" i="9"/>
  <c r="B329" i="9"/>
  <c r="D329" i="9" s="1"/>
  <c r="J329" i="9"/>
  <c r="B330" i="9"/>
  <c r="D330" i="9" s="1"/>
  <c r="J330" i="9"/>
  <c r="B331" i="9"/>
  <c r="D331" i="9"/>
  <c r="J331" i="9"/>
  <c r="B332" i="9"/>
  <c r="D332" i="9" s="1"/>
  <c r="J332" i="9"/>
  <c r="B333" i="9"/>
  <c r="D333" i="9" s="1"/>
  <c r="J333" i="9"/>
  <c r="U332" i="9" s="1"/>
  <c r="B334" i="9"/>
  <c r="D334" i="9" s="1"/>
  <c r="B335" i="9"/>
  <c r="D335" i="9"/>
  <c r="J335" i="9"/>
  <c r="U334" i="9" s="1"/>
  <c r="B336" i="9"/>
  <c r="D336" i="9" s="1"/>
  <c r="J336" i="9"/>
  <c r="B337" i="9"/>
  <c r="D337" i="9" s="1"/>
  <c r="J337" i="9"/>
  <c r="B338" i="9"/>
  <c r="D338" i="9" s="1"/>
  <c r="J338" i="9"/>
  <c r="B339" i="9"/>
  <c r="D339" i="9" s="1"/>
  <c r="J339" i="9"/>
  <c r="U339" i="9" s="1"/>
  <c r="B340" i="9"/>
  <c r="D340" i="9" s="1"/>
  <c r="J340" i="9"/>
  <c r="B341" i="9"/>
  <c r="D341" i="9" s="1"/>
  <c r="J341" i="9"/>
  <c r="U340" i="9" s="1"/>
  <c r="B342" i="9"/>
  <c r="D342" i="9" s="1"/>
  <c r="J342" i="9"/>
  <c r="B343" i="9"/>
  <c r="D343" i="9" s="1"/>
  <c r="J343" i="9"/>
  <c r="B344" i="9"/>
  <c r="D344" i="9" s="1"/>
  <c r="J344" i="9"/>
  <c r="B345" i="9"/>
  <c r="D345" i="9" s="1"/>
  <c r="J345" i="9"/>
  <c r="U345" i="9" s="1"/>
  <c r="B346" i="9"/>
  <c r="D346" i="9" s="1"/>
  <c r="B347" i="9"/>
  <c r="D347" i="9" s="1"/>
  <c r="J347" i="9"/>
  <c r="B348" i="9"/>
  <c r="D348" i="9" s="1"/>
  <c r="J348" i="9"/>
  <c r="B349" i="9"/>
  <c r="D349" i="9" s="1"/>
  <c r="J349" i="9"/>
  <c r="B350" i="9"/>
  <c r="D350" i="9" s="1"/>
  <c r="J350" i="9"/>
  <c r="B351" i="9"/>
  <c r="D351" i="9" s="1"/>
  <c r="J351" i="9"/>
  <c r="B352" i="9"/>
  <c r="D352" i="9" s="1"/>
  <c r="J352" i="9"/>
  <c r="B353" i="9"/>
  <c r="D353" i="9" s="1"/>
  <c r="J353" i="9"/>
  <c r="B354" i="9"/>
  <c r="D354" i="9"/>
  <c r="J354" i="9"/>
  <c r="B355" i="9"/>
  <c r="D355" i="9" s="1"/>
  <c r="B356" i="9"/>
  <c r="D356" i="9" s="1"/>
  <c r="B357" i="9"/>
  <c r="D357" i="9" s="1"/>
  <c r="B358" i="9"/>
  <c r="D358" i="9" s="1"/>
  <c r="B359" i="9"/>
  <c r="D359" i="9" s="1"/>
  <c r="B360" i="9"/>
  <c r="D360" i="9" s="1"/>
  <c r="B361" i="9"/>
  <c r="D361" i="9" s="1"/>
  <c r="B362" i="9"/>
  <c r="D362" i="9" s="1"/>
  <c r="B363" i="9"/>
  <c r="D363" i="9" s="1"/>
  <c r="B364" i="9"/>
  <c r="D364" i="9" s="1"/>
  <c r="B365" i="9"/>
  <c r="D365" i="9" s="1"/>
  <c r="B366" i="9"/>
  <c r="D366" i="9" s="1"/>
  <c r="B367" i="9"/>
  <c r="D367" i="9" s="1"/>
  <c r="B368" i="9"/>
  <c r="D368" i="9" s="1"/>
  <c r="B369" i="9"/>
  <c r="D369" i="9" s="1"/>
  <c r="B370" i="9"/>
  <c r="D370" i="9" s="1"/>
  <c r="B371" i="9"/>
  <c r="D371" i="9" s="1"/>
  <c r="B372" i="9"/>
  <c r="D372" i="9" s="1"/>
  <c r="B373" i="9"/>
  <c r="D373" i="9" s="1"/>
  <c r="B374" i="9"/>
  <c r="D374" i="9" s="1"/>
  <c r="B375" i="9"/>
  <c r="D375" i="9" s="1"/>
  <c r="B376" i="9"/>
  <c r="D376" i="9" s="1"/>
  <c r="B377" i="9"/>
  <c r="D377" i="9" s="1"/>
  <c r="B378" i="9"/>
  <c r="D378" i="9" s="1"/>
  <c r="B379" i="9"/>
  <c r="D379" i="9" s="1"/>
  <c r="B380" i="9"/>
  <c r="D380" i="9" s="1"/>
  <c r="B381" i="9"/>
  <c r="D381" i="9" s="1"/>
  <c r="B382" i="9"/>
  <c r="D382" i="9" s="1"/>
  <c r="B383" i="9"/>
  <c r="D383" i="9" s="1"/>
  <c r="B384" i="9"/>
  <c r="D384" i="9" s="1"/>
  <c r="B385" i="9"/>
  <c r="D385" i="9" s="1"/>
  <c r="B386" i="9"/>
  <c r="D386" i="9" s="1"/>
  <c r="B387" i="9"/>
  <c r="D387" i="9" s="1"/>
  <c r="B388" i="9"/>
  <c r="D388" i="9" s="1"/>
  <c r="B389" i="9"/>
  <c r="D389" i="9" s="1"/>
  <c r="B390" i="9"/>
  <c r="D390" i="9" s="1"/>
  <c r="B391" i="9"/>
  <c r="D391" i="9" s="1"/>
  <c r="B392" i="9"/>
  <c r="D392" i="9" s="1"/>
  <c r="B393" i="9"/>
  <c r="D393" i="9" s="1"/>
  <c r="B394" i="9"/>
  <c r="D394" i="9" s="1"/>
  <c r="B395" i="9"/>
  <c r="D395" i="9" s="1"/>
  <c r="B396" i="9"/>
  <c r="D396" i="9" s="1"/>
  <c r="B397" i="9"/>
  <c r="D397" i="9" s="1"/>
  <c r="B398" i="9"/>
  <c r="D398" i="9" s="1"/>
  <c r="B399" i="9"/>
  <c r="D399" i="9" s="1"/>
  <c r="B400" i="9"/>
  <c r="D400" i="9" s="1"/>
  <c r="B401" i="9"/>
  <c r="D401" i="9" s="1"/>
  <c r="B402" i="9"/>
  <c r="D402" i="9" s="1"/>
  <c r="B403" i="9"/>
  <c r="D403" i="9" s="1"/>
  <c r="B404" i="9"/>
  <c r="D404" i="9" s="1"/>
  <c r="B405" i="9"/>
  <c r="D405" i="9" s="1"/>
  <c r="B406" i="9"/>
  <c r="D406" i="9" s="1"/>
  <c r="B407" i="9"/>
  <c r="D407" i="9" s="1"/>
  <c r="B408" i="9"/>
  <c r="D408" i="9" s="1"/>
  <c r="B409" i="9"/>
  <c r="D409" i="9" s="1"/>
  <c r="B410" i="9"/>
  <c r="D410" i="9" s="1"/>
  <c r="B411" i="9"/>
  <c r="D411" i="9" s="1"/>
  <c r="B412" i="9"/>
  <c r="D412" i="9" s="1"/>
  <c r="B413" i="9"/>
  <c r="D413" i="9" s="1"/>
  <c r="B414" i="9"/>
  <c r="D414" i="9" s="1"/>
  <c r="B415" i="9"/>
  <c r="D415" i="9" s="1"/>
  <c r="B416" i="9"/>
  <c r="D416" i="9" s="1"/>
  <c r="B417" i="9"/>
  <c r="D417" i="9" s="1"/>
  <c r="B418" i="9"/>
  <c r="D418" i="9" s="1"/>
  <c r="B419" i="9"/>
  <c r="D419" i="9" s="1"/>
  <c r="B420" i="9"/>
  <c r="D420" i="9" s="1"/>
  <c r="B421" i="9"/>
  <c r="D421" i="9" s="1"/>
  <c r="B422" i="9"/>
  <c r="D422" i="9" s="1"/>
  <c r="B423" i="9"/>
  <c r="D423" i="9" s="1"/>
  <c r="B424" i="9"/>
  <c r="D424" i="9" s="1"/>
  <c r="B425" i="9"/>
  <c r="D425" i="9" s="1"/>
  <c r="B426" i="9"/>
  <c r="D426" i="9" s="1"/>
  <c r="B427" i="9"/>
  <c r="D427" i="9" s="1"/>
  <c r="B428" i="9"/>
  <c r="D428" i="9" s="1"/>
  <c r="B429" i="9"/>
  <c r="D429" i="9" s="1"/>
  <c r="B430" i="9"/>
  <c r="D430" i="9" s="1"/>
  <c r="B431" i="9"/>
  <c r="D431" i="9" s="1"/>
  <c r="B432" i="9"/>
  <c r="D432" i="9" s="1"/>
  <c r="B433" i="9"/>
  <c r="D433" i="9" s="1"/>
  <c r="B434" i="9"/>
  <c r="D434" i="9" s="1"/>
  <c r="B435" i="9"/>
  <c r="D435" i="9" s="1"/>
  <c r="B436" i="9"/>
  <c r="D436" i="9" s="1"/>
  <c r="B437" i="9"/>
  <c r="D437" i="9" s="1"/>
  <c r="B438" i="9"/>
  <c r="D438" i="9" s="1"/>
  <c r="B439" i="9"/>
  <c r="D439" i="9" s="1"/>
  <c r="B440" i="9"/>
  <c r="D440" i="9" s="1"/>
  <c r="B441" i="9"/>
  <c r="D441" i="9" s="1"/>
  <c r="B442" i="9"/>
  <c r="D442" i="9" s="1"/>
  <c r="B443" i="9"/>
  <c r="D443" i="9" s="1"/>
  <c r="B444" i="9"/>
  <c r="D444" i="9" s="1"/>
  <c r="B445" i="9"/>
  <c r="D445" i="9" s="1"/>
  <c r="B446" i="9"/>
  <c r="D446" i="9" s="1"/>
  <c r="B447" i="9"/>
  <c r="D447" i="9" s="1"/>
  <c r="B448" i="9"/>
  <c r="D448" i="9" s="1"/>
  <c r="B449" i="9"/>
  <c r="D449" i="9" s="1"/>
  <c r="B450" i="9"/>
  <c r="D450" i="9" s="1"/>
  <c r="B451" i="9"/>
  <c r="D451" i="9" s="1"/>
  <c r="B452" i="9"/>
  <c r="D452" i="9" s="1"/>
  <c r="B453" i="9"/>
  <c r="D453" i="9" s="1"/>
  <c r="B454" i="9"/>
  <c r="D454" i="9" s="1"/>
  <c r="B455" i="9"/>
  <c r="D455" i="9" s="1"/>
  <c r="B456" i="9"/>
  <c r="D456" i="9" s="1"/>
  <c r="B457" i="9"/>
  <c r="D457" i="9" s="1"/>
  <c r="B458" i="9"/>
  <c r="D458" i="9" s="1"/>
  <c r="B459" i="9"/>
  <c r="D459" i="9" s="1"/>
  <c r="B460" i="9"/>
  <c r="D460" i="9" s="1"/>
  <c r="B461" i="9"/>
  <c r="D461" i="9" s="1"/>
  <c r="B462" i="9"/>
  <c r="D462" i="9" s="1"/>
  <c r="B463" i="9"/>
  <c r="D463" i="9" s="1"/>
  <c r="B464" i="9"/>
  <c r="D464" i="9" s="1"/>
  <c r="B465" i="9"/>
  <c r="D465" i="9" s="1"/>
  <c r="B466" i="9"/>
  <c r="D466" i="9" s="1"/>
  <c r="B467" i="9"/>
  <c r="D467" i="9" s="1"/>
  <c r="B468" i="9"/>
  <c r="D468" i="9" s="1"/>
  <c r="B469" i="9"/>
  <c r="D469" i="9" s="1"/>
  <c r="B470" i="9"/>
  <c r="D470" i="9" s="1"/>
  <c r="B471" i="9"/>
  <c r="D471" i="9" s="1"/>
  <c r="B472" i="9"/>
  <c r="D472" i="9" s="1"/>
  <c r="B473" i="9"/>
  <c r="D473" i="9" s="1"/>
  <c r="B474" i="9"/>
  <c r="D474" i="9" s="1"/>
  <c r="B475" i="9"/>
  <c r="D475" i="9" s="1"/>
  <c r="B476" i="9"/>
  <c r="D476" i="9" s="1"/>
  <c r="B477" i="9"/>
  <c r="D477" i="9" s="1"/>
  <c r="B478" i="9"/>
  <c r="D478" i="9" s="1"/>
  <c r="B479" i="9"/>
  <c r="D479" i="9" s="1"/>
  <c r="B480" i="9"/>
  <c r="D480" i="9" s="1"/>
  <c r="B481" i="9"/>
  <c r="D481" i="9" s="1"/>
  <c r="B482" i="9"/>
  <c r="D482" i="9" s="1"/>
  <c r="B483" i="9"/>
  <c r="D483" i="9" s="1"/>
  <c r="B484" i="9"/>
  <c r="D484" i="9" s="1"/>
  <c r="B485" i="9"/>
  <c r="D485" i="9" s="1"/>
  <c r="B486" i="9"/>
  <c r="D486" i="9" s="1"/>
  <c r="B487" i="9"/>
  <c r="D487" i="9" s="1"/>
  <c r="B488" i="9"/>
  <c r="D488" i="9" s="1"/>
  <c r="B489" i="9"/>
  <c r="D489" i="9" s="1"/>
  <c r="B490" i="9"/>
  <c r="D490" i="9" s="1"/>
  <c r="B491" i="9"/>
  <c r="D491" i="9" s="1"/>
  <c r="B492" i="9"/>
  <c r="D492" i="9" s="1"/>
  <c r="B493" i="9"/>
  <c r="D493" i="9" s="1"/>
  <c r="B494" i="9"/>
  <c r="D494" i="9" s="1"/>
  <c r="B495" i="9"/>
  <c r="D495" i="9" s="1"/>
  <c r="B496" i="9"/>
  <c r="D496" i="9" s="1"/>
  <c r="B497" i="9"/>
  <c r="D497" i="9" s="1"/>
  <c r="B498" i="9"/>
  <c r="D498" i="9" s="1"/>
  <c r="B499" i="9"/>
  <c r="D499" i="9" s="1"/>
  <c r="B500" i="9"/>
  <c r="D500" i="9" s="1"/>
  <c r="B501" i="9"/>
  <c r="D501" i="9" s="1"/>
  <c r="B502" i="9"/>
  <c r="D502" i="9" s="1"/>
  <c r="B503" i="9"/>
  <c r="D503" i="9" s="1"/>
  <c r="B504" i="9"/>
  <c r="D504" i="9" s="1"/>
  <c r="B505" i="9"/>
  <c r="D505" i="9" s="1"/>
  <c r="B506" i="9"/>
  <c r="D506" i="9" s="1"/>
  <c r="B507" i="9"/>
  <c r="D507" i="9" s="1"/>
  <c r="B508" i="9"/>
  <c r="D508" i="9" s="1"/>
  <c r="B509" i="9"/>
  <c r="D509" i="9" s="1"/>
  <c r="B510" i="9"/>
  <c r="D510" i="9" s="1"/>
  <c r="B511" i="9"/>
  <c r="D511" i="9" s="1"/>
  <c r="B512" i="9"/>
  <c r="D512" i="9" s="1"/>
  <c r="B513" i="9"/>
  <c r="D513" i="9" s="1"/>
  <c r="B514" i="9"/>
  <c r="D514" i="9" s="1"/>
  <c r="B515" i="9"/>
  <c r="D515" i="9" s="1"/>
  <c r="B516" i="9"/>
  <c r="D516" i="9" s="1"/>
  <c r="B517" i="9"/>
  <c r="D517" i="9" s="1"/>
  <c r="B518" i="9"/>
  <c r="D518" i="9" s="1"/>
  <c r="B519" i="9"/>
  <c r="D519" i="9" s="1"/>
  <c r="B520" i="9"/>
  <c r="D520" i="9" s="1"/>
  <c r="B521" i="9"/>
  <c r="D521" i="9" s="1"/>
  <c r="B522" i="9"/>
  <c r="D522" i="9" s="1"/>
  <c r="B523" i="9"/>
  <c r="D523" i="9" s="1"/>
  <c r="B524" i="9"/>
  <c r="D524" i="9" s="1"/>
  <c r="B525" i="9"/>
  <c r="D525" i="9" s="1"/>
  <c r="B526" i="9"/>
  <c r="D526" i="9" s="1"/>
  <c r="B527" i="9"/>
  <c r="D527" i="9" s="1"/>
  <c r="B528" i="9"/>
  <c r="D528" i="9" s="1"/>
  <c r="B529" i="9"/>
  <c r="D529" i="9" s="1"/>
  <c r="B530" i="9"/>
  <c r="D530" i="9" s="1"/>
  <c r="B531" i="9"/>
  <c r="D531" i="9" s="1"/>
  <c r="B532" i="9"/>
  <c r="D532" i="9" s="1"/>
  <c r="B533" i="9"/>
  <c r="D533" i="9" s="1"/>
  <c r="B534" i="9"/>
  <c r="D534" i="9" s="1"/>
  <c r="B535" i="9"/>
  <c r="D535" i="9" s="1"/>
  <c r="B536" i="9"/>
  <c r="D536" i="9" s="1"/>
  <c r="B537" i="9"/>
  <c r="D537" i="9" s="1"/>
  <c r="B538" i="9"/>
  <c r="D538" i="9" s="1"/>
  <c r="B539" i="9"/>
  <c r="D539" i="9" s="1"/>
  <c r="B540" i="9"/>
  <c r="D540" i="9" s="1"/>
  <c r="B541" i="9"/>
  <c r="D541" i="9" s="1"/>
  <c r="B542" i="9"/>
  <c r="D542" i="9" s="1"/>
  <c r="B543" i="9"/>
  <c r="D543" i="9" s="1"/>
  <c r="B544" i="9"/>
  <c r="D544" i="9" s="1"/>
  <c r="B545" i="9"/>
  <c r="D545" i="9" s="1"/>
  <c r="B546" i="9"/>
  <c r="D546" i="9" s="1"/>
  <c r="B547" i="9"/>
  <c r="D547" i="9" s="1"/>
  <c r="B548" i="9"/>
  <c r="D548" i="9" s="1"/>
  <c r="B549" i="9"/>
  <c r="D549" i="9" s="1"/>
  <c r="B550" i="9"/>
  <c r="D550" i="9" s="1"/>
  <c r="B551" i="9"/>
  <c r="D551" i="9" s="1"/>
  <c r="B552" i="9"/>
  <c r="D552" i="9" s="1"/>
  <c r="B553" i="9"/>
  <c r="D553" i="9" s="1"/>
  <c r="B554" i="9"/>
  <c r="D554" i="9" s="1"/>
  <c r="B555" i="9"/>
  <c r="D555" i="9" s="1"/>
  <c r="B556" i="9"/>
  <c r="D556" i="9" s="1"/>
  <c r="B557" i="9"/>
  <c r="D557" i="9" s="1"/>
  <c r="B558" i="9"/>
  <c r="D558" i="9" s="1"/>
  <c r="B559" i="9"/>
  <c r="D559" i="9" s="1"/>
  <c r="B560" i="9"/>
  <c r="D560" i="9" s="1"/>
  <c r="B561" i="9"/>
  <c r="D561" i="9" s="1"/>
  <c r="B562" i="9"/>
  <c r="D562" i="9" s="1"/>
  <c r="B563" i="9"/>
  <c r="D563" i="9" s="1"/>
  <c r="B564" i="9"/>
  <c r="D564" i="9" s="1"/>
  <c r="B565" i="9"/>
  <c r="D565" i="9" s="1"/>
  <c r="B566" i="9"/>
  <c r="D566" i="9" s="1"/>
  <c r="B567" i="9"/>
  <c r="D567" i="9" s="1"/>
  <c r="B568" i="9"/>
  <c r="D568" i="9" s="1"/>
  <c r="B569" i="9"/>
  <c r="D569" i="9" s="1"/>
  <c r="B570" i="9"/>
  <c r="D570" i="9" s="1"/>
  <c r="B571" i="9"/>
  <c r="D571" i="9" s="1"/>
  <c r="B572" i="9"/>
  <c r="D572" i="9" s="1"/>
  <c r="B573" i="9"/>
  <c r="D573" i="9" s="1"/>
  <c r="B574" i="9"/>
  <c r="D574" i="9" s="1"/>
  <c r="B575" i="9"/>
  <c r="D575" i="9" s="1"/>
  <c r="B576" i="9"/>
  <c r="D576" i="9" s="1"/>
  <c r="B577" i="9"/>
  <c r="D577" i="9" s="1"/>
  <c r="B578" i="9"/>
  <c r="D578" i="9" s="1"/>
  <c r="B579" i="9"/>
  <c r="D579" i="9" s="1"/>
  <c r="B580" i="9"/>
  <c r="D580" i="9" s="1"/>
  <c r="B581" i="9"/>
  <c r="D581" i="9" s="1"/>
  <c r="B582" i="9"/>
  <c r="D582" i="9" s="1"/>
  <c r="B583" i="9"/>
  <c r="D583" i="9" s="1"/>
  <c r="B584" i="9"/>
  <c r="D584" i="9" s="1"/>
  <c r="B585" i="9"/>
  <c r="D585" i="9" s="1"/>
  <c r="B586" i="9"/>
  <c r="D586" i="9" s="1"/>
  <c r="B587" i="9"/>
  <c r="D587" i="9" s="1"/>
  <c r="B588" i="9"/>
  <c r="D588" i="9" s="1"/>
  <c r="B589" i="9"/>
  <c r="D589" i="9" s="1"/>
  <c r="B590" i="9"/>
  <c r="D590" i="9" s="1"/>
  <c r="B591" i="9"/>
  <c r="D591" i="9" s="1"/>
  <c r="B592" i="9"/>
  <c r="D592" i="9" s="1"/>
  <c r="B593" i="9"/>
  <c r="D593" i="9" s="1"/>
  <c r="B594" i="9"/>
  <c r="D594" i="9" s="1"/>
  <c r="B595" i="9"/>
  <c r="D595" i="9" s="1"/>
  <c r="B596" i="9"/>
  <c r="D596" i="9" s="1"/>
  <c r="B597" i="9"/>
  <c r="D597" i="9" s="1"/>
  <c r="B598" i="9"/>
  <c r="D598" i="9" s="1"/>
  <c r="B599" i="9"/>
  <c r="D599" i="9" s="1"/>
  <c r="B600" i="9"/>
  <c r="D600" i="9" s="1"/>
  <c r="B601" i="9"/>
  <c r="D601" i="9" s="1"/>
  <c r="B602" i="9"/>
  <c r="D602" i="9" s="1"/>
  <c r="B603" i="9"/>
  <c r="D603" i="9" s="1"/>
  <c r="B604" i="9"/>
  <c r="D604" i="9" s="1"/>
  <c r="B605" i="9"/>
  <c r="D605" i="9" s="1"/>
  <c r="B606" i="9"/>
  <c r="D606" i="9" s="1"/>
  <c r="B607" i="9"/>
  <c r="D607" i="9" s="1"/>
  <c r="B608" i="9"/>
  <c r="D608" i="9" s="1"/>
  <c r="B609" i="9"/>
  <c r="D609" i="9" s="1"/>
  <c r="B610" i="9"/>
  <c r="D610" i="9" s="1"/>
  <c r="B611" i="9"/>
  <c r="D611" i="9" s="1"/>
  <c r="B612" i="9"/>
  <c r="D612" i="9" s="1"/>
  <c r="B613" i="9"/>
  <c r="D613" i="9" s="1"/>
  <c r="B614" i="9"/>
  <c r="D614" i="9" s="1"/>
  <c r="B615" i="9"/>
  <c r="D615" i="9" s="1"/>
  <c r="B616" i="9"/>
  <c r="D616" i="9" s="1"/>
  <c r="B617" i="9"/>
  <c r="D617" i="9" s="1"/>
  <c r="B618" i="9"/>
  <c r="D618" i="9" s="1"/>
  <c r="B619" i="9"/>
  <c r="D619" i="9" s="1"/>
  <c r="B620" i="9"/>
  <c r="D620" i="9" s="1"/>
  <c r="B621" i="9"/>
  <c r="D621" i="9" s="1"/>
  <c r="B622" i="9"/>
  <c r="D622" i="9" s="1"/>
  <c r="B623" i="9"/>
  <c r="D623" i="9" s="1"/>
  <c r="B624" i="9"/>
  <c r="D624" i="9" s="1"/>
  <c r="B625" i="9"/>
  <c r="D625" i="9" s="1"/>
  <c r="B626" i="9"/>
  <c r="D626" i="9" s="1"/>
  <c r="B627" i="9"/>
  <c r="D627" i="9" s="1"/>
  <c r="B628" i="9"/>
  <c r="D628" i="9" s="1"/>
  <c r="B629" i="9"/>
  <c r="D629" i="9" s="1"/>
  <c r="B630" i="9"/>
  <c r="D630" i="9" s="1"/>
  <c r="B631" i="9"/>
  <c r="D631" i="9" s="1"/>
  <c r="B632" i="9"/>
  <c r="D632" i="9" s="1"/>
  <c r="B633" i="9"/>
  <c r="D633" i="9" s="1"/>
  <c r="B634" i="9"/>
  <c r="D634" i="9" s="1"/>
  <c r="B635" i="9"/>
  <c r="D635" i="9" s="1"/>
  <c r="B636" i="9"/>
  <c r="D636" i="9" s="1"/>
  <c r="B637" i="9"/>
  <c r="D637" i="9" s="1"/>
  <c r="B638" i="9"/>
  <c r="D638" i="9" s="1"/>
  <c r="B639" i="9"/>
  <c r="D639" i="9" s="1"/>
  <c r="B640" i="9"/>
  <c r="D640" i="9" s="1"/>
  <c r="B641" i="9"/>
  <c r="D641" i="9" s="1"/>
  <c r="B642" i="9"/>
  <c r="D642" i="9" s="1"/>
  <c r="B643" i="9"/>
  <c r="D643" i="9" s="1"/>
  <c r="B644" i="9"/>
  <c r="D644" i="9" s="1"/>
  <c r="B645" i="9"/>
  <c r="D645" i="9" s="1"/>
  <c r="B646" i="9"/>
  <c r="D646" i="9" s="1"/>
  <c r="B647" i="9"/>
  <c r="D647" i="9" s="1"/>
  <c r="B648" i="9"/>
  <c r="D648" i="9" s="1"/>
  <c r="B649" i="9"/>
  <c r="D649" i="9" s="1"/>
  <c r="B650" i="9"/>
  <c r="D650" i="9" s="1"/>
  <c r="B651" i="9"/>
  <c r="D651" i="9" s="1"/>
  <c r="B652" i="9"/>
  <c r="D652" i="9" s="1"/>
  <c r="B653" i="9"/>
  <c r="D653" i="9" s="1"/>
  <c r="B654" i="9"/>
  <c r="D654" i="9" s="1"/>
  <c r="B655" i="9"/>
  <c r="D655" i="9" s="1"/>
  <c r="B656" i="9"/>
  <c r="D656" i="9" s="1"/>
  <c r="B657" i="9"/>
  <c r="D657" i="9" s="1"/>
  <c r="B658" i="9"/>
  <c r="D658" i="9" s="1"/>
  <c r="B659" i="9"/>
  <c r="D659" i="9" s="1"/>
  <c r="B660" i="9"/>
  <c r="D660" i="9" s="1"/>
  <c r="B661" i="9"/>
  <c r="D661" i="9" s="1"/>
  <c r="B662" i="9"/>
  <c r="D662" i="9" s="1"/>
  <c r="B663" i="9"/>
  <c r="D663" i="9" s="1"/>
  <c r="B664" i="9"/>
  <c r="D664" i="9" s="1"/>
  <c r="B665" i="9"/>
  <c r="D665" i="9" s="1"/>
  <c r="B666" i="9"/>
  <c r="D666" i="9" s="1"/>
  <c r="B667" i="9"/>
  <c r="D667" i="9" s="1"/>
  <c r="B668" i="9"/>
  <c r="D668" i="9" s="1"/>
  <c r="B669" i="9"/>
  <c r="D669" i="9" s="1"/>
  <c r="B670" i="9"/>
  <c r="D670" i="9" s="1"/>
  <c r="B671" i="9"/>
  <c r="D671" i="9" s="1"/>
  <c r="B672" i="9"/>
  <c r="D672" i="9" s="1"/>
  <c r="B673" i="9"/>
  <c r="D673" i="9" s="1"/>
  <c r="B674" i="9"/>
  <c r="D674" i="9" s="1"/>
  <c r="B675" i="9"/>
  <c r="D675" i="9" s="1"/>
  <c r="B676" i="9"/>
  <c r="D676" i="9" s="1"/>
  <c r="B677" i="9"/>
  <c r="D677" i="9" s="1"/>
  <c r="B678" i="9"/>
  <c r="D678" i="9" s="1"/>
  <c r="B679" i="9"/>
  <c r="D679" i="9" s="1"/>
  <c r="B680" i="9"/>
  <c r="D680" i="9" s="1"/>
  <c r="B681" i="9"/>
  <c r="D681" i="9" s="1"/>
  <c r="B682" i="9"/>
  <c r="D682" i="9" s="1"/>
  <c r="B683" i="9"/>
  <c r="D683" i="9" s="1"/>
  <c r="B684" i="9"/>
  <c r="D684" i="9" s="1"/>
  <c r="B685" i="9"/>
  <c r="D685" i="9" s="1"/>
  <c r="B686" i="9"/>
  <c r="D686" i="9" s="1"/>
  <c r="B687" i="9"/>
  <c r="D687" i="9" s="1"/>
  <c r="B688" i="9"/>
  <c r="D688" i="9" s="1"/>
  <c r="B689" i="9"/>
  <c r="D689" i="9" s="1"/>
  <c r="B690" i="9"/>
  <c r="D690" i="9" s="1"/>
  <c r="B691" i="9"/>
  <c r="D691" i="9" s="1"/>
  <c r="B692" i="9"/>
  <c r="D692" i="9" s="1"/>
  <c r="B693" i="9"/>
  <c r="D693" i="9" s="1"/>
  <c r="B694" i="9"/>
  <c r="D694" i="9" s="1"/>
  <c r="B695" i="9"/>
  <c r="D695" i="9" s="1"/>
  <c r="B696" i="9"/>
  <c r="D696" i="9" s="1"/>
  <c r="B697" i="9"/>
  <c r="D697" i="9" s="1"/>
  <c r="B698" i="9"/>
  <c r="D698" i="9" s="1"/>
  <c r="B699" i="9"/>
  <c r="D699" i="9" s="1"/>
  <c r="B700" i="9"/>
  <c r="D700" i="9" s="1"/>
  <c r="B701" i="9"/>
  <c r="D701" i="9" s="1"/>
  <c r="B702" i="9"/>
  <c r="D702" i="9" s="1"/>
  <c r="B703" i="9"/>
  <c r="D703" i="9" s="1"/>
  <c r="B704" i="9"/>
  <c r="D704" i="9" s="1"/>
  <c r="B705" i="9"/>
  <c r="D705" i="9" s="1"/>
  <c r="B706" i="9"/>
  <c r="D706" i="9" s="1"/>
  <c r="B707" i="9"/>
  <c r="D707" i="9" s="1"/>
  <c r="B708" i="9"/>
  <c r="D708" i="9" s="1"/>
  <c r="B709" i="9"/>
  <c r="D709" i="9" s="1"/>
  <c r="B710" i="9"/>
  <c r="D710" i="9" s="1"/>
  <c r="B711" i="9"/>
  <c r="D711" i="9" s="1"/>
  <c r="B712" i="9"/>
  <c r="D712" i="9" s="1"/>
  <c r="B713" i="9"/>
  <c r="D713" i="9" s="1"/>
  <c r="B714" i="9"/>
  <c r="D714" i="9" s="1"/>
  <c r="B715" i="9"/>
  <c r="D715" i="9" s="1"/>
  <c r="B716" i="9"/>
  <c r="D716" i="9" s="1"/>
  <c r="B717" i="9"/>
  <c r="D717" i="9" s="1"/>
  <c r="B718" i="9"/>
  <c r="D718" i="9" s="1"/>
  <c r="B719" i="9"/>
  <c r="D719" i="9" s="1"/>
  <c r="B720" i="9"/>
  <c r="D720" i="9" s="1"/>
  <c r="B721" i="9"/>
  <c r="D721" i="9" s="1"/>
  <c r="B722" i="9"/>
  <c r="D722" i="9" s="1"/>
  <c r="B723" i="9"/>
  <c r="D723" i="9" s="1"/>
  <c r="B724" i="9"/>
  <c r="D724" i="9" s="1"/>
  <c r="B725" i="9"/>
  <c r="D725" i="9" s="1"/>
  <c r="B726" i="9"/>
  <c r="D726" i="9" s="1"/>
  <c r="B727" i="9"/>
  <c r="D727" i="9" s="1"/>
  <c r="B728" i="9"/>
  <c r="D728" i="9" s="1"/>
  <c r="B729" i="9"/>
  <c r="D729" i="9" s="1"/>
  <c r="B730" i="9"/>
  <c r="D730" i="9" s="1"/>
  <c r="B731" i="9"/>
  <c r="D731" i="9" s="1"/>
  <c r="B732" i="9"/>
  <c r="D732" i="9" s="1"/>
  <c r="B733" i="9"/>
  <c r="D733" i="9" s="1"/>
  <c r="B734" i="9"/>
  <c r="D734" i="9" s="1"/>
  <c r="B735" i="9"/>
  <c r="D735" i="9" s="1"/>
  <c r="B736" i="9"/>
  <c r="D736" i="9" s="1"/>
  <c r="B737" i="9"/>
  <c r="D737" i="9" s="1"/>
  <c r="B738" i="9"/>
  <c r="D738" i="9" s="1"/>
  <c r="B739" i="9"/>
  <c r="D739" i="9" s="1"/>
  <c r="B740" i="9"/>
  <c r="D740" i="9" s="1"/>
  <c r="B741" i="9"/>
  <c r="D741" i="9" s="1"/>
  <c r="B742" i="9"/>
  <c r="D742" i="9" s="1"/>
  <c r="B743" i="9"/>
  <c r="D743" i="9" s="1"/>
  <c r="B744" i="9"/>
  <c r="D744" i="9" s="1"/>
  <c r="B745" i="9"/>
  <c r="D745" i="9" s="1"/>
  <c r="B746" i="9"/>
  <c r="D746" i="9" s="1"/>
  <c r="B747" i="9"/>
  <c r="D747" i="9" s="1"/>
  <c r="B748" i="9"/>
  <c r="D748" i="9" s="1"/>
  <c r="B749" i="9"/>
  <c r="D749" i="9" s="1"/>
  <c r="B750" i="9"/>
  <c r="D750" i="9" s="1"/>
  <c r="B751" i="9"/>
  <c r="D751" i="9" s="1"/>
  <c r="B752" i="9"/>
  <c r="D752" i="9" s="1"/>
  <c r="B753" i="9"/>
  <c r="D753" i="9" s="1"/>
  <c r="B754" i="9"/>
  <c r="D754" i="9" s="1"/>
  <c r="B755" i="9"/>
  <c r="D755" i="9" s="1"/>
  <c r="B756" i="9"/>
  <c r="D756" i="9" s="1"/>
  <c r="B757" i="9"/>
  <c r="D757" i="9" s="1"/>
  <c r="B758" i="9"/>
  <c r="D758" i="9" s="1"/>
  <c r="B759" i="9"/>
  <c r="D759" i="9" s="1"/>
  <c r="B760" i="9"/>
  <c r="D760" i="9" s="1"/>
  <c r="B761" i="9"/>
  <c r="D761" i="9" s="1"/>
  <c r="B762" i="9"/>
  <c r="D762" i="9" s="1"/>
  <c r="B763" i="9"/>
  <c r="D763" i="9" s="1"/>
  <c r="B764" i="9"/>
  <c r="D764" i="9" s="1"/>
  <c r="B765" i="9"/>
  <c r="D765" i="9" s="1"/>
  <c r="B766" i="9"/>
  <c r="D766" i="9" s="1"/>
  <c r="B767" i="9"/>
  <c r="D767" i="9" s="1"/>
  <c r="B768" i="9"/>
  <c r="D768" i="9" s="1"/>
  <c r="B769" i="9"/>
  <c r="D769" i="9" s="1"/>
  <c r="B770" i="9"/>
  <c r="D770" i="9" s="1"/>
  <c r="B771" i="9"/>
  <c r="D771" i="9" s="1"/>
  <c r="B772" i="9"/>
  <c r="D772" i="9" s="1"/>
  <c r="B773" i="9"/>
  <c r="D773" i="9" s="1"/>
  <c r="B774" i="9"/>
  <c r="D774" i="9" s="1"/>
  <c r="B775" i="9"/>
  <c r="D775" i="9" s="1"/>
  <c r="B776" i="9"/>
  <c r="D776" i="9" s="1"/>
  <c r="B777" i="9"/>
  <c r="D777" i="9" s="1"/>
  <c r="B778" i="9"/>
  <c r="D778" i="9" s="1"/>
  <c r="B779" i="9"/>
  <c r="D779" i="9" s="1"/>
  <c r="B780" i="9"/>
  <c r="D780" i="9" s="1"/>
  <c r="B781" i="9"/>
  <c r="D781" i="9" s="1"/>
  <c r="B782" i="9"/>
  <c r="D782" i="9" s="1"/>
  <c r="B783" i="9"/>
  <c r="D783" i="9" s="1"/>
  <c r="B784" i="9"/>
  <c r="D784" i="9" s="1"/>
  <c r="B785" i="9"/>
  <c r="D785" i="9" s="1"/>
  <c r="B786" i="9"/>
  <c r="D786" i="9" s="1"/>
  <c r="B787" i="9"/>
  <c r="D787" i="9" s="1"/>
  <c r="B788" i="9"/>
  <c r="D788" i="9" s="1"/>
  <c r="B789" i="9"/>
  <c r="D789" i="9" s="1"/>
  <c r="B790" i="9"/>
  <c r="D790" i="9" s="1"/>
  <c r="B791" i="9"/>
  <c r="D791" i="9" s="1"/>
  <c r="B792" i="9"/>
  <c r="D792" i="9" s="1"/>
  <c r="B793" i="9"/>
  <c r="D793" i="9" s="1"/>
  <c r="B794" i="9"/>
  <c r="D794" i="9" s="1"/>
  <c r="B795" i="9"/>
  <c r="D795" i="9" s="1"/>
  <c r="B796" i="9"/>
  <c r="D796" i="9" s="1"/>
  <c r="B797" i="9"/>
  <c r="D797" i="9" s="1"/>
  <c r="B798" i="9"/>
  <c r="D798" i="9" s="1"/>
  <c r="B799" i="9"/>
  <c r="D799" i="9" s="1"/>
  <c r="B800" i="9"/>
  <c r="D800" i="9" s="1"/>
  <c r="B801" i="9"/>
  <c r="D801" i="9" s="1"/>
  <c r="B802" i="9"/>
  <c r="D802" i="9" s="1"/>
  <c r="B803" i="9"/>
  <c r="D803" i="9" s="1"/>
  <c r="B804" i="9"/>
  <c r="D804" i="9" s="1"/>
  <c r="B805" i="9"/>
  <c r="D805" i="9" s="1"/>
  <c r="B806" i="9"/>
  <c r="D806" i="9" s="1"/>
  <c r="B807" i="9"/>
  <c r="D807" i="9" s="1"/>
  <c r="B808" i="9"/>
  <c r="D808" i="9" s="1"/>
  <c r="B809" i="9"/>
  <c r="D809" i="9" s="1"/>
  <c r="B810" i="9"/>
  <c r="D810" i="9" s="1"/>
  <c r="B811" i="9"/>
  <c r="D811" i="9" s="1"/>
  <c r="B812" i="9"/>
  <c r="D812" i="9" s="1"/>
  <c r="B813" i="9"/>
  <c r="D813" i="9" s="1"/>
  <c r="B814" i="9"/>
  <c r="D814" i="9" s="1"/>
  <c r="B815" i="9"/>
  <c r="D815" i="9" s="1"/>
  <c r="B816" i="9"/>
  <c r="D816" i="9" s="1"/>
  <c r="B817" i="9"/>
  <c r="D817" i="9" s="1"/>
  <c r="B818" i="9"/>
  <c r="D818" i="9" s="1"/>
  <c r="B819" i="9"/>
  <c r="D819" i="9" s="1"/>
  <c r="B820" i="9"/>
  <c r="D820" i="9" s="1"/>
  <c r="B821" i="9"/>
  <c r="D821" i="9" s="1"/>
  <c r="B822" i="9"/>
  <c r="D822" i="9" s="1"/>
  <c r="B823" i="9"/>
  <c r="D823" i="9" s="1"/>
  <c r="B824" i="9"/>
  <c r="D824" i="9" s="1"/>
  <c r="B825" i="9"/>
  <c r="D825" i="9" s="1"/>
  <c r="B826" i="9"/>
  <c r="D826" i="9" s="1"/>
  <c r="B827" i="9"/>
  <c r="D827" i="9" s="1"/>
  <c r="B828" i="9"/>
  <c r="D828" i="9" s="1"/>
  <c r="B829" i="9"/>
  <c r="D829" i="9" s="1"/>
  <c r="B830" i="9"/>
  <c r="D830" i="9" s="1"/>
  <c r="B831" i="9"/>
  <c r="D831" i="9" s="1"/>
  <c r="B832" i="9"/>
  <c r="D832" i="9" s="1"/>
  <c r="B833" i="9"/>
  <c r="D833" i="9" s="1"/>
  <c r="B834" i="9"/>
  <c r="D834" i="9" s="1"/>
  <c r="B835" i="9"/>
  <c r="D835" i="9" s="1"/>
  <c r="B836" i="9"/>
  <c r="D836" i="9" s="1"/>
  <c r="B837" i="9"/>
  <c r="D837" i="9" s="1"/>
  <c r="B838" i="9"/>
  <c r="D838" i="9" s="1"/>
  <c r="B839" i="9"/>
  <c r="D839" i="9" s="1"/>
  <c r="B840" i="9"/>
  <c r="D840" i="9" s="1"/>
  <c r="B841" i="9"/>
  <c r="D841" i="9" s="1"/>
  <c r="B842" i="9"/>
  <c r="D842" i="9" s="1"/>
  <c r="B843" i="9"/>
  <c r="D843" i="9" s="1"/>
  <c r="B844" i="9"/>
  <c r="D844" i="9" s="1"/>
  <c r="B845" i="9"/>
  <c r="D845" i="9" s="1"/>
  <c r="B846" i="9"/>
  <c r="D846" i="9" s="1"/>
  <c r="B847" i="9"/>
  <c r="D847" i="9" s="1"/>
  <c r="B848" i="9"/>
  <c r="D848" i="9" s="1"/>
  <c r="B849" i="9"/>
  <c r="D849" i="9" s="1"/>
  <c r="B850" i="9"/>
  <c r="D850" i="9" s="1"/>
  <c r="B851" i="9"/>
  <c r="D851" i="9" s="1"/>
  <c r="B852" i="9"/>
  <c r="D852" i="9" s="1"/>
  <c r="B853" i="9"/>
  <c r="D853" i="9" s="1"/>
  <c r="B854" i="9"/>
  <c r="D854" i="9" s="1"/>
  <c r="B855" i="9"/>
  <c r="D855" i="9" s="1"/>
  <c r="B856" i="9"/>
  <c r="D856" i="9" s="1"/>
  <c r="B857" i="9"/>
  <c r="D857" i="9" s="1"/>
  <c r="B858" i="9"/>
  <c r="D858" i="9" s="1"/>
  <c r="B859" i="9"/>
  <c r="D859" i="9" s="1"/>
  <c r="B860" i="9"/>
  <c r="D860" i="9" s="1"/>
  <c r="B861" i="9"/>
  <c r="D861" i="9" s="1"/>
  <c r="B862" i="9"/>
  <c r="D862" i="9" s="1"/>
  <c r="B863" i="9"/>
  <c r="D863" i="9" s="1"/>
  <c r="B864" i="9"/>
  <c r="D864" i="9" s="1"/>
  <c r="B865" i="9"/>
  <c r="D865" i="9" s="1"/>
  <c r="B866" i="9"/>
  <c r="D866" i="9" s="1"/>
  <c r="B867" i="9"/>
  <c r="D867" i="9" s="1"/>
  <c r="B868" i="9"/>
  <c r="D868" i="9" s="1"/>
  <c r="B869" i="9"/>
  <c r="D869" i="9" s="1"/>
  <c r="B870" i="9"/>
  <c r="D870" i="9" s="1"/>
  <c r="B871" i="9"/>
  <c r="D871" i="9" s="1"/>
  <c r="B872" i="9"/>
  <c r="D872" i="9" s="1"/>
  <c r="B873" i="9"/>
  <c r="D873" i="9" s="1"/>
  <c r="B874" i="9"/>
  <c r="D874" i="9" s="1"/>
  <c r="B875" i="9"/>
  <c r="D875" i="9" s="1"/>
  <c r="B876" i="9"/>
  <c r="D876" i="9" s="1"/>
  <c r="B877" i="9"/>
  <c r="D877" i="9" s="1"/>
  <c r="B878" i="9"/>
  <c r="D878" i="9" s="1"/>
  <c r="B879" i="9"/>
  <c r="D879" i="9" s="1"/>
  <c r="B880" i="9"/>
  <c r="D880" i="9" s="1"/>
  <c r="B881" i="9"/>
  <c r="D881" i="9" s="1"/>
  <c r="B882" i="9"/>
  <c r="D882" i="9" s="1"/>
  <c r="B883" i="9"/>
  <c r="D883" i="9" s="1"/>
  <c r="B884" i="9"/>
  <c r="D884" i="9" s="1"/>
  <c r="B885" i="9"/>
  <c r="D885" i="9" s="1"/>
  <c r="B886" i="9"/>
  <c r="D886" i="9" s="1"/>
  <c r="B887" i="9"/>
  <c r="D887" i="9" s="1"/>
  <c r="B888" i="9"/>
  <c r="D888" i="9" s="1"/>
  <c r="B889" i="9"/>
  <c r="D889" i="9" s="1"/>
  <c r="B890" i="9"/>
  <c r="D890" i="9" s="1"/>
  <c r="B891" i="9"/>
  <c r="D891" i="9" s="1"/>
  <c r="B892" i="9"/>
  <c r="D892" i="9" s="1"/>
  <c r="B893" i="9"/>
  <c r="D893" i="9" s="1"/>
  <c r="B894" i="9"/>
  <c r="D894" i="9" s="1"/>
  <c r="B895" i="9"/>
  <c r="D895" i="9" s="1"/>
  <c r="B896" i="9"/>
  <c r="D896" i="9" s="1"/>
  <c r="B897" i="9"/>
  <c r="D897" i="9" s="1"/>
  <c r="B898" i="9"/>
  <c r="D898" i="9" s="1"/>
  <c r="B899" i="9"/>
  <c r="D899" i="9" s="1"/>
  <c r="B900" i="9"/>
  <c r="D900" i="9" s="1"/>
  <c r="B901" i="9"/>
  <c r="D901" i="9" s="1"/>
  <c r="B902" i="9"/>
  <c r="D902" i="9" s="1"/>
  <c r="B903" i="9"/>
  <c r="D903" i="9" s="1"/>
  <c r="B904" i="9"/>
  <c r="D904" i="9" s="1"/>
  <c r="B905" i="9"/>
  <c r="D905" i="9" s="1"/>
  <c r="B906" i="9"/>
  <c r="D906" i="9" s="1"/>
  <c r="B907" i="9"/>
  <c r="D907" i="9" s="1"/>
  <c r="B908" i="9"/>
  <c r="D908" i="9" s="1"/>
  <c r="B909" i="9"/>
  <c r="D909" i="9" s="1"/>
  <c r="B910" i="9"/>
  <c r="D910" i="9" s="1"/>
  <c r="B911" i="9"/>
  <c r="D911" i="9" s="1"/>
  <c r="B912" i="9"/>
  <c r="D912" i="9" s="1"/>
  <c r="B913" i="9"/>
  <c r="D913" i="9" s="1"/>
  <c r="B914" i="9"/>
  <c r="D914" i="9" s="1"/>
  <c r="B915" i="9"/>
  <c r="D915" i="9" s="1"/>
  <c r="B916" i="9"/>
  <c r="D916" i="9" s="1"/>
  <c r="B917" i="9"/>
  <c r="D917" i="9" s="1"/>
  <c r="B918" i="9"/>
  <c r="D918" i="9" s="1"/>
  <c r="B919" i="9"/>
  <c r="D919" i="9" s="1"/>
  <c r="B920" i="9"/>
  <c r="D920" i="9" s="1"/>
  <c r="B921" i="9"/>
  <c r="D921" i="9" s="1"/>
  <c r="B922" i="9"/>
  <c r="D922" i="9" s="1"/>
  <c r="B923" i="9"/>
  <c r="D923" i="9" s="1"/>
  <c r="B924" i="9"/>
  <c r="D924" i="9" s="1"/>
  <c r="B925" i="9"/>
  <c r="D925" i="9" s="1"/>
  <c r="B926" i="9"/>
  <c r="D926" i="9" s="1"/>
  <c r="B927" i="9"/>
  <c r="D927" i="9" s="1"/>
  <c r="B928" i="9"/>
  <c r="D928" i="9" s="1"/>
  <c r="B929" i="9"/>
  <c r="D929" i="9" s="1"/>
  <c r="B930" i="9"/>
  <c r="D930" i="9" s="1"/>
  <c r="B931" i="9"/>
  <c r="D931" i="9" s="1"/>
  <c r="B932" i="9"/>
  <c r="D932" i="9" s="1"/>
  <c r="B933" i="9"/>
  <c r="D933" i="9" s="1"/>
  <c r="B934" i="9"/>
  <c r="D934" i="9" s="1"/>
  <c r="B935" i="9"/>
  <c r="D935" i="9" s="1"/>
  <c r="B936" i="9"/>
  <c r="D936" i="9" s="1"/>
  <c r="B937" i="9"/>
  <c r="D937" i="9" s="1"/>
  <c r="B938" i="9"/>
  <c r="D938" i="9" s="1"/>
  <c r="B939" i="9"/>
  <c r="D939" i="9" s="1"/>
  <c r="B940" i="9"/>
  <c r="D940" i="9" s="1"/>
  <c r="B941" i="9"/>
  <c r="D941" i="9" s="1"/>
  <c r="B942" i="9"/>
  <c r="D942" i="9" s="1"/>
  <c r="B943" i="9"/>
  <c r="D943" i="9" s="1"/>
  <c r="B944" i="9"/>
  <c r="D944" i="9" s="1"/>
  <c r="B945" i="9"/>
  <c r="D945" i="9" s="1"/>
  <c r="B946" i="9"/>
  <c r="D946" i="9" s="1"/>
  <c r="B947" i="9"/>
  <c r="D947" i="9" s="1"/>
  <c r="B948" i="9"/>
  <c r="D948" i="9" s="1"/>
  <c r="B949" i="9"/>
  <c r="D949" i="9" s="1"/>
  <c r="B950" i="9"/>
  <c r="D950" i="9" s="1"/>
  <c r="B951" i="9"/>
  <c r="D951" i="9" s="1"/>
  <c r="B952" i="9"/>
  <c r="D952" i="9" s="1"/>
  <c r="B953" i="9"/>
  <c r="D953" i="9" s="1"/>
  <c r="B954" i="9"/>
  <c r="D954" i="9" s="1"/>
  <c r="B955" i="9"/>
  <c r="D955" i="9" s="1"/>
  <c r="B956" i="9"/>
  <c r="D956" i="9" s="1"/>
  <c r="B957" i="9"/>
  <c r="D957" i="9" s="1"/>
  <c r="B958" i="9"/>
  <c r="D958" i="9" s="1"/>
  <c r="B959" i="9"/>
  <c r="D959" i="9" s="1"/>
  <c r="B960" i="9"/>
  <c r="D960" i="9" s="1"/>
  <c r="B961" i="9"/>
  <c r="D961" i="9" s="1"/>
  <c r="B962" i="9"/>
  <c r="D962" i="9" s="1"/>
  <c r="B963" i="9"/>
  <c r="D963" i="9" s="1"/>
  <c r="B964" i="9"/>
  <c r="D964" i="9" s="1"/>
  <c r="B965" i="9"/>
  <c r="D965" i="9" s="1"/>
  <c r="B966" i="9"/>
  <c r="D966" i="9" s="1"/>
  <c r="B967" i="9"/>
  <c r="D967" i="9" s="1"/>
  <c r="B968" i="9"/>
  <c r="D968" i="9" s="1"/>
  <c r="B969" i="9"/>
  <c r="D969" i="9" s="1"/>
  <c r="B970" i="9"/>
  <c r="D970" i="9" s="1"/>
  <c r="B971" i="9"/>
  <c r="D971" i="9" s="1"/>
  <c r="B972" i="9"/>
  <c r="D972" i="9" s="1"/>
  <c r="B973" i="9"/>
  <c r="D973" i="9" s="1"/>
  <c r="B974" i="9"/>
  <c r="D974" i="9" s="1"/>
  <c r="B975" i="9"/>
  <c r="D975" i="9" s="1"/>
  <c r="B976" i="9"/>
  <c r="D976" i="9" s="1"/>
  <c r="B977" i="9"/>
  <c r="D977" i="9" s="1"/>
  <c r="B978" i="9"/>
  <c r="D978" i="9" s="1"/>
  <c r="B979" i="9"/>
  <c r="D979" i="9" s="1"/>
  <c r="B980" i="9"/>
  <c r="D980" i="9" s="1"/>
  <c r="B981" i="9"/>
  <c r="D981" i="9" s="1"/>
  <c r="B982" i="9"/>
  <c r="D982" i="9" s="1"/>
  <c r="B983" i="9"/>
  <c r="D983" i="9" s="1"/>
  <c r="B984" i="9"/>
  <c r="D984" i="9" s="1"/>
  <c r="B985" i="9"/>
  <c r="D985" i="9" s="1"/>
  <c r="B986" i="9"/>
  <c r="D986" i="9" s="1"/>
  <c r="B987" i="9"/>
  <c r="D987" i="9" s="1"/>
  <c r="B988" i="9"/>
  <c r="D988" i="9" s="1"/>
  <c r="B989" i="9"/>
  <c r="D989" i="9" s="1"/>
  <c r="B990" i="9"/>
  <c r="D990" i="9" s="1"/>
  <c r="B991" i="9"/>
  <c r="D991" i="9" s="1"/>
  <c r="B992" i="9"/>
  <c r="D992" i="9" s="1"/>
  <c r="B993" i="9"/>
  <c r="D993" i="9" s="1"/>
  <c r="B994" i="9"/>
  <c r="D994" i="9" s="1"/>
  <c r="B995" i="9"/>
  <c r="D995" i="9" s="1"/>
  <c r="B996" i="9"/>
  <c r="D996" i="9" s="1"/>
  <c r="B997" i="9"/>
  <c r="D997" i="9" s="1"/>
  <c r="B998" i="9"/>
  <c r="D998" i="9" s="1"/>
  <c r="B999" i="9"/>
  <c r="D999" i="9" s="1"/>
  <c r="B1000" i="9"/>
  <c r="D1000" i="9" s="1"/>
  <c r="B1001" i="9"/>
  <c r="D1001" i="9" s="1"/>
  <c r="B1002" i="9"/>
  <c r="D1002" i="9" s="1"/>
  <c r="B1003" i="9"/>
  <c r="D1003" i="9" s="1"/>
  <c r="B1004" i="9"/>
  <c r="D1004" i="9" s="1"/>
  <c r="B1005" i="9"/>
  <c r="D1005" i="9" s="1"/>
  <c r="B1006" i="9"/>
  <c r="D1006" i="9" s="1"/>
  <c r="B1007" i="9"/>
  <c r="D1007" i="9" s="1"/>
  <c r="B1008" i="9"/>
  <c r="D1008" i="9" s="1"/>
  <c r="B1009" i="9"/>
  <c r="D1009" i="9" s="1"/>
  <c r="B1010" i="9"/>
  <c r="D1010" i="9" s="1"/>
  <c r="B1011" i="9"/>
  <c r="D1011" i="9" s="1"/>
  <c r="B1012" i="9"/>
  <c r="D1012" i="9" s="1"/>
  <c r="B1013" i="9"/>
  <c r="D1013" i="9" s="1"/>
  <c r="B1014" i="9"/>
  <c r="D1014" i="9" s="1"/>
  <c r="B1015" i="9"/>
  <c r="D1015" i="9" s="1"/>
  <c r="B1016" i="9"/>
  <c r="D1016" i="9" s="1"/>
  <c r="B1017" i="9"/>
  <c r="D1017" i="9" s="1"/>
  <c r="B1018" i="9"/>
  <c r="D1018" i="9" s="1"/>
  <c r="B1019" i="9"/>
  <c r="D1019" i="9" s="1"/>
  <c r="B1020" i="9"/>
  <c r="D1020" i="9" s="1"/>
  <c r="B1021" i="9"/>
  <c r="D1021" i="9" s="1"/>
  <c r="B1022" i="9"/>
  <c r="D1022" i="9" s="1"/>
  <c r="B1023" i="9"/>
  <c r="D1023" i="9" s="1"/>
  <c r="B1024" i="9"/>
  <c r="D1024" i="9" s="1"/>
  <c r="B1025" i="9"/>
  <c r="D1025" i="9" s="1"/>
  <c r="B1026" i="9"/>
  <c r="D1026" i="9" s="1"/>
  <c r="B1027" i="9"/>
  <c r="D1027" i="9" s="1"/>
  <c r="B1028" i="9"/>
  <c r="D1028" i="9" s="1"/>
  <c r="B1029" i="9"/>
  <c r="D1029" i="9" s="1"/>
  <c r="B1030" i="9"/>
  <c r="D1030" i="9" s="1"/>
  <c r="B1031" i="9"/>
  <c r="D1031" i="9" s="1"/>
  <c r="B1032" i="9"/>
  <c r="D1032" i="9" s="1"/>
  <c r="B1033" i="9"/>
  <c r="D1033" i="9" s="1"/>
  <c r="B1034" i="9"/>
  <c r="D1034" i="9" s="1"/>
  <c r="B1035" i="9"/>
  <c r="D1035" i="9" s="1"/>
  <c r="B1036" i="9"/>
  <c r="D1036" i="9" s="1"/>
  <c r="B1037" i="9"/>
  <c r="D1037" i="9" s="1"/>
  <c r="B1038" i="9"/>
  <c r="D1038" i="9" s="1"/>
  <c r="B1039" i="9"/>
  <c r="D1039" i="9" s="1"/>
  <c r="B1040" i="9"/>
  <c r="D1040" i="9" s="1"/>
  <c r="B1041" i="9"/>
  <c r="D1041" i="9" s="1"/>
  <c r="B1042" i="9"/>
  <c r="D1042" i="9" s="1"/>
  <c r="B1043" i="9"/>
  <c r="D1043" i="9" s="1"/>
  <c r="B1044" i="9"/>
  <c r="D1044" i="9" s="1"/>
  <c r="B1045" i="9"/>
  <c r="D1045" i="9" s="1"/>
  <c r="B1046" i="9"/>
  <c r="D1046" i="9" s="1"/>
  <c r="B1047" i="9"/>
  <c r="D1047" i="9" s="1"/>
  <c r="B1048" i="9"/>
  <c r="D1048" i="9" s="1"/>
  <c r="B1049" i="9"/>
  <c r="D1049" i="9" s="1"/>
  <c r="B1050" i="9"/>
  <c r="D1050" i="9" s="1"/>
  <c r="B1051" i="9"/>
  <c r="D1051" i="9" s="1"/>
  <c r="B1052" i="9"/>
  <c r="D1052" i="9" s="1"/>
  <c r="B1053" i="9"/>
  <c r="D1053" i="9" s="1"/>
  <c r="B1054" i="9"/>
  <c r="D1054" i="9" s="1"/>
  <c r="B1055" i="9"/>
  <c r="D1055" i="9" s="1"/>
  <c r="B1056" i="9"/>
  <c r="D1056" i="9" s="1"/>
  <c r="B1057" i="9"/>
  <c r="D1057" i="9" s="1"/>
  <c r="B1058" i="9"/>
  <c r="D1058" i="9" s="1"/>
  <c r="B1059" i="9"/>
  <c r="D1059" i="9" s="1"/>
  <c r="B1060" i="9"/>
  <c r="D1060" i="9" s="1"/>
  <c r="B1061" i="9"/>
  <c r="D1061" i="9" s="1"/>
  <c r="B1062" i="9"/>
  <c r="D1062" i="9" s="1"/>
  <c r="B1063" i="9"/>
  <c r="D1063" i="9" s="1"/>
  <c r="B1064" i="9"/>
  <c r="D1064" i="9" s="1"/>
  <c r="B1065" i="9"/>
  <c r="D1065" i="9" s="1"/>
  <c r="B1066" i="9"/>
  <c r="D1066" i="9" s="1"/>
  <c r="B1067" i="9"/>
  <c r="D1067" i="9" s="1"/>
  <c r="B1068" i="9"/>
  <c r="D1068" i="9" s="1"/>
  <c r="B1069" i="9"/>
  <c r="D1069" i="9" s="1"/>
  <c r="B1070" i="9"/>
  <c r="D1070" i="9" s="1"/>
  <c r="B1071" i="9"/>
  <c r="D1071" i="9" s="1"/>
  <c r="B1072" i="9"/>
  <c r="D1072" i="9" s="1"/>
  <c r="B1073" i="9"/>
  <c r="D1073" i="9" s="1"/>
  <c r="B1074" i="9"/>
  <c r="D1074" i="9" s="1"/>
  <c r="B1075" i="9"/>
  <c r="D1075" i="9" s="1"/>
  <c r="B1076" i="9"/>
  <c r="D1076" i="9" s="1"/>
  <c r="B1077" i="9"/>
  <c r="D1077" i="9" s="1"/>
  <c r="B1078" i="9"/>
  <c r="D1078" i="9" s="1"/>
  <c r="B1079" i="9"/>
  <c r="D1079" i="9" s="1"/>
  <c r="B1080" i="9"/>
  <c r="D1080" i="9" s="1"/>
  <c r="B1081" i="9"/>
  <c r="D1081" i="9" s="1"/>
  <c r="B1082" i="9"/>
  <c r="D1082" i="9" s="1"/>
  <c r="B1083" i="9"/>
  <c r="D1083" i="9" s="1"/>
  <c r="B1084" i="9"/>
  <c r="D1084" i="9" s="1"/>
  <c r="B1085" i="9"/>
  <c r="D1085" i="9" s="1"/>
  <c r="B1086" i="9"/>
  <c r="D1086" i="9" s="1"/>
  <c r="B1087" i="9"/>
  <c r="D1087" i="9" s="1"/>
  <c r="B1088" i="9"/>
  <c r="D1088" i="9" s="1"/>
  <c r="B1089" i="9"/>
  <c r="D1089" i="9" s="1"/>
  <c r="B1090" i="9"/>
  <c r="D1090" i="9" s="1"/>
  <c r="B1091" i="9"/>
  <c r="D1091" i="9" s="1"/>
  <c r="B1092" i="9"/>
  <c r="D1092" i="9" s="1"/>
  <c r="B1093" i="9"/>
  <c r="D1093" i="9" s="1"/>
  <c r="B1094" i="9"/>
  <c r="D1094" i="9" s="1"/>
  <c r="B1095" i="9"/>
  <c r="D1095" i="9" s="1"/>
  <c r="B1096" i="9"/>
  <c r="D1096" i="9" s="1"/>
  <c r="B1097" i="9"/>
  <c r="D1097" i="9" s="1"/>
  <c r="B1098" i="9"/>
  <c r="D1098" i="9" s="1"/>
  <c r="B1099" i="9"/>
  <c r="D1099" i="9" s="1"/>
  <c r="B1100" i="9"/>
  <c r="D1100" i="9" s="1"/>
  <c r="B1101" i="9"/>
  <c r="D1101" i="9" s="1"/>
  <c r="B1102" i="9"/>
  <c r="D1102" i="9" s="1"/>
  <c r="B1103" i="9"/>
  <c r="D1103" i="9" s="1"/>
  <c r="B1104" i="9"/>
  <c r="D1104" i="9" s="1"/>
  <c r="B1105" i="9"/>
  <c r="D1105" i="9" s="1"/>
  <c r="B1106" i="9"/>
  <c r="D1106" i="9" s="1"/>
  <c r="B1107" i="9"/>
  <c r="D1107" i="9" s="1"/>
  <c r="B1108" i="9"/>
  <c r="D1108" i="9" s="1"/>
  <c r="B1109" i="9"/>
  <c r="D1109" i="9" s="1"/>
  <c r="B1110" i="9"/>
  <c r="D1110" i="9" s="1"/>
  <c r="B1111" i="9"/>
  <c r="D1111" i="9" s="1"/>
  <c r="B1112" i="9"/>
  <c r="D1112" i="9" s="1"/>
  <c r="B1113" i="9"/>
  <c r="D1113" i="9" s="1"/>
  <c r="B1114" i="9"/>
  <c r="D1114" i="9" s="1"/>
  <c r="B1115" i="9"/>
  <c r="D1115" i="9" s="1"/>
  <c r="B1116" i="9"/>
  <c r="D1116" i="9" s="1"/>
  <c r="B1117" i="9"/>
  <c r="D1117" i="9" s="1"/>
  <c r="B1118" i="9"/>
  <c r="D1118" i="9" s="1"/>
  <c r="B1119" i="9"/>
  <c r="D1119" i="9" s="1"/>
  <c r="B1120" i="9"/>
  <c r="D1120" i="9" s="1"/>
  <c r="B1121" i="9"/>
  <c r="D1121" i="9" s="1"/>
  <c r="B1122" i="9"/>
  <c r="D1122" i="9" s="1"/>
  <c r="B1123" i="9"/>
  <c r="D1123" i="9" s="1"/>
  <c r="B1124" i="9"/>
  <c r="D1124" i="9" s="1"/>
  <c r="B1125" i="9"/>
  <c r="D1125" i="9" s="1"/>
  <c r="B1126" i="9"/>
  <c r="D1126" i="9" s="1"/>
  <c r="B1127" i="9"/>
  <c r="D1127" i="9" s="1"/>
  <c r="B1128" i="9"/>
  <c r="D1128" i="9" s="1"/>
  <c r="B1129" i="9"/>
  <c r="D1129" i="9" s="1"/>
  <c r="B1130" i="9"/>
  <c r="D1130" i="9" s="1"/>
  <c r="B1131" i="9"/>
  <c r="D1131" i="9" s="1"/>
  <c r="B1132" i="9"/>
  <c r="D1132" i="9" s="1"/>
  <c r="B1133" i="9"/>
  <c r="D1133" i="9" s="1"/>
  <c r="B1134" i="9"/>
  <c r="D1134" i="9" s="1"/>
  <c r="B1135" i="9"/>
  <c r="D1135" i="9" s="1"/>
  <c r="B1136" i="9"/>
  <c r="D1136" i="9" s="1"/>
  <c r="B1137" i="9"/>
  <c r="D1137" i="9" s="1"/>
  <c r="B1138" i="9"/>
  <c r="D1138" i="9" s="1"/>
  <c r="B1139" i="9"/>
  <c r="D1139" i="9" s="1"/>
  <c r="B1140" i="9"/>
  <c r="D1140" i="9" s="1"/>
  <c r="B1141" i="9"/>
  <c r="D1141" i="9" s="1"/>
  <c r="B1142" i="9"/>
  <c r="D1142" i="9" s="1"/>
  <c r="B1143" i="9"/>
  <c r="D1143" i="9" s="1"/>
  <c r="B1144" i="9"/>
  <c r="D1144" i="9" s="1"/>
  <c r="B1145" i="9"/>
  <c r="D1145" i="9" s="1"/>
  <c r="B1146" i="9"/>
  <c r="D1146" i="9" s="1"/>
  <c r="B1147" i="9"/>
  <c r="D1147" i="9" s="1"/>
  <c r="B1148" i="9"/>
  <c r="D1148" i="9" s="1"/>
  <c r="B1149" i="9"/>
  <c r="D1149" i="9" s="1"/>
  <c r="B1150" i="9"/>
  <c r="D1150" i="9" s="1"/>
  <c r="B1151" i="9"/>
  <c r="D1151" i="9" s="1"/>
  <c r="B1152" i="9"/>
  <c r="D1152" i="9" s="1"/>
  <c r="B1153" i="9"/>
  <c r="D1153" i="9" s="1"/>
  <c r="B1154" i="9"/>
  <c r="D1154" i="9" s="1"/>
  <c r="B1155" i="9"/>
  <c r="D1155" i="9" s="1"/>
  <c r="B1156" i="9"/>
  <c r="D1156" i="9" s="1"/>
  <c r="B1157" i="9"/>
  <c r="D1157" i="9" s="1"/>
  <c r="B1158" i="9"/>
  <c r="D1158" i="9" s="1"/>
  <c r="B1159" i="9"/>
  <c r="D1159" i="9" s="1"/>
  <c r="B1160" i="9"/>
  <c r="D1160" i="9" s="1"/>
  <c r="B1161" i="9"/>
  <c r="D1161" i="9" s="1"/>
  <c r="B1162" i="9"/>
  <c r="D1162" i="9" s="1"/>
  <c r="B1163" i="9"/>
  <c r="D1163" i="9" s="1"/>
  <c r="B1164" i="9"/>
  <c r="D1164" i="9" s="1"/>
  <c r="B1165" i="9"/>
  <c r="D1165" i="9" s="1"/>
  <c r="B1166" i="9"/>
  <c r="D1166" i="9" s="1"/>
  <c r="B1167" i="9"/>
  <c r="D1167" i="9" s="1"/>
  <c r="B1168" i="9"/>
  <c r="D1168" i="9" s="1"/>
  <c r="B1169" i="9"/>
  <c r="D1169" i="9" s="1"/>
  <c r="B1170" i="9"/>
  <c r="D1170" i="9" s="1"/>
  <c r="B1171" i="9"/>
  <c r="D1171" i="9" s="1"/>
  <c r="B1172" i="9"/>
  <c r="D1172" i="9" s="1"/>
  <c r="B1173" i="9"/>
  <c r="D1173" i="9" s="1"/>
  <c r="B1174" i="9"/>
  <c r="D1174" i="9" s="1"/>
  <c r="B1175" i="9"/>
  <c r="D1175" i="9" s="1"/>
  <c r="B1176" i="9"/>
  <c r="D1176" i="9" s="1"/>
  <c r="B1177" i="9"/>
  <c r="D1177" i="9" s="1"/>
  <c r="B1178" i="9"/>
  <c r="D1178" i="9" s="1"/>
  <c r="B1179" i="9"/>
  <c r="D1179" i="9" s="1"/>
  <c r="B1180" i="9"/>
  <c r="D1180" i="9" s="1"/>
  <c r="B1181" i="9"/>
  <c r="D1181" i="9" s="1"/>
  <c r="B1182" i="9"/>
  <c r="D1182" i="9" s="1"/>
  <c r="B1183" i="9"/>
  <c r="D1183" i="9" s="1"/>
  <c r="B1184" i="9"/>
  <c r="D1184" i="9" s="1"/>
  <c r="B1185" i="9"/>
  <c r="D1185" i="9" s="1"/>
  <c r="B1186" i="9"/>
  <c r="D1186" i="9" s="1"/>
  <c r="B1187" i="9"/>
  <c r="D1187" i="9" s="1"/>
  <c r="B1188" i="9"/>
  <c r="D1188" i="9" s="1"/>
  <c r="B1189" i="9"/>
  <c r="D1189" i="9" s="1"/>
  <c r="B1190" i="9"/>
  <c r="D1190" i="9" s="1"/>
  <c r="B1191" i="9"/>
  <c r="D1191" i="9" s="1"/>
  <c r="B1192" i="9"/>
  <c r="D1192" i="9" s="1"/>
  <c r="B1193" i="9"/>
  <c r="D1193" i="9" s="1"/>
  <c r="B1194" i="9"/>
  <c r="D1194" i="9" s="1"/>
  <c r="B1195" i="9"/>
  <c r="D1195" i="9" s="1"/>
  <c r="B1196" i="9"/>
  <c r="D1196" i="9" s="1"/>
  <c r="B1197" i="9"/>
  <c r="D1197" i="9" s="1"/>
  <c r="B1198" i="9"/>
  <c r="D1198" i="9" s="1"/>
  <c r="B1199" i="9"/>
  <c r="D1199" i="9" s="1"/>
  <c r="B1200" i="9"/>
  <c r="D1200" i="9" s="1"/>
  <c r="B1201" i="9"/>
  <c r="D1201" i="9" s="1"/>
  <c r="B1202" i="9"/>
  <c r="D1202" i="9" s="1"/>
  <c r="B1203" i="9"/>
  <c r="D1203" i="9" s="1"/>
  <c r="B1204" i="9"/>
  <c r="D1204" i="9" s="1"/>
  <c r="B1205" i="9"/>
  <c r="D1205" i="9" s="1"/>
  <c r="B1206" i="9"/>
  <c r="D1206" i="9" s="1"/>
  <c r="B1207" i="9"/>
  <c r="D1207" i="9" s="1"/>
  <c r="B1208" i="9"/>
  <c r="D1208" i="9" s="1"/>
  <c r="B1209" i="9"/>
  <c r="D1209" i="9" s="1"/>
  <c r="B1210" i="9"/>
  <c r="D1210" i="9" s="1"/>
  <c r="B1211" i="9"/>
  <c r="D1211" i="9" s="1"/>
  <c r="B1212" i="9"/>
  <c r="D1212" i="9" s="1"/>
  <c r="B1213" i="9"/>
  <c r="D1213" i="9" s="1"/>
  <c r="B1214" i="9"/>
  <c r="D1214" i="9" s="1"/>
  <c r="B1215" i="9"/>
  <c r="D1215" i="9" s="1"/>
  <c r="B1216" i="9"/>
  <c r="D1216" i="9" s="1"/>
  <c r="B1217" i="9"/>
  <c r="D1217" i="9" s="1"/>
  <c r="B1218" i="9"/>
  <c r="D1218" i="9" s="1"/>
  <c r="B1219" i="9"/>
  <c r="D1219" i="9" s="1"/>
  <c r="B1220" i="9"/>
  <c r="D1220" i="9" s="1"/>
  <c r="B1221" i="9"/>
  <c r="D1221" i="9" s="1"/>
  <c r="B1222" i="9"/>
  <c r="D1222" i="9" s="1"/>
  <c r="B1223" i="9"/>
  <c r="D1223" i="9" s="1"/>
  <c r="B1224" i="9"/>
  <c r="D1224" i="9" s="1"/>
  <c r="B1225" i="9"/>
  <c r="D1225" i="9" s="1"/>
  <c r="B1226" i="9"/>
  <c r="D1226" i="9" s="1"/>
  <c r="B1227" i="9"/>
  <c r="D1227" i="9" s="1"/>
  <c r="B1228" i="9"/>
  <c r="D1228" i="9" s="1"/>
  <c r="B1229" i="9"/>
  <c r="D1229" i="9" s="1"/>
  <c r="B1230" i="9"/>
  <c r="D1230" i="9" s="1"/>
  <c r="B1231" i="9"/>
  <c r="D1231" i="9" s="1"/>
  <c r="B1232" i="9"/>
  <c r="D1232" i="9" s="1"/>
  <c r="B1233" i="9"/>
  <c r="D1233" i="9" s="1"/>
  <c r="B1234" i="9"/>
  <c r="D1234" i="9" s="1"/>
  <c r="B1235" i="9"/>
  <c r="D1235" i="9" s="1"/>
  <c r="B1236" i="9"/>
  <c r="D1236" i="9" s="1"/>
  <c r="B1237" i="9"/>
  <c r="D1237" i="9" s="1"/>
  <c r="B1238" i="9"/>
  <c r="D1238" i="9" s="1"/>
  <c r="B1239" i="9"/>
  <c r="D1239" i="9" s="1"/>
  <c r="B1240" i="9"/>
  <c r="D1240" i="9" s="1"/>
  <c r="B1241" i="9"/>
  <c r="D1241" i="9" s="1"/>
  <c r="B1242" i="9"/>
  <c r="D1242" i="9" s="1"/>
  <c r="B1243" i="9"/>
  <c r="D1243" i="9" s="1"/>
  <c r="B1244" i="9"/>
  <c r="D1244" i="9" s="1"/>
  <c r="B1245" i="9"/>
  <c r="D1245" i="9" s="1"/>
  <c r="B1246" i="9"/>
  <c r="D1246" i="9" s="1"/>
  <c r="B1247" i="9"/>
  <c r="D1247" i="9" s="1"/>
  <c r="B1248" i="9"/>
  <c r="D1248" i="9" s="1"/>
  <c r="B1249" i="9"/>
  <c r="D1249" i="9" s="1"/>
  <c r="B1250" i="9"/>
  <c r="D1250" i="9" s="1"/>
  <c r="B1251" i="9"/>
  <c r="D1251" i="9" s="1"/>
  <c r="B1252" i="9"/>
  <c r="D1252" i="9" s="1"/>
  <c r="B1253" i="9"/>
  <c r="D1253" i="9" s="1"/>
  <c r="B1254" i="9"/>
  <c r="D1254" i="9" s="1"/>
  <c r="B1255" i="9"/>
  <c r="D1255" i="9" s="1"/>
  <c r="B1256" i="9"/>
  <c r="D1256" i="9" s="1"/>
  <c r="B1257" i="9"/>
  <c r="D1257" i="9" s="1"/>
  <c r="B1258" i="9"/>
  <c r="D1258" i="9" s="1"/>
  <c r="B1259" i="9"/>
  <c r="D1259" i="9" s="1"/>
  <c r="B1260" i="9"/>
  <c r="D1260" i="9" s="1"/>
  <c r="B1261" i="9"/>
  <c r="D1261" i="9" s="1"/>
  <c r="B1262" i="9"/>
  <c r="D1262" i="9" s="1"/>
  <c r="B1263" i="9"/>
  <c r="D1263" i="9" s="1"/>
  <c r="B1264" i="9"/>
  <c r="D1264" i="9" s="1"/>
  <c r="B1265" i="9"/>
  <c r="D1265" i="9" s="1"/>
  <c r="B1266" i="9"/>
  <c r="D1266" i="9" s="1"/>
  <c r="B1267" i="9"/>
  <c r="D1267" i="9" s="1"/>
  <c r="B1268" i="9"/>
  <c r="D1268" i="9" s="1"/>
  <c r="B1269" i="9"/>
  <c r="D1269" i="9" s="1"/>
  <c r="B1270" i="9"/>
  <c r="D1270" i="9" s="1"/>
  <c r="B1271" i="9"/>
  <c r="D1271" i="9" s="1"/>
  <c r="B1272" i="9"/>
  <c r="D1272" i="9" s="1"/>
  <c r="B1273" i="9"/>
  <c r="D1273" i="9" s="1"/>
  <c r="B1274" i="9"/>
  <c r="D1274" i="9" s="1"/>
  <c r="B1275" i="9"/>
  <c r="D1275" i="9" s="1"/>
  <c r="B1276" i="9"/>
  <c r="D1276" i="9" s="1"/>
  <c r="B1277" i="9"/>
  <c r="D1277" i="9" s="1"/>
  <c r="B1278" i="9"/>
  <c r="D1278" i="9" s="1"/>
  <c r="B1279" i="9"/>
  <c r="D1279" i="9" s="1"/>
  <c r="B1280" i="9"/>
  <c r="D1280" i="9" s="1"/>
  <c r="B1281" i="9"/>
  <c r="D1281" i="9" s="1"/>
  <c r="B1282" i="9"/>
  <c r="D1282" i="9" s="1"/>
  <c r="B1283" i="9"/>
  <c r="D1283" i="9" s="1"/>
  <c r="B1284" i="9"/>
  <c r="D1284" i="9" s="1"/>
  <c r="B1285" i="9"/>
  <c r="D1285" i="9" s="1"/>
  <c r="B1286" i="9"/>
  <c r="D1286" i="9" s="1"/>
  <c r="B1287" i="9"/>
  <c r="D1287" i="9" s="1"/>
  <c r="B1288" i="9"/>
  <c r="D1288" i="9" s="1"/>
  <c r="B1289" i="9"/>
  <c r="D1289" i="9" s="1"/>
  <c r="B1290" i="9"/>
  <c r="D1290" i="9" s="1"/>
  <c r="B1291" i="9"/>
  <c r="D1291" i="9" s="1"/>
  <c r="B1292" i="9"/>
  <c r="D1292" i="9" s="1"/>
  <c r="B1293" i="9"/>
  <c r="D1293" i="9" s="1"/>
  <c r="B1294" i="9"/>
  <c r="D1294" i="9" s="1"/>
  <c r="B1295" i="9"/>
  <c r="D1295" i="9" s="1"/>
  <c r="B1296" i="9"/>
  <c r="D1296" i="9" s="1"/>
  <c r="B1297" i="9"/>
  <c r="D1297" i="9" s="1"/>
  <c r="B1298" i="9"/>
  <c r="D1298" i="9" s="1"/>
  <c r="B1299" i="9"/>
  <c r="D1299" i="9" s="1"/>
  <c r="B1300" i="9"/>
  <c r="D1300" i="9" s="1"/>
  <c r="B1301" i="9"/>
  <c r="D1301" i="9" s="1"/>
  <c r="B1302" i="9"/>
  <c r="D1302" i="9" s="1"/>
  <c r="B1303" i="9"/>
  <c r="D1303" i="9" s="1"/>
  <c r="B1304" i="9"/>
  <c r="D1304" i="9" s="1"/>
  <c r="B1305" i="9"/>
  <c r="D1305" i="9" s="1"/>
  <c r="B1306" i="9"/>
  <c r="D1306" i="9" s="1"/>
  <c r="B1307" i="9"/>
  <c r="D1307" i="9" s="1"/>
  <c r="B1308" i="9"/>
  <c r="D1308" i="9" s="1"/>
  <c r="B1309" i="9"/>
  <c r="D1309" i="9" s="1"/>
  <c r="B1310" i="9"/>
  <c r="D1310" i="9" s="1"/>
  <c r="B1311" i="9"/>
  <c r="D1311" i="9" s="1"/>
  <c r="B1312" i="9"/>
  <c r="D1312" i="9" s="1"/>
  <c r="B1313" i="9"/>
  <c r="D1313" i="9" s="1"/>
  <c r="B1314" i="9"/>
  <c r="D1314" i="9" s="1"/>
  <c r="B1315" i="9"/>
  <c r="D1315" i="9" s="1"/>
  <c r="B1316" i="9"/>
  <c r="D1316" i="9" s="1"/>
  <c r="B1317" i="9"/>
  <c r="D1317" i="9" s="1"/>
  <c r="B1318" i="9"/>
  <c r="D1318" i="9" s="1"/>
  <c r="B1319" i="9"/>
  <c r="D1319" i="9" s="1"/>
  <c r="B1320" i="9"/>
  <c r="D1320" i="9" s="1"/>
  <c r="B1321" i="9"/>
  <c r="D1321" i="9" s="1"/>
  <c r="B1322" i="9"/>
  <c r="D1322" i="9" s="1"/>
  <c r="B1323" i="9"/>
  <c r="D1323" i="9" s="1"/>
  <c r="B1324" i="9"/>
  <c r="D1324" i="9" s="1"/>
  <c r="B1325" i="9"/>
  <c r="D1325" i="9" s="1"/>
  <c r="B1326" i="9"/>
  <c r="D1326" i="9" s="1"/>
  <c r="B1327" i="9"/>
  <c r="D1327" i="9" s="1"/>
  <c r="B1328" i="9"/>
  <c r="D1328" i="9" s="1"/>
  <c r="B1329" i="9"/>
  <c r="D1329" i="9" s="1"/>
  <c r="B1330" i="9"/>
  <c r="D1330" i="9" s="1"/>
  <c r="B1331" i="9"/>
  <c r="D1331" i="9" s="1"/>
  <c r="B1332" i="9"/>
  <c r="D1332" i="9" s="1"/>
  <c r="B1333" i="9"/>
  <c r="D1333" i="9" s="1"/>
  <c r="B1334" i="9"/>
  <c r="D1334" i="9" s="1"/>
  <c r="B1335" i="9"/>
  <c r="D1335" i="9" s="1"/>
  <c r="B1336" i="9"/>
  <c r="D1336" i="9" s="1"/>
  <c r="B1337" i="9"/>
  <c r="D1337" i="9" s="1"/>
  <c r="B1338" i="9"/>
  <c r="D1338" i="9" s="1"/>
  <c r="B1339" i="9"/>
  <c r="D1339" i="9" s="1"/>
  <c r="B1340" i="9"/>
  <c r="D1340" i="9" s="1"/>
  <c r="B1341" i="9"/>
  <c r="D1341" i="9" s="1"/>
  <c r="B1342" i="9"/>
  <c r="D1342" i="9" s="1"/>
  <c r="B1343" i="9"/>
  <c r="D1343" i="9" s="1"/>
  <c r="B1344" i="9"/>
  <c r="D1344" i="9" s="1"/>
  <c r="B1345" i="9"/>
  <c r="D1345" i="9" s="1"/>
  <c r="B1346" i="9"/>
  <c r="D1346" i="9" s="1"/>
  <c r="B1347" i="9"/>
  <c r="D1347" i="9" s="1"/>
  <c r="B1348" i="9"/>
  <c r="D1348" i="9" s="1"/>
  <c r="B1349" i="9"/>
  <c r="D1349" i="9" s="1"/>
  <c r="B1350" i="9"/>
  <c r="D1350" i="9" s="1"/>
  <c r="B1351" i="9"/>
  <c r="D1351" i="9" s="1"/>
  <c r="B1352" i="9"/>
  <c r="D1352" i="9" s="1"/>
  <c r="B1353" i="9"/>
  <c r="D1353" i="9" s="1"/>
  <c r="B1354" i="9"/>
  <c r="D1354" i="9" s="1"/>
  <c r="B1355" i="9"/>
  <c r="D1355" i="9" s="1"/>
  <c r="B1356" i="9"/>
  <c r="D1356" i="9" s="1"/>
  <c r="B1357" i="9"/>
  <c r="D1357" i="9" s="1"/>
  <c r="B1358" i="9"/>
  <c r="D1358" i="9" s="1"/>
  <c r="B1359" i="9"/>
  <c r="D1359" i="9" s="1"/>
  <c r="B1360" i="9"/>
  <c r="D1360" i="9" s="1"/>
  <c r="B1361" i="9"/>
  <c r="D1361" i="9" s="1"/>
  <c r="B1362" i="9"/>
  <c r="D1362" i="9" s="1"/>
  <c r="B1363" i="9"/>
  <c r="D1363" i="9" s="1"/>
  <c r="B1364" i="9"/>
  <c r="D1364" i="9" s="1"/>
  <c r="B1365" i="9"/>
  <c r="D1365" i="9" s="1"/>
  <c r="B1366" i="9"/>
  <c r="D1366" i="9" s="1"/>
  <c r="B1367" i="9"/>
  <c r="D1367" i="9" s="1"/>
  <c r="B1368" i="9"/>
  <c r="D1368" i="9" s="1"/>
  <c r="B1369" i="9"/>
  <c r="D1369" i="9" s="1"/>
  <c r="B1370" i="9"/>
  <c r="D1370" i="9" s="1"/>
  <c r="B1371" i="9"/>
  <c r="D1371" i="9" s="1"/>
  <c r="B1372" i="9"/>
  <c r="D1372" i="9" s="1"/>
  <c r="B1373" i="9"/>
  <c r="D1373" i="9" s="1"/>
  <c r="B1374" i="9"/>
  <c r="D1374" i="9" s="1"/>
  <c r="B1375" i="9"/>
  <c r="D1375" i="9" s="1"/>
  <c r="B1376" i="9"/>
  <c r="D1376" i="9" s="1"/>
  <c r="B1377" i="9"/>
  <c r="D1377" i="9" s="1"/>
  <c r="B1378" i="9"/>
  <c r="D1378" i="9" s="1"/>
  <c r="B1379" i="9"/>
  <c r="D1379" i="9" s="1"/>
  <c r="B1380" i="9"/>
  <c r="D1380" i="9" s="1"/>
  <c r="B1381" i="9"/>
  <c r="D1381" i="9" s="1"/>
  <c r="B1382" i="9"/>
  <c r="D1382" i="9" s="1"/>
  <c r="B1383" i="9"/>
  <c r="D1383" i="9" s="1"/>
  <c r="B1384" i="9"/>
  <c r="D1384" i="9" s="1"/>
  <c r="B1385" i="9"/>
  <c r="D1385" i="9" s="1"/>
  <c r="B1386" i="9"/>
  <c r="D1386" i="9" s="1"/>
  <c r="B1387" i="9"/>
  <c r="D1387" i="9" s="1"/>
  <c r="B1388" i="9"/>
  <c r="D1388" i="9" s="1"/>
  <c r="B1389" i="9"/>
  <c r="D1389" i="9" s="1"/>
  <c r="B1390" i="9"/>
  <c r="D1390" i="9" s="1"/>
  <c r="B1391" i="9"/>
  <c r="D1391" i="9" s="1"/>
  <c r="B1392" i="9"/>
  <c r="D1392" i="9" s="1"/>
  <c r="B1393" i="9"/>
  <c r="D1393" i="9" s="1"/>
  <c r="B1394" i="9"/>
  <c r="D1394" i="9" s="1"/>
  <c r="B1395" i="9"/>
  <c r="D1395" i="9" s="1"/>
  <c r="B1396" i="9"/>
  <c r="D1396" i="9" s="1"/>
  <c r="B1397" i="9"/>
  <c r="D1397" i="9" s="1"/>
  <c r="B1398" i="9"/>
  <c r="D1398" i="9" s="1"/>
  <c r="B1399" i="9"/>
  <c r="D1399" i="9" s="1"/>
  <c r="B1400" i="9"/>
  <c r="D1400" i="9" s="1"/>
  <c r="B1401" i="9"/>
  <c r="D1401" i="9" s="1"/>
  <c r="B1402" i="9"/>
  <c r="D1402" i="9" s="1"/>
  <c r="B1403" i="9"/>
  <c r="D1403" i="9" s="1"/>
  <c r="B1404" i="9"/>
  <c r="D1404" i="9" s="1"/>
  <c r="B1405" i="9"/>
  <c r="D1405" i="9" s="1"/>
  <c r="B1406" i="9"/>
  <c r="D1406" i="9" s="1"/>
  <c r="B1407" i="9"/>
  <c r="D1407" i="9" s="1"/>
  <c r="B1408" i="9"/>
  <c r="D1408" i="9" s="1"/>
  <c r="B1409" i="9"/>
  <c r="D1409" i="9" s="1"/>
  <c r="B1410" i="9"/>
  <c r="D1410" i="9" s="1"/>
  <c r="B1411" i="9"/>
  <c r="D1411" i="9" s="1"/>
  <c r="B1412" i="9"/>
  <c r="D1412" i="9" s="1"/>
  <c r="B1413" i="9"/>
  <c r="D1413" i="9" s="1"/>
  <c r="B1414" i="9"/>
  <c r="D1414" i="9" s="1"/>
  <c r="B1415" i="9"/>
  <c r="D1415" i="9" s="1"/>
  <c r="B1416" i="9"/>
  <c r="D1416" i="9" s="1"/>
  <c r="B1417" i="9"/>
  <c r="D1417" i="9" s="1"/>
  <c r="B1418" i="9"/>
  <c r="D1418" i="9" s="1"/>
  <c r="B1419" i="9"/>
  <c r="D1419" i="9" s="1"/>
  <c r="B1420" i="9"/>
  <c r="D1420" i="9" s="1"/>
  <c r="B1421" i="9"/>
  <c r="D1421" i="9" s="1"/>
  <c r="B1422" i="9"/>
  <c r="D1422" i="9" s="1"/>
  <c r="B1423" i="9"/>
  <c r="D1423" i="9" s="1"/>
  <c r="B1424" i="9"/>
  <c r="D1424" i="9" s="1"/>
  <c r="B1425" i="9"/>
  <c r="D1425" i="9" s="1"/>
  <c r="B1426" i="9"/>
  <c r="D1426" i="9" s="1"/>
  <c r="B1427" i="9"/>
  <c r="D1427" i="9" s="1"/>
  <c r="B1428" i="9"/>
  <c r="D1428" i="9" s="1"/>
  <c r="B1429" i="9"/>
  <c r="D1429" i="9" s="1"/>
  <c r="B1430" i="9"/>
  <c r="D1430" i="9" s="1"/>
  <c r="B1431" i="9"/>
  <c r="D1431" i="9" s="1"/>
  <c r="B1432" i="9"/>
  <c r="D1432" i="9" s="1"/>
  <c r="B1433" i="9"/>
  <c r="D1433" i="9" s="1"/>
  <c r="B1434" i="9"/>
  <c r="D1434" i="9" s="1"/>
  <c r="B1435" i="9"/>
  <c r="D1435" i="9" s="1"/>
  <c r="B1436" i="9"/>
  <c r="D1436" i="9" s="1"/>
  <c r="B1437" i="9"/>
  <c r="D1437" i="9" s="1"/>
  <c r="B1438" i="9"/>
  <c r="D1438" i="9" s="1"/>
  <c r="B1439" i="9"/>
  <c r="D1439" i="9" s="1"/>
  <c r="B1440" i="9"/>
  <c r="D1440" i="9" s="1"/>
  <c r="B1441" i="9"/>
  <c r="D1441" i="9" s="1"/>
  <c r="B1442" i="9"/>
  <c r="D1442" i="9" s="1"/>
  <c r="B1443" i="9"/>
  <c r="D1443" i="9" s="1"/>
  <c r="B1444" i="9"/>
  <c r="D1444" i="9" s="1"/>
  <c r="B1445" i="9"/>
  <c r="D1445" i="9" s="1"/>
  <c r="B1446" i="9"/>
  <c r="D1446" i="9" s="1"/>
  <c r="B1447" i="9"/>
  <c r="D1447" i="9" s="1"/>
  <c r="B1448" i="9"/>
  <c r="D1448" i="9" s="1"/>
  <c r="B1449" i="9"/>
  <c r="D1449" i="9" s="1"/>
  <c r="B1450" i="9"/>
  <c r="D1450" i="9" s="1"/>
  <c r="B1451" i="9"/>
  <c r="D1451" i="9" s="1"/>
  <c r="B1452" i="9"/>
  <c r="D1452" i="9" s="1"/>
  <c r="B1453" i="9"/>
  <c r="D1453" i="9" s="1"/>
  <c r="B1454" i="9"/>
  <c r="D1454" i="9" s="1"/>
  <c r="B1455" i="9"/>
  <c r="D1455" i="9" s="1"/>
  <c r="B1456" i="9"/>
  <c r="D1456" i="9" s="1"/>
  <c r="B1457" i="9"/>
  <c r="D1457" i="9" s="1"/>
  <c r="B1458" i="9"/>
  <c r="D1458" i="9" s="1"/>
  <c r="B1459" i="9"/>
  <c r="D1459" i="9" s="1"/>
  <c r="B1460" i="9"/>
  <c r="D1460" i="9" s="1"/>
  <c r="B1461" i="9"/>
  <c r="D1461" i="9" s="1"/>
  <c r="B1462" i="9"/>
  <c r="D1462" i="9" s="1"/>
  <c r="B1463" i="9"/>
  <c r="D1463" i="9" s="1"/>
  <c r="B1464" i="9"/>
  <c r="D1464" i="9" s="1"/>
  <c r="B1465" i="9"/>
  <c r="D1465" i="9" s="1"/>
  <c r="B1466" i="9"/>
  <c r="D1466" i="9" s="1"/>
  <c r="B1467" i="9"/>
  <c r="D1467" i="9" s="1"/>
  <c r="B1468" i="9"/>
  <c r="D1468" i="9" s="1"/>
  <c r="B1469" i="9"/>
  <c r="D1469" i="9" s="1"/>
  <c r="B1470" i="9"/>
  <c r="D1470" i="9" s="1"/>
  <c r="B1471" i="9"/>
  <c r="D1471" i="9" s="1"/>
  <c r="B1472" i="9"/>
  <c r="D1472" i="9" s="1"/>
  <c r="B1473" i="9"/>
  <c r="D1473" i="9" s="1"/>
  <c r="B1474" i="9"/>
  <c r="D1474" i="9" s="1"/>
  <c r="B1475" i="9"/>
  <c r="D1475" i="9" s="1"/>
  <c r="B1476" i="9"/>
  <c r="D1476" i="9" s="1"/>
  <c r="B1477" i="9"/>
  <c r="D1477" i="9" s="1"/>
  <c r="B1478" i="9"/>
  <c r="D1478" i="9" s="1"/>
  <c r="B1479" i="9"/>
  <c r="D1479" i="9" s="1"/>
  <c r="B1480" i="9"/>
  <c r="D1480" i="9" s="1"/>
  <c r="B1481" i="9"/>
  <c r="D1481" i="9" s="1"/>
  <c r="B1482" i="9"/>
  <c r="D1482" i="9" s="1"/>
  <c r="B1483" i="9"/>
  <c r="D1483" i="9" s="1"/>
  <c r="B1484" i="9"/>
  <c r="D1484" i="9" s="1"/>
  <c r="B1485" i="9"/>
  <c r="D1485" i="9" s="1"/>
  <c r="B1486" i="9"/>
  <c r="D1486" i="9" s="1"/>
  <c r="B1487" i="9"/>
  <c r="D1487" i="9" s="1"/>
  <c r="B1488" i="9"/>
  <c r="D1488" i="9" s="1"/>
  <c r="B1489" i="9"/>
  <c r="D1489" i="9" s="1"/>
  <c r="B1490" i="9"/>
  <c r="D1490" i="9" s="1"/>
  <c r="B1491" i="9"/>
  <c r="D1491" i="9" s="1"/>
  <c r="B1492" i="9"/>
  <c r="D1492" i="9" s="1"/>
  <c r="B1493" i="9"/>
  <c r="D1493" i="9" s="1"/>
  <c r="B1494" i="9"/>
  <c r="D1494" i="9" s="1"/>
  <c r="B1495" i="9"/>
  <c r="D1495" i="9" s="1"/>
  <c r="B1496" i="9"/>
  <c r="D1496" i="9" s="1"/>
  <c r="B1497" i="9"/>
  <c r="D1497" i="9" s="1"/>
  <c r="B1498" i="9"/>
  <c r="D1498" i="9" s="1"/>
  <c r="B1499" i="9"/>
  <c r="D1499" i="9" s="1"/>
  <c r="B1500" i="9"/>
  <c r="D1500" i="9" s="1"/>
  <c r="B1501" i="9"/>
  <c r="D1501" i="9" s="1"/>
  <c r="B1502" i="9"/>
  <c r="D1502" i="9" s="1"/>
  <c r="B1503" i="9"/>
  <c r="D1503" i="9" s="1"/>
  <c r="B1504" i="9"/>
  <c r="D1504" i="9" s="1"/>
  <c r="B1505" i="9"/>
  <c r="D1505" i="9" s="1"/>
  <c r="B1506" i="9"/>
  <c r="D1506" i="9" s="1"/>
  <c r="B1507" i="9"/>
  <c r="D1507" i="9" s="1"/>
  <c r="B1508" i="9"/>
  <c r="D1508" i="9" s="1"/>
  <c r="B1509" i="9"/>
  <c r="D1509" i="9" s="1"/>
  <c r="B1510" i="9"/>
  <c r="D1510" i="9" s="1"/>
  <c r="B1511" i="9"/>
  <c r="D1511" i="9" s="1"/>
  <c r="B1512" i="9"/>
  <c r="D1512" i="9" s="1"/>
  <c r="B1513" i="9"/>
  <c r="D1513" i="9" s="1"/>
  <c r="B1514" i="9"/>
  <c r="D1514" i="9" s="1"/>
  <c r="B1515" i="9"/>
  <c r="D1515" i="9" s="1"/>
  <c r="B1516" i="9"/>
  <c r="D1516" i="9" s="1"/>
  <c r="B1517" i="9"/>
  <c r="D1517" i="9" s="1"/>
  <c r="B1518" i="9"/>
  <c r="D1518" i="9" s="1"/>
  <c r="B1519" i="9"/>
  <c r="D1519" i="9" s="1"/>
  <c r="B1520" i="9"/>
  <c r="D1520" i="9" s="1"/>
  <c r="B1521" i="9"/>
  <c r="D1521" i="9" s="1"/>
  <c r="B1522" i="9"/>
  <c r="D1522" i="9" s="1"/>
  <c r="B1523" i="9"/>
  <c r="D1523" i="9" s="1"/>
  <c r="B1524" i="9"/>
  <c r="D1524" i="9" s="1"/>
  <c r="B1525" i="9"/>
  <c r="D1525" i="9" s="1"/>
  <c r="B1526" i="9"/>
  <c r="D1526" i="9" s="1"/>
  <c r="B1527" i="9"/>
  <c r="D1527" i="9" s="1"/>
  <c r="B1528" i="9"/>
  <c r="D1528" i="9" s="1"/>
  <c r="B1529" i="9"/>
  <c r="D1529" i="9" s="1"/>
  <c r="B1530" i="9"/>
  <c r="D1530" i="9" s="1"/>
  <c r="B1531" i="9"/>
  <c r="D1531" i="9" s="1"/>
  <c r="B1532" i="9"/>
  <c r="D1532" i="9" s="1"/>
  <c r="B1533" i="9"/>
  <c r="D1533" i="9" s="1"/>
  <c r="B1534" i="9"/>
  <c r="D1534" i="9" s="1"/>
  <c r="B1535" i="9"/>
  <c r="D1535" i="9" s="1"/>
  <c r="B1536" i="9"/>
  <c r="D1536" i="9" s="1"/>
  <c r="B1537" i="9"/>
  <c r="D1537" i="9" s="1"/>
  <c r="B1538" i="9"/>
  <c r="D1538" i="9" s="1"/>
  <c r="B1539" i="9"/>
  <c r="D1539" i="9" s="1"/>
  <c r="B1540" i="9"/>
  <c r="D1540" i="9" s="1"/>
  <c r="B1541" i="9"/>
  <c r="D1541" i="9" s="1"/>
  <c r="B1542" i="9"/>
  <c r="D1542" i="9" s="1"/>
  <c r="B1543" i="9"/>
  <c r="D1543" i="9" s="1"/>
  <c r="B1544" i="9"/>
  <c r="D1544" i="9" s="1"/>
  <c r="B1545" i="9"/>
  <c r="D1545" i="9" s="1"/>
  <c r="B1546" i="9"/>
  <c r="D1546" i="9" s="1"/>
  <c r="B1547" i="9"/>
  <c r="D1547" i="9" s="1"/>
  <c r="B1548" i="9"/>
  <c r="D1548" i="9" s="1"/>
  <c r="B1549" i="9"/>
  <c r="D1549" i="9" s="1"/>
  <c r="B1550" i="9"/>
  <c r="D1550" i="9" s="1"/>
  <c r="B1551" i="9"/>
  <c r="D1551" i="9" s="1"/>
  <c r="B1552" i="9"/>
  <c r="D1552" i="9" s="1"/>
  <c r="B1553" i="9"/>
  <c r="D1553" i="9" s="1"/>
  <c r="B1554" i="9"/>
  <c r="D1554" i="9" s="1"/>
  <c r="B1555" i="9"/>
  <c r="D1555" i="9" s="1"/>
  <c r="B1556" i="9"/>
  <c r="D1556" i="9" s="1"/>
  <c r="B1557" i="9"/>
  <c r="D1557" i="9" s="1"/>
  <c r="B1558" i="9"/>
  <c r="D1558" i="9" s="1"/>
  <c r="B1559" i="9"/>
  <c r="D1559" i="9" s="1"/>
  <c r="B1560" i="9"/>
  <c r="D1560" i="9" s="1"/>
  <c r="B1561" i="9"/>
  <c r="D1561" i="9" s="1"/>
  <c r="B1562" i="9"/>
  <c r="D1562" i="9" s="1"/>
  <c r="B1563" i="9"/>
  <c r="D1563" i="9" s="1"/>
  <c r="B1564" i="9"/>
  <c r="D1564" i="9" s="1"/>
  <c r="B1565" i="9"/>
  <c r="D1565" i="9" s="1"/>
  <c r="B1566" i="9"/>
  <c r="D1566" i="9" s="1"/>
  <c r="B1567" i="9"/>
  <c r="D1567" i="9" s="1"/>
  <c r="B1568" i="9"/>
  <c r="D1568" i="9" s="1"/>
  <c r="B1569" i="9"/>
  <c r="D1569" i="9" s="1"/>
  <c r="B1570" i="9"/>
  <c r="D1570" i="9" s="1"/>
  <c r="B1571" i="9"/>
  <c r="D1571" i="9" s="1"/>
  <c r="B1572" i="9"/>
  <c r="D1572" i="9" s="1"/>
  <c r="B1573" i="9"/>
  <c r="D1573" i="9" s="1"/>
  <c r="B1574" i="9"/>
  <c r="D1574" i="9" s="1"/>
  <c r="B1575" i="9"/>
  <c r="D1575" i="9" s="1"/>
  <c r="B1576" i="9"/>
  <c r="D1576" i="9" s="1"/>
  <c r="B1577" i="9"/>
  <c r="D1577" i="9" s="1"/>
  <c r="B1578" i="9"/>
  <c r="D1578" i="9" s="1"/>
  <c r="B1579" i="9"/>
  <c r="D1579" i="9" s="1"/>
  <c r="B1580" i="9"/>
  <c r="D1580" i="9" s="1"/>
  <c r="B1581" i="9"/>
  <c r="D1581" i="9" s="1"/>
  <c r="B1582" i="9"/>
  <c r="D1582" i="9" s="1"/>
  <c r="B1583" i="9"/>
  <c r="D1583" i="9" s="1"/>
  <c r="B1584" i="9"/>
  <c r="D1584" i="9" s="1"/>
  <c r="B1585" i="9"/>
  <c r="D1585" i="9" s="1"/>
  <c r="B1586" i="9"/>
  <c r="D1586" i="9" s="1"/>
  <c r="B1587" i="9"/>
  <c r="D1587" i="9" s="1"/>
  <c r="B1588" i="9"/>
  <c r="D1588" i="9" s="1"/>
  <c r="B1589" i="9"/>
  <c r="D1589" i="9" s="1"/>
  <c r="B1590" i="9"/>
  <c r="D1590" i="9" s="1"/>
  <c r="B1591" i="9"/>
  <c r="D1591" i="9" s="1"/>
  <c r="B1592" i="9"/>
  <c r="D1592" i="9" s="1"/>
  <c r="B1593" i="9"/>
  <c r="D1593" i="9" s="1"/>
  <c r="B1594" i="9"/>
  <c r="D1594" i="9" s="1"/>
  <c r="B1595" i="9"/>
  <c r="D1595" i="9" s="1"/>
  <c r="B1596" i="9"/>
  <c r="D1596" i="9" s="1"/>
  <c r="B1597" i="9"/>
  <c r="D1597" i="9" s="1"/>
  <c r="B1598" i="9"/>
  <c r="D1598" i="9" s="1"/>
  <c r="B1599" i="9"/>
  <c r="D1599" i="9" s="1"/>
  <c r="B1600" i="9"/>
  <c r="D1600" i="9" s="1"/>
  <c r="B1601" i="9"/>
  <c r="D1601" i="9" s="1"/>
  <c r="B1602" i="9"/>
  <c r="D1602" i="9" s="1"/>
  <c r="B1603" i="9"/>
  <c r="D1603" i="9" s="1"/>
  <c r="B1604" i="9"/>
  <c r="D1604" i="9" s="1"/>
  <c r="B1605" i="9"/>
  <c r="D1605" i="9" s="1"/>
  <c r="B1606" i="9"/>
  <c r="D1606" i="9" s="1"/>
  <c r="B1607" i="9"/>
  <c r="D1607" i="9" s="1"/>
  <c r="B1608" i="9"/>
  <c r="D1608" i="9" s="1"/>
  <c r="B1609" i="9"/>
  <c r="D1609" i="9" s="1"/>
  <c r="B1610" i="9"/>
  <c r="D1610" i="9" s="1"/>
  <c r="B1611" i="9"/>
  <c r="D1611" i="9" s="1"/>
  <c r="B1612" i="9"/>
  <c r="D1612" i="9" s="1"/>
  <c r="B1613" i="9"/>
  <c r="D1613" i="9" s="1"/>
  <c r="B1614" i="9"/>
  <c r="D1614" i="9" s="1"/>
  <c r="B1615" i="9"/>
  <c r="D1615" i="9" s="1"/>
  <c r="B1616" i="9"/>
  <c r="D1616" i="9" s="1"/>
  <c r="B1617" i="9"/>
  <c r="D1617" i="9" s="1"/>
  <c r="B1618" i="9"/>
  <c r="D1618" i="9" s="1"/>
  <c r="B1619" i="9"/>
  <c r="D1619" i="9" s="1"/>
  <c r="B1620" i="9"/>
  <c r="D1620" i="9" s="1"/>
  <c r="B1621" i="9"/>
  <c r="D1621" i="9" s="1"/>
  <c r="B1622" i="9"/>
  <c r="D1622" i="9" s="1"/>
  <c r="B1623" i="9"/>
  <c r="D1623" i="9" s="1"/>
  <c r="B1624" i="9"/>
  <c r="D1624" i="9" s="1"/>
  <c r="B1625" i="9"/>
  <c r="D1625" i="9" s="1"/>
  <c r="B1626" i="9"/>
  <c r="D1626" i="9" s="1"/>
  <c r="B1627" i="9"/>
  <c r="D1627" i="9" s="1"/>
  <c r="B1628" i="9"/>
  <c r="D1628" i="9" s="1"/>
  <c r="B1629" i="9"/>
  <c r="D1629" i="9" s="1"/>
  <c r="B1630" i="9"/>
  <c r="D1630" i="9" s="1"/>
  <c r="B1631" i="9"/>
  <c r="D1631" i="9" s="1"/>
  <c r="B1632" i="9"/>
  <c r="D1632" i="9" s="1"/>
  <c r="B1633" i="9"/>
  <c r="D1633" i="9" s="1"/>
  <c r="B1634" i="9"/>
  <c r="D1634" i="9" s="1"/>
  <c r="B1635" i="9"/>
  <c r="D1635" i="9" s="1"/>
  <c r="B1636" i="9"/>
  <c r="D1636" i="9" s="1"/>
  <c r="B1637" i="9"/>
  <c r="D1637" i="9" s="1"/>
  <c r="B1638" i="9"/>
  <c r="D1638" i="9" s="1"/>
  <c r="B1639" i="9"/>
  <c r="D1639" i="9" s="1"/>
  <c r="B1640" i="9"/>
  <c r="D1640" i="9" s="1"/>
  <c r="B1641" i="9"/>
  <c r="D1641" i="9" s="1"/>
  <c r="B1642" i="9"/>
  <c r="D1642" i="9" s="1"/>
  <c r="B1643" i="9"/>
  <c r="D1643" i="9" s="1"/>
  <c r="B1644" i="9"/>
  <c r="D1644" i="9" s="1"/>
  <c r="B1645" i="9"/>
  <c r="D1645" i="9" s="1"/>
  <c r="B1646" i="9"/>
  <c r="D1646" i="9" s="1"/>
  <c r="B1647" i="9"/>
  <c r="D1647" i="9" s="1"/>
  <c r="B1648" i="9"/>
  <c r="D1648" i="9" s="1"/>
  <c r="B1649" i="9"/>
  <c r="D1649" i="9" s="1"/>
  <c r="B1650" i="9"/>
  <c r="D1650" i="9" s="1"/>
  <c r="B1651" i="9"/>
  <c r="D1651" i="9" s="1"/>
  <c r="B1652" i="9"/>
  <c r="D1652" i="9" s="1"/>
  <c r="B1653" i="9"/>
  <c r="D1653" i="9" s="1"/>
  <c r="B1654" i="9"/>
  <c r="D1654" i="9" s="1"/>
  <c r="B1655" i="9"/>
  <c r="D1655" i="9" s="1"/>
  <c r="B1656" i="9"/>
  <c r="D1656" i="9" s="1"/>
  <c r="B1657" i="9"/>
  <c r="D1657" i="9" s="1"/>
  <c r="B1658" i="9"/>
  <c r="D1658" i="9" s="1"/>
  <c r="B1659" i="9"/>
  <c r="D1659" i="9" s="1"/>
  <c r="B1660" i="9"/>
  <c r="D1660" i="9" s="1"/>
  <c r="B1661" i="9"/>
  <c r="D1661" i="9" s="1"/>
  <c r="B1662" i="9"/>
  <c r="D1662" i="9" s="1"/>
  <c r="B1663" i="9"/>
  <c r="D1663" i="9" s="1"/>
  <c r="B1664" i="9"/>
  <c r="D1664" i="9" s="1"/>
  <c r="B1665" i="9"/>
  <c r="D1665" i="9" s="1"/>
  <c r="B1666" i="9"/>
  <c r="D1666" i="9" s="1"/>
  <c r="B1667" i="9"/>
  <c r="D1667" i="9" s="1"/>
  <c r="B1668" i="9"/>
  <c r="D1668" i="9" s="1"/>
  <c r="B1669" i="9"/>
  <c r="D1669" i="9" s="1"/>
  <c r="B1670" i="9"/>
  <c r="D1670" i="9" s="1"/>
  <c r="B1671" i="9"/>
  <c r="D1671" i="9" s="1"/>
  <c r="B1672" i="9"/>
  <c r="D1672" i="9" s="1"/>
  <c r="B1673" i="9"/>
  <c r="D1673" i="9" s="1"/>
  <c r="B1674" i="9"/>
  <c r="D1674" i="9" s="1"/>
  <c r="B1675" i="9"/>
  <c r="D1675" i="9" s="1"/>
  <c r="B1676" i="9"/>
  <c r="D1676" i="9" s="1"/>
  <c r="B1677" i="9"/>
  <c r="D1677" i="9" s="1"/>
  <c r="B1678" i="9"/>
  <c r="D1678" i="9" s="1"/>
  <c r="B1679" i="9"/>
  <c r="D1679" i="9" s="1"/>
  <c r="B1680" i="9"/>
  <c r="D1680" i="9" s="1"/>
  <c r="B1681" i="9"/>
  <c r="D1681" i="9" s="1"/>
  <c r="B1682" i="9"/>
  <c r="D1682" i="9" s="1"/>
  <c r="B1683" i="9"/>
  <c r="D1683" i="9" s="1"/>
  <c r="B1684" i="9"/>
  <c r="D1684" i="9" s="1"/>
  <c r="B1685" i="9"/>
  <c r="D1685" i="9" s="1"/>
  <c r="B1686" i="9"/>
  <c r="D1686" i="9" s="1"/>
  <c r="B1687" i="9"/>
  <c r="D1687" i="9" s="1"/>
  <c r="B1688" i="9"/>
  <c r="D1688" i="9" s="1"/>
  <c r="B1689" i="9"/>
  <c r="D1689" i="9" s="1"/>
  <c r="B1690" i="9"/>
  <c r="D1690" i="9" s="1"/>
  <c r="B1691" i="9"/>
  <c r="D1691" i="9" s="1"/>
  <c r="B1692" i="9"/>
  <c r="D1692" i="9" s="1"/>
  <c r="B1693" i="9"/>
  <c r="D1693" i="9" s="1"/>
  <c r="B1694" i="9"/>
  <c r="D1694" i="9" s="1"/>
  <c r="B1695" i="9"/>
  <c r="D1695" i="9" s="1"/>
  <c r="B1696" i="9"/>
  <c r="D1696" i="9" s="1"/>
  <c r="B1697" i="9"/>
  <c r="D1697" i="9" s="1"/>
  <c r="B1698" i="9"/>
  <c r="D1698" i="9" s="1"/>
  <c r="B1699" i="9"/>
  <c r="D1699" i="9" s="1"/>
  <c r="B1700" i="9"/>
  <c r="D1700" i="9" s="1"/>
  <c r="B1701" i="9"/>
  <c r="D1701" i="9" s="1"/>
  <c r="B1702" i="9"/>
  <c r="D1702" i="9" s="1"/>
  <c r="B1703" i="9"/>
  <c r="D1703" i="9" s="1"/>
  <c r="B1704" i="9"/>
  <c r="D1704" i="9" s="1"/>
  <c r="B1705" i="9"/>
  <c r="D1705" i="9" s="1"/>
  <c r="B1706" i="9"/>
  <c r="D1706" i="9" s="1"/>
  <c r="B1707" i="9"/>
  <c r="D1707" i="9" s="1"/>
  <c r="B1708" i="9"/>
  <c r="D1708" i="9" s="1"/>
  <c r="B1709" i="9"/>
  <c r="D1709" i="9" s="1"/>
  <c r="B1710" i="9"/>
  <c r="D1710" i="9" s="1"/>
  <c r="B1711" i="9"/>
  <c r="D1711" i="9" s="1"/>
  <c r="B1712" i="9"/>
  <c r="D1712" i="9" s="1"/>
  <c r="B1713" i="9"/>
  <c r="D1713" i="9" s="1"/>
  <c r="B1714" i="9"/>
  <c r="D1714" i="9" s="1"/>
  <c r="B1715" i="9"/>
  <c r="D1715" i="9" s="1"/>
  <c r="B1716" i="9"/>
  <c r="D1716" i="9" s="1"/>
  <c r="B1717" i="9"/>
  <c r="D1717" i="9" s="1"/>
  <c r="B1718" i="9"/>
  <c r="D1718" i="9" s="1"/>
  <c r="B1719" i="9"/>
  <c r="D1719" i="9" s="1"/>
  <c r="B1720" i="9"/>
  <c r="D1720" i="9" s="1"/>
  <c r="B1721" i="9"/>
  <c r="D1721" i="9" s="1"/>
  <c r="B1722" i="9"/>
  <c r="D1722" i="9" s="1"/>
  <c r="B1723" i="9"/>
  <c r="D1723" i="9" s="1"/>
  <c r="B1724" i="9"/>
  <c r="D1724" i="9" s="1"/>
  <c r="B1725" i="9"/>
  <c r="D1725" i="9" s="1"/>
  <c r="B1726" i="9"/>
  <c r="D1726" i="9" s="1"/>
  <c r="B1727" i="9"/>
  <c r="D1727" i="9" s="1"/>
  <c r="B1728" i="9"/>
  <c r="D1728" i="9" s="1"/>
  <c r="B1729" i="9"/>
  <c r="D1729" i="9" s="1"/>
  <c r="B1730" i="9"/>
  <c r="D1730" i="9" s="1"/>
  <c r="B1731" i="9"/>
  <c r="D1731" i="9" s="1"/>
  <c r="B1732" i="9"/>
  <c r="D1732" i="9" s="1"/>
  <c r="B1733" i="9"/>
  <c r="D1733" i="9" s="1"/>
  <c r="B1734" i="9"/>
  <c r="D1734" i="9" s="1"/>
  <c r="B1735" i="9"/>
  <c r="D1735" i="9" s="1"/>
  <c r="B1736" i="9"/>
  <c r="D1736" i="9" s="1"/>
  <c r="B1737" i="9"/>
  <c r="D1737" i="9" s="1"/>
  <c r="B1738" i="9"/>
  <c r="D1738" i="9" s="1"/>
  <c r="B1739" i="9"/>
  <c r="D1739" i="9" s="1"/>
  <c r="B1740" i="9"/>
  <c r="D1740" i="9" s="1"/>
  <c r="B1741" i="9"/>
  <c r="D1741" i="9" s="1"/>
  <c r="B1742" i="9"/>
  <c r="D1742" i="9" s="1"/>
  <c r="B1743" i="9"/>
  <c r="D1743" i="9" s="1"/>
  <c r="B1744" i="9"/>
  <c r="D1744" i="9" s="1"/>
  <c r="B1745" i="9"/>
  <c r="D1745" i="9" s="1"/>
  <c r="B1746" i="9"/>
  <c r="D1746" i="9" s="1"/>
  <c r="B1747" i="9"/>
  <c r="D1747" i="9" s="1"/>
  <c r="B1748" i="9"/>
  <c r="D1748" i="9" s="1"/>
  <c r="B1749" i="9"/>
  <c r="D1749" i="9" s="1"/>
  <c r="B1750" i="9"/>
  <c r="D1750" i="9" s="1"/>
  <c r="B1751" i="9"/>
  <c r="D1751" i="9" s="1"/>
  <c r="B1752" i="9"/>
  <c r="D1752" i="9" s="1"/>
  <c r="B1753" i="9"/>
  <c r="D1753" i="9" s="1"/>
  <c r="B1754" i="9"/>
  <c r="D1754" i="9" s="1"/>
  <c r="B1755" i="9"/>
  <c r="D1755" i="9" s="1"/>
  <c r="B1756" i="9"/>
  <c r="D1756" i="9" s="1"/>
  <c r="B1757" i="9"/>
  <c r="D1757" i="9" s="1"/>
  <c r="B1758" i="9"/>
  <c r="D1758" i="9" s="1"/>
  <c r="B1759" i="9"/>
  <c r="D1759" i="9" s="1"/>
  <c r="B1760" i="9"/>
  <c r="D1760" i="9" s="1"/>
  <c r="B1761" i="9"/>
  <c r="D1761" i="9" s="1"/>
  <c r="B1762" i="9"/>
  <c r="D1762" i="9" s="1"/>
  <c r="B1763" i="9"/>
  <c r="D1763" i="9" s="1"/>
  <c r="B1764" i="9"/>
  <c r="D1764" i="9" s="1"/>
  <c r="B1765" i="9"/>
  <c r="D1765" i="9" s="1"/>
  <c r="B1766" i="9"/>
  <c r="D1766" i="9" s="1"/>
  <c r="B1767" i="9"/>
  <c r="D1767" i="9" s="1"/>
  <c r="B1768" i="9"/>
  <c r="D1768" i="9" s="1"/>
  <c r="B1769" i="9"/>
  <c r="D1769" i="9" s="1"/>
  <c r="B1770" i="9"/>
  <c r="D1770" i="9" s="1"/>
  <c r="B1771" i="9"/>
  <c r="D1771" i="9" s="1"/>
  <c r="B1772" i="9"/>
  <c r="D1772" i="9" s="1"/>
  <c r="B1773" i="9"/>
  <c r="D1773" i="9" s="1"/>
  <c r="B1774" i="9"/>
  <c r="D1774" i="9" s="1"/>
  <c r="B1775" i="9"/>
  <c r="D1775" i="9" s="1"/>
  <c r="B1776" i="9"/>
  <c r="D1776" i="9" s="1"/>
  <c r="B1777" i="9"/>
  <c r="D1777" i="9" s="1"/>
  <c r="B1778" i="9"/>
  <c r="D1778" i="9" s="1"/>
  <c r="B1779" i="9"/>
  <c r="D1779" i="9" s="1"/>
  <c r="B1780" i="9"/>
  <c r="D1780" i="9" s="1"/>
  <c r="B1781" i="9"/>
  <c r="D1781" i="9" s="1"/>
  <c r="B1782" i="9"/>
  <c r="D1782" i="9" s="1"/>
  <c r="B1783" i="9"/>
  <c r="D1783" i="9" s="1"/>
  <c r="B1784" i="9"/>
  <c r="D1784" i="9" s="1"/>
  <c r="B1785" i="9"/>
  <c r="D1785" i="9" s="1"/>
  <c r="B1786" i="9"/>
  <c r="D1786" i="9" s="1"/>
  <c r="B1787" i="9"/>
  <c r="D1787" i="9" s="1"/>
  <c r="B1788" i="9"/>
  <c r="D1788" i="9" s="1"/>
  <c r="B1789" i="9"/>
  <c r="D1789" i="9" s="1"/>
  <c r="B1790" i="9"/>
  <c r="D1790" i="9" s="1"/>
  <c r="B1791" i="9"/>
  <c r="D1791" i="9" s="1"/>
  <c r="B1792" i="9"/>
  <c r="D1792" i="9" s="1"/>
  <c r="B1793" i="9"/>
  <c r="D1793" i="9" s="1"/>
  <c r="B1794" i="9"/>
  <c r="D1794" i="9" s="1"/>
  <c r="B1795" i="9"/>
  <c r="D1795" i="9" s="1"/>
  <c r="B1796" i="9"/>
  <c r="D1796" i="9" s="1"/>
  <c r="B1797" i="9"/>
  <c r="D1797" i="9" s="1"/>
  <c r="B1798" i="9"/>
  <c r="D1798" i="9" s="1"/>
  <c r="B1799" i="9"/>
  <c r="D1799" i="9" s="1"/>
  <c r="B1800" i="9"/>
  <c r="D1800" i="9" s="1"/>
  <c r="B1801" i="9"/>
  <c r="D1801" i="9" s="1"/>
  <c r="B1802" i="9"/>
  <c r="D1802" i="9" s="1"/>
  <c r="B1803" i="9"/>
  <c r="D1803" i="9" s="1"/>
  <c r="B1804" i="9"/>
  <c r="D1804" i="9" s="1"/>
  <c r="B1805" i="9"/>
  <c r="D1805" i="9" s="1"/>
  <c r="B1806" i="9"/>
  <c r="D1806" i="9" s="1"/>
  <c r="B1807" i="9"/>
  <c r="D1807" i="9" s="1"/>
  <c r="B1808" i="9"/>
  <c r="D1808" i="9" s="1"/>
  <c r="B1809" i="9"/>
  <c r="D1809" i="9" s="1"/>
  <c r="B1810" i="9"/>
  <c r="D1810" i="9" s="1"/>
  <c r="B1811" i="9"/>
  <c r="D1811" i="9" s="1"/>
  <c r="B1812" i="9"/>
  <c r="D1812" i="9" s="1"/>
  <c r="B1813" i="9"/>
  <c r="D1813" i="9" s="1"/>
  <c r="B1814" i="9"/>
  <c r="D1814" i="9" s="1"/>
  <c r="B1815" i="9"/>
  <c r="D1815" i="9" s="1"/>
  <c r="B1816" i="9"/>
  <c r="D1816" i="9" s="1"/>
  <c r="B1817" i="9"/>
  <c r="D1817" i="9" s="1"/>
  <c r="B1818" i="9"/>
  <c r="D1818" i="9" s="1"/>
  <c r="B1819" i="9"/>
  <c r="D1819" i="9" s="1"/>
  <c r="B1820" i="9"/>
  <c r="D1820" i="9" s="1"/>
  <c r="B1821" i="9"/>
  <c r="D1821" i="9" s="1"/>
  <c r="B1822" i="9"/>
  <c r="D1822" i="9" s="1"/>
  <c r="B1823" i="9"/>
  <c r="D1823" i="9" s="1"/>
  <c r="B1824" i="9"/>
  <c r="D1824" i="9" s="1"/>
  <c r="B1825" i="9"/>
  <c r="D1825" i="9" s="1"/>
  <c r="B1826" i="9"/>
  <c r="D1826" i="9" s="1"/>
  <c r="B1827" i="9"/>
  <c r="D1827" i="9" s="1"/>
  <c r="B1828" i="9"/>
  <c r="D1828" i="9" s="1"/>
  <c r="B1829" i="9"/>
  <c r="D1829" i="9" s="1"/>
  <c r="B1830" i="9"/>
  <c r="D1830" i="9" s="1"/>
  <c r="B1831" i="9"/>
  <c r="D1831" i="9" s="1"/>
  <c r="B1832" i="9"/>
  <c r="D1832" i="9" s="1"/>
  <c r="B1833" i="9"/>
  <c r="D1833" i="9" s="1"/>
  <c r="B1834" i="9"/>
  <c r="D1834" i="9" s="1"/>
  <c r="B1835" i="9"/>
  <c r="D1835" i="9" s="1"/>
  <c r="B1836" i="9"/>
  <c r="D1836" i="9" s="1"/>
  <c r="B1837" i="9"/>
  <c r="D1837" i="9" s="1"/>
  <c r="B1838" i="9"/>
  <c r="D1838" i="9" s="1"/>
  <c r="B1839" i="9"/>
  <c r="D1839" i="9" s="1"/>
  <c r="B1840" i="9"/>
  <c r="D1840" i="9" s="1"/>
  <c r="B1841" i="9"/>
  <c r="D1841" i="9" s="1"/>
  <c r="B1842" i="9"/>
  <c r="D1842" i="9" s="1"/>
  <c r="B1843" i="9"/>
  <c r="D1843" i="9" s="1"/>
  <c r="B1844" i="9"/>
  <c r="D1844" i="9" s="1"/>
  <c r="B1845" i="9"/>
  <c r="D1845" i="9" s="1"/>
  <c r="B1846" i="9"/>
  <c r="D1846" i="9" s="1"/>
  <c r="B1847" i="9"/>
  <c r="D1847" i="9" s="1"/>
  <c r="B1848" i="9"/>
  <c r="D1848" i="9" s="1"/>
  <c r="B1849" i="9"/>
  <c r="D1849" i="9" s="1"/>
  <c r="B1850" i="9"/>
  <c r="D1850" i="9" s="1"/>
  <c r="B1851" i="9"/>
  <c r="D1851" i="9" s="1"/>
  <c r="J355" i="9"/>
  <c r="J356" i="9"/>
  <c r="J357" i="9"/>
  <c r="J359" i="9"/>
  <c r="U358" i="9" s="1"/>
  <c r="J360" i="9"/>
  <c r="J361" i="9"/>
  <c r="J362" i="9"/>
  <c r="J363" i="9"/>
  <c r="J364" i="9"/>
  <c r="J365" i="9"/>
  <c r="J366" i="9"/>
  <c r="J367" i="9"/>
  <c r="J368" i="9"/>
  <c r="J369" i="9"/>
  <c r="U369" i="9" s="1"/>
  <c r="J371" i="9"/>
  <c r="J372" i="9"/>
  <c r="J373" i="9"/>
  <c r="J374" i="9"/>
  <c r="J375" i="9"/>
  <c r="J376" i="9"/>
  <c r="J377" i="9"/>
  <c r="J378" i="9"/>
  <c r="J379" i="9"/>
  <c r="J380" i="9"/>
  <c r="J381" i="9"/>
  <c r="U381" i="9" s="1"/>
  <c r="J383" i="9"/>
  <c r="J384" i="9"/>
  <c r="J385" i="9"/>
  <c r="J386" i="9"/>
  <c r="J387" i="9"/>
  <c r="J388" i="9"/>
  <c r="J389" i="9"/>
  <c r="J390" i="9"/>
  <c r="J391" i="9"/>
  <c r="J392" i="9"/>
  <c r="J393" i="9"/>
  <c r="U393" i="9" s="1"/>
  <c r="J395" i="9"/>
  <c r="U394" i="9" s="1"/>
  <c r="J396" i="9"/>
  <c r="J397" i="9"/>
  <c r="J398" i="9"/>
  <c r="J399" i="9"/>
  <c r="J400" i="9"/>
  <c r="J401" i="9"/>
  <c r="J402" i="9"/>
  <c r="J403" i="9"/>
  <c r="J404" i="9"/>
  <c r="J405" i="9"/>
  <c r="U405" i="9" s="1"/>
  <c r="J407" i="9"/>
  <c r="J408" i="9"/>
  <c r="J409" i="9"/>
  <c r="J410" i="9"/>
  <c r="J411" i="9"/>
  <c r="J412" i="9"/>
  <c r="J413" i="9"/>
  <c r="J414" i="9"/>
  <c r="J415" i="9"/>
  <c r="J416" i="9"/>
  <c r="J417" i="9"/>
  <c r="U417" i="9" s="1"/>
  <c r="J419" i="9"/>
  <c r="J420" i="9"/>
  <c r="J421" i="9"/>
  <c r="J422" i="9"/>
  <c r="J423" i="9"/>
  <c r="J424" i="9"/>
  <c r="J425" i="9"/>
  <c r="J426" i="9"/>
  <c r="J427" i="9"/>
  <c r="J428" i="9"/>
  <c r="J429" i="9"/>
  <c r="U429" i="9" s="1"/>
  <c r="J431" i="9"/>
  <c r="U430" i="9" s="1"/>
  <c r="J432" i="9"/>
  <c r="J433" i="9"/>
  <c r="J434" i="9"/>
  <c r="J435" i="9"/>
  <c r="J436" i="9"/>
  <c r="J437" i="9"/>
  <c r="J438" i="9"/>
  <c r="J439" i="9"/>
  <c r="J440" i="9"/>
  <c r="J441" i="9"/>
  <c r="U441" i="9" s="1"/>
  <c r="J443" i="9"/>
  <c r="U442" i="9" s="1"/>
  <c r="J444" i="9"/>
  <c r="J445" i="9"/>
  <c r="J446" i="9"/>
  <c r="J447" i="9"/>
  <c r="J448" i="9"/>
  <c r="J449" i="9"/>
  <c r="J450" i="9"/>
  <c r="J451" i="9"/>
  <c r="J452" i="9"/>
  <c r="J453" i="9"/>
  <c r="U453" i="9" s="1"/>
  <c r="J455" i="9"/>
  <c r="J456" i="9"/>
  <c r="J457" i="9"/>
  <c r="J458" i="9"/>
  <c r="J459" i="9"/>
  <c r="J460" i="9"/>
  <c r="J461" i="9"/>
  <c r="J462" i="9"/>
  <c r="J463" i="9"/>
  <c r="J464" i="9"/>
  <c r="J465" i="9"/>
  <c r="U465" i="9" s="1"/>
  <c r="J467" i="9"/>
  <c r="J468" i="9"/>
  <c r="J469" i="9"/>
  <c r="J470" i="9"/>
  <c r="J471" i="9"/>
  <c r="J472" i="9"/>
  <c r="J473" i="9"/>
  <c r="J474" i="9"/>
  <c r="J475" i="9"/>
  <c r="J476" i="9"/>
  <c r="J477" i="9"/>
  <c r="U477" i="9" s="1"/>
  <c r="J479" i="9"/>
  <c r="U478" i="9" s="1"/>
  <c r="J480" i="9"/>
  <c r="J481" i="9"/>
  <c r="J482" i="9"/>
  <c r="J483" i="9"/>
  <c r="J484" i="9"/>
  <c r="J485" i="9"/>
  <c r="J486" i="9"/>
  <c r="J487" i="9"/>
  <c r="J488" i="9"/>
  <c r="J489" i="9"/>
  <c r="U489" i="9" s="1"/>
  <c r="J491" i="9"/>
  <c r="J492" i="9"/>
  <c r="J493" i="9"/>
  <c r="J494" i="9"/>
  <c r="J495" i="9"/>
  <c r="J496" i="9"/>
  <c r="J497" i="9"/>
  <c r="J498" i="9"/>
  <c r="J499" i="9"/>
  <c r="J500" i="9"/>
  <c r="J501" i="9"/>
  <c r="U501" i="9" s="1"/>
  <c r="J503" i="9"/>
  <c r="U502" i="9" s="1"/>
  <c r="J504" i="9"/>
  <c r="J505" i="9"/>
  <c r="J506" i="9"/>
  <c r="J507" i="9"/>
  <c r="J508" i="9"/>
  <c r="J509" i="9"/>
  <c r="J510" i="9"/>
  <c r="J511" i="9"/>
  <c r="J512" i="9"/>
  <c r="J513" i="9"/>
  <c r="U513" i="9" s="1"/>
  <c r="J515" i="9"/>
  <c r="U514" i="9" s="1"/>
  <c r="J516" i="9"/>
  <c r="J517" i="9"/>
  <c r="J518" i="9"/>
  <c r="J519" i="9"/>
  <c r="J520" i="9"/>
  <c r="J521" i="9"/>
  <c r="J522" i="9"/>
  <c r="J523" i="9"/>
  <c r="J524" i="9"/>
  <c r="J525" i="9"/>
  <c r="U525" i="9" s="1"/>
  <c r="J527" i="9"/>
  <c r="J528" i="9"/>
  <c r="J529" i="9"/>
  <c r="J530" i="9"/>
  <c r="J531" i="9"/>
  <c r="J532" i="9"/>
  <c r="J533" i="9"/>
  <c r="J534" i="9"/>
  <c r="J535" i="9"/>
  <c r="J536" i="9"/>
  <c r="J537" i="9"/>
  <c r="J539" i="9"/>
  <c r="U538" i="9" s="1"/>
  <c r="J540" i="9"/>
  <c r="J541" i="9"/>
  <c r="J542" i="9"/>
  <c r="J543" i="9"/>
  <c r="J544" i="9"/>
  <c r="J545" i="9"/>
  <c r="J546" i="9"/>
  <c r="J547" i="9"/>
  <c r="J548" i="9"/>
  <c r="J549" i="9"/>
  <c r="U549" i="9" s="1"/>
  <c r="J551" i="9"/>
  <c r="J552" i="9"/>
  <c r="J553" i="9"/>
  <c r="J554" i="9"/>
  <c r="J555" i="9"/>
  <c r="J556" i="9"/>
  <c r="J557" i="9"/>
  <c r="J558" i="9"/>
  <c r="J559" i="9"/>
  <c r="J560" i="9"/>
  <c r="J561" i="9"/>
  <c r="U561" i="9" s="1"/>
  <c r="J563" i="9"/>
  <c r="U562" i="9" s="1"/>
  <c r="J564" i="9"/>
  <c r="J565" i="9"/>
  <c r="J566" i="9"/>
  <c r="J567" i="9"/>
  <c r="J568" i="9"/>
  <c r="J569" i="9"/>
  <c r="J570" i="9"/>
  <c r="J571" i="9"/>
  <c r="J572" i="9"/>
  <c r="J573" i="9"/>
  <c r="U573" i="9" s="1"/>
  <c r="J575" i="9"/>
  <c r="U574" i="9" s="1"/>
  <c r="J576" i="9"/>
  <c r="J577" i="9"/>
  <c r="J578" i="9"/>
  <c r="J579" i="9"/>
  <c r="J580" i="9"/>
  <c r="J581" i="9"/>
  <c r="J582" i="9"/>
  <c r="J583" i="9"/>
  <c r="J584" i="9"/>
  <c r="J585" i="9"/>
  <c r="J587" i="9"/>
  <c r="U586" i="9" s="1"/>
  <c r="J588" i="9"/>
  <c r="J589" i="9"/>
  <c r="J590" i="9"/>
  <c r="J591" i="9"/>
  <c r="J592" i="9"/>
  <c r="J593" i="9"/>
  <c r="J594" i="9"/>
  <c r="J595" i="9"/>
  <c r="J596" i="9"/>
  <c r="J597" i="9"/>
  <c r="U597" i="9" s="1"/>
  <c r="J599" i="9"/>
  <c r="J600" i="9"/>
  <c r="J601" i="9"/>
  <c r="J602" i="9"/>
  <c r="J603" i="9"/>
  <c r="J604" i="9"/>
  <c r="J605" i="9"/>
  <c r="J606" i="9"/>
  <c r="J607" i="9"/>
  <c r="J608" i="9"/>
  <c r="J609" i="9"/>
  <c r="U609" i="9" s="1"/>
  <c r="J611" i="9"/>
  <c r="J612" i="9"/>
  <c r="J613" i="9"/>
  <c r="J614" i="9"/>
  <c r="J615" i="9"/>
  <c r="J616" i="9"/>
  <c r="J617" i="9"/>
  <c r="J618" i="9"/>
  <c r="J619" i="9"/>
  <c r="J620" i="9"/>
  <c r="J621" i="9"/>
  <c r="U621" i="9" s="1"/>
  <c r="J623" i="9"/>
  <c r="J624" i="9"/>
  <c r="J625" i="9"/>
  <c r="J626" i="9"/>
  <c r="J627" i="9"/>
  <c r="J628" i="9"/>
  <c r="J629" i="9"/>
  <c r="J630" i="9"/>
  <c r="J631" i="9"/>
  <c r="J632" i="9"/>
  <c r="J633" i="9"/>
  <c r="J635" i="9"/>
  <c r="J636" i="9"/>
  <c r="J637" i="9"/>
  <c r="J638" i="9"/>
  <c r="J639" i="9"/>
  <c r="J640" i="9"/>
  <c r="J641" i="9"/>
  <c r="J642" i="9"/>
  <c r="J643" i="9"/>
  <c r="J644" i="9"/>
  <c r="J645" i="9"/>
  <c r="U645" i="9" s="1"/>
  <c r="J647" i="9"/>
  <c r="U646" i="9" s="1"/>
  <c r="J648" i="9"/>
  <c r="J649" i="9"/>
  <c r="J650" i="9"/>
  <c r="J651" i="9"/>
  <c r="J652" i="9"/>
  <c r="J653" i="9"/>
  <c r="J654" i="9"/>
  <c r="J655" i="9"/>
  <c r="J656" i="9"/>
  <c r="J657" i="9"/>
  <c r="U657" i="9" s="1"/>
  <c r="J659" i="9"/>
  <c r="J660" i="9"/>
  <c r="J661" i="9"/>
  <c r="J662" i="9"/>
  <c r="J663" i="9"/>
  <c r="J664" i="9"/>
  <c r="J665" i="9"/>
  <c r="J666" i="9"/>
  <c r="J667" i="9"/>
  <c r="J668" i="9"/>
  <c r="J669" i="9"/>
  <c r="U669" i="9" s="1"/>
  <c r="J671" i="9"/>
  <c r="J672" i="9"/>
  <c r="J673" i="9"/>
  <c r="J674" i="9"/>
  <c r="J675" i="9"/>
  <c r="J676" i="9"/>
  <c r="J677" i="9"/>
  <c r="J678" i="9"/>
  <c r="J679" i="9"/>
  <c r="J680" i="9"/>
  <c r="J681" i="9"/>
  <c r="U681" i="9" s="1"/>
  <c r="J683" i="9"/>
  <c r="J684" i="9"/>
  <c r="J685" i="9"/>
  <c r="J686" i="9"/>
  <c r="J687" i="9"/>
  <c r="J688" i="9"/>
  <c r="J689" i="9"/>
  <c r="J690" i="9"/>
  <c r="J691" i="9"/>
  <c r="J692" i="9"/>
  <c r="J693" i="9"/>
  <c r="J695" i="9"/>
  <c r="U694" i="9" s="1"/>
  <c r="J696" i="9"/>
  <c r="J697" i="9"/>
  <c r="J698" i="9"/>
  <c r="J699" i="9"/>
  <c r="J700" i="9"/>
  <c r="J701" i="9"/>
  <c r="J702" i="9"/>
  <c r="J703" i="9"/>
  <c r="J704" i="9"/>
  <c r="J705" i="9"/>
  <c r="U705" i="9" s="1"/>
  <c r="J707" i="9"/>
  <c r="J708" i="9"/>
  <c r="J709" i="9"/>
  <c r="J710" i="9"/>
  <c r="J711" i="9"/>
  <c r="J712" i="9"/>
  <c r="J713" i="9"/>
  <c r="J714" i="9"/>
  <c r="J715" i="9"/>
  <c r="J716" i="9"/>
  <c r="J717" i="9"/>
  <c r="J719" i="9"/>
  <c r="U718" i="9" s="1"/>
  <c r="J720" i="9"/>
  <c r="J721" i="9"/>
  <c r="J722" i="9"/>
  <c r="J723" i="9"/>
  <c r="J724" i="9"/>
  <c r="J725" i="9"/>
  <c r="J726" i="9"/>
  <c r="J727" i="9"/>
  <c r="J728" i="9"/>
  <c r="J729" i="9"/>
  <c r="U729" i="9" s="1"/>
  <c r="J731" i="9"/>
  <c r="J732" i="9"/>
  <c r="J733" i="9"/>
  <c r="J734" i="9"/>
  <c r="J735" i="9"/>
  <c r="J736" i="9"/>
  <c r="J737" i="9"/>
  <c r="J738" i="9"/>
  <c r="J739" i="9"/>
  <c r="J740" i="9"/>
  <c r="J741" i="9"/>
  <c r="J743" i="9"/>
  <c r="U742" i="9" s="1"/>
  <c r="J744" i="9"/>
  <c r="J745" i="9"/>
  <c r="J746" i="9"/>
  <c r="J747" i="9"/>
  <c r="J748" i="9"/>
  <c r="J749" i="9"/>
  <c r="J750" i="9"/>
  <c r="J751" i="9"/>
  <c r="J752" i="9"/>
  <c r="J753" i="9"/>
  <c r="U753" i="9" s="1"/>
  <c r="J755" i="9"/>
  <c r="J756" i="9"/>
  <c r="J757" i="9"/>
  <c r="J758" i="9"/>
  <c r="J759" i="9"/>
  <c r="J760" i="9"/>
  <c r="J761" i="9"/>
  <c r="J762" i="9"/>
  <c r="J763" i="9"/>
  <c r="J764" i="9"/>
  <c r="J765" i="9"/>
  <c r="U765" i="9" s="1"/>
  <c r="J767" i="9"/>
  <c r="U766" i="9" s="1"/>
  <c r="J768" i="9"/>
  <c r="J769" i="9"/>
  <c r="J770" i="9"/>
  <c r="J771" i="9"/>
  <c r="J772" i="9"/>
  <c r="J773" i="9"/>
  <c r="J774" i="9"/>
  <c r="J775" i="9"/>
  <c r="J776" i="9"/>
  <c r="J777" i="9"/>
  <c r="U777" i="9" s="1"/>
  <c r="J779" i="9"/>
  <c r="J780" i="9"/>
  <c r="J781" i="9"/>
  <c r="J782" i="9"/>
  <c r="J783" i="9"/>
  <c r="J784" i="9"/>
  <c r="J785" i="9"/>
  <c r="J786" i="9"/>
  <c r="J787" i="9"/>
  <c r="J788" i="9"/>
  <c r="J789" i="9"/>
  <c r="U789" i="9" s="1"/>
  <c r="J791" i="9"/>
  <c r="J792" i="9"/>
  <c r="J793" i="9"/>
  <c r="J794" i="9"/>
  <c r="J795" i="9"/>
  <c r="J796" i="9"/>
  <c r="J797" i="9"/>
  <c r="J798" i="9"/>
  <c r="J799" i="9"/>
  <c r="J800" i="9"/>
  <c r="J801" i="9"/>
  <c r="U801" i="9" s="1"/>
  <c r="J803" i="9"/>
  <c r="J804" i="9"/>
  <c r="J805" i="9"/>
  <c r="J806" i="9"/>
  <c r="J807" i="9"/>
  <c r="J808" i="9"/>
  <c r="J809" i="9"/>
  <c r="J810" i="9"/>
  <c r="J811" i="9"/>
  <c r="J812" i="9"/>
  <c r="J813" i="9"/>
  <c r="U813" i="9" s="1"/>
  <c r="J815" i="9"/>
  <c r="U814" i="9" s="1"/>
  <c r="J816" i="9"/>
  <c r="J817" i="9"/>
  <c r="J818" i="9"/>
  <c r="J819" i="9"/>
  <c r="J820" i="9"/>
  <c r="J821" i="9"/>
  <c r="J822" i="9"/>
  <c r="J823" i="9"/>
  <c r="J824" i="9"/>
  <c r="J825" i="9"/>
  <c r="U825" i="9" s="1"/>
  <c r="J827" i="9"/>
  <c r="J828" i="9"/>
  <c r="J829" i="9"/>
  <c r="J830" i="9"/>
  <c r="J831" i="9"/>
  <c r="J832" i="9"/>
  <c r="J833" i="9"/>
  <c r="J834" i="9"/>
  <c r="J835" i="9"/>
  <c r="J836" i="9"/>
  <c r="J837" i="9"/>
  <c r="U837" i="9" s="1"/>
  <c r="J839" i="9"/>
  <c r="J840" i="9"/>
  <c r="J841" i="9"/>
  <c r="J842" i="9"/>
  <c r="J843" i="9"/>
  <c r="J844" i="9"/>
  <c r="J845" i="9"/>
  <c r="J846" i="9"/>
  <c r="J847" i="9"/>
  <c r="J848" i="9"/>
  <c r="J849" i="9"/>
  <c r="U849" i="9" s="1"/>
  <c r="J851" i="9"/>
  <c r="J852" i="9"/>
  <c r="J853" i="9"/>
  <c r="J854" i="9"/>
  <c r="J855" i="9"/>
  <c r="J856" i="9"/>
  <c r="J857" i="9"/>
  <c r="J858" i="9"/>
  <c r="J859" i="9"/>
  <c r="J860" i="9"/>
  <c r="J861" i="9"/>
  <c r="U861" i="9" s="1"/>
  <c r="J863" i="9"/>
  <c r="U862" i="9" s="1"/>
  <c r="J864" i="9"/>
  <c r="J865" i="9"/>
  <c r="J866" i="9"/>
  <c r="J867" i="9"/>
  <c r="J868" i="9"/>
  <c r="J869" i="9"/>
  <c r="J870" i="9"/>
  <c r="J871" i="9"/>
  <c r="J872" i="9"/>
  <c r="J873" i="9"/>
  <c r="U873" i="9" s="1"/>
  <c r="J875" i="9"/>
  <c r="J876" i="9"/>
  <c r="J877" i="9"/>
  <c r="J878" i="9"/>
  <c r="J879" i="9"/>
  <c r="J880" i="9"/>
  <c r="J881" i="9"/>
  <c r="J882" i="9"/>
  <c r="J883" i="9"/>
  <c r="J884" i="9"/>
  <c r="J885" i="9"/>
  <c r="U885" i="9" s="1"/>
  <c r="J887" i="9"/>
  <c r="J888" i="9"/>
  <c r="J889" i="9"/>
  <c r="J890" i="9"/>
  <c r="J891" i="9"/>
  <c r="J892" i="9"/>
  <c r="J893" i="9"/>
  <c r="J894" i="9"/>
  <c r="J895" i="9"/>
  <c r="J896" i="9"/>
  <c r="J897" i="9"/>
  <c r="U897" i="9" s="1"/>
  <c r="J899" i="9"/>
  <c r="J900" i="9"/>
  <c r="J901" i="9"/>
  <c r="J902" i="9"/>
  <c r="J903" i="9"/>
  <c r="J904" i="9"/>
  <c r="J905" i="9"/>
  <c r="J906" i="9"/>
  <c r="J907" i="9"/>
  <c r="J908" i="9"/>
  <c r="J909" i="9"/>
  <c r="U909" i="9" s="1"/>
  <c r="J911" i="9"/>
  <c r="U910" i="9" s="1"/>
  <c r="J912" i="9"/>
  <c r="J913" i="9"/>
  <c r="J914" i="9"/>
  <c r="J915" i="9"/>
  <c r="J916" i="9"/>
  <c r="J917" i="9"/>
  <c r="J918" i="9"/>
  <c r="J919" i="9"/>
  <c r="J920" i="9"/>
  <c r="J921" i="9"/>
  <c r="U921" i="9" s="1"/>
  <c r="J923" i="9"/>
  <c r="U922" i="9" s="1"/>
  <c r="J924" i="9"/>
  <c r="J925" i="9"/>
  <c r="J926" i="9"/>
  <c r="J927" i="9"/>
  <c r="J928" i="9"/>
  <c r="J929" i="9"/>
  <c r="J930" i="9"/>
  <c r="J931" i="9"/>
  <c r="J932" i="9"/>
  <c r="J933" i="9"/>
  <c r="U933" i="9" s="1"/>
  <c r="J935" i="9"/>
  <c r="J936" i="9"/>
  <c r="J937" i="9"/>
  <c r="J938" i="9"/>
  <c r="J939" i="9"/>
  <c r="J940" i="9"/>
  <c r="J941" i="9"/>
  <c r="J942" i="9"/>
  <c r="J943" i="9"/>
  <c r="J944" i="9"/>
  <c r="J945" i="9"/>
  <c r="U945" i="9" s="1"/>
  <c r="J947" i="9"/>
  <c r="J948" i="9"/>
  <c r="J949" i="9"/>
  <c r="J950" i="9"/>
  <c r="J951" i="9"/>
  <c r="J952" i="9"/>
  <c r="J953" i="9"/>
  <c r="J954" i="9"/>
  <c r="J955" i="9"/>
  <c r="J956" i="9"/>
  <c r="J957" i="9"/>
  <c r="U957" i="9" s="1"/>
  <c r="J959" i="9"/>
  <c r="J960" i="9"/>
  <c r="J961" i="9"/>
  <c r="J962" i="9"/>
  <c r="J963" i="9"/>
  <c r="J964" i="9"/>
  <c r="J965" i="9"/>
  <c r="J966" i="9"/>
  <c r="J967" i="9"/>
  <c r="J968" i="9"/>
  <c r="J969" i="9"/>
  <c r="U969" i="9" s="1"/>
  <c r="J971" i="9"/>
  <c r="J972" i="9"/>
  <c r="J973" i="9"/>
  <c r="J974" i="9"/>
  <c r="J975" i="9"/>
  <c r="J976" i="9"/>
  <c r="J977" i="9"/>
  <c r="J978" i="9"/>
  <c r="J979" i="9"/>
  <c r="J980" i="9"/>
  <c r="J981" i="9"/>
  <c r="U981" i="9" s="1"/>
  <c r="J983" i="9"/>
  <c r="J984" i="9"/>
  <c r="J985" i="9"/>
  <c r="J986" i="9"/>
  <c r="J987" i="9"/>
  <c r="J988" i="9"/>
  <c r="J989" i="9"/>
  <c r="J990" i="9"/>
  <c r="J991" i="9"/>
  <c r="J992" i="9"/>
  <c r="J993" i="9"/>
  <c r="U993" i="9" s="1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510" i="9"/>
  <c r="U1511" i="9"/>
  <c r="U1512" i="9"/>
  <c r="U1513" i="9"/>
  <c r="U1514" i="9"/>
  <c r="U1515" i="9"/>
  <c r="U1516" i="9"/>
  <c r="U1517" i="9"/>
  <c r="U1518" i="9"/>
  <c r="U1519" i="9"/>
  <c r="U1520" i="9"/>
  <c r="U1521" i="9"/>
  <c r="U1522" i="9"/>
  <c r="U1523" i="9"/>
  <c r="U1524" i="9"/>
  <c r="U1525" i="9"/>
  <c r="U1526" i="9"/>
  <c r="U1527" i="9"/>
  <c r="U1528" i="9"/>
  <c r="U1529" i="9"/>
  <c r="U1530" i="9"/>
  <c r="U1531" i="9"/>
  <c r="U1532" i="9"/>
  <c r="U1533" i="9"/>
  <c r="U1534" i="9"/>
  <c r="U1535" i="9"/>
  <c r="U1536" i="9"/>
  <c r="U1537" i="9"/>
  <c r="U1538" i="9"/>
  <c r="U1539" i="9"/>
  <c r="U1540" i="9"/>
  <c r="U1541" i="9"/>
  <c r="U1542" i="9"/>
  <c r="U1543" i="9"/>
  <c r="U1544" i="9"/>
  <c r="U1545" i="9"/>
  <c r="U1546" i="9"/>
  <c r="U1547" i="9"/>
  <c r="U1548" i="9"/>
  <c r="F1549" i="9"/>
  <c r="U1549" i="9"/>
  <c r="F1550" i="9"/>
  <c r="U1550" i="9"/>
  <c r="U1551" i="9"/>
  <c r="F1552" i="9"/>
  <c r="U1552" i="9"/>
  <c r="F1553" i="9"/>
  <c r="U1553" i="9"/>
  <c r="U1554" i="9"/>
  <c r="F1555" i="9"/>
  <c r="G1555" i="9"/>
  <c r="U1555" i="9"/>
  <c r="F1556" i="9"/>
  <c r="G1556" i="9"/>
  <c r="U1556" i="9"/>
  <c r="U1557" i="9"/>
  <c r="F1558" i="9"/>
  <c r="G1558" i="9"/>
  <c r="U1558" i="9"/>
  <c r="F1559" i="9"/>
  <c r="G1559" i="9"/>
  <c r="U1559" i="9"/>
  <c r="U1560" i="9"/>
  <c r="F1561" i="9"/>
  <c r="G1561" i="9"/>
  <c r="U1561" i="9"/>
  <c r="F1562" i="9"/>
  <c r="G1562" i="9"/>
  <c r="U1562" i="9"/>
  <c r="U1563" i="9"/>
  <c r="F1564" i="9"/>
  <c r="G1564" i="9"/>
  <c r="U1564" i="9"/>
  <c r="F1565" i="9"/>
  <c r="G1565" i="9"/>
  <c r="U1565" i="9"/>
  <c r="U1566" i="9"/>
  <c r="F1567" i="9"/>
  <c r="G1567" i="9"/>
  <c r="U1567" i="9"/>
  <c r="F1568" i="9"/>
  <c r="G1568" i="9"/>
  <c r="U1568" i="9"/>
  <c r="U1569" i="9"/>
  <c r="F1570" i="9"/>
  <c r="G1570" i="9"/>
  <c r="U1570" i="9"/>
  <c r="F1571" i="9"/>
  <c r="G1571" i="9"/>
  <c r="U1571" i="9"/>
  <c r="U1572" i="9"/>
  <c r="F1573" i="9"/>
  <c r="G1573" i="9"/>
  <c r="U1573" i="9"/>
  <c r="F1574" i="9"/>
  <c r="G1574" i="9"/>
  <c r="U1574" i="9"/>
  <c r="U1575" i="9"/>
  <c r="F1576" i="9"/>
  <c r="G1576" i="9"/>
  <c r="U1576" i="9"/>
  <c r="F1577" i="9"/>
  <c r="G1577" i="9"/>
  <c r="U1577" i="9"/>
  <c r="U1578" i="9"/>
  <c r="F1579" i="9"/>
  <c r="G1579" i="9"/>
  <c r="U1579" i="9"/>
  <c r="F1580" i="9"/>
  <c r="G1580" i="9"/>
  <c r="U1580" i="9"/>
  <c r="U1581" i="9"/>
  <c r="F1582" i="9"/>
  <c r="G1582" i="9"/>
  <c r="U1582" i="9"/>
  <c r="F1583" i="9"/>
  <c r="G1583" i="9"/>
  <c r="U1583" i="9"/>
  <c r="U1584" i="9"/>
  <c r="F1585" i="9"/>
  <c r="G1585" i="9"/>
  <c r="U1585" i="9"/>
  <c r="F1586" i="9"/>
  <c r="G1586" i="9"/>
  <c r="U1586" i="9"/>
  <c r="U1587" i="9"/>
  <c r="F1588" i="9"/>
  <c r="G1588" i="9"/>
  <c r="U1588" i="9"/>
  <c r="F1589" i="9"/>
  <c r="G1589" i="9"/>
  <c r="U1589" i="9"/>
  <c r="U1590" i="9"/>
  <c r="F1591" i="9"/>
  <c r="G1591" i="9"/>
  <c r="U1591" i="9"/>
  <c r="F1592" i="9"/>
  <c r="G1592" i="9"/>
  <c r="U1592" i="9"/>
  <c r="U1593" i="9"/>
  <c r="F1594" i="9"/>
  <c r="G1594" i="9"/>
  <c r="U1594" i="9"/>
  <c r="F1595" i="9"/>
  <c r="G1595" i="9"/>
  <c r="U1595" i="9"/>
  <c r="U1596" i="9"/>
  <c r="F1597" i="9"/>
  <c r="G1597" i="9"/>
  <c r="U1597" i="9"/>
  <c r="F1598" i="9"/>
  <c r="G1598" i="9"/>
  <c r="U1598" i="9"/>
  <c r="U1599" i="9"/>
  <c r="F1600" i="9"/>
  <c r="G1600" i="9"/>
  <c r="U1600" i="9"/>
  <c r="F1601" i="9"/>
  <c r="G1601" i="9"/>
  <c r="U1601" i="9"/>
  <c r="U1602" i="9"/>
  <c r="F1603" i="9"/>
  <c r="G1603" i="9"/>
  <c r="U1603" i="9"/>
  <c r="F1604" i="9"/>
  <c r="G1604" i="9"/>
  <c r="U1604" i="9"/>
  <c r="U1605" i="9"/>
  <c r="F1606" i="9"/>
  <c r="G1606" i="9"/>
  <c r="U1606" i="9"/>
  <c r="F1607" i="9"/>
  <c r="G1607" i="9"/>
  <c r="U1607" i="9"/>
  <c r="U1608" i="9"/>
  <c r="F1609" i="9"/>
  <c r="G1609" i="9"/>
  <c r="U1609" i="9"/>
  <c r="F1610" i="9"/>
  <c r="G1610" i="9"/>
  <c r="U1610" i="9"/>
  <c r="U1611" i="9"/>
  <c r="F1612" i="9"/>
  <c r="G1612" i="9"/>
  <c r="U1612" i="9"/>
  <c r="F1613" i="9"/>
  <c r="G1613" i="9"/>
  <c r="U1613" i="9"/>
  <c r="U1614" i="9"/>
  <c r="F1615" i="9"/>
  <c r="G1615" i="9"/>
  <c r="U1615" i="9"/>
  <c r="F1616" i="9"/>
  <c r="G1616" i="9"/>
  <c r="U1616" i="9"/>
  <c r="U1617" i="9"/>
  <c r="F1618" i="9"/>
  <c r="G1618" i="9"/>
  <c r="U1618" i="9"/>
  <c r="F1619" i="9"/>
  <c r="G1619" i="9"/>
  <c r="U1619" i="9"/>
  <c r="U1620" i="9"/>
  <c r="F1621" i="9"/>
  <c r="G1621" i="9"/>
  <c r="U1621" i="9"/>
  <c r="F1622" i="9"/>
  <c r="G1622" i="9"/>
  <c r="U1622" i="9"/>
  <c r="U1623" i="9"/>
  <c r="F1624" i="9"/>
  <c r="G1624" i="9"/>
  <c r="U1624" i="9"/>
  <c r="F1625" i="9"/>
  <c r="G1625" i="9"/>
  <c r="U1625" i="9"/>
  <c r="U1626" i="9"/>
  <c r="F1627" i="9"/>
  <c r="G1627" i="9"/>
  <c r="U1627" i="9"/>
  <c r="F1628" i="9"/>
  <c r="G1628" i="9"/>
  <c r="U1628" i="9"/>
  <c r="U1629" i="9"/>
  <c r="F1630" i="9"/>
  <c r="G1630" i="9"/>
  <c r="U1630" i="9"/>
  <c r="F1631" i="9"/>
  <c r="G1631" i="9"/>
  <c r="U1631" i="9"/>
  <c r="U1632" i="9"/>
  <c r="F1633" i="9"/>
  <c r="G1633" i="9"/>
  <c r="U1633" i="9"/>
  <c r="F1634" i="9"/>
  <c r="G1634" i="9"/>
  <c r="U1634" i="9"/>
  <c r="U1635" i="9"/>
  <c r="F1636" i="9"/>
  <c r="G1636" i="9"/>
  <c r="U1636" i="9"/>
  <c r="F1637" i="9"/>
  <c r="G1637" i="9"/>
  <c r="U1637" i="9"/>
  <c r="U1638" i="9"/>
  <c r="F1639" i="9"/>
  <c r="G1639" i="9"/>
  <c r="U1639" i="9"/>
  <c r="F1640" i="9"/>
  <c r="G1640" i="9"/>
  <c r="U1640" i="9"/>
  <c r="U1641" i="9"/>
  <c r="F1642" i="9"/>
  <c r="G1642" i="9"/>
  <c r="U1642" i="9"/>
  <c r="F1643" i="9"/>
  <c r="G1643" i="9"/>
  <c r="U1643" i="9"/>
  <c r="U1644" i="9"/>
  <c r="F1645" i="9"/>
  <c r="G1645" i="9"/>
  <c r="U1645" i="9"/>
  <c r="F1646" i="9"/>
  <c r="G1646" i="9"/>
  <c r="U1646" i="9"/>
  <c r="U1647" i="9"/>
  <c r="F1648" i="9"/>
  <c r="G1648" i="9"/>
  <c r="U1648" i="9"/>
  <c r="F1649" i="9"/>
  <c r="G1649" i="9"/>
  <c r="U1649" i="9"/>
  <c r="U1650" i="9"/>
  <c r="F1651" i="9"/>
  <c r="G1651" i="9"/>
  <c r="U1651" i="9"/>
  <c r="F1652" i="9"/>
  <c r="G1652" i="9"/>
  <c r="U1652" i="9"/>
  <c r="U1653" i="9"/>
  <c r="F1654" i="9"/>
  <c r="G1654" i="9"/>
  <c r="U1654" i="9"/>
  <c r="F1655" i="9"/>
  <c r="G1655" i="9"/>
  <c r="U1655" i="9"/>
  <c r="U1656" i="9"/>
  <c r="F1657" i="9"/>
  <c r="G1657" i="9"/>
  <c r="U1657" i="9"/>
  <c r="F1658" i="9"/>
  <c r="G1658" i="9"/>
  <c r="U1658" i="9"/>
  <c r="U1659" i="9"/>
  <c r="F1660" i="9"/>
  <c r="U1660" i="9"/>
  <c r="F1661" i="9"/>
  <c r="U1661" i="9"/>
  <c r="G1662" i="9"/>
  <c r="U1662" i="9"/>
  <c r="F1663" i="9"/>
  <c r="U1663" i="9"/>
  <c r="F1664" i="9"/>
  <c r="U1664" i="9"/>
  <c r="U1665" i="9"/>
  <c r="F1666" i="9"/>
  <c r="G1666" i="9"/>
  <c r="U1666" i="9"/>
  <c r="F1667" i="9"/>
  <c r="G1667" i="9"/>
  <c r="U1667" i="9"/>
  <c r="U1668" i="9"/>
  <c r="F1669" i="9"/>
  <c r="G1669" i="9"/>
  <c r="U1669" i="9"/>
  <c r="F1670" i="9"/>
  <c r="G1670" i="9"/>
  <c r="U1670" i="9"/>
  <c r="U1671" i="9"/>
  <c r="F1672" i="9"/>
  <c r="G1672" i="9"/>
  <c r="U1672" i="9"/>
  <c r="F1673" i="9"/>
  <c r="G1673" i="9"/>
  <c r="U1673" i="9"/>
  <c r="U1674" i="9"/>
  <c r="F1675" i="9"/>
  <c r="G1675" i="9"/>
  <c r="U1675" i="9"/>
  <c r="F1676" i="9"/>
  <c r="G1676" i="9"/>
  <c r="U1676" i="9"/>
  <c r="U1677" i="9"/>
  <c r="F1678" i="9"/>
  <c r="G1678" i="9"/>
  <c r="U1678" i="9"/>
  <c r="F1679" i="9"/>
  <c r="G1679" i="9"/>
  <c r="U1679" i="9"/>
  <c r="U1680" i="9"/>
  <c r="F1681" i="9"/>
  <c r="G1681" i="9"/>
  <c r="U1681" i="9"/>
  <c r="F1682" i="9"/>
  <c r="G1682" i="9"/>
  <c r="U1682" i="9"/>
  <c r="U1683" i="9"/>
  <c r="F1684" i="9"/>
  <c r="G1684" i="9"/>
  <c r="U1684" i="9"/>
  <c r="F1685" i="9"/>
  <c r="G1685" i="9"/>
  <c r="U1685" i="9"/>
  <c r="U1686" i="9"/>
  <c r="F1687" i="9"/>
  <c r="G1687" i="9"/>
  <c r="U1687" i="9"/>
  <c r="F1688" i="9"/>
  <c r="G1688" i="9"/>
  <c r="U1688" i="9"/>
  <c r="U1689" i="9"/>
  <c r="F1690" i="9"/>
  <c r="G1690" i="9"/>
  <c r="U1690" i="9"/>
  <c r="F1691" i="9"/>
  <c r="G1691" i="9"/>
  <c r="U1691" i="9"/>
  <c r="U1692" i="9"/>
  <c r="F1693" i="9"/>
  <c r="G1693" i="9"/>
  <c r="U1693" i="9"/>
  <c r="F1694" i="9"/>
  <c r="G1694" i="9"/>
  <c r="U1694" i="9"/>
  <c r="U1695" i="9"/>
  <c r="F1696" i="9"/>
  <c r="G1696" i="9"/>
  <c r="U1696" i="9"/>
  <c r="F1697" i="9"/>
  <c r="G1697" i="9"/>
  <c r="U1697" i="9"/>
  <c r="U1698" i="9"/>
  <c r="F1699" i="9"/>
  <c r="G1699" i="9"/>
  <c r="U1699" i="9"/>
  <c r="F1700" i="9"/>
  <c r="G1700" i="9"/>
  <c r="U1700" i="9"/>
  <c r="U1701" i="9"/>
  <c r="F1702" i="9"/>
  <c r="G1702" i="9"/>
  <c r="U1702" i="9"/>
  <c r="F1703" i="9"/>
  <c r="G1703" i="9"/>
  <c r="U1703" i="9"/>
  <c r="U1704" i="9"/>
  <c r="F1705" i="9"/>
  <c r="G1705" i="9"/>
  <c r="U1705" i="9"/>
  <c r="F1706" i="9"/>
  <c r="G1706" i="9"/>
  <c r="U1706" i="9"/>
  <c r="U1707" i="9"/>
  <c r="F1708" i="9"/>
  <c r="G1708" i="9"/>
  <c r="U1708" i="9"/>
  <c r="F1709" i="9"/>
  <c r="G1709" i="9"/>
  <c r="U1709" i="9"/>
  <c r="U1710" i="9"/>
  <c r="F1711" i="9"/>
  <c r="G1711" i="9"/>
  <c r="U1711" i="9"/>
  <c r="F1712" i="9"/>
  <c r="G1712" i="9"/>
  <c r="U1712" i="9"/>
  <c r="U1713" i="9"/>
  <c r="F1714" i="9"/>
  <c r="G1714" i="9"/>
  <c r="U1714" i="9"/>
  <c r="F1715" i="9"/>
  <c r="G1715" i="9"/>
  <c r="U1715" i="9"/>
  <c r="U1716" i="9"/>
  <c r="F1717" i="9"/>
  <c r="G1717" i="9"/>
  <c r="U1717" i="9"/>
  <c r="F1718" i="9"/>
  <c r="G1718" i="9"/>
  <c r="U1718" i="9"/>
  <c r="U1719" i="9"/>
  <c r="F1720" i="9"/>
  <c r="G1720" i="9"/>
  <c r="U1720" i="9"/>
  <c r="F1721" i="9"/>
  <c r="G1721" i="9"/>
  <c r="U1721" i="9"/>
  <c r="U1722" i="9"/>
  <c r="F1723" i="9"/>
  <c r="G1723" i="9"/>
  <c r="U1723" i="9"/>
  <c r="F1724" i="9"/>
  <c r="G1724" i="9"/>
  <c r="U1724" i="9"/>
  <c r="U1725" i="9"/>
  <c r="F1726" i="9"/>
  <c r="G1726" i="9"/>
  <c r="U1726" i="9"/>
  <c r="F1727" i="9"/>
  <c r="G1727" i="9"/>
  <c r="U1727" i="9"/>
  <c r="U1728" i="9"/>
  <c r="F1729" i="9"/>
  <c r="G1729" i="9"/>
  <c r="U1729" i="9"/>
  <c r="F1730" i="9"/>
  <c r="G1730" i="9"/>
  <c r="U1730" i="9"/>
  <c r="U1731" i="9"/>
  <c r="F1732" i="9"/>
  <c r="G1732" i="9"/>
  <c r="U1732" i="9"/>
  <c r="F1733" i="9"/>
  <c r="G1733" i="9"/>
  <c r="U1733" i="9"/>
  <c r="U1734" i="9"/>
  <c r="F1735" i="9"/>
  <c r="G1735" i="9"/>
  <c r="U1735" i="9"/>
  <c r="F1736" i="9"/>
  <c r="G1736" i="9"/>
  <c r="U1736" i="9"/>
  <c r="U1737" i="9"/>
  <c r="F1738" i="9"/>
  <c r="G1738" i="9"/>
  <c r="U1738" i="9"/>
  <c r="F1739" i="9"/>
  <c r="G1739" i="9"/>
  <c r="U1739" i="9"/>
  <c r="U1740" i="9"/>
  <c r="F1741" i="9"/>
  <c r="G1741" i="9"/>
  <c r="U1741" i="9"/>
  <c r="F1742" i="9"/>
  <c r="G1742" i="9"/>
  <c r="U1742" i="9"/>
  <c r="U1743" i="9"/>
  <c r="F1744" i="9"/>
  <c r="G1744" i="9"/>
  <c r="U1744" i="9"/>
  <c r="F1745" i="9"/>
  <c r="G1745" i="9"/>
  <c r="U1745" i="9"/>
  <c r="U1746" i="9"/>
  <c r="F1747" i="9"/>
  <c r="G1747" i="9"/>
  <c r="U1747" i="9"/>
  <c r="F1748" i="9"/>
  <c r="G1748" i="9"/>
  <c r="U1748" i="9"/>
  <c r="U1749" i="9"/>
  <c r="F1750" i="9"/>
  <c r="G1750" i="9"/>
  <c r="U1750" i="9"/>
  <c r="F1751" i="9"/>
  <c r="G1751" i="9"/>
  <c r="U1751" i="9"/>
  <c r="U1752" i="9"/>
  <c r="F1753" i="9"/>
  <c r="G1753" i="9"/>
  <c r="U1753" i="9"/>
  <c r="F1754" i="9"/>
  <c r="G1754" i="9"/>
  <c r="U1754" i="9"/>
  <c r="U1755" i="9"/>
  <c r="F1756" i="9"/>
  <c r="G1756" i="9"/>
  <c r="U1756" i="9"/>
  <c r="F1757" i="9"/>
  <c r="G1757" i="9"/>
  <c r="U1757" i="9"/>
  <c r="U1758" i="9"/>
  <c r="F1759" i="9"/>
  <c r="G1759" i="9"/>
  <c r="U1759" i="9"/>
  <c r="F1760" i="9"/>
  <c r="G1760" i="9"/>
  <c r="U1760" i="9"/>
  <c r="U1761" i="9"/>
  <c r="F1762" i="9"/>
  <c r="G1762" i="9"/>
  <c r="U1762" i="9"/>
  <c r="F1763" i="9"/>
  <c r="G1763" i="9"/>
  <c r="U1763" i="9"/>
  <c r="U1764" i="9"/>
  <c r="F1765" i="9"/>
  <c r="G1765" i="9"/>
  <c r="U1765" i="9"/>
  <c r="F1766" i="9"/>
  <c r="G1766" i="9"/>
  <c r="U1766" i="9"/>
  <c r="U1767" i="9"/>
  <c r="F1768" i="9"/>
  <c r="G1768" i="9"/>
  <c r="U1768" i="9"/>
  <c r="F1769" i="9"/>
  <c r="G1769" i="9"/>
  <c r="U1769" i="9"/>
  <c r="U1770" i="9"/>
  <c r="F1771" i="9"/>
  <c r="G1771" i="9"/>
  <c r="U1771" i="9"/>
  <c r="F1772" i="9"/>
  <c r="G1772" i="9"/>
  <c r="U1772" i="9"/>
  <c r="U1773" i="9"/>
  <c r="F1774" i="9"/>
  <c r="G1774" i="9"/>
  <c r="U1774" i="9"/>
  <c r="F1775" i="9"/>
  <c r="G1775" i="9"/>
  <c r="U1775" i="9"/>
  <c r="U1776" i="9"/>
  <c r="F1777" i="9"/>
  <c r="G1777" i="9"/>
  <c r="U1777" i="9"/>
  <c r="F1778" i="9"/>
  <c r="G1778" i="9"/>
  <c r="U1778" i="9"/>
  <c r="U1779" i="9"/>
  <c r="F1780" i="9"/>
  <c r="G1780" i="9"/>
  <c r="U1780" i="9"/>
  <c r="F1781" i="9"/>
  <c r="G1781" i="9"/>
  <c r="U1781" i="9"/>
  <c r="U1782" i="9"/>
  <c r="F1783" i="9"/>
  <c r="G1783" i="9"/>
  <c r="U1783" i="9"/>
  <c r="F1784" i="9"/>
  <c r="G1784" i="9"/>
  <c r="U1784" i="9"/>
  <c r="U1785" i="9"/>
  <c r="F1786" i="9"/>
  <c r="G1786" i="9"/>
  <c r="U1786" i="9"/>
  <c r="F1787" i="9"/>
  <c r="G1787" i="9"/>
  <c r="U1787" i="9"/>
  <c r="U1788" i="9"/>
  <c r="F1789" i="9"/>
  <c r="G1789" i="9"/>
  <c r="U1789" i="9"/>
  <c r="F1790" i="9"/>
  <c r="G1790" i="9"/>
  <c r="U1790" i="9"/>
  <c r="U1791" i="9"/>
  <c r="F1792" i="9"/>
  <c r="G1792" i="9"/>
  <c r="U1792" i="9"/>
  <c r="F1793" i="9"/>
  <c r="G1793" i="9"/>
  <c r="U1793" i="9"/>
  <c r="U1794" i="9"/>
  <c r="F1795" i="9"/>
  <c r="G1795" i="9"/>
  <c r="U1795" i="9"/>
  <c r="F1796" i="9"/>
  <c r="G1796" i="9"/>
  <c r="U1796" i="9"/>
  <c r="U1797" i="9"/>
  <c r="F1798" i="9"/>
  <c r="G1798" i="9"/>
  <c r="U1798" i="9"/>
  <c r="F1799" i="9"/>
  <c r="G1799" i="9"/>
  <c r="U1799" i="9"/>
  <c r="U1800" i="9"/>
  <c r="F1801" i="9"/>
  <c r="G1801" i="9"/>
  <c r="U1801" i="9"/>
  <c r="F1802" i="9"/>
  <c r="G1802" i="9"/>
  <c r="U1802" i="9"/>
  <c r="U1803" i="9"/>
  <c r="G1804" i="9"/>
  <c r="U1804" i="9"/>
  <c r="G1805" i="9"/>
  <c r="U1805" i="9"/>
  <c r="F1806" i="9"/>
  <c r="F1808" i="9" s="1"/>
  <c r="U1806" i="9"/>
  <c r="G1807" i="9"/>
  <c r="U1807" i="9"/>
  <c r="G1808" i="9"/>
  <c r="U1808" i="9"/>
  <c r="U1809" i="9"/>
  <c r="F1810" i="9"/>
  <c r="G1810" i="9"/>
  <c r="U1810" i="9"/>
  <c r="F1811" i="9"/>
  <c r="G1811" i="9"/>
  <c r="U1811" i="9"/>
  <c r="U1812" i="9"/>
  <c r="F1813" i="9"/>
  <c r="G1813" i="9"/>
  <c r="U1813" i="9"/>
  <c r="F1814" i="9"/>
  <c r="G1814" i="9"/>
  <c r="U1814" i="9"/>
  <c r="U1815" i="9"/>
  <c r="F1816" i="9"/>
  <c r="G1816" i="9"/>
  <c r="U1816" i="9"/>
  <c r="F1817" i="9"/>
  <c r="G1817" i="9"/>
  <c r="H1817" i="9"/>
  <c r="U1817" i="9"/>
  <c r="U1818" i="9"/>
  <c r="F1819" i="9"/>
  <c r="G1819" i="9"/>
  <c r="U1819" i="9"/>
  <c r="F1820" i="9"/>
  <c r="G1820" i="9"/>
  <c r="U1820" i="9"/>
  <c r="U1821" i="9"/>
  <c r="F1822" i="9"/>
  <c r="G1822" i="9"/>
  <c r="U1822" i="9"/>
  <c r="F1823" i="9"/>
  <c r="G1823" i="9"/>
  <c r="U1823" i="9"/>
  <c r="U1824" i="9"/>
  <c r="F1825" i="9"/>
  <c r="G1825" i="9"/>
  <c r="U1825" i="9"/>
  <c r="F1826" i="9"/>
  <c r="G1826" i="9"/>
  <c r="U1826" i="9"/>
  <c r="U1827" i="9"/>
  <c r="F1828" i="9"/>
  <c r="G1828" i="9"/>
  <c r="U1828" i="9"/>
  <c r="F1829" i="9"/>
  <c r="G1829" i="9"/>
  <c r="U1829" i="9"/>
  <c r="U1830" i="9"/>
  <c r="F1831" i="9"/>
  <c r="G1831" i="9"/>
  <c r="U1831" i="9"/>
  <c r="F1832" i="9"/>
  <c r="G1832" i="9"/>
  <c r="U1832" i="9"/>
  <c r="U1833" i="9"/>
  <c r="F1834" i="9"/>
  <c r="G1834" i="9"/>
  <c r="U1834" i="9"/>
  <c r="F1835" i="9"/>
  <c r="G1835" i="9"/>
  <c r="U1835" i="9"/>
  <c r="U1836" i="9"/>
  <c r="F1837" i="9"/>
  <c r="G1837" i="9"/>
  <c r="U1837" i="9"/>
  <c r="F1838" i="9"/>
  <c r="G1838" i="9"/>
  <c r="U1838" i="9"/>
  <c r="U1839" i="9"/>
  <c r="F1840" i="9"/>
  <c r="G1840" i="9"/>
  <c r="U1840" i="9"/>
  <c r="F1841" i="9"/>
  <c r="G1841" i="9"/>
  <c r="U1841" i="9"/>
  <c r="U1842" i="9"/>
  <c r="F1843" i="9"/>
  <c r="G1843" i="9"/>
  <c r="U1843" i="9"/>
  <c r="F1844" i="9"/>
  <c r="G1844" i="9"/>
  <c r="U1844" i="9"/>
  <c r="U1845" i="9"/>
  <c r="F1846" i="9"/>
  <c r="G1846" i="9"/>
  <c r="U1846" i="9"/>
  <c r="F1847" i="9"/>
  <c r="G1847" i="9"/>
  <c r="U1847" i="9"/>
  <c r="U1848" i="9"/>
  <c r="U1849" i="9"/>
  <c r="H1850" i="9"/>
  <c r="H1851" i="9" s="1"/>
  <c r="N341" i="9" s="1"/>
  <c r="U1850" i="9"/>
  <c r="B645" i="6"/>
  <c r="B645" i="5"/>
  <c r="B645" i="3"/>
  <c r="U197" i="9" l="1"/>
  <c r="U327" i="9"/>
  <c r="U326" i="9"/>
  <c r="U319" i="9"/>
  <c r="U257" i="9"/>
  <c r="U252" i="9"/>
  <c r="U196" i="9"/>
  <c r="U152" i="9"/>
  <c r="U116" i="9"/>
  <c r="U79" i="9"/>
  <c r="U76" i="9"/>
  <c r="U74" i="9"/>
  <c r="U72" i="9"/>
  <c r="U84" i="9"/>
  <c r="U155" i="9"/>
  <c r="U823" i="9"/>
  <c r="U761" i="9"/>
  <c r="U738" i="9"/>
  <c r="U683" i="9"/>
  <c r="U660" i="9"/>
  <c r="U469" i="9"/>
  <c r="U351" i="9"/>
  <c r="U350" i="9"/>
  <c r="U348" i="9"/>
  <c r="U291" i="9"/>
  <c r="U283" i="9"/>
  <c r="U282" i="9"/>
  <c r="U218" i="9"/>
  <c r="U138" i="9"/>
  <c r="U91" i="9"/>
  <c r="U89" i="9"/>
  <c r="U87" i="9"/>
  <c r="U85" i="9"/>
  <c r="U50" i="9"/>
  <c r="U37" i="9"/>
  <c r="U36" i="9"/>
  <c r="U804" i="9"/>
  <c r="U308" i="9"/>
  <c r="U293" i="9"/>
  <c r="U288" i="9"/>
  <c r="U267" i="9"/>
  <c r="U244" i="9"/>
  <c r="U239" i="9"/>
  <c r="U231" i="9"/>
  <c r="U180" i="9"/>
  <c r="U852" i="9"/>
  <c r="U654" i="9"/>
  <c r="U619" i="9"/>
  <c r="U602" i="9"/>
  <c r="U589" i="9"/>
  <c r="U397" i="9"/>
  <c r="U384" i="9"/>
  <c r="U342" i="9"/>
  <c r="U337" i="9"/>
  <c r="U306" i="9"/>
  <c r="U301" i="9"/>
  <c r="U300" i="9"/>
  <c r="U270" i="9"/>
  <c r="U265" i="9"/>
  <c r="U247" i="9"/>
  <c r="U246" i="9"/>
  <c r="U167" i="9"/>
  <c r="U163" i="9"/>
  <c r="U158" i="9"/>
  <c r="U157" i="9"/>
  <c r="U150" i="9"/>
  <c r="U145" i="9"/>
  <c r="U144" i="9"/>
  <c r="U137" i="9"/>
  <c r="U127" i="9"/>
  <c r="U55" i="9"/>
  <c r="U51" i="9"/>
  <c r="U40" i="9"/>
  <c r="U38" i="9"/>
  <c r="U29" i="9"/>
  <c r="U424" i="9"/>
  <c r="U973" i="9"/>
  <c r="U968" i="9"/>
  <c r="U798" i="9"/>
  <c r="U781" i="9"/>
  <c r="U776" i="9"/>
  <c r="U735" i="9"/>
  <c r="U483" i="9"/>
  <c r="U354" i="9"/>
  <c r="U324" i="9"/>
  <c r="U311" i="9"/>
  <c r="U296" i="9"/>
  <c r="U295" i="9"/>
  <c r="U280" i="9"/>
  <c r="U275" i="9"/>
  <c r="U234" i="9"/>
  <c r="U233" i="9"/>
  <c r="U221" i="9"/>
  <c r="U188" i="9"/>
  <c r="U172" i="9"/>
  <c r="U112" i="9"/>
  <c r="U83" i="9"/>
  <c r="U41" i="9"/>
  <c r="U347" i="9"/>
  <c r="U343" i="9"/>
  <c r="U336" i="9"/>
  <c r="U331" i="9"/>
  <c r="U297" i="9"/>
  <c r="U75" i="9"/>
  <c r="U73" i="9"/>
  <c r="U70" i="9"/>
  <c r="U71" i="9"/>
  <c r="U13" i="9"/>
  <c r="U330" i="9"/>
  <c r="U304" i="9"/>
  <c r="U278" i="9"/>
  <c r="U46" i="9"/>
  <c r="U47" i="9"/>
  <c r="U219" i="9"/>
  <c r="U193" i="9"/>
  <c r="U125" i="9"/>
  <c r="U56" i="9"/>
  <c r="U48" i="9"/>
  <c r="U43" i="9"/>
  <c r="U39" i="9"/>
  <c r="U35" i="9"/>
  <c r="U27" i="9"/>
  <c r="U15" i="9"/>
  <c r="U269" i="9"/>
  <c r="U260" i="9"/>
  <c r="U256" i="9"/>
  <c r="U253" i="9"/>
  <c r="U248" i="9"/>
  <c r="U243" i="9"/>
  <c r="U240" i="9"/>
  <c r="U235" i="9"/>
  <c r="U230" i="9"/>
  <c r="U227" i="9"/>
  <c r="U222" i="9"/>
  <c r="U210" i="9"/>
  <c r="U200" i="9"/>
  <c r="U192" i="9"/>
  <c r="U184" i="9"/>
  <c r="U179" i="9"/>
  <c r="U174" i="9"/>
  <c r="U173" i="9"/>
  <c r="U170" i="9"/>
  <c r="U169" i="9"/>
  <c r="U162" i="9"/>
  <c r="U159" i="9"/>
  <c r="U149" i="9"/>
  <c r="U146" i="9"/>
  <c r="U139" i="9"/>
  <c r="U136" i="9"/>
  <c r="U123" i="9"/>
  <c r="U121" i="9"/>
  <c r="U119" i="9"/>
  <c r="U114" i="9"/>
  <c r="U110" i="9"/>
  <c r="U104" i="9"/>
  <c r="U102" i="9"/>
  <c r="U100" i="9"/>
  <c r="U98" i="9"/>
  <c r="U96" i="9"/>
  <c r="U67" i="9"/>
  <c r="U65" i="9"/>
  <c r="U63" i="9"/>
  <c r="U61" i="9"/>
  <c r="U59" i="9"/>
  <c r="U54" i="9"/>
  <c r="U25" i="9"/>
  <c r="U17" i="9"/>
  <c r="U328" i="9"/>
  <c r="U323" i="9"/>
  <c r="U318" i="9"/>
  <c r="U315" i="9"/>
  <c r="U305" i="9"/>
  <c r="U302" i="9"/>
  <c r="U292" i="9"/>
  <c r="U289" i="9"/>
  <c r="U284" i="9"/>
  <c r="U279" i="9"/>
  <c r="U276" i="9"/>
  <c r="U271" i="9"/>
  <c r="U266" i="9"/>
  <c r="U264" i="9"/>
  <c r="U259" i="9"/>
  <c r="U258" i="9"/>
  <c r="U255" i="9"/>
  <c r="U242" i="9"/>
  <c r="U229" i="9"/>
  <c r="U224" i="9"/>
  <c r="U217" i="9"/>
  <c r="U209" i="9"/>
  <c r="U183" i="9"/>
  <c r="U161" i="9"/>
  <c r="U148" i="9"/>
  <c r="U140" i="9"/>
  <c r="U134" i="9"/>
  <c r="U77" i="9"/>
  <c r="U52" i="9"/>
  <c r="U31" i="9"/>
  <c r="U23" i="9"/>
  <c r="U19" i="9"/>
  <c r="U908" i="9"/>
  <c r="U484" i="9"/>
  <c r="N354" i="9"/>
  <c r="U353" i="9"/>
  <c r="K353" i="9"/>
  <c r="N352" i="9"/>
  <c r="K351" i="9"/>
  <c r="L350" i="9"/>
  <c r="U349" i="9"/>
  <c r="U346" i="9"/>
  <c r="N346" i="9"/>
  <c r="U344" i="9"/>
  <c r="K344" i="9"/>
  <c r="L10" i="9"/>
  <c r="K11" i="9"/>
  <c r="K13" i="9"/>
  <c r="K15" i="9"/>
  <c r="K17" i="9"/>
  <c r="K19" i="9"/>
  <c r="K21" i="9"/>
  <c r="N22" i="9"/>
  <c r="L23" i="9"/>
  <c r="N24" i="9"/>
  <c r="L25" i="9"/>
  <c r="N26" i="9"/>
  <c r="L27" i="9"/>
  <c r="N28" i="9"/>
  <c r="L29" i="9"/>
  <c r="N30" i="9"/>
  <c r="L31" i="9"/>
  <c r="N32" i="9"/>
  <c r="L33" i="9"/>
  <c r="K34" i="9"/>
  <c r="K36" i="9"/>
  <c r="L11" i="9"/>
  <c r="N12" i="9"/>
  <c r="L13" i="9"/>
  <c r="N14" i="9"/>
  <c r="L15" i="9"/>
  <c r="N16" i="9"/>
  <c r="L17" i="9"/>
  <c r="N18" i="9"/>
  <c r="L19" i="9"/>
  <c r="N20" i="9"/>
  <c r="L21" i="9"/>
  <c r="K22" i="9"/>
  <c r="K24" i="9"/>
  <c r="K26" i="9"/>
  <c r="K28" i="9"/>
  <c r="K30" i="9"/>
  <c r="K32" i="9"/>
  <c r="L34" i="9"/>
  <c r="N35" i="9"/>
  <c r="L36" i="9"/>
  <c r="N37" i="9"/>
  <c r="N10" i="9"/>
  <c r="K12" i="9"/>
  <c r="K14" i="9"/>
  <c r="K16" i="9"/>
  <c r="K18" i="9"/>
  <c r="K20" i="9"/>
  <c r="L22" i="9"/>
  <c r="N23" i="9"/>
  <c r="L24" i="9"/>
  <c r="N25" i="9"/>
  <c r="L26" i="9"/>
  <c r="N27" i="9"/>
  <c r="L28" i="9"/>
  <c r="N29" i="9"/>
  <c r="L30" i="9"/>
  <c r="N31" i="9"/>
  <c r="L32" i="9"/>
  <c r="N33" i="9"/>
  <c r="N11" i="9"/>
  <c r="N13" i="9"/>
  <c r="N15" i="9"/>
  <c r="N17" i="9"/>
  <c r="N19" i="9"/>
  <c r="N21" i="9"/>
  <c r="K25" i="9"/>
  <c r="K33" i="9"/>
  <c r="N34" i="9"/>
  <c r="N36" i="9"/>
  <c r="L37" i="9"/>
  <c r="K39" i="9"/>
  <c r="K41" i="9"/>
  <c r="K43" i="9"/>
  <c r="K45" i="9"/>
  <c r="K23" i="9"/>
  <c r="K31" i="9"/>
  <c r="N38" i="9"/>
  <c r="L39" i="9"/>
  <c r="N40" i="9"/>
  <c r="L41" i="9"/>
  <c r="N42" i="9"/>
  <c r="L43" i="9"/>
  <c r="N44" i="9"/>
  <c r="K10" i="9"/>
  <c r="M10" i="9" s="1"/>
  <c r="L12" i="9"/>
  <c r="L14" i="9"/>
  <c r="L16" i="9"/>
  <c r="L18" i="9"/>
  <c r="L20" i="9"/>
  <c r="K29" i="9"/>
  <c r="K35" i="9"/>
  <c r="K38" i="9"/>
  <c r="K40" i="9"/>
  <c r="K42" i="9"/>
  <c r="K44" i="9"/>
  <c r="L46" i="9"/>
  <c r="N47" i="9"/>
  <c r="L48" i="9"/>
  <c r="N49" i="9"/>
  <c r="L50" i="9"/>
  <c r="N51" i="9"/>
  <c r="L52" i="9"/>
  <c r="N53" i="9"/>
  <c r="L54" i="9"/>
  <c r="N55" i="9"/>
  <c r="L56" i="9"/>
  <c r="N57" i="9"/>
  <c r="K27" i="9"/>
  <c r="L35" i="9"/>
  <c r="K37" i="9"/>
  <c r="L38" i="9"/>
  <c r="N39" i="9"/>
  <c r="L40" i="9"/>
  <c r="N41" i="9"/>
  <c r="L42" i="9"/>
  <c r="N43" i="9"/>
  <c r="L44" i="9"/>
  <c r="N45" i="9"/>
  <c r="K46" i="9"/>
  <c r="L47" i="9"/>
  <c r="N48" i="9"/>
  <c r="K50" i="9"/>
  <c r="L51" i="9"/>
  <c r="N52" i="9"/>
  <c r="K54" i="9"/>
  <c r="L55" i="9"/>
  <c r="N56" i="9"/>
  <c r="L58" i="9"/>
  <c r="L59" i="9"/>
  <c r="N60" i="9"/>
  <c r="L61" i="9"/>
  <c r="N62" i="9"/>
  <c r="L63" i="9"/>
  <c r="N64" i="9"/>
  <c r="L65" i="9"/>
  <c r="N66" i="9"/>
  <c r="L67" i="9"/>
  <c r="N68" i="9"/>
  <c r="L69" i="9"/>
  <c r="K70" i="9"/>
  <c r="K72" i="9"/>
  <c r="K74" i="9"/>
  <c r="K76" i="9"/>
  <c r="K49" i="9"/>
  <c r="K53" i="9"/>
  <c r="K57" i="9"/>
  <c r="N58" i="9"/>
  <c r="K60" i="9"/>
  <c r="K62" i="9"/>
  <c r="K64" i="9"/>
  <c r="K66" i="9"/>
  <c r="K68" i="9"/>
  <c r="L45" i="9"/>
  <c r="N46" i="9"/>
  <c r="K48" i="9"/>
  <c r="L49" i="9"/>
  <c r="N50" i="9"/>
  <c r="K52" i="9"/>
  <c r="L53" i="9"/>
  <c r="N54" i="9"/>
  <c r="K56" i="9"/>
  <c r="L57" i="9"/>
  <c r="N59" i="9"/>
  <c r="L60" i="9"/>
  <c r="N61" i="9"/>
  <c r="L62" i="9"/>
  <c r="N63" i="9"/>
  <c r="L64" i="9"/>
  <c r="N65" i="9"/>
  <c r="L66" i="9"/>
  <c r="N67" i="9"/>
  <c r="L68" i="9"/>
  <c r="N69" i="9"/>
  <c r="K71" i="9"/>
  <c r="K73" i="9"/>
  <c r="K75" i="9"/>
  <c r="K47" i="9"/>
  <c r="K51" i="9"/>
  <c r="K55" i="9"/>
  <c r="K58" i="9"/>
  <c r="K59" i="9"/>
  <c r="K61" i="9"/>
  <c r="K63" i="9"/>
  <c r="K65" i="9"/>
  <c r="K67" i="9"/>
  <c r="N76" i="9"/>
  <c r="L77" i="9"/>
  <c r="N78" i="9"/>
  <c r="L79" i="9"/>
  <c r="N80" i="9"/>
  <c r="L81" i="9"/>
  <c r="K82" i="9"/>
  <c r="K84" i="9"/>
  <c r="K86" i="9"/>
  <c r="K88" i="9"/>
  <c r="K90" i="9"/>
  <c r="K92" i="9"/>
  <c r="L94" i="9"/>
  <c r="N95" i="9"/>
  <c r="L96" i="9"/>
  <c r="N97" i="9"/>
  <c r="L98" i="9"/>
  <c r="N99" i="9"/>
  <c r="L100" i="9"/>
  <c r="L70" i="9"/>
  <c r="L71" i="9"/>
  <c r="L72" i="9"/>
  <c r="L73" i="9"/>
  <c r="L74" i="9"/>
  <c r="L75" i="9"/>
  <c r="K78" i="9"/>
  <c r="K69" i="9"/>
  <c r="N70" i="9"/>
  <c r="N71" i="9"/>
  <c r="N72" i="9"/>
  <c r="N73" i="9"/>
  <c r="N74" i="9"/>
  <c r="N75" i="9"/>
  <c r="L76" i="9"/>
  <c r="N77" i="9"/>
  <c r="L78" i="9"/>
  <c r="N79" i="9"/>
  <c r="L80" i="9"/>
  <c r="N81" i="9"/>
  <c r="K83" i="9"/>
  <c r="K85" i="9"/>
  <c r="K87" i="9"/>
  <c r="K89" i="9"/>
  <c r="K91" i="9"/>
  <c r="K93" i="9"/>
  <c r="N94" i="9"/>
  <c r="L95" i="9"/>
  <c r="N96" i="9"/>
  <c r="L97" i="9"/>
  <c r="N98" i="9"/>
  <c r="L99" i="9"/>
  <c r="N100" i="9"/>
  <c r="L101" i="9"/>
  <c r="K77" i="9"/>
  <c r="K80" i="9"/>
  <c r="K81" i="9"/>
  <c r="L82" i="9"/>
  <c r="L83" i="9"/>
  <c r="L84" i="9"/>
  <c r="L85" i="9"/>
  <c r="L86" i="9"/>
  <c r="L87" i="9"/>
  <c r="L88" i="9"/>
  <c r="L89" i="9"/>
  <c r="L90" i="9"/>
  <c r="L91" i="9"/>
  <c r="L92" i="9"/>
  <c r="L93" i="9"/>
  <c r="K102" i="9"/>
  <c r="K104" i="9"/>
  <c r="L106" i="9"/>
  <c r="N107" i="9"/>
  <c r="L108" i="9"/>
  <c r="N109" i="9"/>
  <c r="L110" i="9"/>
  <c r="N111" i="9"/>
  <c r="L112" i="9"/>
  <c r="N113" i="9"/>
  <c r="L114" i="9"/>
  <c r="N115" i="9"/>
  <c r="L116" i="9"/>
  <c r="N117" i="9"/>
  <c r="K119" i="9"/>
  <c r="K121" i="9"/>
  <c r="K123" i="9"/>
  <c r="N82" i="9"/>
  <c r="N83" i="9"/>
  <c r="N84" i="9"/>
  <c r="N85" i="9"/>
  <c r="N86" i="9"/>
  <c r="N87" i="9"/>
  <c r="N88" i="9"/>
  <c r="N89" i="9"/>
  <c r="N90" i="9"/>
  <c r="N91" i="9"/>
  <c r="N92" i="9"/>
  <c r="N93" i="9"/>
  <c r="N101" i="9"/>
  <c r="L102" i="9"/>
  <c r="N103" i="9"/>
  <c r="L104" i="9"/>
  <c r="N105" i="9"/>
  <c r="K107" i="9"/>
  <c r="K109" i="9"/>
  <c r="K111" i="9"/>
  <c r="K113" i="9"/>
  <c r="K115" i="9"/>
  <c r="K117" i="9"/>
  <c r="N118" i="9"/>
  <c r="L119" i="9"/>
  <c r="N120" i="9"/>
  <c r="L121" i="9"/>
  <c r="N122" i="9"/>
  <c r="L123" i="9"/>
  <c r="N124" i="9"/>
  <c r="L125" i="9"/>
  <c r="N126" i="9"/>
  <c r="L127" i="9"/>
  <c r="N128" i="9"/>
  <c r="L129" i="9"/>
  <c r="K130" i="9"/>
  <c r="N131" i="9"/>
  <c r="L133" i="9"/>
  <c r="K134" i="9"/>
  <c r="N135" i="9"/>
  <c r="K79" i="9"/>
  <c r="K103" i="9"/>
  <c r="K105" i="9"/>
  <c r="N106" i="9"/>
  <c r="L107" i="9"/>
  <c r="N108" i="9"/>
  <c r="L109" i="9"/>
  <c r="N110" i="9"/>
  <c r="L111" i="9"/>
  <c r="N112" i="9"/>
  <c r="L113" i="9"/>
  <c r="N114" i="9"/>
  <c r="L115" i="9"/>
  <c r="N116" i="9"/>
  <c r="L117" i="9"/>
  <c r="K118" i="9"/>
  <c r="K120" i="9"/>
  <c r="K122" i="9"/>
  <c r="K124" i="9"/>
  <c r="K126" i="9"/>
  <c r="K128" i="9"/>
  <c r="L130" i="9"/>
  <c r="K131" i="9"/>
  <c r="K94" i="9"/>
  <c r="K95" i="9"/>
  <c r="K96" i="9"/>
  <c r="K97" i="9"/>
  <c r="K98" i="9"/>
  <c r="K99" i="9"/>
  <c r="K100" i="9"/>
  <c r="K101" i="9"/>
  <c r="N102" i="9"/>
  <c r="L103" i="9"/>
  <c r="N104" i="9"/>
  <c r="L105" i="9"/>
  <c r="K106" i="9"/>
  <c r="K108" i="9"/>
  <c r="K110" i="9"/>
  <c r="K112" i="9"/>
  <c r="K114" i="9"/>
  <c r="K116" i="9"/>
  <c r="L118" i="9"/>
  <c r="N119" i="9"/>
  <c r="L120" i="9"/>
  <c r="N121" i="9"/>
  <c r="L122" i="9"/>
  <c r="N123" i="9"/>
  <c r="L124" i="9"/>
  <c r="N125" i="9"/>
  <c r="L126" i="9"/>
  <c r="N127" i="9"/>
  <c r="L128" i="9"/>
  <c r="N129" i="9"/>
  <c r="L131" i="9"/>
  <c r="K132" i="9"/>
  <c r="N133" i="9"/>
  <c r="L135" i="9"/>
  <c r="K136" i="9"/>
  <c r="N137" i="9"/>
  <c r="L139" i="9"/>
  <c r="K140" i="9"/>
  <c r="N141" i="9"/>
  <c r="N142" i="9"/>
  <c r="K125" i="9"/>
  <c r="K129" i="9"/>
  <c r="N132" i="9"/>
  <c r="K133" i="9"/>
  <c r="L137" i="9"/>
  <c r="K138" i="9"/>
  <c r="K141" i="9"/>
  <c r="K142" i="9"/>
  <c r="L145" i="9"/>
  <c r="K146" i="9"/>
  <c r="N147" i="9"/>
  <c r="L149" i="9"/>
  <c r="K150" i="9"/>
  <c r="N151" i="9"/>
  <c r="L153" i="9"/>
  <c r="L154" i="9"/>
  <c r="K155" i="9"/>
  <c r="N156" i="9"/>
  <c r="L158" i="9"/>
  <c r="K159" i="9"/>
  <c r="N160" i="9"/>
  <c r="L162" i="9"/>
  <c r="K163" i="9"/>
  <c r="N164" i="9"/>
  <c r="L136" i="9"/>
  <c r="L138" i="9"/>
  <c r="K139" i="9"/>
  <c r="N140" i="9"/>
  <c r="L141" i="9"/>
  <c r="L142" i="9"/>
  <c r="K143" i="9"/>
  <c r="N144" i="9"/>
  <c r="L146" i="9"/>
  <c r="K147" i="9"/>
  <c r="N148" i="9"/>
  <c r="L150" i="9"/>
  <c r="K151" i="9"/>
  <c r="N152" i="9"/>
  <c r="L155" i="9"/>
  <c r="K156" i="9"/>
  <c r="N157" i="9"/>
  <c r="L159" i="9"/>
  <c r="K160" i="9"/>
  <c r="N161" i="9"/>
  <c r="L163" i="9"/>
  <c r="K164" i="9"/>
  <c r="N165" i="9"/>
  <c r="N166" i="9"/>
  <c r="L168" i="9"/>
  <c r="K169" i="9"/>
  <c r="N170" i="9"/>
  <c r="L172" i="9"/>
  <c r="K173" i="9"/>
  <c r="N174" i="9"/>
  <c r="K127" i="9"/>
  <c r="N130" i="9"/>
  <c r="L134" i="9"/>
  <c r="N136" i="9"/>
  <c r="N138" i="9"/>
  <c r="L143" i="9"/>
  <c r="K144" i="9"/>
  <c r="N145" i="9"/>
  <c r="L147" i="9"/>
  <c r="K148" i="9"/>
  <c r="N149" i="9"/>
  <c r="L151" i="9"/>
  <c r="K152" i="9"/>
  <c r="N153" i="9"/>
  <c r="N154" i="9"/>
  <c r="L156" i="9"/>
  <c r="K157" i="9"/>
  <c r="N158" i="9"/>
  <c r="L160" i="9"/>
  <c r="K161" i="9"/>
  <c r="N162" i="9"/>
  <c r="L164" i="9"/>
  <c r="K165" i="9"/>
  <c r="K166" i="9"/>
  <c r="N167" i="9"/>
  <c r="L169" i="9"/>
  <c r="K170" i="9"/>
  <c r="N171" i="9"/>
  <c r="L173" i="9"/>
  <c r="K174" i="9"/>
  <c r="N175" i="9"/>
  <c r="L177" i="9"/>
  <c r="L178" i="9"/>
  <c r="K179" i="9"/>
  <c r="N180" i="9"/>
  <c r="L132" i="9"/>
  <c r="N134" i="9"/>
  <c r="K135" i="9"/>
  <c r="K137" i="9"/>
  <c r="N139" i="9"/>
  <c r="L140" i="9"/>
  <c r="N143" i="9"/>
  <c r="L144" i="9"/>
  <c r="K145" i="9"/>
  <c r="N146" i="9"/>
  <c r="L148" i="9"/>
  <c r="K149" i="9"/>
  <c r="N150" i="9"/>
  <c r="L152" i="9"/>
  <c r="K153" i="9"/>
  <c r="K154" i="9"/>
  <c r="N155" i="9"/>
  <c r="L157" i="9"/>
  <c r="K158" i="9"/>
  <c r="N159" i="9"/>
  <c r="L161" i="9"/>
  <c r="K162" i="9"/>
  <c r="N163" i="9"/>
  <c r="L165" i="9"/>
  <c r="L166" i="9"/>
  <c r="K167" i="9"/>
  <c r="N168" i="9"/>
  <c r="L167" i="9"/>
  <c r="L171" i="9"/>
  <c r="K172" i="9"/>
  <c r="L174" i="9"/>
  <c r="N176" i="9"/>
  <c r="K178" i="9"/>
  <c r="N179" i="9"/>
  <c r="L180" i="9"/>
  <c r="L182" i="9"/>
  <c r="K183" i="9"/>
  <c r="N184" i="9"/>
  <c r="L186" i="9"/>
  <c r="K187" i="9"/>
  <c r="N188" i="9"/>
  <c r="L191" i="9"/>
  <c r="K192" i="9"/>
  <c r="N193" i="9"/>
  <c r="L195" i="9"/>
  <c r="K196" i="9"/>
  <c r="N197" i="9"/>
  <c r="L199" i="9"/>
  <c r="K200" i="9"/>
  <c r="N201" i="9"/>
  <c r="N202" i="9"/>
  <c r="L204" i="9"/>
  <c r="K205" i="9"/>
  <c r="N206" i="9"/>
  <c r="L208" i="9"/>
  <c r="K209" i="9"/>
  <c r="N210" i="9"/>
  <c r="L212" i="9"/>
  <c r="K213" i="9"/>
  <c r="K214" i="9"/>
  <c r="N215" i="9"/>
  <c r="L217" i="9"/>
  <c r="K218" i="9"/>
  <c r="K168" i="9"/>
  <c r="N172" i="9"/>
  <c r="K175" i="9"/>
  <c r="N177" i="9"/>
  <c r="N181" i="9"/>
  <c r="L183" i="9"/>
  <c r="K184" i="9"/>
  <c r="N185" i="9"/>
  <c r="L187" i="9"/>
  <c r="K188" i="9"/>
  <c r="N189" i="9"/>
  <c r="N190" i="9"/>
  <c r="L192" i="9"/>
  <c r="K193" i="9"/>
  <c r="N194" i="9"/>
  <c r="L196" i="9"/>
  <c r="K197" i="9"/>
  <c r="N198" i="9"/>
  <c r="L200" i="9"/>
  <c r="K201" i="9"/>
  <c r="K202" i="9"/>
  <c r="N203" i="9"/>
  <c r="L205" i="9"/>
  <c r="K206" i="9"/>
  <c r="N207" i="9"/>
  <c r="L209" i="9"/>
  <c r="K210" i="9"/>
  <c r="N211" i="9"/>
  <c r="L213" i="9"/>
  <c r="L170" i="9"/>
  <c r="L175" i="9"/>
  <c r="K176" i="9"/>
  <c r="N178" i="9"/>
  <c r="L179" i="9"/>
  <c r="K181" i="9"/>
  <c r="N182" i="9"/>
  <c r="L184" i="9"/>
  <c r="K185" i="9"/>
  <c r="N186" i="9"/>
  <c r="L188" i="9"/>
  <c r="K189" i="9"/>
  <c r="K190" i="9"/>
  <c r="N191" i="9"/>
  <c r="L193" i="9"/>
  <c r="K194" i="9"/>
  <c r="N195" i="9"/>
  <c r="L197" i="9"/>
  <c r="K198" i="9"/>
  <c r="N199" i="9"/>
  <c r="L201" i="9"/>
  <c r="L202" i="9"/>
  <c r="K203" i="9"/>
  <c r="N204" i="9"/>
  <c r="L206" i="9"/>
  <c r="K207" i="9"/>
  <c r="N208" i="9"/>
  <c r="L210" i="9"/>
  <c r="K211" i="9"/>
  <c r="N212" i="9"/>
  <c r="L215" i="9"/>
  <c r="K216" i="9"/>
  <c r="N217" i="9"/>
  <c r="L219" i="9"/>
  <c r="N169" i="9"/>
  <c r="K171" i="9"/>
  <c r="N173" i="9"/>
  <c r="L176" i="9"/>
  <c r="K177" i="9"/>
  <c r="K180" i="9"/>
  <c r="L181" i="9"/>
  <c r="K182" i="9"/>
  <c r="N183" i="9"/>
  <c r="L185" i="9"/>
  <c r="K186" i="9"/>
  <c r="N187" i="9"/>
  <c r="L189" i="9"/>
  <c r="L190" i="9"/>
  <c r="K191" i="9"/>
  <c r="N192" i="9"/>
  <c r="L194" i="9"/>
  <c r="K195" i="9"/>
  <c r="N196" i="9"/>
  <c r="L198" i="9"/>
  <c r="K199" i="9"/>
  <c r="N200" i="9"/>
  <c r="L203" i="9"/>
  <c r="K204" i="9"/>
  <c r="N205" i="9"/>
  <c r="L207" i="9"/>
  <c r="K208" i="9"/>
  <c r="N209" i="9"/>
  <c r="L211" i="9"/>
  <c r="K212" i="9"/>
  <c r="L218" i="9"/>
  <c r="L221" i="9"/>
  <c r="K222" i="9"/>
  <c r="N223" i="9"/>
  <c r="L225" i="9"/>
  <c r="L226" i="9"/>
  <c r="K227" i="9"/>
  <c r="N228" i="9"/>
  <c r="L230" i="9"/>
  <c r="K231" i="9"/>
  <c r="N232" i="9"/>
  <c r="L234" i="9"/>
  <c r="K235" i="9"/>
  <c r="N236" i="9"/>
  <c r="L239" i="9"/>
  <c r="K240" i="9"/>
  <c r="N241" i="9"/>
  <c r="L243" i="9"/>
  <c r="K244" i="9"/>
  <c r="N245" i="9"/>
  <c r="L247" i="9"/>
  <c r="K248" i="9"/>
  <c r="N249" i="9"/>
  <c r="N250" i="9"/>
  <c r="L252" i="9"/>
  <c r="K253" i="9"/>
  <c r="N254" i="9"/>
  <c r="L216" i="9"/>
  <c r="N218" i="9"/>
  <c r="N219" i="9"/>
  <c r="N220" i="9"/>
  <c r="L222" i="9"/>
  <c r="K223" i="9"/>
  <c r="N224" i="9"/>
  <c r="L227" i="9"/>
  <c r="K228" i="9"/>
  <c r="N229" i="9"/>
  <c r="L231" i="9"/>
  <c r="K232" i="9"/>
  <c r="N233" i="9"/>
  <c r="L235" i="9"/>
  <c r="K236" i="9"/>
  <c r="N237" i="9"/>
  <c r="N238" i="9"/>
  <c r="L240" i="9"/>
  <c r="K241" i="9"/>
  <c r="N242" i="9"/>
  <c r="L244" i="9"/>
  <c r="K245" i="9"/>
  <c r="N246" i="9"/>
  <c r="L248" i="9"/>
  <c r="K249" i="9"/>
  <c r="K250" i="9"/>
  <c r="N251" i="9"/>
  <c r="L253" i="9"/>
  <c r="K254" i="9"/>
  <c r="N255" i="9"/>
  <c r="L257" i="9"/>
  <c r="K258" i="9"/>
  <c r="N259" i="9"/>
  <c r="L261" i="9"/>
  <c r="L214" i="9"/>
  <c r="N216" i="9"/>
  <c r="K217" i="9"/>
  <c r="K220" i="9"/>
  <c r="N221" i="9"/>
  <c r="L223" i="9"/>
  <c r="K224" i="9"/>
  <c r="N225" i="9"/>
  <c r="N226" i="9"/>
  <c r="L228" i="9"/>
  <c r="K229" i="9"/>
  <c r="N230" i="9"/>
  <c r="L232" i="9"/>
  <c r="K233" i="9"/>
  <c r="N234" i="9"/>
  <c r="L236" i="9"/>
  <c r="K237" i="9"/>
  <c r="K238" i="9"/>
  <c r="N239" i="9"/>
  <c r="L241" i="9"/>
  <c r="K242" i="9"/>
  <c r="N243" i="9"/>
  <c r="L245" i="9"/>
  <c r="K246" i="9"/>
  <c r="N247" i="9"/>
  <c r="L249" i="9"/>
  <c r="L250" i="9"/>
  <c r="K251" i="9"/>
  <c r="N252" i="9"/>
  <c r="L254" i="9"/>
  <c r="K255" i="9"/>
  <c r="N256" i="9"/>
  <c r="L258" i="9"/>
  <c r="K259" i="9"/>
  <c r="N260" i="9"/>
  <c r="L263" i="9"/>
  <c r="K264" i="9"/>
  <c r="N265" i="9"/>
  <c r="N213" i="9"/>
  <c r="N214" i="9"/>
  <c r="K215" i="9"/>
  <c r="K219" i="9"/>
  <c r="L220" i="9"/>
  <c r="K221" i="9"/>
  <c r="N222" i="9"/>
  <c r="L224" i="9"/>
  <c r="K225" i="9"/>
  <c r="K226" i="9"/>
  <c r="N227" i="9"/>
  <c r="L229" i="9"/>
  <c r="K230" i="9"/>
  <c r="N231" i="9"/>
  <c r="L233" i="9"/>
  <c r="K234" i="9"/>
  <c r="N235" i="9"/>
  <c r="L237" i="9"/>
  <c r="L238" i="9"/>
  <c r="K239" i="9"/>
  <c r="N240" i="9"/>
  <c r="L242" i="9"/>
  <c r="K243" i="9"/>
  <c r="N244" i="9"/>
  <c r="L246" i="9"/>
  <c r="K247" i="9"/>
  <c r="N248" i="9"/>
  <c r="L251" i="9"/>
  <c r="K252" i="9"/>
  <c r="N253" i="9"/>
  <c r="L255" i="9"/>
  <c r="K256" i="9"/>
  <c r="N257" i="9"/>
  <c r="L259" i="9"/>
  <c r="K260" i="9"/>
  <c r="N261" i="9"/>
  <c r="L256" i="9"/>
  <c r="L260" i="9"/>
  <c r="L262" i="9"/>
  <c r="K263" i="9"/>
  <c r="N264" i="9"/>
  <c r="L265" i="9"/>
  <c r="K266" i="9"/>
  <c r="K267" i="9"/>
  <c r="N268" i="9"/>
  <c r="L270" i="9"/>
  <c r="K271" i="9"/>
  <c r="N272" i="9"/>
  <c r="L275" i="9"/>
  <c r="K276" i="9"/>
  <c r="N277" i="9"/>
  <c r="L279" i="9"/>
  <c r="K280" i="9"/>
  <c r="N281" i="9"/>
  <c r="L283" i="9"/>
  <c r="K284" i="9"/>
  <c r="N285" i="9"/>
  <c r="N286" i="9"/>
  <c r="L288" i="9"/>
  <c r="K289" i="9"/>
  <c r="N290" i="9"/>
  <c r="L292" i="9"/>
  <c r="K293" i="9"/>
  <c r="N294" i="9"/>
  <c r="L296" i="9"/>
  <c r="K297" i="9"/>
  <c r="K298" i="9"/>
  <c r="N299" i="9"/>
  <c r="L301" i="9"/>
  <c r="K302" i="9"/>
  <c r="N303" i="9"/>
  <c r="L305" i="9"/>
  <c r="K306" i="9"/>
  <c r="N307" i="9"/>
  <c r="L309" i="9"/>
  <c r="L310" i="9"/>
  <c r="K311" i="9"/>
  <c r="N312" i="9"/>
  <c r="L314" i="9"/>
  <c r="K315" i="9"/>
  <c r="N316" i="9"/>
  <c r="L318" i="9"/>
  <c r="K319" i="9"/>
  <c r="N320" i="9"/>
  <c r="L323" i="9"/>
  <c r="K324" i="9"/>
  <c r="N325" i="9"/>
  <c r="L327" i="9"/>
  <c r="K328" i="9"/>
  <c r="N329" i="9"/>
  <c r="L331" i="9"/>
  <c r="K332" i="9"/>
  <c r="N333" i="9"/>
  <c r="N334" i="9"/>
  <c r="L336" i="9"/>
  <c r="K337" i="9"/>
  <c r="N338" i="9"/>
  <c r="K257" i="9"/>
  <c r="K261" i="9"/>
  <c r="N262" i="9"/>
  <c r="L266" i="9"/>
  <c r="L267" i="9"/>
  <c r="K268" i="9"/>
  <c r="N269" i="9"/>
  <c r="L271" i="9"/>
  <c r="K272" i="9"/>
  <c r="N273" i="9"/>
  <c r="N274" i="9"/>
  <c r="L276" i="9"/>
  <c r="K277" i="9"/>
  <c r="N278" i="9"/>
  <c r="L280" i="9"/>
  <c r="K281" i="9"/>
  <c r="N282" i="9"/>
  <c r="L284" i="9"/>
  <c r="K285" i="9"/>
  <c r="K286" i="9"/>
  <c r="N287" i="9"/>
  <c r="L289" i="9"/>
  <c r="K290" i="9"/>
  <c r="N291" i="9"/>
  <c r="L293" i="9"/>
  <c r="K294" i="9"/>
  <c r="N295" i="9"/>
  <c r="L297" i="9"/>
  <c r="L298" i="9"/>
  <c r="K299" i="9"/>
  <c r="N300" i="9"/>
  <c r="L302" i="9"/>
  <c r="K303" i="9"/>
  <c r="N304" i="9"/>
  <c r="L306" i="9"/>
  <c r="K307" i="9"/>
  <c r="N308" i="9"/>
  <c r="L311" i="9"/>
  <c r="K312" i="9"/>
  <c r="N313" i="9"/>
  <c r="L315" i="9"/>
  <c r="K316" i="9"/>
  <c r="N317" i="9"/>
  <c r="L319" i="9"/>
  <c r="K320" i="9"/>
  <c r="N321" i="9"/>
  <c r="N322" i="9"/>
  <c r="L324" i="9"/>
  <c r="K325" i="9"/>
  <c r="N326" i="9"/>
  <c r="L328" i="9"/>
  <c r="K329" i="9"/>
  <c r="N330" i="9"/>
  <c r="L332" i="9"/>
  <c r="K333" i="9"/>
  <c r="K334" i="9"/>
  <c r="N335" i="9"/>
  <c r="L337" i="9"/>
  <c r="K338" i="9"/>
  <c r="N339" i="9"/>
  <c r="L341" i="9"/>
  <c r="K342" i="9"/>
  <c r="N343" i="9"/>
  <c r="L345" i="9"/>
  <c r="N263" i="9"/>
  <c r="L264" i="9"/>
  <c r="N266" i="9"/>
  <c r="L268" i="9"/>
  <c r="K269" i="9"/>
  <c r="N270" i="9"/>
  <c r="L272" i="9"/>
  <c r="K273" i="9"/>
  <c r="K274" i="9"/>
  <c r="N275" i="9"/>
  <c r="L277" i="9"/>
  <c r="K278" i="9"/>
  <c r="N279" i="9"/>
  <c r="L281" i="9"/>
  <c r="K282" i="9"/>
  <c r="N283" i="9"/>
  <c r="L285" i="9"/>
  <c r="L286" i="9"/>
  <c r="K287" i="9"/>
  <c r="N288" i="9"/>
  <c r="L290" i="9"/>
  <c r="K291" i="9"/>
  <c r="N292" i="9"/>
  <c r="L294" i="9"/>
  <c r="K295" i="9"/>
  <c r="N296" i="9"/>
  <c r="L299" i="9"/>
  <c r="K300" i="9"/>
  <c r="N301" i="9"/>
  <c r="L303" i="9"/>
  <c r="K304" i="9"/>
  <c r="N305" i="9"/>
  <c r="L307" i="9"/>
  <c r="K308" i="9"/>
  <c r="N309" i="9"/>
  <c r="N310" i="9"/>
  <c r="L312" i="9"/>
  <c r="K313" i="9"/>
  <c r="N314" i="9"/>
  <c r="L316" i="9"/>
  <c r="K317" i="9"/>
  <c r="N318" i="9"/>
  <c r="L320" i="9"/>
  <c r="K321" i="9"/>
  <c r="K322" i="9"/>
  <c r="N323" i="9"/>
  <c r="L325" i="9"/>
  <c r="K326" i="9"/>
  <c r="N327" i="9"/>
  <c r="L329" i="9"/>
  <c r="K330" i="9"/>
  <c r="N331" i="9"/>
  <c r="L333" i="9"/>
  <c r="L334" i="9"/>
  <c r="K335" i="9"/>
  <c r="N336" i="9"/>
  <c r="L338" i="9"/>
  <c r="K339" i="9"/>
  <c r="N340" i="9"/>
  <c r="L342" i="9"/>
  <c r="K343" i="9"/>
  <c r="N344" i="9"/>
  <c r="L347" i="9"/>
  <c r="K348" i="9"/>
  <c r="N349" i="9"/>
  <c r="L351" i="9"/>
  <c r="K352" i="9"/>
  <c r="N258" i="9"/>
  <c r="K262" i="9"/>
  <c r="K265" i="9"/>
  <c r="N267" i="9"/>
  <c r="L269" i="9"/>
  <c r="K270" i="9"/>
  <c r="N271" i="9"/>
  <c r="L273" i="9"/>
  <c r="L274" i="9"/>
  <c r="K275" i="9"/>
  <c r="N276" i="9"/>
  <c r="L278" i="9"/>
  <c r="K279" i="9"/>
  <c r="N280" i="9"/>
  <c r="L282" i="9"/>
  <c r="K283" i="9"/>
  <c r="N284" i="9"/>
  <c r="L287" i="9"/>
  <c r="K288" i="9"/>
  <c r="N289" i="9"/>
  <c r="L291" i="9"/>
  <c r="K292" i="9"/>
  <c r="N293" i="9"/>
  <c r="L295" i="9"/>
  <c r="K296" i="9"/>
  <c r="N297" i="9"/>
  <c r="N298" i="9"/>
  <c r="L300" i="9"/>
  <c r="K301" i="9"/>
  <c r="N302" i="9"/>
  <c r="L304" i="9"/>
  <c r="K305" i="9"/>
  <c r="N306" i="9"/>
  <c r="L308" i="9"/>
  <c r="K309" i="9"/>
  <c r="K310" i="9"/>
  <c r="N311" i="9"/>
  <c r="L313" i="9"/>
  <c r="K314" i="9"/>
  <c r="N315" i="9"/>
  <c r="L317" i="9"/>
  <c r="K318" i="9"/>
  <c r="N319" i="9"/>
  <c r="L321" i="9"/>
  <c r="L322" i="9"/>
  <c r="K323" i="9"/>
  <c r="N324" i="9"/>
  <c r="L326" i="9"/>
  <c r="K327" i="9"/>
  <c r="N328" i="9"/>
  <c r="L330" i="9"/>
  <c r="K331" i="9"/>
  <c r="N332" i="9"/>
  <c r="L335" i="9"/>
  <c r="K336" i="9"/>
  <c r="N337" i="9"/>
  <c r="L339" i="9"/>
  <c r="U643" i="9"/>
  <c r="N353" i="9"/>
  <c r="K350" i="9"/>
  <c r="L349" i="9"/>
  <c r="N348" i="9"/>
  <c r="K347" i="9"/>
  <c r="L346" i="9"/>
  <c r="L343" i="9"/>
  <c r="U341" i="9"/>
  <c r="K341" i="9"/>
  <c r="L340" i="9"/>
  <c r="L354" i="9"/>
  <c r="L352" i="9"/>
  <c r="N351" i="9"/>
  <c r="K349" i="9"/>
  <c r="K346" i="9"/>
  <c r="N345" i="9"/>
  <c r="N342" i="9"/>
  <c r="K340" i="9"/>
  <c r="U952" i="9"/>
  <c r="U940" i="9"/>
  <c r="U936" i="9"/>
  <c r="U931" i="9"/>
  <c r="U896" i="9"/>
  <c r="U892" i="9"/>
  <c r="U875" i="9"/>
  <c r="U818" i="9"/>
  <c r="U786" i="9"/>
  <c r="U638" i="9"/>
  <c r="U612" i="9"/>
  <c r="U508" i="9"/>
  <c r="U499" i="9"/>
  <c r="U491" i="9"/>
  <c r="U473" i="9"/>
  <c r="U461" i="9"/>
  <c r="U457" i="9"/>
  <c r="K354" i="9"/>
  <c r="L353" i="9"/>
  <c r="U352" i="9"/>
  <c r="N350" i="9"/>
  <c r="L348" i="9"/>
  <c r="N347" i="9"/>
  <c r="K345" i="9"/>
  <c r="L344" i="9"/>
  <c r="U335" i="9"/>
  <c r="U287" i="9"/>
  <c r="U263" i="9"/>
  <c r="U338" i="9"/>
  <c r="U333" i="9"/>
  <c r="U329" i="9"/>
  <c r="U325" i="9"/>
  <c r="U320" i="9"/>
  <c r="U316" i="9"/>
  <c r="U312" i="9"/>
  <c r="U307" i="9"/>
  <c r="U303" i="9"/>
  <c r="U299" i="9"/>
  <c r="U294" i="9"/>
  <c r="U290" i="9"/>
  <c r="U285" i="9"/>
  <c r="U281" i="9"/>
  <c r="U277" i="9"/>
  <c r="U272" i="9"/>
  <c r="U268" i="9"/>
  <c r="U215" i="9"/>
  <c r="U251" i="9"/>
  <c r="U220" i="9"/>
  <c r="U254" i="9"/>
  <c r="U249" i="9"/>
  <c r="U245" i="9"/>
  <c r="U241" i="9"/>
  <c r="U236" i="9"/>
  <c r="U232" i="9"/>
  <c r="U228" i="9"/>
  <c r="U223" i="9"/>
  <c r="U212" i="9"/>
  <c r="U208" i="9"/>
  <c r="U204" i="9"/>
  <c r="U199" i="9"/>
  <c r="U195" i="9"/>
  <c r="U191" i="9"/>
  <c r="U186" i="9"/>
  <c r="U182" i="9"/>
  <c r="U171" i="9"/>
  <c r="U211" i="9"/>
  <c r="U207" i="9"/>
  <c r="U203" i="9"/>
  <c r="U198" i="9"/>
  <c r="U194" i="9"/>
  <c r="U189" i="9"/>
  <c r="U185" i="9"/>
  <c r="U181" i="9"/>
  <c r="U178" i="9"/>
  <c r="U175" i="9"/>
  <c r="U143" i="9"/>
  <c r="U135" i="9"/>
  <c r="U131" i="9"/>
  <c r="U132" i="9"/>
  <c r="U164" i="9"/>
  <c r="U160" i="9"/>
  <c r="U156" i="9"/>
  <c r="U151" i="9"/>
  <c r="U147" i="9"/>
  <c r="U133" i="9"/>
  <c r="U128" i="9"/>
  <c r="U126" i="9"/>
  <c r="U124" i="9"/>
  <c r="U122" i="9"/>
  <c r="U120" i="9"/>
  <c r="U105" i="9"/>
  <c r="U103" i="9"/>
  <c r="U101" i="9"/>
  <c r="U117" i="9"/>
  <c r="U115" i="9"/>
  <c r="U113" i="9"/>
  <c r="U111" i="9"/>
  <c r="U109" i="9"/>
  <c r="U107" i="9"/>
  <c r="U99" i="9"/>
  <c r="U97" i="9"/>
  <c r="U95" i="9"/>
  <c r="U80" i="9"/>
  <c r="U78" i="9"/>
  <c r="U68" i="9"/>
  <c r="U66" i="9"/>
  <c r="U64" i="9"/>
  <c r="U62" i="9"/>
  <c r="U60" i="9"/>
  <c r="U53" i="9"/>
  <c r="U49" i="9"/>
  <c r="U44" i="9"/>
  <c r="U42" i="9"/>
  <c r="U20" i="9"/>
  <c r="U18" i="9"/>
  <c r="U16" i="9"/>
  <c r="U14" i="9"/>
  <c r="U12" i="9"/>
  <c r="U10" i="9"/>
  <c r="V11" i="9" s="1"/>
  <c r="U11" i="9"/>
  <c r="U32" i="9"/>
  <c r="U30" i="9"/>
  <c r="U28" i="9"/>
  <c r="U26" i="9"/>
  <c r="U24" i="9"/>
  <c r="U22" i="9"/>
  <c r="U989" i="9"/>
  <c r="U864" i="9"/>
  <c r="U808" i="9"/>
  <c r="U749" i="9"/>
  <c r="U745" i="9"/>
  <c r="U690" i="9"/>
  <c r="U686" i="9"/>
  <c r="U664" i="9"/>
  <c r="U640" i="9"/>
  <c r="U636" i="9"/>
  <c r="U601" i="9"/>
  <c r="U567" i="9"/>
  <c r="U546" i="9"/>
  <c r="U498" i="9"/>
  <c r="U365" i="9"/>
  <c r="U871" i="9"/>
  <c r="U867" i="9"/>
  <c r="U820" i="9"/>
  <c r="U760" i="9"/>
  <c r="U728" i="9"/>
  <c r="U702" i="9"/>
  <c r="U617" i="9"/>
  <c r="U613" i="9"/>
  <c r="U604" i="9"/>
  <c r="U591" i="9"/>
  <c r="U468" i="9"/>
  <c r="U450" i="9"/>
  <c r="U446" i="9"/>
  <c r="U428" i="9"/>
  <c r="U420" i="9"/>
  <c r="U402" i="9"/>
  <c r="U398" i="9"/>
  <c r="U750" i="9"/>
  <c r="U915" i="9"/>
  <c r="U911" i="9"/>
  <c r="U831" i="9"/>
  <c r="U783" i="9"/>
  <c r="U771" i="9"/>
  <c r="U734" i="9"/>
  <c r="U723" i="9"/>
  <c r="U594" i="9"/>
  <c r="U557" i="9"/>
  <c r="U510" i="9"/>
  <c r="U506" i="9"/>
  <c r="U493" i="9"/>
  <c r="U390" i="9"/>
  <c r="U479" i="9"/>
  <c r="U366" i="9"/>
  <c r="U772" i="9"/>
  <c r="U563" i="9"/>
  <c r="U391" i="9"/>
  <c r="U984" i="9"/>
  <c r="U979" i="9"/>
  <c r="U959" i="9"/>
  <c r="U918" i="9"/>
  <c r="U903" i="9"/>
  <c r="U895" i="9"/>
  <c r="U878" i="9"/>
  <c r="U874" i="9"/>
  <c r="U859" i="9"/>
  <c r="U855" i="9"/>
  <c r="U842" i="9"/>
  <c r="U834" i="9"/>
  <c r="U830" i="9"/>
  <c r="U697" i="9"/>
  <c r="U634" i="9"/>
  <c r="U635" i="9"/>
  <c r="U606" i="9"/>
  <c r="U541" i="9"/>
  <c r="U435" i="9"/>
  <c r="U377" i="9"/>
  <c r="U355" i="9"/>
  <c r="U990" i="9"/>
  <c r="U978" i="9"/>
  <c r="U975" i="9"/>
  <c r="U962" i="9"/>
  <c r="U953" i="9"/>
  <c r="U942" i="9"/>
  <c r="U929" i="9"/>
  <c r="U925" i="9"/>
  <c r="U906" i="9"/>
  <c r="U894" i="9"/>
  <c r="U881" i="9"/>
  <c r="U877" i="9"/>
  <c r="U845" i="9"/>
  <c r="U841" i="9"/>
  <c r="U716" i="9"/>
  <c r="U717" i="9"/>
  <c r="U709" i="9"/>
  <c r="U556" i="9"/>
  <c r="U505" i="9"/>
  <c r="U382" i="9"/>
  <c r="U383" i="9"/>
  <c r="U986" i="9"/>
  <c r="U956" i="9"/>
  <c r="U949" i="9"/>
  <c r="U920" i="9"/>
  <c r="U912" i="9"/>
  <c r="U905" i="9"/>
  <c r="U889" i="9"/>
  <c r="U868" i="9"/>
  <c r="U848" i="9"/>
  <c r="U824" i="9"/>
  <c r="U797" i="9"/>
  <c r="U712" i="9"/>
  <c r="U653" i="9"/>
  <c r="U571" i="9"/>
  <c r="U534" i="9"/>
  <c r="U495" i="9"/>
  <c r="U827" i="9"/>
  <c r="U811" i="9"/>
  <c r="U792" i="9"/>
  <c r="U787" i="9"/>
  <c r="U768" i="9"/>
  <c r="U731" i="9"/>
  <c r="U727" i="9"/>
  <c r="U720" i="9"/>
  <c r="U680" i="9"/>
  <c r="U644" i="9"/>
  <c r="U641" i="9"/>
  <c r="U600" i="9"/>
  <c r="U583" i="9"/>
  <c r="U568" i="9"/>
  <c r="U564" i="9"/>
  <c r="U560" i="9"/>
  <c r="U553" i="9"/>
  <c r="U545" i="9"/>
  <c r="U531" i="9"/>
  <c r="U518" i="9"/>
  <c r="U509" i="9"/>
  <c r="U480" i="9"/>
  <c r="U476" i="9"/>
  <c r="U460" i="9"/>
  <c r="U456" i="9"/>
  <c r="U439" i="9"/>
  <c r="U413" i="9"/>
  <c r="U409" i="9"/>
  <c r="U373" i="9"/>
  <c r="U362" i="9"/>
  <c r="U821" i="9"/>
  <c r="U805" i="9"/>
  <c r="U794" i="9"/>
  <c r="U757" i="9"/>
  <c r="U739" i="9"/>
  <c r="U701" i="9"/>
  <c r="U661" i="9"/>
  <c r="U650" i="9"/>
  <c r="U605" i="9"/>
  <c r="U524" i="9"/>
  <c r="U494" i="9"/>
  <c r="U490" i="9"/>
  <c r="U462" i="9"/>
  <c r="U449" i="9"/>
  <c r="U434" i="9"/>
  <c r="U408" i="9"/>
  <c r="U387" i="9"/>
  <c r="N1847" i="9"/>
  <c r="N1837" i="9"/>
  <c r="N1823" i="9"/>
  <c r="N1730" i="9"/>
  <c r="N1718" i="9"/>
  <c r="N1706" i="9"/>
  <c r="L1693" i="9"/>
  <c r="L1669" i="9"/>
  <c r="N1838" i="9"/>
  <c r="N1828" i="9"/>
  <c r="L1808" i="9"/>
  <c r="N1795" i="9"/>
  <c r="N1783" i="9"/>
  <c r="N1771" i="9"/>
  <c r="N1759" i="9"/>
  <c r="N1747" i="9"/>
  <c r="N1733" i="9"/>
  <c r="N1723" i="9"/>
  <c r="U967" i="9"/>
  <c r="U964" i="9"/>
  <c r="U963" i="9"/>
  <c r="U927" i="9"/>
  <c r="U919" i="9"/>
  <c r="U904" i="9"/>
  <c r="L1840" i="9"/>
  <c r="L1838" i="9"/>
  <c r="L1828" i="9"/>
  <c r="L1826" i="9"/>
  <c r="N1816" i="9"/>
  <c r="N1814" i="9"/>
  <c r="N1807" i="9"/>
  <c r="N1798" i="9"/>
  <c r="N1796" i="9"/>
  <c r="L1793" i="9"/>
  <c r="N1786" i="9"/>
  <c r="N1784" i="9"/>
  <c r="L1783" i="9"/>
  <c r="L1781" i="9"/>
  <c r="N1774" i="9"/>
  <c r="N1772" i="9"/>
  <c r="L1771" i="9"/>
  <c r="L1769" i="9"/>
  <c r="N1762" i="9"/>
  <c r="N1760" i="9"/>
  <c r="L1759" i="9"/>
  <c r="L1757" i="9"/>
  <c r="N1750" i="9"/>
  <c r="N1748" i="9"/>
  <c r="L1747" i="9"/>
  <c r="L1745" i="9"/>
  <c r="N1738" i="9"/>
  <c r="N1736" i="9"/>
  <c r="L1735" i="9"/>
  <c r="L1733" i="9"/>
  <c r="N1724" i="9"/>
  <c r="L1723" i="9"/>
  <c r="G1660" i="9"/>
  <c r="N1660" i="9" s="1"/>
  <c r="G1664" i="9"/>
  <c r="N1664" i="9" s="1"/>
  <c r="N1651" i="9"/>
  <c r="L1648" i="9"/>
  <c r="N1627" i="9"/>
  <c r="L1624" i="9"/>
  <c r="N1615" i="9"/>
  <c r="L1600" i="9"/>
  <c r="L1576" i="9"/>
  <c r="U992" i="9"/>
  <c r="U985" i="9"/>
  <c r="U974" i="9"/>
  <c r="U971" i="9"/>
  <c r="U970" i="9"/>
  <c r="U955" i="9"/>
  <c r="U948" i="9"/>
  <c r="U941" i="9"/>
  <c r="U938" i="9"/>
  <c r="U926" i="9"/>
  <c r="U914" i="9"/>
  <c r="U900" i="9"/>
  <c r="U888" i="9"/>
  <c r="U883" i="9"/>
  <c r="U833" i="9"/>
  <c r="U826" i="9"/>
  <c r="U819" i="9"/>
  <c r="U816" i="9"/>
  <c r="U812" i="9"/>
  <c r="U800" i="9"/>
  <c r="U793" i="9"/>
  <c r="U782" i="9"/>
  <c r="U779" i="9"/>
  <c r="U778" i="9"/>
  <c r="U767" i="9"/>
  <c r="U730" i="9"/>
  <c r="U724" i="9"/>
  <c r="U708" i="9"/>
  <c r="U682" i="9"/>
  <c r="U679" i="9"/>
  <c r="U676" i="9"/>
  <c r="U675" i="9"/>
  <c r="U616" i="9"/>
  <c r="U593" i="9"/>
  <c r="U582" i="9"/>
  <c r="U579" i="9"/>
  <c r="U523" i="9"/>
  <c r="U520" i="9"/>
  <c r="U516" i="9"/>
  <c r="U482" i="9"/>
  <c r="U431" i="9"/>
  <c r="U361" i="9"/>
  <c r="N1835" i="9"/>
  <c r="N1825" i="9"/>
  <c r="L1817" i="9"/>
  <c r="L1729" i="9"/>
  <c r="L1717" i="9"/>
  <c r="L1705" i="9"/>
  <c r="N1694" i="9"/>
  <c r="L1681" i="9"/>
  <c r="U610" i="9"/>
  <c r="U611" i="9"/>
  <c r="U488" i="9"/>
  <c r="U487" i="9"/>
  <c r="L1847" i="9"/>
  <c r="N1840" i="9"/>
  <c r="L1837" i="9"/>
  <c r="N1826" i="9"/>
  <c r="L1823" i="9"/>
  <c r="N1793" i="9"/>
  <c r="N1781" i="9"/>
  <c r="N1769" i="9"/>
  <c r="N1757" i="9"/>
  <c r="N1745" i="9"/>
  <c r="N1735" i="9"/>
  <c r="L1730" i="9"/>
  <c r="U930" i="9"/>
  <c r="U901" i="9"/>
  <c r="U893" i="9"/>
  <c r="U764" i="9"/>
  <c r="U668" i="9"/>
  <c r="U649" i="9"/>
  <c r="U639" i="9"/>
  <c r="L1816" i="9"/>
  <c r="L1814" i="9"/>
  <c r="F1807" i="9"/>
  <c r="L1807" i="9" s="1"/>
  <c r="N1805" i="9"/>
  <c r="L1798" i="9"/>
  <c r="L1796" i="9"/>
  <c r="L1786" i="9"/>
  <c r="L1784" i="9"/>
  <c r="L1774" i="9"/>
  <c r="L1772" i="9"/>
  <c r="L1762" i="9"/>
  <c r="L1760" i="9"/>
  <c r="L1750" i="9"/>
  <c r="L1748" i="9"/>
  <c r="L1738" i="9"/>
  <c r="L1736" i="9"/>
  <c r="N1729" i="9"/>
  <c r="L1724" i="9"/>
  <c r="N1717" i="9"/>
  <c r="L1712" i="9"/>
  <c r="N1705" i="9"/>
  <c r="L1700" i="9"/>
  <c r="N1693" i="9"/>
  <c r="N1681" i="9"/>
  <c r="N1669" i="9"/>
  <c r="N1652" i="9"/>
  <c r="L1649" i="9"/>
  <c r="N1628" i="9"/>
  <c r="L1625" i="9"/>
  <c r="L1589" i="9"/>
  <c r="L1565" i="9"/>
  <c r="U958" i="9"/>
  <c r="U937" i="9"/>
  <c r="U882" i="9"/>
  <c r="U870" i="9"/>
  <c r="U863" i="9"/>
  <c r="U860" i="9"/>
  <c r="U857" i="9"/>
  <c r="U856" i="9"/>
  <c r="U844" i="9"/>
  <c r="U815" i="9"/>
  <c r="U807" i="9"/>
  <c r="U756" i="9"/>
  <c r="U746" i="9"/>
  <c r="U713" i="9"/>
  <c r="U670" i="9"/>
  <c r="U671" i="9"/>
  <c r="U637" i="9"/>
  <c r="U596" i="9"/>
  <c r="U595" i="9"/>
  <c r="U552" i="9"/>
  <c r="U530" i="9"/>
  <c r="U527" i="9"/>
  <c r="U526" i="9"/>
  <c r="L1718" i="9"/>
  <c r="N1711" i="9"/>
  <c r="L1706" i="9"/>
  <c r="N1699" i="9"/>
  <c r="L1694" i="9"/>
  <c r="L1682" i="9"/>
  <c r="L1670" i="9"/>
  <c r="N1645" i="9"/>
  <c r="L1642" i="9"/>
  <c r="L1594" i="9"/>
  <c r="L1570" i="9"/>
  <c r="U988" i="9"/>
  <c r="U977" i="9"/>
  <c r="U960" i="9"/>
  <c r="U951" i="9"/>
  <c r="U944" i="9"/>
  <c r="U923" i="9"/>
  <c r="U916" i="9"/>
  <c r="U913" i="9"/>
  <c r="U907" i="9"/>
  <c r="U890" i="9"/>
  <c r="U887" i="9"/>
  <c r="U879" i="9"/>
  <c r="U872" i="9"/>
  <c r="U866" i="9"/>
  <c r="U853" i="9"/>
  <c r="U846" i="9"/>
  <c r="U840" i="9"/>
  <c r="U835" i="9"/>
  <c r="U829" i="9"/>
  <c r="U822" i="9"/>
  <c r="U809" i="9"/>
  <c r="U806" i="9"/>
  <c r="U796" i="9"/>
  <c r="U785" i="9"/>
  <c r="U719" i="9"/>
  <c r="U698" i="9"/>
  <c r="U691" i="9"/>
  <c r="U672" i="9"/>
  <c r="U665" i="9"/>
  <c r="U642" i="9"/>
  <c r="U618" i="9"/>
  <c r="U615" i="9"/>
  <c r="U599" i="9"/>
  <c r="U590" i="9"/>
  <c r="U578" i="9"/>
  <c r="U427" i="9"/>
  <c r="N1712" i="9"/>
  <c r="N1700" i="9"/>
  <c r="L1699" i="9"/>
  <c r="N1688" i="9"/>
  <c r="N1676" i="9"/>
  <c r="N1658" i="9"/>
  <c r="L1643" i="9"/>
  <c r="N1634" i="9"/>
  <c r="L1619" i="9"/>
  <c r="L1607" i="9"/>
  <c r="L1583" i="9"/>
  <c r="L1559" i="9"/>
  <c r="U966" i="9"/>
  <c r="U775" i="9"/>
  <c r="U687" i="9"/>
  <c r="U620" i="9"/>
  <c r="U614" i="9"/>
  <c r="U607" i="9"/>
  <c r="U598" i="9"/>
  <c r="U380" i="9"/>
  <c r="U512" i="9"/>
  <c r="U504" i="9"/>
  <c r="U472" i="9"/>
  <c r="U445" i="9"/>
  <c r="U438" i="9"/>
  <c r="U423" i="9"/>
  <c r="U416" i="9"/>
  <c r="U376" i="9"/>
  <c r="U603" i="9"/>
  <c r="U592" i="9"/>
  <c r="U575" i="9"/>
  <c r="U572" i="9"/>
  <c r="U542" i="9"/>
  <c r="U535" i="9"/>
  <c r="U497" i="9"/>
  <c r="U486" i="9"/>
  <c r="U412" i="9"/>
  <c r="U401" i="9"/>
  <c r="U372" i="9"/>
  <c r="N356" i="9"/>
  <c r="K357" i="9"/>
  <c r="N359" i="9"/>
  <c r="K360" i="9"/>
  <c r="L361" i="9"/>
  <c r="N363" i="9"/>
  <c r="K364" i="9"/>
  <c r="L365" i="9"/>
  <c r="N367" i="9"/>
  <c r="K368" i="9"/>
  <c r="L369" i="9"/>
  <c r="N370" i="9"/>
  <c r="K371" i="9"/>
  <c r="L372" i="9"/>
  <c r="N374" i="9"/>
  <c r="K375" i="9"/>
  <c r="L376" i="9"/>
  <c r="N378" i="9"/>
  <c r="K379" i="9"/>
  <c r="L380" i="9"/>
  <c r="K382" i="9"/>
  <c r="L383" i="9"/>
  <c r="N385" i="9"/>
  <c r="N355" i="9"/>
  <c r="K356" i="9"/>
  <c r="L357" i="9"/>
  <c r="N358" i="9"/>
  <c r="K359" i="9"/>
  <c r="L360" i="9"/>
  <c r="N362" i="9"/>
  <c r="K363" i="9"/>
  <c r="L364" i="9"/>
  <c r="N366" i="9"/>
  <c r="K367" i="9"/>
  <c r="L368" i="9"/>
  <c r="K370" i="9"/>
  <c r="L371" i="9"/>
  <c r="N373" i="9"/>
  <c r="K374" i="9"/>
  <c r="L375" i="9"/>
  <c r="N377" i="9"/>
  <c r="K378" i="9"/>
  <c r="L379" i="9"/>
  <c r="N381" i="9"/>
  <c r="L382" i="9"/>
  <c r="N384" i="9"/>
  <c r="L355" i="9"/>
  <c r="L356" i="9"/>
  <c r="N360" i="9"/>
  <c r="N364" i="9"/>
  <c r="N368" i="9"/>
  <c r="K372" i="9"/>
  <c r="K373" i="9"/>
  <c r="K376" i="9"/>
  <c r="K377" i="9"/>
  <c r="K380" i="9"/>
  <c r="K381" i="9"/>
  <c r="N383" i="9"/>
  <c r="L384" i="9"/>
  <c r="K386" i="9"/>
  <c r="L387" i="9"/>
  <c r="N389" i="9"/>
  <c r="K390" i="9"/>
  <c r="L391" i="9"/>
  <c r="N393" i="9"/>
  <c r="L394" i="9"/>
  <c r="N396" i="9"/>
  <c r="K397" i="9"/>
  <c r="L398" i="9"/>
  <c r="N400" i="9"/>
  <c r="K401" i="9"/>
  <c r="L402" i="9"/>
  <c r="N404" i="9"/>
  <c r="K405" i="9"/>
  <c r="N407" i="9"/>
  <c r="K408" i="9"/>
  <c r="L409" i="9"/>
  <c r="N411" i="9"/>
  <c r="K412" i="9"/>
  <c r="L413" i="9"/>
  <c r="N415" i="9"/>
  <c r="K416" i="9"/>
  <c r="L417" i="9"/>
  <c r="N418" i="9"/>
  <c r="K419" i="9"/>
  <c r="L420" i="9"/>
  <c r="N422" i="9"/>
  <c r="K423" i="9"/>
  <c r="L424" i="9"/>
  <c r="N426" i="9"/>
  <c r="K427" i="9"/>
  <c r="L428" i="9"/>
  <c r="K430" i="9"/>
  <c r="L431" i="9"/>
  <c r="N433" i="9"/>
  <c r="K434" i="9"/>
  <c r="L435" i="9"/>
  <c r="N437" i="9"/>
  <c r="K438" i="9"/>
  <c r="L439" i="9"/>
  <c r="N441" i="9"/>
  <c r="L442" i="9"/>
  <c r="N444" i="9"/>
  <c r="K445" i="9"/>
  <c r="L446" i="9"/>
  <c r="N448" i="9"/>
  <c r="K449" i="9"/>
  <c r="L450" i="9"/>
  <c r="N452" i="9"/>
  <c r="K453" i="9"/>
  <c r="N455" i="9"/>
  <c r="K456" i="9"/>
  <c r="L457" i="9"/>
  <c r="N459" i="9"/>
  <c r="K460" i="9"/>
  <c r="L461" i="9"/>
  <c r="N463" i="9"/>
  <c r="K464" i="9"/>
  <c r="L465" i="9"/>
  <c r="N466" i="9"/>
  <c r="K467" i="9"/>
  <c r="L468" i="9"/>
  <c r="N470" i="9"/>
  <c r="K471" i="9"/>
  <c r="L472" i="9"/>
  <c r="N474" i="9"/>
  <c r="K475" i="9"/>
  <c r="L476" i="9"/>
  <c r="K478" i="9"/>
  <c r="L479" i="9"/>
  <c r="N481" i="9"/>
  <c r="K482" i="9"/>
  <c r="L483" i="9"/>
  <c r="N485" i="9"/>
  <c r="K486" i="9"/>
  <c r="L487" i="9"/>
  <c r="N489" i="9"/>
  <c r="L490" i="9"/>
  <c r="N492" i="9"/>
  <c r="K493" i="9"/>
  <c r="L494" i="9"/>
  <c r="N496" i="9"/>
  <c r="K497" i="9"/>
  <c r="L498" i="9"/>
  <c r="N500" i="9"/>
  <c r="K501" i="9"/>
  <c r="N503" i="9"/>
  <c r="N357" i="9"/>
  <c r="L370" i="9"/>
  <c r="N372" i="9"/>
  <c r="L373" i="9"/>
  <c r="L374" i="9"/>
  <c r="N376" i="9"/>
  <c r="L377" i="9"/>
  <c r="L378" i="9"/>
  <c r="N380" i="9"/>
  <c r="L381" i="9"/>
  <c r="N382" i="9"/>
  <c r="L386" i="9"/>
  <c r="N388" i="9"/>
  <c r="K389" i="9"/>
  <c r="L390" i="9"/>
  <c r="N392" i="9"/>
  <c r="K393" i="9"/>
  <c r="N395" i="9"/>
  <c r="K396" i="9"/>
  <c r="L397" i="9"/>
  <c r="N399" i="9"/>
  <c r="K400" i="9"/>
  <c r="L401" i="9"/>
  <c r="N403" i="9"/>
  <c r="K404" i="9"/>
  <c r="L405" i="9"/>
  <c r="N406" i="9"/>
  <c r="K407" i="9"/>
  <c r="L408" i="9"/>
  <c r="N410" i="9"/>
  <c r="K411" i="9"/>
  <c r="L412" i="9"/>
  <c r="N414" i="9"/>
  <c r="K415" i="9"/>
  <c r="L416" i="9"/>
  <c r="K418" i="9"/>
  <c r="L419" i="9"/>
  <c r="N421" i="9"/>
  <c r="K422" i="9"/>
  <c r="L423" i="9"/>
  <c r="N425" i="9"/>
  <c r="K426" i="9"/>
  <c r="L427" i="9"/>
  <c r="N429" i="9"/>
  <c r="L430" i="9"/>
  <c r="N432" i="9"/>
  <c r="K433" i="9"/>
  <c r="L434" i="9"/>
  <c r="N436" i="9"/>
  <c r="K437" i="9"/>
  <c r="L438" i="9"/>
  <c r="N440" i="9"/>
  <c r="K441" i="9"/>
  <c r="N443" i="9"/>
  <c r="K444" i="9"/>
  <c r="L445" i="9"/>
  <c r="N447" i="9"/>
  <c r="K448" i="9"/>
  <c r="L449" i="9"/>
  <c r="N451" i="9"/>
  <c r="K452" i="9"/>
  <c r="L453" i="9"/>
  <c r="N454" i="9"/>
  <c r="K455" i="9"/>
  <c r="L456" i="9"/>
  <c r="N458" i="9"/>
  <c r="K459" i="9"/>
  <c r="L460" i="9"/>
  <c r="N462" i="9"/>
  <c r="K463" i="9"/>
  <c r="L464" i="9"/>
  <c r="K466" i="9"/>
  <c r="L467" i="9"/>
  <c r="N469" i="9"/>
  <c r="K470" i="9"/>
  <c r="L471" i="9"/>
  <c r="N473" i="9"/>
  <c r="K474" i="9"/>
  <c r="L475" i="9"/>
  <c r="N477" i="9"/>
  <c r="L478" i="9"/>
  <c r="N480" i="9"/>
  <c r="K481" i="9"/>
  <c r="L482" i="9"/>
  <c r="N484" i="9"/>
  <c r="K485" i="9"/>
  <c r="L486" i="9"/>
  <c r="N488" i="9"/>
  <c r="K489" i="9"/>
  <c r="N491" i="9"/>
  <c r="K492" i="9"/>
  <c r="L493" i="9"/>
  <c r="N495" i="9"/>
  <c r="K496" i="9"/>
  <c r="L497" i="9"/>
  <c r="N499" i="9"/>
  <c r="K500" i="9"/>
  <c r="L501" i="9"/>
  <c r="N502" i="9"/>
  <c r="K503" i="9"/>
  <c r="L504" i="9"/>
  <c r="N506" i="9"/>
  <c r="K507" i="9"/>
  <c r="L508" i="9"/>
  <c r="N510" i="9"/>
  <c r="K511" i="9"/>
  <c r="L512" i="9"/>
  <c r="K514" i="9"/>
  <c r="L515" i="9"/>
  <c r="N517" i="9"/>
  <c r="K518" i="9"/>
  <c r="L519" i="9"/>
  <c r="N521" i="9"/>
  <c r="K522" i="9"/>
  <c r="K358" i="9"/>
  <c r="K361" i="9"/>
  <c r="K362" i="9"/>
  <c r="K365" i="9"/>
  <c r="K366" i="9"/>
  <c r="K369" i="9"/>
  <c r="N371" i="9"/>
  <c r="N375" i="9"/>
  <c r="N379" i="9"/>
  <c r="K385" i="9"/>
  <c r="N387" i="9"/>
  <c r="K388" i="9"/>
  <c r="L389" i="9"/>
  <c r="N391" i="9"/>
  <c r="K392" i="9"/>
  <c r="L393" i="9"/>
  <c r="N394" i="9"/>
  <c r="K395" i="9"/>
  <c r="L396" i="9"/>
  <c r="N398" i="9"/>
  <c r="K399" i="9"/>
  <c r="L400" i="9"/>
  <c r="N402" i="9"/>
  <c r="K403" i="9"/>
  <c r="L404" i="9"/>
  <c r="K406" i="9"/>
  <c r="L407" i="9"/>
  <c r="N409" i="9"/>
  <c r="K410" i="9"/>
  <c r="L411" i="9"/>
  <c r="N413" i="9"/>
  <c r="K414" i="9"/>
  <c r="L415" i="9"/>
  <c r="N417" i="9"/>
  <c r="L418" i="9"/>
  <c r="N420" i="9"/>
  <c r="K421" i="9"/>
  <c r="L422" i="9"/>
  <c r="N424" i="9"/>
  <c r="K425" i="9"/>
  <c r="L426" i="9"/>
  <c r="N428" i="9"/>
  <c r="K429" i="9"/>
  <c r="N431" i="9"/>
  <c r="K432" i="9"/>
  <c r="L433" i="9"/>
  <c r="N435" i="9"/>
  <c r="K436" i="9"/>
  <c r="L437" i="9"/>
  <c r="N439" i="9"/>
  <c r="K440" i="9"/>
  <c r="L441" i="9"/>
  <c r="N442" i="9"/>
  <c r="K443" i="9"/>
  <c r="L444" i="9"/>
  <c r="N446" i="9"/>
  <c r="K447" i="9"/>
  <c r="L448" i="9"/>
  <c r="N450" i="9"/>
  <c r="K451" i="9"/>
  <c r="L452" i="9"/>
  <c r="K454" i="9"/>
  <c r="L455" i="9"/>
  <c r="N457" i="9"/>
  <c r="K458" i="9"/>
  <c r="L459" i="9"/>
  <c r="N461" i="9"/>
  <c r="N390" i="9"/>
  <c r="K391" i="9"/>
  <c r="L399" i="9"/>
  <c r="L410" i="9"/>
  <c r="L421" i="9"/>
  <c r="L429" i="9"/>
  <c r="N434" i="9"/>
  <c r="K435" i="9"/>
  <c r="L443" i="9"/>
  <c r="L451" i="9"/>
  <c r="L454" i="9"/>
  <c r="K462" i="9"/>
  <c r="K465" i="9"/>
  <c r="N467" i="9"/>
  <c r="N471" i="9"/>
  <c r="N475" i="9"/>
  <c r="K502" i="9"/>
  <c r="N504" i="9"/>
  <c r="K508" i="9"/>
  <c r="L509" i="9"/>
  <c r="L510" i="9"/>
  <c r="N512" i="9"/>
  <c r="L514" i="9"/>
  <c r="N516" i="9"/>
  <c r="N518" i="9"/>
  <c r="K520" i="9"/>
  <c r="K521" i="9"/>
  <c r="L522" i="9"/>
  <c r="L523" i="9"/>
  <c r="N525" i="9"/>
  <c r="L526" i="9"/>
  <c r="N528" i="9"/>
  <c r="K529" i="9"/>
  <c r="L530" i="9"/>
  <c r="N532" i="9"/>
  <c r="K533" i="9"/>
  <c r="L534" i="9"/>
  <c r="N536" i="9"/>
  <c r="K537" i="9"/>
  <c r="N539" i="9"/>
  <c r="K540" i="9"/>
  <c r="L541" i="9"/>
  <c r="N543" i="9"/>
  <c r="K544" i="9"/>
  <c r="L545" i="9"/>
  <c r="N547" i="9"/>
  <c r="K548" i="9"/>
  <c r="L549" i="9"/>
  <c r="N550" i="9"/>
  <c r="K551" i="9"/>
  <c r="L552" i="9"/>
  <c r="N554" i="9"/>
  <c r="K555" i="9"/>
  <c r="L556" i="9"/>
  <c r="N558" i="9"/>
  <c r="K559" i="9"/>
  <c r="L560" i="9"/>
  <c r="K562" i="9"/>
  <c r="L563" i="9"/>
  <c r="N565" i="9"/>
  <c r="K566" i="9"/>
  <c r="L567" i="9"/>
  <c r="N569" i="9"/>
  <c r="K570" i="9"/>
  <c r="L571" i="9"/>
  <c r="N573" i="9"/>
  <c r="L574" i="9"/>
  <c r="N576" i="9"/>
  <c r="K577" i="9"/>
  <c r="L578" i="9"/>
  <c r="N580" i="9"/>
  <c r="K581" i="9"/>
  <c r="L582" i="9"/>
  <c r="N584" i="9"/>
  <c r="K585" i="9"/>
  <c r="N587" i="9"/>
  <c r="K588" i="9"/>
  <c r="L589" i="9"/>
  <c r="N591" i="9"/>
  <c r="K592" i="9"/>
  <c r="L593" i="9"/>
  <c r="N595" i="9"/>
  <c r="K596" i="9"/>
  <c r="L597" i="9"/>
  <c r="N598" i="9"/>
  <c r="K599" i="9"/>
  <c r="L600" i="9"/>
  <c r="N602" i="9"/>
  <c r="K603" i="9"/>
  <c r="L604" i="9"/>
  <c r="N606" i="9"/>
  <c r="K607" i="9"/>
  <c r="L608" i="9"/>
  <c r="K610" i="9"/>
  <c r="L611" i="9"/>
  <c r="N613" i="9"/>
  <c r="K614" i="9"/>
  <c r="L615" i="9"/>
  <c r="N617" i="9"/>
  <c r="K618" i="9"/>
  <c r="L619" i="9"/>
  <c r="N621" i="9"/>
  <c r="L622" i="9"/>
  <c r="N624" i="9"/>
  <c r="K625" i="9"/>
  <c r="L626" i="9"/>
  <c r="N628" i="9"/>
  <c r="K629" i="9"/>
  <c r="L630" i="9"/>
  <c r="N632" i="9"/>
  <c r="K633" i="9"/>
  <c r="N635" i="9"/>
  <c r="K636" i="9"/>
  <c r="L637" i="9"/>
  <c r="N639" i="9"/>
  <c r="K640" i="9"/>
  <c r="L641" i="9"/>
  <c r="N643" i="9"/>
  <c r="K644" i="9"/>
  <c r="L645" i="9"/>
  <c r="N646" i="9"/>
  <c r="K647" i="9"/>
  <c r="K355" i="9"/>
  <c r="N361" i="9"/>
  <c r="L362" i="9"/>
  <c r="L363" i="9"/>
  <c r="N369" i="9"/>
  <c r="K384" i="9"/>
  <c r="L392" i="9"/>
  <c r="K394" i="9"/>
  <c r="N401" i="9"/>
  <c r="K402" i="9"/>
  <c r="N412" i="9"/>
  <c r="K413" i="9"/>
  <c r="N423" i="9"/>
  <c r="K424" i="9"/>
  <c r="N430" i="9"/>
  <c r="L436" i="9"/>
  <c r="N445" i="9"/>
  <c r="K446" i="9"/>
  <c r="N453" i="9"/>
  <c r="N456" i="9"/>
  <c r="K457" i="9"/>
  <c r="L462" i="9"/>
  <c r="L463" i="9"/>
  <c r="N465" i="9"/>
  <c r="K479" i="9"/>
  <c r="K480" i="9"/>
  <c r="K483" i="9"/>
  <c r="K484" i="9"/>
  <c r="K487" i="9"/>
  <c r="K488" i="9"/>
  <c r="K490" i="9"/>
  <c r="K491" i="9"/>
  <c r="K494" i="9"/>
  <c r="K495" i="9"/>
  <c r="K498" i="9"/>
  <c r="K499" i="9"/>
  <c r="L502" i="9"/>
  <c r="L503" i="9"/>
  <c r="K505" i="9"/>
  <c r="K506" i="9"/>
  <c r="L507" i="9"/>
  <c r="N509" i="9"/>
  <c r="N511" i="9"/>
  <c r="K513" i="9"/>
  <c r="N515" i="9"/>
  <c r="K519" i="9"/>
  <c r="L520" i="9"/>
  <c r="L521" i="9"/>
  <c r="N524" i="9"/>
  <c r="K525" i="9"/>
  <c r="N527" i="9"/>
  <c r="K528" i="9"/>
  <c r="L529" i="9"/>
  <c r="N531" i="9"/>
  <c r="K532" i="9"/>
  <c r="L533" i="9"/>
  <c r="N535" i="9"/>
  <c r="K536" i="9"/>
  <c r="L537" i="9"/>
  <c r="N538" i="9"/>
  <c r="K539" i="9"/>
  <c r="L540" i="9"/>
  <c r="N542" i="9"/>
  <c r="K543" i="9"/>
  <c r="L544" i="9"/>
  <c r="N546" i="9"/>
  <c r="K547" i="9"/>
  <c r="L548" i="9"/>
  <c r="K550" i="9"/>
  <c r="L551" i="9"/>
  <c r="N553" i="9"/>
  <c r="K554" i="9"/>
  <c r="L555" i="9"/>
  <c r="N557" i="9"/>
  <c r="K558" i="9"/>
  <c r="L559" i="9"/>
  <c r="N561" i="9"/>
  <c r="L562" i="9"/>
  <c r="N564" i="9"/>
  <c r="K565" i="9"/>
  <c r="L566" i="9"/>
  <c r="N568" i="9"/>
  <c r="K569" i="9"/>
  <c r="L570" i="9"/>
  <c r="N572" i="9"/>
  <c r="K573" i="9"/>
  <c r="N575" i="9"/>
  <c r="K576" i="9"/>
  <c r="L577" i="9"/>
  <c r="N579" i="9"/>
  <c r="K580" i="9"/>
  <c r="L581" i="9"/>
  <c r="N583" i="9"/>
  <c r="K584" i="9"/>
  <c r="L585" i="9"/>
  <c r="N586" i="9"/>
  <c r="K587" i="9"/>
  <c r="L588" i="9"/>
  <c r="K383" i="9"/>
  <c r="L385" i="9"/>
  <c r="N386" i="9"/>
  <c r="K387" i="9"/>
  <c r="L395" i="9"/>
  <c r="L403" i="9"/>
  <c r="L406" i="9"/>
  <c r="L414" i="9"/>
  <c r="L425" i="9"/>
  <c r="K431" i="9"/>
  <c r="N438" i="9"/>
  <c r="K439" i="9"/>
  <c r="L447" i="9"/>
  <c r="L458" i="9"/>
  <c r="N464" i="9"/>
  <c r="K468" i="9"/>
  <c r="K469" i="9"/>
  <c r="K472" i="9"/>
  <c r="K473" i="9"/>
  <c r="K476" i="9"/>
  <c r="K477" i="9"/>
  <c r="N479" i="9"/>
  <c r="L480" i="9"/>
  <c r="L481" i="9"/>
  <c r="N483" i="9"/>
  <c r="L484" i="9"/>
  <c r="L485" i="9"/>
  <c r="N487" i="9"/>
  <c r="L488" i="9"/>
  <c r="L489" i="9"/>
  <c r="N490" i="9"/>
  <c r="L491" i="9"/>
  <c r="L492" i="9"/>
  <c r="N494" i="9"/>
  <c r="L495" i="9"/>
  <c r="L496" i="9"/>
  <c r="N498" i="9"/>
  <c r="L499" i="9"/>
  <c r="L500" i="9"/>
  <c r="K504" i="9"/>
  <c r="L505" i="9"/>
  <c r="L506" i="9"/>
  <c r="N508" i="9"/>
  <c r="K512" i="9"/>
  <c r="L513" i="9"/>
  <c r="N514" i="9"/>
  <c r="K516" i="9"/>
  <c r="K517" i="9"/>
  <c r="L518" i="9"/>
  <c r="N520" i="9"/>
  <c r="N522" i="9"/>
  <c r="N523" i="9"/>
  <c r="K524" i="9"/>
  <c r="L525" i="9"/>
  <c r="N526" i="9"/>
  <c r="K527" i="9"/>
  <c r="L528" i="9"/>
  <c r="N530" i="9"/>
  <c r="K531" i="9"/>
  <c r="L532" i="9"/>
  <c r="N534" i="9"/>
  <c r="K535" i="9"/>
  <c r="L536" i="9"/>
  <c r="K538" i="9"/>
  <c r="L539" i="9"/>
  <c r="N541" i="9"/>
  <c r="K542" i="9"/>
  <c r="L543" i="9"/>
  <c r="N545" i="9"/>
  <c r="K546" i="9"/>
  <c r="L547" i="9"/>
  <c r="N549" i="9"/>
  <c r="L550" i="9"/>
  <c r="N552" i="9"/>
  <c r="K553" i="9"/>
  <c r="L554" i="9"/>
  <c r="N556" i="9"/>
  <c r="K557" i="9"/>
  <c r="L558" i="9"/>
  <c r="N560" i="9"/>
  <c r="K561" i="9"/>
  <c r="N563" i="9"/>
  <c r="K564" i="9"/>
  <c r="L565" i="9"/>
  <c r="N567" i="9"/>
  <c r="K568" i="9"/>
  <c r="L569" i="9"/>
  <c r="N571" i="9"/>
  <c r="K572" i="9"/>
  <c r="L573" i="9"/>
  <c r="N574" i="9"/>
  <c r="K575" i="9"/>
  <c r="L576" i="9"/>
  <c r="N578" i="9"/>
  <c r="K579" i="9"/>
  <c r="L580" i="9"/>
  <c r="N582" i="9"/>
  <c r="K583" i="9"/>
  <c r="L584" i="9"/>
  <c r="K586" i="9"/>
  <c r="L587" i="9"/>
  <c r="N589" i="9"/>
  <c r="K590" i="9"/>
  <c r="L591" i="9"/>
  <c r="N593" i="9"/>
  <c r="K594" i="9"/>
  <c r="L595" i="9"/>
  <c r="N597" i="9"/>
  <c r="L598" i="9"/>
  <c r="N600" i="9"/>
  <c r="K601" i="9"/>
  <c r="L602" i="9"/>
  <c r="N604" i="9"/>
  <c r="K605" i="9"/>
  <c r="L606" i="9"/>
  <c r="N608" i="9"/>
  <c r="K609" i="9"/>
  <c r="N611" i="9"/>
  <c r="K612" i="9"/>
  <c r="L613" i="9"/>
  <c r="N615" i="9"/>
  <c r="K616" i="9"/>
  <c r="L617" i="9"/>
  <c r="N619" i="9"/>
  <c r="K620" i="9"/>
  <c r="L621" i="9"/>
  <c r="N622" i="9"/>
  <c r="K623" i="9"/>
  <c r="L624" i="9"/>
  <c r="N626" i="9"/>
  <c r="K627" i="9"/>
  <c r="L628" i="9"/>
  <c r="N630" i="9"/>
  <c r="K631" i="9"/>
  <c r="L632" i="9"/>
  <c r="K634" i="9"/>
  <c r="L635" i="9"/>
  <c r="N637" i="9"/>
  <c r="K638" i="9"/>
  <c r="L639" i="9"/>
  <c r="N641" i="9"/>
  <c r="K642" i="9"/>
  <c r="L643" i="9"/>
  <c r="N645" i="9"/>
  <c r="L646" i="9"/>
  <c r="L358" i="9"/>
  <c r="N405" i="9"/>
  <c r="K417" i="9"/>
  <c r="N419" i="9"/>
  <c r="K450" i="9"/>
  <c r="N460" i="9"/>
  <c r="L469" i="9"/>
  <c r="L470" i="9"/>
  <c r="K509" i="9"/>
  <c r="K515" i="9"/>
  <c r="L516" i="9"/>
  <c r="L517" i="9"/>
  <c r="N519" i="9"/>
  <c r="K523" i="9"/>
  <c r="N529" i="9"/>
  <c r="K530" i="9"/>
  <c r="N537" i="9"/>
  <c r="L546" i="9"/>
  <c r="L557" i="9"/>
  <c r="N566" i="9"/>
  <c r="K567" i="9"/>
  <c r="K574" i="9"/>
  <c r="N581" i="9"/>
  <c r="K582" i="9"/>
  <c r="N590" i="9"/>
  <c r="N592" i="9"/>
  <c r="N594" i="9"/>
  <c r="N596" i="9"/>
  <c r="K622" i="9"/>
  <c r="L623" i="9"/>
  <c r="K624" i="9"/>
  <c r="L625" i="9"/>
  <c r="K626" i="9"/>
  <c r="L627" i="9"/>
  <c r="K628" i="9"/>
  <c r="L629" i="9"/>
  <c r="K630" i="9"/>
  <c r="L631" i="9"/>
  <c r="K632" i="9"/>
  <c r="L633" i="9"/>
  <c r="N634" i="9"/>
  <c r="N636" i="9"/>
  <c r="N638" i="9"/>
  <c r="N640" i="9"/>
  <c r="N642" i="9"/>
  <c r="N644" i="9"/>
  <c r="N647" i="9"/>
  <c r="K648" i="9"/>
  <c r="L649" i="9"/>
  <c r="N651" i="9"/>
  <c r="K652" i="9"/>
  <c r="L653" i="9"/>
  <c r="N655" i="9"/>
  <c r="K656" i="9"/>
  <c r="L657" i="9"/>
  <c r="N658" i="9"/>
  <c r="K659" i="9"/>
  <c r="L660" i="9"/>
  <c r="N662" i="9"/>
  <c r="K663" i="9"/>
  <c r="L664" i="9"/>
  <c r="N666" i="9"/>
  <c r="K667" i="9"/>
  <c r="L668" i="9"/>
  <c r="K670" i="9"/>
  <c r="L671" i="9"/>
  <c r="N673" i="9"/>
  <c r="K674" i="9"/>
  <c r="L675" i="9"/>
  <c r="N677" i="9"/>
  <c r="K678" i="9"/>
  <c r="L679" i="9"/>
  <c r="N681" i="9"/>
  <c r="L682" i="9"/>
  <c r="N684" i="9"/>
  <c r="K685" i="9"/>
  <c r="L686" i="9"/>
  <c r="N688" i="9"/>
  <c r="K689" i="9"/>
  <c r="L690" i="9"/>
  <c r="N692" i="9"/>
  <c r="K693" i="9"/>
  <c r="N695" i="9"/>
  <c r="K696" i="9"/>
  <c r="L697" i="9"/>
  <c r="N699" i="9"/>
  <c r="K700" i="9"/>
  <c r="L701" i="9"/>
  <c r="N703" i="9"/>
  <c r="K704" i="9"/>
  <c r="L705" i="9"/>
  <c r="N706" i="9"/>
  <c r="K707" i="9"/>
  <c r="L708" i="9"/>
  <c r="N710" i="9"/>
  <c r="K711" i="9"/>
  <c r="L712" i="9"/>
  <c r="N714" i="9"/>
  <c r="K715" i="9"/>
  <c r="L716" i="9"/>
  <c r="K718" i="9"/>
  <c r="L719" i="9"/>
  <c r="N721" i="9"/>
  <c r="K722" i="9"/>
  <c r="L723" i="9"/>
  <c r="N725" i="9"/>
  <c r="K726" i="9"/>
  <c r="L727" i="9"/>
  <c r="N729" i="9"/>
  <c r="L730" i="9"/>
  <c r="N732" i="9"/>
  <c r="K733" i="9"/>
  <c r="L734" i="9"/>
  <c r="N736" i="9"/>
  <c r="K737" i="9"/>
  <c r="L738" i="9"/>
  <c r="N740" i="9"/>
  <c r="K741" i="9"/>
  <c r="N743" i="9"/>
  <c r="K744" i="9"/>
  <c r="L745" i="9"/>
  <c r="N747" i="9"/>
  <c r="K748" i="9"/>
  <c r="L749" i="9"/>
  <c r="N751" i="9"/>
  <c r="K752" i="9"/>
  <c r="L753" i="9"/>
  <c r="N754" i="9"/>
  <c r="K755" i="9"/>
  <c r="L756" i="9"/>
  <c r="N758" i="9"/>
  <c r="K759" i="9"/>
  <c r="L760" i="9"/>
  <c r="N762" i="9"/>
  <c r="K763" i="9"/>
  <c r="L764" i="9"/>
  <c r="K766" i="9"/>
  <c r="L767" i="9"/>
  <c r="N769" i="9"/>
  <c r="K770" i="9"/>
  <c r="L771" i="9"/>
  <c r="N773" i="9"/>
  <c r="K774" i="9"/>
  <c r="L775" i="9"/>
  <c r="N777" i="9"/>
  <c r="L367" i="9"/>
  <c r="K398" i="9"/>
  <c r="N408" i="9"/>
  <c r="N427" i="9"/>
  <c r="L432" i="9"/>
  <c r="L440" i="9"/>
  <c r="N468" i="9"/>
  <c r="L473" i="9"/>
  <c r="L474" i="9"/>
  <c r="N478" i="9"/>
  <c r="N486" i="9"/>
  <c r="N493" i="9"/>
  <c r="N501" i="9"/>
  <c r="K510" i="9"/>
  <c r="L524" i="9"/>
  <c r="L531" i="9"/>
  <c r="N540" i="9"/>
  <c r="K541" i="9"/>
  <c r="N548" i="9"/>
  <c r="K549" i="9"/>
  <c r="N551" i="9"/>
  <c r="K552" i="9"/>
  <c r="N559" i="9"/>
  <c r="K560" i="9"/>
  <c r="L568" i="9"/>
  <c r="L575" i="9"/>
  <c r="L583" i="9"/>
  <c r="L586" i="9"/>
  <c r="L610" i="9"/>
  <c r="K611" i="9"/>
  <c r="L612" i="9"/>
  <c r="K613" i="9"/>
  <c r="L614" i="9"/>
  <c r="K615" i="9"/>
  <c r="L616" i="9"/>
  <c r="K617" i="9"/>
  <c r="L618" i="9"/>
  <c r="K619" i="9"/>
  <c r="L620" i="9"/>
  <c r="K621" i="9"/>
  <c r="N623" i="9"/>
  <c r="N625" i="9"/>
  <c r="N627" i="9"/>
  <c r="N629" i="9"/>
  <c r="N631" i="9"/>
  <c r="N633" i="9"/>
  <c r="L648" i="9"/>
  <c r="N650" i="9"/>
  <c r="K651" i="9"/>
  <c r="L652" i="9"/>
  <c r="N654" i="9"/>
  <c r="K655" i="9"/>
  <c r="L656" i="9"/>
  <c r="K658" i="9"/>
  <c r="L659" i="9"/>
  <c r="N661" i="9"/>
  <c r="K662" i="9"/>
  <c r="L663" i="9"/>
  <c r="N665" i="9"/>
  <c r="K666" i="9"/>
  <c r="L667" i="9"/>
  <c r="N669" i="9"/>
  <c r="L670" i="9"/>
  <c r="N672" i="9"/>
  <c r="K673" i="9"/>
  <c r="L674" i="9"/>
  <c r="N676" i="9"/>
  <c r="K677" i="9"/>
  <c r="L678" i="9"/>
  <c r="N680" i="9"/>
  <c r="K681" i="9"/>
  <c r="N683" i="9"/>
  <c r="K684" i="9"/>
  <c r="L685" i="9"/>
  <c r="N687" i="9"/>
  <c r="K688" i="9"/>
  <c r="L689" i="9"/>
  <c r="N691" i="9"/>
  <c r="K692" i="9"/>
  <c r="L693" i="9"/>
  <c r="N694" i="9"/>
  <c r="K695" i="9"/>
  <c r="L696" i="9"/>
  <c r="N698" i="9"/>
  <c r="K699" i="9"/>
  <c r="L700" i="9"/>
  <c r="N702" i="9"/>
  <c r="K703" i="9"/>
  <c r="L704" i="9"/>
  <c r="K706" i="9"/>
  <c r="L707" i="9"/>
  <c r="N709" i="9"/>
  <c r="K710" i="9"/>
  <c r="L711" i="9"/>
  <c r="N713" i="9"/>
  <c r="K714" i="9"/>
  <c r="L715" i="9"/>
  <c r="N717" i="9"/>
  <c r="L718" i="9"/>
  <c r="N720" i="9"/>
  <c r="K721" i="9"/>
  <c r="L722" i="9"/>
  <c r="N724" i="9"/>
  <c r="K725" i="9"/>
  <c r="L726" i="9"/>
  <c r="N728" i="9"/>
  <c r="K729" i="9"/>
  <c r="N731" i="9"/>
  <c r="K732" i="9"/>
  <c r="L733" i="9"/>
  <c r="N735" i="9"/>
  <c r="K736" i="9"/>
  <c r="L737" i="9"/>
  <c r="N739" i="9"/>
  <c r="K740" i="9"/>
  <c r="L741" i="9"/>
  <c r="N742" i="9"/>
  <c r="K743" i="9"/>
  <c r="L744" i="9"/>
  <c r="N746" i="9"/>
  <c r="K747" i="9"/>
  <c r="L748" i="9"/>
  <c r="N750" i="9"/>
  <c r="K751" i="9"/>
  <c r="L752" i="9"/>
  <c r="K754" i="9"/>
  <c r="L755" i="9"/>
  <c r="N757" i="9"/>
  <c r="K758" i="9"/>
  <c r="L759" i="9"/>
  <c r="N761" i="9"/>
  <c r="K762" i="9"/>
  <c r="L763" i="9"/>
  <c r="N765" i="9"/>
  <c r="L766" i="9"/>
  <c r="N768" i="9"/>
  <c r="K769" i="9"/>
  <c r="L770" i="9"/>
  <c r="N772" i="9"/>
  <c r="K773" i="9"/>
  <c r="L774" i="9"/>
  <c r="N776" i="9"/>
  <c r="L366" i="9"/>
  <c r="N416" i="9"/>
  <c r="K420" i="9"/>
  <c r="N449" i="9"/>
  <c r="K461" i="9"/>
  <c r="N472" i="9"/>
  <c r="L477" i="9"/>
  <c r="N505" i="9"/>
  <c r="N507" i="9"/>
  <c r="L511" i="9"/>
  <c r="N513" i="9"/>
  <c r="K526" i="9"/>
  <c r="N533" i="9"/>
  <c r="K534" i="9"/>
  <c r="L542" i="9"/>
  <c r="L553" i="9"/>
  <c r="L561" i="9"/>
  <c r="N562" i="9"/>
  <c r="K563" i="9"/>
  <c r="N570" i="9"/>
  <c r="K571" i="9"/>
  <c r="N577" i="9"/>
  <c r="K578" i="9"/>
  <c r="N585" i="9"/>
  <c r="N588" i="9"/>
  <c r="K589" i="9"/>
  <c r="K598" i="9"/>
  <c r="L599" i="9"/>
  <c r="K600" i="9"/>
  <c r="L601" i="9"/>
  <c r="K602" i="9"/>
  <c r="L603" i="9"/>
  <c r="K604" i="9"/>
  <c r="L605" i="9"/>
  <c r="K606" i="9"/>
  <c r="L607" i="9"/>
  <c r="K608" i="9"/>
  <c r="L609" i="9"/>
  <c r="N610" i="9"/>
  <c r="N612" i="9"/>
  <c r="N614" i="9"/>
  <c r="N616" i="9"/>
  <c r="N618" i="9"/>
  <c r="N620" i="9"/>
  <c r="K646" i="9"/>
  <c r="L647" i="9"/>
  <c r="N649" i="9"/>
  <c r="K650" i="9"/>
  <c r="L651" i="9"/>
  <c r="N653" i="9"/>
  <c r="K654" i="9"/>
  <c r="L655" i="9"/>
  <c r="N657" i="9"/>
  <c r="L658" i="9"/>
  <c r="N660" i="9"/>
  <c r="K661" i="9"/>
  <c r="L662" i="9"/>
  <c r="N664" i="9"/>
  <c r="K665" i="9"/>
  <c r="L666" i="9"/>
  <c r="N668" i="9"/>
  <c r="K669" i="9"/>
  <c r="N671" i="9"/>
  <c r="K672" i="9"/>
  <c r="L673" i="9"/>
  <c r="N675" i="9"/>
  <c r="K676" i="9"/>
  <c r="L677" i="9"/>
  <c r="N679" i="9"/>
  <c r="K680" i="9"/>
  <c r="L681" i="9"/>
  <c r="N682" i="9"/>
  <c r="K683" i="9"/>
  <c r="L684" i="9"/>
  <c r="N686" i="9"/>
  <c r="K687" i="9"/>
  <c r="L688" i="9"/>
  <c r="N690" i="9"/>
  <c r="K691" i="9"/>
  <c r="L692" i="9"/>
  <c r="K694" i="9"/>
  <c r="L695" i="9"/>
  <c r="N697" i="9"/>
  <c r="K698" i="9"/>
  <c r="L699" i="9"/>
  <c r="N701" i="9"/>
  <c r="K702" i="9"/>
  <c r="L703" i="9"/>
  <c r="N705" i="9"/>
  <c r="L706" i="9"/>
  <c r="N708" i="9"/>
  <c r="K709" i="9"/>
  <c r="L710" i="9"/>
  <c r="N712" i="9"/>
  <c r="K713" i="9"/>
  <c r="L714" i="9"/>
  <c r="N716" i="9"/>
  <c r="K717" i="9"/>
  <c r="N719" i="9"/>
  <c r="K720" i="9"/>
  <c r="L721" i="9"/>
  <c r="N723" i="9"/>
  <c r="K724" i="9"/>
  <c r="L725" i="9"/>
  <c r="N727" i="9"/>
  <c r="K728" i="9"/>
  <c r="L729" i="9"/>
  <c r="N730" i="9"/>
  <c r="K731" i="9"/>
  <c r="L732" i="9"/>
  <c r="N734" i="9"/>
  <c r="K735" i="9"/>
  <c r="L736" i="9"/>
  <c r="N738" i="9"/>
  <c r="K739" i="9"/>
  <c r="L740" i="9"/>
  <c r="K742" i="9"/>
  <c r="L743" i="9"/>
  <c r="N745" i="9"/>
  <c r="K746" i="9"/>
  <c r="L747" i="9"/>
  <c r="N749" i="9"/>
  <c r="K750" i="9"/>
  <c r="L751" i="9"/>
  <c r="N753" i="9"/>
  <c r="L754" i="9"/>
  <c r="N756" i="9"/>
  <c r="K757" i="9"/>
  <c r="L758" i="9"/>
  <c r="N760" i="9"/>
  <c r="K761" i="9"/>
  <c r="L762" i="9"/>
  <c r="N764" i="9"/>
  <c r="K765" i="9"/>
  <c r="N767" i="9"/>
  <c r="K768" i="9"/>
  <c r="K409" i="9"/>
  <c r="N482" i="9"/>
  <c r="L564" i="9"/>
  <c r="L572" i="9"/>
  <c r="L579" i="9"/>
  <c r="K591" i="9"/>
  <c r="K595" i="9"/>
  <c r="N599" i="9"/>
  <c r="N607" i="9"/>
  <c r="L634" i="9"/>
  <c r="L638" i="9"/>
  <c r="L642" i="9"/>
  <c r="N652" i="9"/>
  <c r="K653" i="9"/>
  <c r="N663" i="9"/>
  <c r="K664" i="9"/>
  <c r="L672" i="9"/>
  <c r="L680" i="9"/>
  <c r="L687" i="9"/>
  <c r="L698" i="9"/>
  <c r="N704" i="9"/>
  <c r="K705" i="9"/>
  <c r="N707" i="9"/>
  <c r="K708" i="9"/>
  <c r="L713" i="9"/>
  <c r="N718" i="9"/>
  <c r="K719" i="9"/>
  <c r="L724" i="9"/>
  <c r="N733" i="9"/>
  <c r="K734" i="9"/>
  <c r="L739" i="9"/>
  <c r="L746" i="9"/>
  <c r="N759" i="9"/>
  <c r="K760" i="9"/>
  <c r="L765" i="9"/>
  <c r="L778" i="9"/>
  <c r="N780" i="9"/>
  <c r="K781" i="9"/>
  <c r="L782" i="9"/>
  <c r="N784" i="9"/>
  <c r="K785" i="9"/>
  <c r="L786" i="9"/>
  <c r="N788" i="9"/>
  <c r="K789" i="9"/>
  <c r="N791" i="9"/>
  <c r="K792" i="9"/>
  <c r="L793" i="9"/>
  <c r="N795" i="9"/>
  <c r="K796" i="9"/>
  <c r="L797" i="9"/>
  <c r="N799" i="9"/>
  <c r="K800" i="9"/>
  <c r="L801" i="9"/>
  <c r="N802" i="9"/>
  <c r="K803" i="9"/>
  <c r="L804" i="9"/>
  <c r="N806" i="9"/>
  <c r="K807" i="9"/>
  <c r="L808" i="9"/>
  <c r="N810" i="9"/>
  <c r="K811" i="9"/>
  <c r="L812" i="9"/>
  <c r="K814" i="9"/>
  <c r="L815" i="9"/>
  <c r="N817" i="9"/>
  <c r="K818" i="9"/>
  <c r="L819" i="9"/>
  <c r="N821" i="9"/>
  <c r="K822" i="9"/>
  <c r="L823" i="9"/>
  <c r="N825" i="9"/>
  <c r="L826" i="9"/>
  <c r="N828" i="9"/>
  <c r="K829" i="9"/>
  <c r="L830" i="9"/>
  <c r="N832" i="9"/>
  <c r="K833" i="9"/>
  <c r="L834" i="9"/>
  <c r="N836" i="9"/>
  <c r="K837" i="9"/>
  <c r="N839" i="9"/>
  <c r="K840" i="9"/>
  <c r="L841" i="9"/>
  <c r="N843" i="9"/>
  <c r="K844" i="9"/>
  <c r="L845" i="9"/>
  <c r="N847" i="9"/>
  <c r="K848" i="9"/>
  <c r="L849" i="9"/>
  <c r="N850" i="9"/>
  <c r="K851" i="9"/>
  <c r="L852" i="9"/>
  <c r="N854" i="9"/>
  <c r="K855" i="9"/>
  <c r="L856" i="9"/>
  <c r="N858" i="9"/>
  <c r="K859" i="9"/>
  <c r="L860" i="9"/>
  <c r="K862" i="9"/>
  <c r="L863" i="9"/>
  <c r="N865" i="9"/>
  <c r="K866" i="9"/>
  <c r="L867" i="9"/>
  <c r="N869" i="9"/>
  <c r="K870" i="9"/>
  <c r="L871" i="9"/>
  <c r="N873" i="9"/>
  <c r="L874" i="9"/>
  <c r="N876" i="9"/>
  <c r="K877" i="9"/>
  <c r="L878" i="9"/>
  <c r="N880" i="9"/>
  <c r="K881" i="9"/>
  <c r="L882" i="9"/>
  <c r="N884" i="9"/>
  <c r="K885" i="9"/>
  <c r="N887" i="9"/>
  <c r="K888" i="9"/>
  <c r="L889" i="9"/>
  <c r="N891" i="9"/>
  <c r="K892" i="9"/>
  <c r="L893" i="9"/>
  <c r="N895" i="9"/>
  <c r="K896" i="9"/>
  <c r="L897" i="9"/>
  <c r="N898" i="9"/>
  <c r="K899" i="9"/>
  <c r="L900" i="9"/>
  <c r="N902" i="9"/>
  <c r="K903" i="9"/>
  <c r="L904" i="9"/>
  <c r="N906" i="9"/>
  <c r="K907" i="9"/>
  <c r="L908" i="9"/>
  <c r="K910" i="9"/>
  <c r="L911" i="9"/>
  <c r="N913" i="9"/>
  <c r="K914" i="9"/>
  <c r="L915" i="9"/>
  <c r="N917" i="9"/>
  <c r="K918" i="9"/>
  <c r="L919" i="9"/>
  <c r="N921" i="9"/>
  <c r="L922" i="9"/>
  <c r="N924" i="9"/>
  <c r="K925" i="9"/>
  <c r="L926" i="9"/>
  <c r="N928" i="9"/>
  <c r="K929" i="9"/>
  <c r="L930" i="9"/>
  <c r="N932" i="9"/>
  <c r="K933" i="9"/>
  <c r="N935" i="9"/>
  <c r="K936" i="9"/>
  <c r="L937" i="9"/>
  <c r="N939" i="9"/>
  <c r="K940" i="9"/>
  <c r="L941" i="9"/>
  <c r="N943" i="9"/>
  <c r="K944" i="9"/>
  <c r="L945" i="9"/>
  <c r="N946" i="9"/>
  <c r="K947" i="9"/>
  <c r="L948" i="9"/>
  <c r="N950" i="9"/>
  <c r="K951" i="9"/>
  <c r="L952" i="9"/>
  <c r="N954" i="9"/>
  <c r="K955" i="9"/>
  <c r="L956" i="9"/>
  <c r="K958" i="9"/>
  <c r="L959" i="9"/>
  <c r="N961" i="9"/>
  <c r="K962" i="9"/>
  <c r="L963" i="9"/>
  <c r="N965" i="9"/>
  <c r="K966" i="9"/>
  <c r="L967" i="9"/>
  <c r="N969" i="9"/>
  <c r="L970" i="9"/>
  <c r="N972" i="9"/>
  <c r="K973" i="9"/>
  <c r="L974" i="9"/>
  <c r="N976" i="9"/>
  <c r="K977" i="9"/>
  <c r="L978" i="9"/>
  <c r="N980" i="9"/>
  <c r="K981" i="9"/>
  <c r="N983" i="9"/>
  <c r="K984" i="9"/>
  <c r="L985" i="9"/>
  <c r="N987" i="9"/>
  <c r="K988" i="9"/>
  <c r="L989" i="9"/>
  <c r="N991" i="9"/>
  <c r="K992" i="9"/>
  <c r="L993" i="9"/>
  <c r="N994" i="9"/>
  <c r="L995" i="9"/>
  <c r="N996" i="9"/>
  <c r="L997" i="9"/>
  <c r="N998" i="9"/>
  <c r="L999" i="9"/>
  <c r="N1000" i="9"/>
  <c r="L1001" i="9"/>
  <c r="N1002" i="9"/>
  <c r="L1003" i="9"/>
  <c r="N1004" i="9"/>
  <c r="L1005" i="9"/>
  <c r="N1006" i="9"/>
  <c r="L1007" i="9"/>
  <c r="N1008" i="9"/>
  <c r="L1009" i="9"/>
  <c r="N1010" i="9"/>
  <c r="L1011" i="9"/>
  <c r="N1012" i="9"/>
  <c r="L1013" i="9"/>
  <c r="N1014" i="9"/>
  <c r="L1015" i="9"/>
  <c r="N1016" i="9"/>
  <c r="L1017" i="9"/>
  <c r="N1018" i="9"/>
  <c r="L1019" i="9"/>
  <c r="N1020" i="9"/>
  <c r="L1021" i="9"/>
  <c r="L359" i="9"/>
  <c r="L388" i="9"/>
  <c r="N397" i="9"/>
  <c r="N497" i="9"/>
  <c r="L538" i="9"/>
  <c r="K545" i="9"/>
  <c r="N555" i="9"/>
  <c r="L590" i="9"/>
  <c r="L594" i="9"/>
  <c r="N605" i="9"/>
  <c r="K637" i="9"/>
  <c r="K641" i="9"/>
  <c r="K645" i="9"/>
  <c r="L654" i="9"/>
  <c r="L665" i="9"/>
  <c r="N674" i="9"/>
  <c r="K675" i="9"/>
  <c r="K682" i="9"/>
  <c r="N689" i="9"/>
  <c r="K690" i="9"/>
  <c r="N700" i="9"/>
  <c r="K701" i="9"/>
  <c r="L709" i="9"/>
  <c r="L720" i="9"/>
  <c r="K730" i="9"/>
  <c r="L735" i="9"/>
  <c r="L742" i="9"/>
  <c r="N752" i="9"/>
  <c r="K753" i="9"/>
  <c r="N755" i="9"/>
  <c r="K756" i="9"/>
  <c r="L761" i="9"/>
  <c r="N766" i="9"/>
  <c r="K767" i="9"/>
  <c r="K771" i="9"/>
  <c r="K772" i="9"/>
  <c r="K775" i="9"/>
  <c r="K776" i="9"/>
  <c r="N779" i="9"/>
  <c r="K780" i="9"/>
  <c r="L781" i="9"/>
  <c r="N783" i="9"/>
  <c r="K784" i="9"/>
  <c r="L785" i="9"/>
  <c r="N787" i="9"/>
  <c r="K788" i="9"/>
  <c r="L789" i="9"/>
  <c r="N790" i="9"/>
  <c r="K791" i="9"/>
  <c r="L792" i="9"/>
  <c r="N794" i="9"/>
  <c r="K795" i="9"/>
  <c r="L796" i="9"/>
  <c r="N798" i="9"/>
  <c r="K799" i="9"/>
  <c r="L800" i="9"/>
  <c r="K802" i="9"/>
  <c r="L803" i="9"/>
  <c r="N805" i="9"/>
  <c r="K806" i="9"/>
  <c r="L807" i="9"/>
  <c r="N809" i="9"/>
  <c r="K810" i="9"/>
  <c r="L811" i="9"/>
  <c r="N813" i="9"/>
  <c r="L814" i="9"/>
  <c r="N816" i="9"/>
  <c r="K817" i="9"/>
  <c r="L818" i="9"/>
  <c r="N820" i="9"/>
  <c r="K821" i="9"/>
  <c r="L822" i="9"/>
  <c r="N824" i="9"/>
  <c r="K825" i="9"/>
  <c r="N827" i="9"/>
  <c r="K828" i="9"/>
  <c r="L829" i="9"/>
  <c r="N831" i="9"/>
  <c r="K832" i="9"/>
  <c r="L833" i="9"/>
  <c r="N835" i="9"/>
  <c r="K836" i="9"/>
  <c r="L837" i="9"/>
  <c r="N838" i="9"/>
  <c r="K839" i="9"/>
  <c r="L840" i="9"/>
  <c r="N842" i="9"/>
  <c r="K843" i="9"/>
  <c r="L844" i="9"/>
  <c r="N846" i="9"/>
  <c r="K847" i="9"/>
  <c r="L848" i="9"/>
  <c r="K850" i="9"/>
  <c r="L851" i="9"/>
  <c r="N853" i="9"/>
  <c r="K854" i="9"/>
  <c r="L855" i="9"/>
  <c r="N857" i="9"/>
  <c r="K858" i="9"/>
  <c r="L859" i="9"/>
  <c r="N861" i="9"/>
  <c r="L862" i="9"/>
  <c r="N864" i="9"/>
  <c r="K865" i="9"/>
  <c r="L866" i="9"/>
  <c r="N868" i="9"/>
  <c r="K869" i="9"/>
  <c r="L870" i="9"/>
  <c r="N872" i="9"/>
  <c r="K873" i="9"/>
  <c r="N875" i="9"/>
  <c r="K876" i="9"/>
  <c r="L877" i="9"/>
  <c r="N879" i="9"/>
  <c r="K880" i="9"/>
  <c r="L881" i="9"/>
  <c r="N883" i="9"/>
  <c r="K884" i="9"/>
  <c r="L885" i="9"/>
  <c r="N886" i="9"/>
  <c r="K887" i="9"/>
  <c r="L888" i="9"/>
  <c r="N890" i="9"/>
  <c r="K891" i="9"/>
  <c r="L892" i="9"/>
  <c r="N894" i="9"/>
  <c r="K895" i="9"/>
  <c r="L896" i="9"/>
  <c r="K898" i="9"/>
  <c r="L899" i="9"/>
  <c r="N901" i="9"/>
  <c r="K902" i="9"/>
  <c r="L903" i="9"/>
  <c r="N905" i="9"/>
  <c r="K906" i="9"/>
  <c r="L907" i="9"/>
  <c r="N909" i="9"/>
  <c r="L910" i="9"/>
  <c r="N912" i="9"/>
  <c r="K913" i="9"/>
  <c r="L914" i="9"/>
  <c r="N916" i="9"/>
  <c r="K917" i="9"/>
  <c r="L918" i="9"/>
  <c r="N920" i="9"/>
  <c r="K921" i="9"/>
  <c r="N923" i="9"/>
  <c r="K924" i="9"/>
  <c r="L925" i="9"/>
  <c r="N927" i="9"/>
  <c r="K928" i="9"/>
  <c r="L929" i="9"/>
  <c r="N931" i="9"/>
  <c r="K932" i="9"/>
  <c r="L933" i="9"/>
  <c r="N934" i="9"/>
  <c r="K935" i="9"/>
  <c r="L936" i="9"/>
  <c r="N938" i="9"/>
  <c r="K939" i="9"/>
  <c r="L940" i="9"/>
  <c r="N942" i="9"/>
  <c r="K943" i="9"/>
  <c r="L944" i="9"/>
  <c r="K946" i="9"/>
  <c r="L947" i="9"/>
  <c r="N949" i="9"/>
  <c r="K950" i="9"/>
  <c r="L951" i="9"/>
  <c r="N953" i="9"/>
  <c r="K954" i="9"/>
  <c r="L955" i="9"/>
  <c r="N957" i="9"/>
  <c r="L958" i="9"/>
  <c r="N960" i="9"/>
  <c r="K961" i="9"/>
  <c r="L962" i="9"/>
  <c r="N964" i="9"/>
  <c r="K965" i="9"/>
  <c r="L966" i="9"/>
  <c r="N968" i="9"/>
  <c r="K969" i="9"/>
  <c r="N971" i="9"/>
  <c r="K972" i="9"/>
  <c r="L973" i="9"/>
  <c r="N975" i="9"/>
  <c r="K976" i="9"/>
  <c r="L977" i="9"/>
  <c r="N979" i="9"/>
  <c r="K980" i="9"/>
  <c r="L981" i="9"/>
  <c r="N982" i="9"/>
  <c r="K983" i="9"/>
  <c r="L984" i="9"/>
  <c r="N986" i="9"/>
  <c r="K987" i="9"/>
  <c r="L988" i="9"/>
  <c r="N990" i="9"/>
  <c r="K991" i="9"/>
  <c r="L992" i="9"/>
  <c r="K994" i="9"/>
  <c r="K996" i="9"/>
  <c r="K998" i="9"/>
  <c r="K1000" i="9"/>
  <c r="K1002" i="9"/>
  <c r="K1004" i="9"/>
  <c r="K1006" i="9"/>
  <c r="K1008" i="9"/>
  <c r="K1010" i="9"/>
  <c r="K1012" i="9"/>
  <c r="K1014" i="9"/>
  <c r="K1016" i="9"/>
  <c r="K1018" i="9"/>
  <c r="K1020" i="9"/>
  <c r="K1022" i="9"/>
  <c r="K1024" i="9"/>
  <c r="K1026" i="9"/>
  <c r="K1028" i="9"/>
  <c r="K1030" i="9"/>
  <c r="K1032" i="9"/>
  <c r="K1034" i="9"/>
  <c r="K1036" i="9"/>
  <c r="K1038" i="9"/>
  <c r="K1040" i="9"/>
  <c r="K1042" i="9"/>
  <c r="K1044" i="9"/>
  <c r="K1046" i="9"/>
  <c r="K1048" i="9"/>
  <c r="K1050" i="9"/>
  <c r="K1052" i="9"/>
  <c r="K1054" i="9"/>
  <c r="K1056" i="9"/>
  <c r="K1058" i="9"/>
  <c r="K1060" i="9"/>
  <c r="K1062" i="9"/>
  <c r="K1064" i="9"/>
  <c r="K1066" i="9"/>
  <c r="K1068" i="9"/>
  <c r="K1070" i="9"/>
  <c r="K1072" i="9"/>
  <c r="K1074" i="9"/>
  <c r="K1076" i="9"/>
  <c r="K1078" i="9"/>
  <c r="K1080" i="9"/>
  <c r="K428" i="9"/>
  <c r="K442" i="9"/>
  <c r="L466" i="9"/>
  <c r="L527" i="9"/>
  <c r="L535" i="9"/>
  <c r="K593" i="9"/>
  <c r="K597" i="9"/>
  <c r="N603" i="9"/>
  <c r="N609" i="9"/>
  <c r="L636" i="9"/>
  <c r="L640" i="9"/>
  <c r="L644" i="9"/>
  <c r="N648" i="9"/>
  <c r="K649" i="9"/>
  <c r="N656" i="9"/>
  <c r="K657" i="9"/>
  <c r="N659" i="9"/>
  <c r="K660" i="9"/>
  <c r="N667" i="9"/>
  <c r="K668" i="9"/>
  <c r="L676" i="9"/>
  <c r="L683" i="9"/>
  <c r="L691" i="9"/>
  <c r="L694" i="9"/>
  <c r="L702" i="9"/>
  <c r="N715" i="9"/>
  <c r="K716" i="9"/>
  <c r="N726" i="9"/>
  <c r="K727" i="9"/>
  <c r="L731" i="9"/>
  <c r="N741" i="9"/>
  <c r="N748" i="9"/>
  <c r="K749" i="9"/>
  <c r="L757" i="9"/>
  <c r="L768" i="9"/>
  <c r="L769" i="9"/>
  <c r="N771" i="9"/>
  <c r="L772" i="9"/>
  <c r="L773" i="9"/>
  <c r="N775" i="9"/>
  <c r="L776" i="9"/>
  <c r="K777" i="9"/>
  <c r="N778" i="9"/>
  <c r="K779" i="9"/>
  <c r="L780" i="9"/>
  <c r="N782" i="9"/>
  <c r="K783" i="9"/>
  <c r="L784" i="9"/>
  <c r="N786" i="9"/>
  <c r="K787" i="9"/>
  <c r="L788" i="9"/>
  <c r="K790" i="9"/>
  <c r="L791" i="9"/>
  <c r="N793" i="9"/>
  <c r="K794" i="9"/>
  <c r="L795" i="9"/>
  <c r="N797" i="9"/>
  <c r="K798" i="9"/>
  <c r="L799" i="9"/>
  <c r="N801" i="9"/>
  <c r="L802" i="9"/>
  <c r="N804" i="9"/>
  <c r="K805" i="9"/>
  <c r="L806" i="9"/>
  <c r="N808" i="9"/>
  <c r="K809" i="9"/>
  <c r="L810" i="9"/>
  <c r="N812" i="9"/>
  <c r="K813" i="9"/>
  <c r="N815" i="9"/>
  <c r="K816" i="9"/>
  <c r="L817" i="9"/>
  <c r="N819" i="9"/>
  <c r="K820" i="9"/>
  <c r="L821" i="9"/>
  <c r="N823" i="9"/>
  <c r="K824" i="9"/>
  <c r="L825" i="9"/>
  <c r="N826" i="9"/>
  <c r="K827" i="9"/>
  <c r="L828" i="9"/>
  <c r="N830" i="9"/>
  <c r="K831" i="9"/>
  <c r="L832" i="9"/>
  <c r="N834" i="9"/>
  <c r="K835" i="9"/>
  <c r="L836" i="9"/>
  <c r="K838" i="9"/>
  <c r="L839" i="9"/>
  <c r="N841" i="9"/>
  <c r="K842" i="9"/>
  <c r="L843" i="9"/>
  <c r="N845" i="9"/>
  <c r="K846" i="9"/>
  <c r="L847" i="9"/>
  <c r="N849" i="9"/>
  <c r="L850" i="9"/>
  <c r="N852" i="9"/>
  <c r="K853" i="9"/>
  <c r="L854" i="9"/>
  <c r="N856" i="9"/>
  <c r="K857" i="9"/>
  <c r="L858" i="9"/>
  <c r="N860" i="9"/>
  <c r="K861" i="9"/>
  <c r="N863" i="9"/>
  <c r="K864" i="9"/>
  <c r="L865" i="9"/>
  <c r="N867" i="9"/>
  <c r="K868" i="9"/>
  <c r="L869" i="9"/>
  <c r="N871" i="9"/>
  <c r="K872" i="9"/>
  <c r="L873" i="9"/>
  <c r="N874" i="9"/>
  <c r="K875" i="9"/>
  <c r="L876" i="9"/>
  <c r="N878" i="9"/>
  <c r="K879" i="9"/>
  <c r="L880" i="9"/>
  <c r="N882" i="9"/>
  <c r="K883" i="9"/>
  <c r="L884" i="9"/>
  <c r="K886" i="9"/>
  <c r="L887" i="9"/>
  <c r="N889" i="9"/>
  <c r="K890" i="9"/>
  <c r="L891" i="9"/>
  <c r="N893" i="9"/>
  <c r="K894" i="9"/>
  <c r="L895" i="9"/>
  <c r="N897" i="9"/>
  <c r="L898" i="9"/>
  <c r="N900" i="9"/>
  <c r="K901" i="9"/>
  <c r="L902" i="9"/>
  <c r="N904" i="9"/>
  <c r="K905" i="9"/>
  <c r="L906" i="9"/>
  <c r="N908" i="9"/>
  <c r="K909" i="9"/>
  <c r="N911" i="9"/>
  <c r="K912" i="9"/>
  <c r="L913" i="9"/>
  <c r="N915" i="9"/>
  <c r="K916" i="9"/>
  <c r="L917" i="9"/>
  <c r="N919" i="9"/>
  <c r="K920" i="9"/>
  <c r="L921" i="9"/>
  <c r="N922" i="9"/>
  <c r="K923" i="9"/>
  <c r="L924" i="9"/>
  <c r="N926" i="9"/>
  <c r="K927" i="9"/>
  <c r="L928" i="9"/>
  <c r="N930" i="9"/>
  <c r="K931" i="9"/>
  <c r="L932" i="9"/>
  <c r="K934" i="9"/>
  <c r="L935" i="9"/>
  <c r="N937" i="9"/>
  <c r="K938" i="9"/>
  <c r="L939" i="9"/>
  <c r="N941" i="9"/>
  <c r="K942" i="9"/>
  <c r="L943" i="9"/>
  <c r="N945" i="9"/>
  <c r="L946" i="9"/>
  <c r="N948" i="9"/>
  <c r="K949" i="9"/>
  <c r="L950" i="9"/>
  <c r="N952" i="9"/>
  <c r="K953" i="9"/>
  <c r="L954" i="9"/>
  <c r="N956" i="9"/>
  <c r="K957" i="9"/>
  <c r="N959" i="9"/>
  <c r="K960" i="9"/>
  <c r="L961" i="9"/>
  <c r="N963" i="9"/>
  <c r="K964" i="9"/>
  <c r="L965" i="9"/>
  <c r="N967" i="9"/>
  <c r="K968" i="9"/>
  <c r="L969" i="9"/>
  <c r="N970" i="9"/>
  <c r="K971" i="9"/>
  <c r="L972" i="9"/>
  <c r="N974" i="9"/>
  <c r="K975" i="9"/>
  <c r="L976" i="9"/>
  <c r="N978" i="9"/>
  <c r="K979" i="9"/>
  <c r="L980" i="9"/>
  <c r="K982" i="9"/>
  <c r="L983" i="9"/>
  <c r="N985" i="9"/>
  <c r="K986" i="9"/>
  <c r="L987" i="9"/>
  <c r="N989" i="9"/>
  <c r="K990" i="9"/>
  <c r="L991" i="9"/>
  <c r="N993" i="9"/>
  <c r="L994" i="9"/>
  <c r="N995" i="9"/>
  <c r="L996" i="9"/>
  <c r="N997" i="9"/>
  <c r="L998" i="9"/>
  <c r="N999" i="9"/>
  <c r="L1000" i="9"/>
  <c r="N1001" i="9"/>
  <c r="L1002" i="9"/>
  <c r="N1003" i="9"/>
  <c r="L1004" i="9"/>
  <c r="N1005" i="9"/>
  <c r="L1006" i="9"/>
  <c r="N1007" i="9"/>
  <c r="L1008" i="9"/>
  <c r="N1009" i="9"/>
  <c r="L1010" i="9"/>
  <c r="N1011" i="9"/>
  <c r="L1012" i="9"/>
  <c r="N1013" i="9"/>
  <c r="L1014" i="9"/>
  <c r="N1015" i="9"/>
  <c r="L1016" i="9"/>
  <c r="N1017" i="9"/>
  <c r="L1018" i="9"/>
  <c r="N1019" i="9"/>
  <c r="L1020" i="9"/>
  <c r="N1021" i="9"/>
  <c r="L1022" i="9"/>
  <c r="N1023" i="9"/>
  <c r="L1024" i="9"/>
  <c r="N1025" i="9"/>
  <c r="L1026" i="9"/>
  <c r="N1027" i="9"/>
  <c r="L1028" i="9"/>
  <c r="N1029" i="9"/>
  <c r="L1030" i="9"/>
  <c r="N1031" i="9"/>
  <c r="L1032" i="9"/>
  <c r="N1033" i="9"/>
  <c r="L1034" i="9"/>
  <c r="N1035" i="9"/>
  <c r="L1036" i="9"/>
  <c r="N1037" i="9"/>
  <c r="L1038" i="9"/>
  <c r="N1039" i="9"/>
  <c r="L1040" i="9"/>
  <c r="N1041" i="9"/>
  <c r="L1042" i="9"/>
  <c r="N1043" i="9"/>
  <c r="L1044" i="9"/>
  <c r="N1045" i="9"/>
  <c r="L1046" i="9"/>
  <c r="N1047" i="9"/>
  <c r="L1048" i="9"/>
  <c r="N1049" i="9"/>
  <c r="L1050" i="9"/>
  <c r="N1051" i="9"/>
  <c r="L1052" i="9"/>
  <c r="N1053" i="9"/>
  <c r="L1054" i="9"/>
  <c r="N1055" i="9"/>
  <c r="L1056" i="9"/>
  <c r="N1057" i="9"/>
  <c r="L1058" i="9"/>
  <c r="N1059" i="9"/>
  <c r="L1060" i="9"/>
  <c r="N1061" i="9"/>
  <c r="L1062" i="9"/>
  <c r="N1063" i="9"/>
  <c r="L1064" i="9"/>
  <c r="N1065" i="9"/>
  <c r="L1066" i="9"/>
  <c r="N1067" i="9"/>
  <c r="L1068" i="9"/>
  <c r="N1069" i="9"/>
  <c r="L1070" i="9"/>
  <c r="N1071" i="9"/>
  <c r="L1072" i="9"/>
  <c r="N1073" i="9"/>
  <c r="L1074" i="9"/>
  <c r="N1075" i="9"/>
  <c r="L1076" i="9"/>
  <c r="N1077" i="9"/>
  <c r="L1078" i="9"/>
  <c r="N1079" i="9"/>
  <c r="L1080" i="9"/>
  <c r="N1081" i="9"/>
  <c r="L1082" i="9"/>
  <c r="N1083" i="9"/>
  <c r="L1084" i="9"/>
  <c r="N1085" i="9"/>
  <c r="L1086" i="9"/>
  <c r="N1087" i="9"/>
  <c r="L1088" i="9"/>
  <c r="N1089" i="9"/>
  <c r="L1090" i="9"/>
  <c r="N1091" i="9"/>
  <c r="L1092" i="9"/>
  <c r="N1093" i="9"/>
  <c r="L1094" i="9"/>
  <c r="N1095" i="9"/>
  <c r="L1096" i="9"/>
  <c r="N1097" i="9"/>
  <c r="L1098" i="9"/>
  <c r="N1099" i="9"/>
  <c r="L1100" i="9"/>
  <c r="N1101" i="9"/>
  <c r="L1102" i="9"/>
  <c r="N1103" i="9"/>
  <c r="L1104" i="9"/>
  <c r="N1105" i="9"/>
  <c r="L1106" i="9"/>
  <c r="N1107" i="9"/>
  <c r="L1108" i="9"/>
  <c r="N1109" i="9"/>
  <c r="L1110" i="9"/>
  <c r="N1111" i="9"/>
  <c r="L1112" i="9"/>
  <c r="N1113" i="9"/>
  <c r="L1114" i="9"/>
  <c r="N1115" i="9"/>
  <c r="L1116" i="9"/>
  <c r="N1117" i="9"/>
  <c r="L1118" i="9"/>
  <c r="N1119" i="9"/>
  <c r="L1120" i="9"/>
  <c r="N1121" i="9"/>
  <c r="L1122" i="9"/>
  <c r="N476" i="9"/>
  <c r="K556" i="9"/>
  <c r="L596" i="9"/>
  <c r="N670" i="9"/>
  <c r="N693" i="9"/>
  <c r="K712" i="9"/>
  <c r="N722" i="9"/>
  <c r="K738" i="9"/>
  <c r="L750" i="9"/>
  <c r="L777" i="9"/>
  <c r="K778" i="9"/>
  <c r="N785" i="9"/>
  <c r="K786" i="9"/>
  <c r="N796" i="9"/>
  <c r="K797" i="9"/>
  <c r="N807" i="9"/>
  <c r="K808" i="9"/>
  <c r="K815" i="9"/>
  <c r="N822" i="9"/>
  <c r="K823" i="9"/>
  <c r="L831" i="9"/>
  <c r="L842" i="9"/>
  <c r="L853" i="9"/>
  <c r="L861" i="9"/>
  <c r="N862" i="9"/>
  <c r="L868" i="9"/>
  <c r="N877" i="9"/>
  <c r="K878" i="9"/>
  <c r="N885" i="9"/>
  <c r="N888" i="9"/>
  <c r="K889" i="9"/>
  <c r="N896" i="9"/>
  <c r="K897" i="9"/>
  <c r="N899" i="9"/>
  <c r="K900" i="9"/>
  <c r="N907" i="9"/>
  <c r="K908" i="9"/>
  <c r="N914" i="9"/>
  <c r="K915" i="9"/>
  <c r="L923" i="9"/>
  <c r="L931" i="9"/>
  <c r="L934" i="9"/>
  <c r="L942" i="9"/>
  <c r="L953" i="9"/>
  <c r="L960" i="9"/>
  <c r="L968" i="9"/>
  <c r="K970" i="9"/>
  <c r="N977" i="9"/>
  <c r="K978" i="9"/>
  <c r="N988" i="9"/>
  <c r="K989" i="9"/>
  <c r="K1023" i="9"/>
  <c r="L1025" i="9"/>
  <c r="N1026" i="9"/>
  <c r="K1031" i="9"/>
  <c r="L1033" i="9"/>
  <c r="N1034" i="9"/>
  <c r="K1039" i="9"/>
  <c r="L1041" i="9"/>
  <c r="N1042" i="9"/>
  <c r="K1047" i="9"/>
  <c r="L1049" i="9"/>
  <c r="N1050" i="9"/>
  <c r="K1055" i="9"/>
  <c r="L1057" i="9"/>
  <c r="N1058" i="9"/>
  <c r="K1063" i="9"/>
  <c r="L1065" i="9"/>
  <c r="N1066" i="9"/>
  <c r="K1071" i="9"/>
  <c r="L1073" i="9"/>
  <c r="N1074" i="9"/>
  <c r="K1079" i="9"/>
  <c r="L1081" i="9"/>
  <c r="K1084" i="9"/>
  <c r="L1087" i="9"/>
  <c r="N1088" i="9"/>
  <c r="K1089" i="9"/>
  <c r="K1092" i="9"/>
  <c r="L1095" i="9"/>
  <c r="N1096" i="9"/>
  <c r="K1097" i="9"/>
  <c r="K1100" i="9"/>
  <c r="L1103" i="9"/>
  <c r="N1104" i="9"/>
  <c r="K1105" i="9"/>
  <c r="K1108" i="9"/>
  <c r="L1111" i="9"/>
  <c r="N1112" i="9"/>
  <c r="K1113" i="9"/>
  <c r="K1116" i="9"/>
  <c r="L1119" i="9"/>
  <c r="N1120" i="9"/>
  <c r="K1121" i="9"/>
  <c r="L1123" i="9"/>
  <c r="N1124" i="9"/>
  <c r="L1125" i="9"/>
  <c r="N1126" i="9"/>
  <c r="L1127" i="9"/>
  <c r="N1128" i="9"/>
  <c r="L1129" i="9"/>
  <c r="N1130" i="9"/>
  <c r="L1131" i="9"/>
  <c r="N1132" i="9"/>
  <c r="L1133" i="9"/>
  <c r="N1134" i="9"/>
  <c r="L1135" i="9"/>
  <c r="N1136" i="9"/>
  <c r="L1137" i="9"/>
  <c r="N1138" i="9"/>
  <c r="L1139" i="9"/>
  <c r="N1140" i="9"/>
  <c r="L1141" i="9"/>
  <c r="N1142" i="9"/>
  <c r="L1143" i="9"/>
  <c r="N1144" i="9"/>
  <c r="L1145" i="9"/>
  <c r="N1146" i="9"/>
  <c r="L1147" i="9"/>
  <c r="N1148" i="9"/>
  <c r="L1149" i="9"/>
  <c r="N1150" i="9"/>
  <c r="L1151" i="9"/>
  <c r="N1152" i="9"/>
  <c r="L1153" i="9"/>
  <c r="N1154" i="9"/>
  <c r="L1155" i="9"/>
  <c r="N1156" i="9"/>
  <c r="L1157" i="9"/>
  <c r="N1158" i="9"/>
  <c r="L1159" i="9"/>
  <c r="N1160" i="9"/>
  <c r="L1161" i="9"/>
  <c r="N1162" i="9"/>
  <c r="L1163" i="9"/>
  <c r="N1164" i="9"/>
  <c r="L1165" i="9"/>
  <c r="N1166" i="9"/>
  <c r="L1167" i="9"/>
  <c r="N1168" i="9"/>
  <c r="L1169" i="9"/>
  <c r="N1170" i="9"/>
  <c r="L1171" i="9"/>
  <c r="N1172" i="9"/>
  <c r="L1173" i="9"/>
  <c r="N1174" i="9"/>
  <c r="L1175" i="9"/>
  <c r="N1176" i="9"/>
  <c r="L1177" i="9"/>
  <c r="N1178" i="9"/>
  <c r="L1179" i="9"/>
  <c r="N1180" i="9"/>
  <c r="L1181" i="9"/>
  <c r="N1182" i="9"/>
  <c r="L1183" i="9"/>
  <c r="N1184" i="9"/>
  <c r="L1185" i="9"/>
  <c r="N1186" i="9"/>
  <c r="L1187" i="9"/>
  <c r="N1188" i="9"/>
  <c r="L1189" i="9"/>
  <c r="N1190" i="9"/>
  <c r="L1191" i="9"/>
  <c r="N1192" i="9"/>
  <c r="L1193" i="9"/>
  <c r="N1194" i="9"/>
  <c r="L1195" i="9"/>
  <c r="N1196" i="9"/>
  <c r="L1197" i="9"/>
  <c r="N1198" i="9"/>
  <c r="L1199" i="9"/>
  <c r="N1200" i="9"/>
  <c r="L1201" i="9"/>
  <c r="N1202" i="9"/>
  <c r="L1203" i="9"/>
  <c r="N1204" i="9"/>
  <c r="L1205" i="9"/>
  <c r="N1206" i="9"/>
  <c r="L1207" i="9"/>
  <c r="N1208" i="9"/>
  <c r="L1209" i="9"/>
  <c r="N1210" i="9"/>
  <c r="L1211" i="9"/>
  <c r="N1212" i="9"/>
  <c r="L1213" i="9"/>
  <c r="N1214" i="9"/>
  <c r="L1215" i="9"/>
  <c r="N1216" i="9"/>
  <c r="L1217" i="9"/>
  <c r="N1218" i="9"/>
  <c r="L1219" i="9"/>
  <c r="N1220" i="9"/>
  <c r="L1221" i="9"/>
  <c r="N1222" i="9"/>
  <c r="L1223" i="9"/>
  <c r="N1224" i="9"/>
  <c r="L1225" i="9"/>
  <c r="N1226" i="9"/>
  <c r="L1227" i="9"/>
  <c r="N1228" i="9"/>
  <c r="L1229" i="9"/>
  <c r="N1230" i="9"/>
  <c r="L1231" i="9"/>
  <c r="N1232" i="9"/>
  <c r="L1233" i="9"/>
  <c r="N1234" i="9"/>
  <c r="L1235" i="9"/>
  <c r="N1236" i="9"/>
  <c r="L1237" i="9"/>
  <c r="N1238" i="9"/>
  <c r="L1239" i="9"/>
  <c r="N1240" i="9"/>
  <c r="L1241" i="9"/>
  <c r="N1242" i="9"/>
  <c r="L1243" i="9"/>
  <c r="N1244" i="9"/>
  <c r="L1245" i="9"/>
  <c r="N1246" i="9"/>
  <c r="L1247" i="9"/>
  <c r="N1248" i="9"/>
  <c r="L1249" i="9"/>
  <c r="N1250" i="9"/>
  <c r="L1251" i="9"/>
  <c r="N1252" i="9"/>
  <c r="L1253" i="9"/>
  <c r="N1254" i="9"/>
  <c r="L1255" i="9"/>
  <c r="N1256" i="9"/>
  <c r="L1257" i="9"/>
  <c r="N1258" i="9"/>
  <c r="L1259" i="9"/>
  <c r="N1260" i="9"/>
  <c r="L1261" i="9"/>
  <c r="N1262" i="9"/>
  <c r="L1263" i="9"/>
  <c r="N1264" i="9"/>
  <c r="L1265" i="9"/>
  <c r="N1266" i="9"/>
  <c r="L1267" i="9"/>
  <c r="N1268" i="9"/>
  <c r="L1269" i="9"/>
  <c r="N1270" i="9"/>
  <c r="L1271" i="9"/>
  <c r="N1272" i="9"/>
  <c r="L1273" i="9"/>
  <c r="N1274" i="9"/>
  <c r="L1275" i="9"/>
  <c r="N1276" i="9"/>
  <c r="L1277" i="9"/>
  <c r="N1278" i="9"/>
  <c r="L1279" i="9"/>
  <c r="N1280" i="9"/>
  <c r="L1281" i="9"/>
  <c r="N1282" i="9"/>
  <c r="L1283" i="9"/>
  <c r="N1284" i="9"/>
  <c r="L1285" i="9"/>
  <c r="N1286" i="9"/>
  <c r="L1287" i="9"/>
  <c r="N1288" i="9"/>
  <c r="L1289" i="9"/>
  <c r="N1290" i="9"/>
  <c r="L1291" i="9"/>
  <c r="N1292" i="9"/>
  <c r="L1293" i="9"/>
  <c r="N1294" i="9"/>
  <c r="L1295" i="9"/>
  <c r="N1296" i="9"/>
  <c r="L1297" i="9"/>
  <c r="N1298" i="9"/>
  <c r="L1299" i="9"/>
  <c r="N1300" i="9"/>
  <c r="L1301" i="9"/>
  <c r="N1302" i="9"/>
  <c r="L1303" i="9"/>
  <c r="N1304" i="9"/>
  <c r="L1305" i="9"/>
  <c r="N1306" i="9"/>
  <c r="L1307" i="9"/>
  <c r="N1308" i="9"/>
  <c r="L1309" i="9"/>
  <c r="N1310" i="9"/>
  <c r="L1311" i="9"/>
  <c r="N1312" i="9"/>
  <c r="L1313" i="9"/>
  <c r="N1314" i="9"/>
  <c r="L1315" i="9"/>
  <c r="N1316" i="9"/>
  <c r="L1317" i="9"/>
  <c r="N1318" i="9"/>
  <c r="L1319" i="9"/>
  <c r="N1320" i="9"/>
  <c r="L1321" i="9"/>
  <c r="N1322" i="9"/>
  <c r="L1323" i="9"/>
  <c r="N1324" i="9"/>
  <c r="L1325" i="9"/>
  <c r="N1326" i="9"/>
  <c r="L1327" i="9"/>
  <c r="N1328" i="9"/>
  <c r="L1329" i="9"/>
  <c r="N1330" i="9"/>
  <c r="L1331" i="9"/>
  <c r="N1332" i="9"/>
  <c r="L1333" i="9"/>
  <c r="N1334" i="9"/>
  <c r="L1335" i="9"/>
  <c r="N1336" i="9"/>
  <c r="L1337" i="9"/>
  <c r="N1338" i="9"/>
  <c r="L1339" i="9"/>
  <c r="N1340" i="9"/>
  <c r="L1341" i="9"/>
  <c r="N1342" i="9"/>
  <c r="L1343" i="9"/>
  <c r="N1344" i="9"/>
  <c r="L1345" i="9"/>
  <c r="N1346" i="9"/>
  <c r="L1347" i="9"/>
  <c r="N1348" i="9"/>
  <c r="L1349" i="9"/>
  <c r="N1350" i="9"/>
  <c r="L1351" i="9"/>
  <c r="N1352" i="9"/>
  <c r="L1353" i="9"/>
  <c r="N1354" i="9"/>
  <c r="L1355" i="9"/>
  <c r="N1356" i="9"/>
  <c r="L1357" i="9"/>
  <c r="N1358" i="9"/>
  <c r="L1359" i="9"/>
  <c r="N1360" i="9"/>
  <c r="L1361" i="9"/>
  <c r="N1362" i="9"/>
  <c r="L1363" i="9"/>
  <c r="N1364" i="9"/>
  <c r="L1365" i="9"/>
  <c r="N1366" i="9"/>
  <c r="L1367" i="9"/>
  <c r="N1368" i="9"/>
  <c r="L1369" i="9"/>
  <c r="N1370" i="9"/>
  <c r="L1371" i="9"/>
  <c r="N1372" i="9"/>
  <c r="L1373" i="9"/>
  <c r="N1374" i="9"/>
  <c r="L1375" i="9"/>
  <c r="N1376" i="9"/>
  <c r="L1377" i="9"/>
  <c r="N1378" i="9"/>
  <c r="L1379" i="9"/>
  <c r="N1380" i="9"/>
  <c r="L1381" i="9"/>
  <c r="N1382" i="9"/>
  <c r="L1383" i="9"/>
  <c r="N1384" i="9"/>
  <c r="L1385" i="9"/>
  <c r="N1386" i="9"/>
  <c r="L1387" i="9"/>
  <c r="N365" i="9"/>
  <c r="L592" i="9"/>
  <c r="N601" i="9"/>
  <c r="L650" i="9"/>
  <c r="N678" i="9"/>
  <c r="K686" i="9"/>
  <c r="N696" i="9"/>
  <c r="L717" i="9"/>
  <c r="N744" i="9"/>
  <c r="K764" i="9"/>
  <c r="N770" i="9"/>
  <c r="L779" i="9"/>
  <c r="L787" i="9"/>
  <c r="L790" i="9"/>
  <c r="L798" i="9"/>
  <c r="L809" i="9"/>
  <c r="L816" i="9"/>
  <c r="L824" i="9"/>
  <c r="K826" i="9"/>
  <c r="N833" i="9"/>
  <c r="K834" i="9"/>
  <c r="N844" i="9"/>
  <c r="K845" i="9"/>
  <c r="N855" i="9"/>
  <c r="K856" i="9"/>
  <c r="K863" i="9"/>
  <c r="N870" i="9"/>
  <c r="K871" i="9"/>
  <c r="L879" i="9"/>
  <c r="L890" i="9"/>
  <c r="L901" i="9"/>
  <c r="L909" i="9"/>
  <c r="N910" i="9"/>
  <c r="L916" i="9"/>
  <c r="N925" i="9"/>
  <c r="K926" i="9"/>
  <c r="N933" i="9"/>
  <c r="N936" i="9"/>
  <c r="K937" i="9"/>
  <c r="N944" i="9"/>
  <c r="K945" i="9"/>
  <c r="N947" i="9"/>
  <c r="K948" i="9"/>
  <c r="N955" i="9"/>
  <c r="K956" i="9"/>
  <c r="N962" i="9"/>
  <c r="K963" i="9"/>
  <c r="L971" i="9"/>
  <c r="L979" i="9"/>
  <c r="L982" i="9"/>
  <c r="L990" i="9"/>
  <c r="L1023" i="9"/>
  <c r="N1024" i="9"/>
  <c r="K1029" i="9"/>
  <c r="L1031" i="9"/>
  <c r="N1032" i="9"/>
  <c r="K1037" i="9"/>
  <c r="L1039" i="9"/>
  <c r="N1040" i="9"/>
  <c r="K1045" i="9"/>
  <c r="L1047" i="9"/>
  <c r="N1048" i="9"/>
  <c r="K1053" i="9"/>
  <c r="L1055" i="9"/>
  <c r="N1056" i="9"/>
  <c r="K1061" i="9"/>
  <c r="L1063" i="9"/>
  <c r="N1064" i="9"/>
  <c r="K1069" i="9"/>
  <c r="L1071" i="9"/>
  <c r="N1072" i="9"/>
  <c r="K1077" i="9"/>
  <c r="L1079" i="9"/>
  <c r="N1080" i="9"/>
  <c r="N1082" i="9"/>
  <c r="K1083" i="9"/>
  <c r="K1086" i="9"/>
  <c r="L1089" i="9"/>
  <c r="N1090" i="9"/>
  <c r="K1091" i="9"/>
  <c r="K1094" i="9"/>
  <c r="L1097" i="9"/>
  <c r="N1098" i="9"/>
  <c r="K1099" i="9"/>
  <c r="K1102" i="9"/>
  <c r="L1105" i="9"/>
  <c r="N1106" i="9"/>
  <c r="K1107" i="9"/>
  <c r="K1110" i="9"/>
  <c r="L1113" i="9"/>
  <c r="N1114" i="9"/>
  <c r="K1115" i="9"/>
  <c r="K1118" i="9"/>
  <c r="L1121" i="9"/>
  <c r="N1122" i="9"/>
  <c r="K1124" i="9"/>
  <c r="K1126" i="9"/>
  <c r="K1128" i="9"/>
  <c r="K1130" i="9"/>
  <c r="K1132" i="9"/>
  <c r="K1134" i="9"/>
  <c r="K1136" i="9"/>
  <c r="K1138" i="9"/>
  <c r="K1140" i="9"/>
  <c r="K1142" i="9"/>
  <c r="K1144" i="9"/>
  <c r="K1146" i="9"/>
  <c r="K1148" i="9"/>
  <c r="K1150" i="9"/>
  <c r="K1152" i="9"/>
  <c r="K1154" i="9"/>
  <c r="K1156" i="9"/>
  <c r="K1158" i="9"/>
  <c r="K1160" i="9"/>
  <c r="K1162" i="9"/>
  <c r="K1164" i="9"/>
  <c r="K1166" i="9"/>
  <c r="K1168" i="9"/>
  <c r="K1170" i="9"/>
  <c r="K1172" i="9"/>
  <c r="K1174" i="9"/>
  <c r="K1176" i="9"/>
  <c r="K1178" i="9"/>
  <c r="K1180" i="9"/>
  <c r="K1182" i="9"/>
  <c r="K1184" i="9"/>
  <c r="K1186" i="9"/>
  <c r="K1188" i="9"/>
  <c r="K1190" i="9"/>
  <c r="K1192" i="9"/>
  <c r="K1194" i="9"/>
  <c r="K1196" i="9"/>
  <c r="K1198" i="9"/>
  <c r="K1200" i="9"/>
  <c r="K1202" i="9"/>
  <c r="K1204" i="9"/>
  <c r="K1206" i="9"/>
  <c r="K1208" i="9"/>
  <c r="K1210" i="9"/>
  <c r="K1212" i="9"/>
  <c r="K1214" i="9"/>
  <c r="K1216" i="9"/>
  <c r="K1218" i="9"/>
  <c r="K1220" i="9"/>
  <c r="K1222" i="9"/>
  <c r="K1224" i="9"/>
  <c r="K1226" i="9"/>
  <c r="K1228" i="9"/>
  <c r="K1230" i="9"/>
  <c r="K1232" i="9"/>
  <c r="K1234" i="9"/>
  <c r="K1236" i="9"/>
  <c r="K1238" i="9"/>
  <c r="K1240" i="9"/>
  <c r="K1242" i="9"/>
  <c r="K1244" i="9"/>
  <c r="K1246" i="9"/>
  <c r="K1248" i="9"/>
  <c r="K1250" i="9"/>
  <c r="K1252" i="9"/>
  <c r="K1254" i="9"/>
  <c r="K1256" i="9"/>
  <c r="K1258" i="9"/>
  <c r="K1260" i="9"/>
  <c r="K1262" i="9"/>
  <c r="K1264" i="9"/>
  <c r="K1266" i="9"/>
  <c r="K1268" i="9"/>
  <c r="K1270" i="9"/>
  <c r="K1272" i="9"/>
  <c r="K1274" i="9"/>
  <c r="K1276" i="9"/>
  <c r="K1278" i="9"/>
  <c r="K1280" i="9"/>
  <c r="K1282" i="9"/>
  <c r="K1284" i="9"/>
  <c r="K1286" i="9"/>
  <c r="K1288" i="9"/>
  <c r="K1290" i="9"/>
  <c r="K1292" i="9"/>
  <c r="K1294" i="9"/>
  <c r="K1296" i="9"/>
  <c r="K1298" i="9"/>
  <c r="K1300" i="9"/>
  <c r="K1302" i="9"/>
  <c r="K1304" i="9"/>
  <c r="K1306" i="9"/>
  <c r="K1308" i="9"/>
  <c r="K1310" i="9"/>
  <c r="K1312" i="9"/>
  <c r="K1314" i="9"/>
  <c r="K1316" i="9"/>
  <c r="K1318" i="9"/>
  <c r="K1320" i="9"/>
  <c r="K1322" i="9"/>
  <c r="K1324" i="9"/>
  <c r="K635" i="9"/>
  <c r="K639" i="9"/>
  <c r="K643" i="9"/>
  <c r="K671" i="9"/>
  <c r="N711" i="9"/>
  <c r="K723" i="9"/>
  <c r="N737" i="9"/>
  <c r="N774" i="9"/>
  <c r="N781" i="9"/>
  <c r="K782" i="9"/>
  <c r="N789" i="9"/>
  <c r="N792" i="9"/>
  <c r="K793" i="9"/>
  <c r="N800" i="9"/>
  <c r="K801" i="9"/>
  <c r="N803" i="9"/>
  <c r="K804" i="9"/>
  <c r="N811" i="9"/>
  <c r="K812" i="9"/>
  <c r="N818" i="9"/>
  <c r="K819" i="9"/>
  <c r="L827" i="9"/>
  <c r="L835" i="9"/>
  <c r="L838" i="9"/>
  <c r="L846" i="9"/>
  <c r="L857" i="9"/>
  <c r="L864" i="9"/>
  <c r="L872" i="9"/>
  <c r="K874" i="9"/>
  <c r="N881" i="9"/>
  <c r="K882" i="9"/>
  <c r="N892" i="9"/>
  <c r="K893" i="9"/>
  <c r="N903" i="9"/>
  <c r="K904" i="9"/>
  <c r="K911" i="9"/>
  <c r="N918" i="9"/>
  <c r="K919" i="9"/>
  <c r="L927" i="9"/>
  <c r="L938" i="9"/>
  <c r="L949" i="9"/>
  <c r="L957" i="9"/>
  <c r="N958" i="9"/>
  <c r="L964" i="9"/>
  <c r="N973" i="9"/>
  <c r="K974" i="9"/>
  <c r="N981" i="9"/>
  <c r="N984" i="9"/>
  <c r="K985" i="9"/>
  <c r="N992" i="9"/>
  <c r="K993" i="9"/>
  <c r="K995" i="9"/>
  <c r="K997" i="9"/>
  <c r="K999" i="9"/>
  <c r="K1001" i="9"/>
  <c r="K1003" i="9"/>
  <c r="K1005" i="9"/>
  <c r="K1007" i="9"/>
  <c r="K1009" i="9"/>
  <c r="K1011" i="9"/>
  <c r="K1013" i="9"/>
  <c r="K1015" i="9"/>
  <c r="K1017" i="9"/>
  <c r="K1019" i="9"/>
  <c r="K1021" i="9"/>
  <c r="N1022" i="9"/>
  <c r="K1027" i="9"/>
  <c r="L1029" i="9"/>
  <c r="N1030" i="9"/>
  <c r="K1035" i="9"/>
  <c r="L1037" i="9"/>
  <c r="N1038" i="9"/>
  <c r="K1043" i="9"/>
  <c r="L1045" i="9"/>
  <c r="N1046" i="9"/>
  <c r="K1051" i="9"/>
  <c r="L1053" i="9"/>
  <c r="N1054" i="9"/>
  <c r="K1059" i="9"/>
  <c r="L1061" i="9"/>
  <c r="N1062" i="9"/>
  <c r="K1067" i="9"/>
  <c r="L1069" i="9"/>
  <c r="N1070" i="9"/>
  <c r="K1075" i="9"/>
  <c r="L1077" i="9"/>
  <c r="N1078" i="9"/>
  <c r="L1083" i="9"/>
  <c r="N1084" i="9"/>
  <c r="K1085" i="9"/>
  <c r="K1088" i="9"/>
  <c r="L1091" i="9"/>
  <c r="N1092" i="9"/>
  <c r="K1093" i="9"/>
  <c r="K1096" i="9"/>
  <c r="L1099" i="9"/>
  <c r="N1100" i="9"/>
  <c r="K1101" i="9"/>
  <c r="K1104" i="9"/>
  <c r="L1107" i="9"/>
  <c r="N1108" i="9"/>
  <c r="K1109" i="9"/>
  <c r="K1112" i="9"/>
  <c r="L1115" i="9"/>
  <c r="N1116" i="9"/>
  <c r="K1117" i="9"/>
  <c r="K1120" i="9"/>
  <c r="N1123" i="9"/>
  <c r="L1124" i="9"/>
  <c r="N1125" i="9"/>
  <c r="L1126" i="9"/>
  <c r="N1127" i="9"/>
  <c r="L1128" i="9"/>
  <c r="N1129" i="9"/>
  <c r="L1130" i="9"/>
  <c r="N1131" i="9"/>
  <c r="L1132" i="9"/>
  <c r="N1133" i="9"/>
  <c r="L1134" i="9"/>
  <c r="N1135" i="9"/>
  <c r="L1136" i="9"/>
  <c r="N1137" i="9"/>
  <c r="L1138" i="9"/>
  <c r="N1139" i="9"/>
  <c r="L1140" i="9"/>
  <c r="N1141" i="9"/>
  <c r="L1142" i="9"/>
  <c r="N1143" i="9"/>
  <c r="L1144" i="9"/>
  <c r="N1145" i="9"/>
  <c r="L1146" i="9"/>
  <c r="N1147" i="9"/>
  <c r="L1148" i="9"/>
  <c r="N1149" i="9"/>
  <c r="L1150" i="9"/>
  <c r="N1151" i="9"/>
  <c r="L1152" i="9"/>
  <c r="N1153" i="9"/>
  <c r="L1154" i="9"/>
  <c r="N1155" i="9"/>
  <c r="L1156" i="9"/>
  <c r="N1157" i="9"/>
  <c r="L1158" i="9"/>
  <c r="N1159" i="9"/>
  <c r="L1160" i="9"/>
  <c r="N1161" i="9"/>
  <c r="L1162" i="9"/>
  <c r="N1163" i="9"/>
  <c r="L1164" i="9"/>
  <c r="N1165" i="9"/>
  <c r="L1166" i="9"/>
  <c r="N1167" i="9"/>
  <c r="L1168" i="9"/>
  <c r="N1169" i="9"/>
  <c r="L1170" i="9"/>
  <c r="N1171" i="9"/>
  <c r="L1172" i="9"/>
  <c r="N1173" i="9"/>
  <c r="L1174" i="9"/>
  <c r="N1175" i="9"/>
  <c r="L1176" i="9"/>
  <c r="N1177" i="9"/>
  <c r="L1178" i="9"/>
  <c r="N1179" i="9"/>
  <c r="L1180" i="9"/>
  <c r="N1181" i="9"/>
  <c r="L1182" i="9"/>
  <c r="N1183" i="9"/>
  <c r="L1184" i="9"/>
  <c r="N1185" i="9"/>
  <c r="L1186" i="9"/>
  <c r="N1187" i="9"/>
  <c r="L1188" i="9"/>
  <c r="N1189" i="9"/>
  <c r="L1190" i="9"/>
  <c r="N1191" i="9"/>
  <c r="L1192" i="9"/>
  <c r="N1193" i="9"/>
  <c r="L1194" i="9"/>
  <c r="N1195" i="9"/>
  <c r="L1196" i="9"/>
  <c r="N1197" i="9"/>
  <c r="L1198" i="9"/>
  <c r="N1199" i="9"/>
  <c r="L1200" i="9"/>
  <c r="N1201" i="9"/>
  <c r="L1202" i="9"/>
  <c r="N1203" i="9"/>
  <c r="L1204" i="9"/>
  <c r="N1205" i="9"/>
  <c r="L1206" i="9"/>
  <c r="N1207" i="9"/>
  <c r="L1208" i="9"/>
  <c r="N1209" i="9"/>
  <c r="L1210" i="9"/>
  <c r="N1211" i="9"/>
  <c r="L1212" i="9"/>
  <c r="N1213" i="9"/>
  <c r="L1214" i="9"/>
  <c r="N1215" i="9"/>
  <c r="L1216" i="9"/>
  <c r="N1217" i="9"/>
  <c r="L1218" i="9"/>
  <c r="N1219" i="9"/>
  <c r="L1220" i="9"/>
  <c r="N1221" i="9"/>
  <c r="L1222" i="9"/>
  <c r="N1223" i="9"/>
  <c r="L1224" i="9"/>
  <c r="N1225" i="9"/>
  <c r="L1226" i="9"/>
  <c r="N1227" i="9"/>
  <c r="L1228" i="9"/>
  <c r="N1229" i="9"/>
  <c r="L1230" i="9"/>
  <c r="N1231" i="9"/>
  <c r="L1232" i="9"/>
  <c r="N1233" i="9"/>
  <c r="L1234" i="9"/>
  <c r="N1235" i="9"/>
  <c r="L1236" i="9"/>
  <c r="N1237" i="9"/>
  <c r="L1238" i="9"/>
  <c r="N1239" i="9"/>
  <c r="L1240" i="9"/>
  <c r="N1241" i="9"/>
  <c r="L1242" i="9"/>
  <c r="N1243" i="9"/>
  <c r="L1244" i="9"/>
  <c r="N1245" i="9"/>
  <c r="L1246" i="9"/>
  <c r="N1247" i="9"/>
  <c r="L1248" i="9"/>
  <c r="N1249" i="9"/>
  <c r="L1250" i="9"/>
  <c r="N1251" i="9"/>
  <c r="L1252" i="9"/>
  <c r="N1253" i="9"/>
  <c r="L1254" i="9"/>
  <c r="N1255" i="9"/>
  <c r="L1256" i="9"/>
  <c r="N1257" i="9"/>
  <c r="L1258" i="9"/>
  <c r="N1259" i="9"/>
  <c r="L1260" i="9"/>
  <c r="N1261" i="9"/>
  <c r="L1262" i="9"/>
  <c r="N1263" i="9"/>
  <c r="L1264" i="9"/>
  <c r="N1265" i="9"/>
  <c r="L1266" i="9"/>
  <c r="N1267" i="9"/>
  <c r="L1268" i="9"/>
  <c r="N1269" i="9"/>
  <c r="L1270" i="9"/>
  <c r="N1271" i="9"/>
  <c r="L1272" i="9"/>
  <c r="N1273" i="9"/>
  <c r="L1274" i="9"/>
  <c r="N1275" i="9"/>
  <c r="L1276" i="9"/>
  <c r="N1277" i="9"/>
  <c r="L1278" i="9"/>
  <c r="N1279" i="9"/>
  <c r="L1280" i="9"/>
  <c r="N1281" i="9"/>
  <c r="L1282" i="9"/>
  <c r="N1283" i="9"/>
  <c r="L1284" i="9"/>
  <c r="N1285" i="9"/>
  <c r="L1286" i="9"/>
  <c r="N1287" i="9"/>
  <c r="L1288" i="9"/>
  <c r="N1289" i="9"/>
  <c r="L1290" i="9"/>
  <c r="N1291" i="9"/>
  <c r="L1292" i="9"/>
  <c r="N1293" i="9"/>
  <c r="L1294" i="9"/>
  <c r="N1295" i="9"/>
  <c r="L1296" i="9"/>
  <c r="N1297" i="9"/>
  <c r="L1298" i="9"/>
  <c r="N1299" i="9"/>
  <c r="L1300" i="9"/>
  <c r="N1301" i="9"/>
  <c r="L1302" i="9"/>
  <c r="N1303" i="9"/>
  <c r="L1304" i="9"/>
  <c r="N1305" i="9"/>
  <c r="L1306" i="9"/>
  <c r="N1307" i="9"/>
  <c r="L1308" i="9"/>
  <c r="N1309" i="9"/>
  <c r="L1310" i="9"/>
  <c r="N1311" i="9"/>
  <c r="L1312" i="9"/>
  <c r="N1313" i="9"/>
  <c r="L1314" i="9"/>
  <c r="N1315" i="9"/>
  <c r="L1316" i="9"/>
  <c r="N1317" i="9"/>
  <c r="L1318" i="9"/>
  <c r="N1319" i="9"/>
  <c r="L1320" i="9"/>
  <c r="N1321" i="9"/>
  <c r="L1322" i="9"/>
  <c r="N1323" i="9"/>
  <c r="L1324" i="9"/>
  <c r="N1325" i="9"/>
  <c r="L1326" i="9"/>
  <c r="N1327" i="9"/>
  <c r="L1328" i="9"/>
  <c r="N1329" i="9"/>
  <c r="L1330" i="9"/>
  <c r="N1331" i="9"/>
  <c r="L1332" i="9"/>
  <c r="N1333" i="9"/>
  <c r="L1334" i="9"/>
  <c r="N1335" i="9"/>
  <c r="L1336" i="9"/>
  <c r="N1337" i="9"/>
  <c r="L1338" i="9"/>
  <c r="N1339" i="9"/>
  <c r="L1340" i="9"/>
  <c r="N1341" i="9"/>
  <c r="L1342" i="9"/>
  <c r="N1343" i="9"/>
  <c r="L1344" i="9"/>
  <c r="N1345" i="9"/>
  <c r="L1346" i="9"/>
  <c r="N1347" i="9"/>
  <c r="L1348" i="9"/>
  <c r="N1349" i="9"/>
  <c r="L1350" i="9"/>
  <c r="N1351" i="9"/>
  <c r="L1352" i="9"/>
  <c r="N1353" i="9"/>
  <c r="L1354" i="9"/>
  <c r="N1355" i="9"/>
  <c r="L1356" i="9"/>
  <c r="N1357" i="9"/>
  <c r="L1358" i="9"/>
  <c r="N1359" i="9"/>
  <c r="L1360" i="9"/>
  <c r="N1361" i="9"/>
  <c r="L1362" i="9"/>
  <c r="N1363" i="9"/>
  <c r="L1364" i="9"/>
  <c r="N1365" i="9"/>
  <c r="L1366" i="9"/>
  <c r="N1367" i="9"/>
  <c r="L1368" i="9"/>
  <c r="N1369" i="9"/>
  <c r="L1370" i="9"/>
  <c r="N1371" i="9"/>
  <c r="L1372" i="9"/>
  <c r="N1373" i="9"/>
  <c r="L1374" i="9"/>
  <c r="N1375" i="9"/>
  <c r="L1376" i="9"/>
  <c r="N1377" i="9"/>
  <c r="L1378" i="9"/>
  <c r="N1379" i="9"/>
  <c r="L1380" i="9"/>
  <c r="N1381" i="9"/>
  <c r="L1382" i="9"/>
  <c r="N1383" i="9"/>
  <c r="L1384" i="9"/>
  <c r="N1385" i="9"/>
  <c r="L1386" i="9"/>
  <c r="N1387" i="9"/>
  <c r="L1388" i="9"/>
  <c r="N1389" i="9"/>
  <c r="L1390" i="9"/>
  <c r="N1391" i="9"/>
  <c r="L1392" i="9"/>
  <c r="N1393" i="9"/>
  <c r="L1394" i="9"/>
  <c r="N1395" i="9"/>
  <c r="L1396" i="9"/>
  <c r="N1397" i="9"/>
  <c r="L1398" i="9"/>
  <c r="N1399" i="9"/>
  <c r="L1400" i="9"/>
  <c r="N1401" i="9"/>
  <c r="L1402" i="9"/>
  <c r="N1403" i="9"/>
  <c r="L1404" i="9"/>
  <c r="N1405" i="9"/>
  <c r="L1406" i="9"/>
  <c r="N1407" i="9"/>
  <c r="L1408" i="9"/>
  <c r="N1409" i="9"/>
  <c r="L1410" i="9"/>
  <c r="N1411" i="9"/>
  <c r="L1412" i="9"/>
  <c r="N1413" i="9"/>
  <c r="L1414" i="9"/>
  <c r="N1415" i="9"/>
  <c r="L1416" i="9"/>
  <c r="N1417" i="9"/>
  <c r="L1418" i="9"/>
  <c r="N1419" i="9"/>
  <c r="L1420" i="9"/>
  <c r="N1421" i="9"/>
  <c r="L1422" i="9"/>
  <c r="N1423" i="9"/>
  <c r="L1424" i="9"/>
  <c r="N1425" i="9"/>
  <c r="L1426" i="9"/>
  <c r="N1427" i="9"/>
  <c r="L1428" i="9"/>
  <c r="N1429" i="9"/>
  <c r="L1430" i="9"/>
  <c r="N1431" i="9"/>
  <c r="L1432" i="9"/>
  <c r="N1433" i="9"/>
  <c r="L1434" i="9"/>
  <c r="N1435" i="9"/>
  <c r="L1436" i="9"/>
  <c r="N1437" i="9"/>
  <c r="L1438" i="9"/>
  <c r="N1439" i="9"/>
  <c r="L1440" i="9"/>
  <c r="N1441" i="9"/>
  <c r="L1442" i="9"/>
  <c r="N1443" i="9"/>
  <c r="L1444" i="9"/>
  <c r="N1445" i="9"/>
  <c r="L1446" i="9"/>
  <c r="N1447" i="9"/>
  <c r="L1448" i="9"/>
  <c r="N1449" i="9"/>
  <c r="L1450" i="9"/>
  <c r="L669" i="9"/>
  <c r="N685" i="9"/>
  <c r="L783" i="9"/>
  <c r="N814" i="9"/>
  <c r="N837" i="9"/>
  <c r="K849" i="9"/>
  <c r="N851" i="9"/>
  <c r="N866" i="9"/>
  <c r="N929" i="9"/>
  <c r="K941" i="9"/>
  <c r="N951" i="9"/>
  <c r="N966" i="9"/>
  <c r="L975" i="9"/>
  <c r="N1028" i="9"/>
  <c r="K1049" i="9"/>
  <c r="L1051" i="9"/>
  <c r="N1060" i="9"/>
  <c r="K1081" i="9"/>
  <c r="L1085" i="9"/>
  <c r="N1086" i="9"/>
  <c r="K1098" i="9"/>
  <c r="K1103" i="9"/>
  <c r="L1117" i="9"/>
  <c r="N1118" i="9"/>
  <c r="K1327" i="9"/>
  <c r="K1331" i="9"/>
  <c r="K1335" i="9"/>
  <c r="K1339" i="9"/>
  <c r="K1343" i="9"/>
  <c r="K1347" i="9"/>
  <c r="K1351" i="9"/>
  <c r="K1355" i="9"/>
  <c r="K1359" i="9"/>
  <c r="K1363" i="9"/>
  <c r="K1367" i="9"/>
  <c r="K1371" i="9"/>
  <c r="K1375" i="9"/>
  <c r="K1379" i="9"/>
  <c r="K1383" i="9"/>
  <c r="K1387" i="9"/>
  <c r="K1390" i="9"/>
  <c r="L1393" i="9"/>
  <c r="N1394" i="9"/>
  <c r="K1395" i="9"/>
  <c r="K1398" i="9"/>
  <c r="L1401" i="9"/>
  <c r="N1402" i="9"/>
  <c r="K1403" i="9"/>
  <c r="K1406" i="9"/>
  <c r="L1409" i="9"/>
  <c r="N1410" i="9"/>
  <c r="K1411" i="9"/>
  <c r="K1414" i="9"/>
  <c r="L1417" i="9"/>
  <c r="N1418" i="9"/>
  <c r="K1419" i="9"/>
  <c r="K1422" i="9"/>
  <c r="L1425" i="9"/>
  <c r="N1426" i="9"/>
  <c r="K1427" i="9"/>
  <c r="K1430" i="9"/>
  <c r="L1433" i="9"/>
  <c r="N1434" i="9"/>
  <c r="K1435" i="9"/>
  <c r="K1438" i="9"/>
  <c r="L1441" i="9"/>
  <c r="N1442" i="9"/>
  <c r="K1443" i="9"/>
  <c r="K1446" i="9"/>
  <c r="L1449" i="9"/>
  <c r="N1450" i="9"/>
  <c r="K1452" i="9"/>
  <c r="K1454" i="9"/>
  <c r="K1456" i="9"/>
  <c r="K1458" i="9"/>
  <c r="K1460" i="9"/>
  <c r="K1462" i="9"/>
  <c r="K1464" i="9"/>
  <c r="K1466" i="9"/>
  <c r="K1468" i="9"/>
  <c r="K1470" i="9"/>
  <c r="K1472" i="9"/>
  <c r="K1474" i="9"/>
  <c r="K1476" i="9"/>
  <c r="K1478" i="9"/>
  <c r="K1480" i="9"/>
  <c r="K1482" i="9"/>
  <c r="K1484" i="9"/>
  <c r="K1486" i="9"/>
  <c r="K1488" i="9"/>
  <c r="K1490" i="9"/>
  <c r="K1492" i="9"/>
  <c r="K1494" i="9"/>
  <c r="K1496" i="9"/>
  <c r="K1498" i="9"/>
  <c r="K1500" i="9"/>
  <c r="K1502" i="9"/>
  <c r="K1504" i="9"/>
  <c r="K1506" i="9"/>
  <c r="K1508" i="9"/>
  <c r="K1510" i="9"/>
  <c r="K1512" i="9"/>
  <c r="K1514" i="9"/>
  <c r="K1516" i="9"/>
  <c r="K1518" i="9"/>
  <c r="K1520" i="9"/>
  <c r="K1522" i="9"/>
  <c r="K1524" i="9"/>
  <c r="K1526" i="9"/>
  <c r="K1528" i="9"/>
  <c r="K1530" i="9"/>
  <c r="K1532" i="9"/>
  <c r="K1534" i="9"/>
  <c r="K1536" i="9"/>
  <c r="K1538" i="9"/>
  <c r="K1540" i="9"/>
  <c r="K1542" i="9"/>
  <c r="K1544" i="9"/>
  <c r="K1546" i="9"/>
  <c r="K1548" i="9"/>
  <c r="L1549" i="9"/>
  <c r="K1551" i="9"/>
  <c r="L1552" i="9"/>
  <c r="K1554" i="9"/>
  <c r="K1555" i="9"/>
  <c r="K1556" i="9"/>
  <c r="K1560" i="9"/>
  <c r="K1561" i="9"/>
  <c r="K1562" i="9"/>
  <c r="K1566" i="9"/>
  <c r="K1567" i="9"/>
  <c r="K1568" i="9"/>
  <c r="K1572" i="9"/>
  <c r="K1573" i="9"/>
  <c r="K1574" i="9"/>
  <c r="K1578" i="9"/>
  <c r="K1579" i="9"/>
  <c r="K1580" i="9"/>
  <c r="K1584" i="9"/>
  <c r="K1585" i="9"/>
  <c r="K1586" i="9"/>
  <c r="K1590" i="9"/>
  <c r="K1591" i="9"/>
  <c r="K1592" i="9"/>
  <c r="K1596" i="9"/>
  <c r="K1597" i="9"/>
  <c r="K1598" i="9"/>
  <c r="K1602" i="9"/>
  <c r="K1603" i="9"/>
  <c r="K1604" i="9"/>
  <c r="K1608" i="9"/>
  <c r="K1609" i="9"/>
  <c r="K1610" i="9"/>
  <c r="K1614" i="9"/>
  <c r="K1615" i="9"/>
  <c r="K1616" i="9"/>
  <c r="K1620" i="9"/>
  <c r="K1621" i="9"/>
  <c r="N544" i="9"/>
  <c r="L661" i="9"/>
  <c r="L728" i="9"/>
  <c r="L794" i="9"/>
  <c r="K830" i="9"/>
  <c r="N840" i="9"/>
  <c r="N859" i="9"/>
  <c r="K922" i="9"/>
  <c r="K959" i="9"/>
  <c r="L986" i="9"/>
  <c r="K1025" i="9"/>
  <c r="L1027" i="9"/>
  <c r="N1036" i="9"/>
  <c r="K1057" i="9"/>
  <c r="L1059" i="9"/>
  <c r="N1068" i="9"/>
  <c r="K1090" i="9"/>
  <c r="K1095" i="9"/>
  <c r="L1109" i="9"/>
  <c r="N1110" i="9"/>
  <c r="K1122" i="9"/>
  <c r="K1123" i="9"/>
  <c r="K1125" i="9"/>
  <c r="K1127" i="9"/>
  <c r="K1129" i="9"/>
  <c r="K1131" i="9"/>
  <c r="K1133" i="9"/>
  <c r="K1135" i="9"/>
  <c r="K1137" i="9"/>
  <c r="K1139" i="9"/>
  <c r="K1141" i="9"/>
  <c r="K1143" i="9"/>
  <c r="K1145" i="9"/>
  <c r="K1147" i="9"/>
  <c r="K1149" i="9"/>
  <c r="K1151" i="9"/>
  <c r="K1153" i="9"/>
  <c r="K1155" i="9"/>
  <c r="K1157" i="9"/>
  <c r="K1159" i="9"/>
  <c r="K1161" i="9"/>
  <c r="K1163" i="9"/>
  <c r="K1165" i="9"/>
  <c r="K1167" i="9"/>
  <c r="K1169" i="9"/>
  <c r="K1171" i="9"/>
  <c r="K1173" i="9"/>
  <c r="K1175" i="9"/>
  <c r="K1177" i="9"/>
  <c r="K1179" i="9"/>
  <c r="K1181" i="9"/>
  <c r="K1183" i="9"/>
  <c r="K1185" i="9"/>
  <c r="K1187" i="9"/>
  <c r="K1189" i="9"/>
  <c r="K1191" i="9"/>
  <c r="K1193" i="9"/>
  <c r="K1195" i="9"/>
  <c r="K1197" i="9"/>
  <c r="K1199" i="9"/>
  <c r="K1201" i="9"/>
  <c r="K1203" i="9"/>
  <c r="K1205" i="9"/>
  <c r="K1207" i="9"/>
  <c r="K1209" i="9"/>
  <c r="K1211" i="9"/>
  <c r="K1213" i="9"/>
  <c r="K1215" i="9"/>
  <c r="K1217" i="9"/>
  <c r="K1219" i="9"/>
  <c r="K1221" i="9"/>
  <c r="K1223" i="9"/>
  <c r="K1225" i="9"/>
  <c r="K1227" i="9"/>
  <c r="K1229" i="9"/>
  <c r="K1231" i="9"/>
  <c r="K1233" i="9"/>
  <c r="K1235" i="9"/>
  <c r="K1237" i="9"/>
  <c r="K1239" i="9"/>
  <c r="K1241" i="9"/>
  <c r="K1243" i="9"/>
  <c r="K1245" i="9"/>
  <c r="K1247" i="9"/>
  <c r="K1249" i="9"/>
  <c r="K1251" i="9"/>
  <c r="K1253" i="9"/>
  <c r="K1255" i="9"/>
  <c r="K1257" i="9"/>
  <c r="K1259" i="9"/>
  <c r="K1261" i="9"/>
  <c r="K1263" i="9"/>
  <c r="K1265" i="9"/>
  <c r="K1267" i="9"/>
  <c r="K1269" i="9"/>
  <c r="K1271" i="9"/>
  <c r="K1273" i="9"/>
  <c r="K1275" i="9"/>
  <c r="K1277" i="9"/>
  <c r="K1279" i="9"/>
  <c r="K1281" i="9"/>
  <c r="K1283" i="9"/>
  <c r="K1285" i="9"/>
  <c r="K1287" i="9"/>
  <c r="K1289" i="9"/>
  <c r="K1291" i="9"/>
  <c r="K1293" i="9"/>
  <c r="K1295" i="9"/>
  <c r="K1297" i="9"/>
  <c r="K1299" i="9"/>
  <c r="K1301" i="9"/>
  <c r="K1303" i="9"/>
  <c r="K1305" i="9"/>
  <c r="K1307" i="9"/>
  <c r="K1309" i="9"/>
  <c r="K1311" i="9"/>
  <c r="K1313" i="9"/>
  <c r="K1315" i="9"/>
  <c r="K1317" i="9"/>
  <c r="K1319" i="9"/>
  <c r="K1321" i="9"/>
  <c r="K1323" i="9"/>
  <c r="K1326" i="9"/>
  <c r="K1330" i="9"/>
  <c r="K1334" i="9"/>
  <c r="K1338" i="9"/>
  <c r="K1342" i="9"/>
  <c r="K1346" i="9"/>
  <c r="K1350" i="9"/>
  <c r="K1354" i="9"/>
  <c r="K1358" i="9"/>
  <c r="K1362" i="9"/>
  <c r="K1366" i="9"/>
  <c r="K1370" i="9"/>
  <c r="K1374" i="9"/>
  <c r="K1378" i="9"/>
  <c r="K1382" i="9"/>
  <c r="K1386" i="9"/>
  <c r="N1388" i="9"/>
  <c r="K1389" i="9"/>
  <c r="K1392" i="9"/>
  <c r="L1395" i="9"/>
  <c r="N1396" i="9"/>
  <c r="K1397" i="9"/>
  <c r="K1400" i="9"/>
  <c r="L1403" i="9"/>
  <c r="N1404" i="9"/>
  <c r="K1405" i="9"/>
  <c r="K1408" i="9"/>
  <c r="L1411" i="9"/>
  <c r="N1412" i="9"/>
  <c r="K1413" i="9"/>
  <c r="K1416" i="9"/>
  <c r="L1419" i="9"/>
  <c r="N1420" i="9"/>
  <c r="K1421" i="9"/>
  <c r="K1424" i="9"/>
  <c r="L1427" i="9"/>
  <c r="N1428" i="9"/>
  <c r="K1429" i="9"/>
  <c r="K1432" i="9"/>
  <c r="L1435" i="9"/>
  <c r="N1436" i="9"/>
  <c r="K1437" i="9"/>
  <c r="K1440" i="9"/>
  <c r="L1443" i="9"/>
  <c r="N1444" i="9"/>
  <c r="K1445" i="9"/>
  <c r="K1448" i="9"/>
  <c r="N1451" i="9"/>
  <c r="L1452" i="9"/>
  <c r="N1453" i="9"/>
  <c r="L1454" i="9"/>
  <c r="N1455" i="9"/>
  <c r="L1456" i="9"/>
  <c r="N1457" i="9"/>
  <c r="L1458" i="9"/>
  <c r="N1459" i="9"/>
  <c r="L1460" i="9"/>
  <c r="N1461" i="9"/>
  <c r="L1462" i="9"/>
  <c r="N1463" i="9"/>
  <c r="L1464" i="9"/>
  <c r="N1465" i="9"/>
  <c r="L1466" i="9"/>
  <c r="N1467" i="9"/>
  <c r="L1468" i="9"/>
  <c r="N1469" i="9"/>
  <c r="L1470" i="9"/>
  <c r="N1471" i="9"/>
  <c r="L1472" i="9"/>
  <c r="N1473" i="9"/>
  <c r="L1474" i="9"/>
  <c r="N1475" i="9"/>
  <c r="L1476" i="9"/>
  <c r="N1477" i="9"/>
  <c r="L1478" i="9"/>
  <c r="N1479" i="9"/>
  <c r="L1480" i="9"/>
  <c r="N1481" i="9"/>
  <c r="L1482" i="9"/>
  <c r="N1483" i="9"/>
  <c r="L1484" i="9"/>
  <c r="N1485" i="9"/>
  <c r="L1486" i="9"/>
  <c r="N1487" i="9"/>
  <c r="L1488" i="9"/>
  <c r="N1489" i="9"/>
  <c r="L1490" i="9"/>
  <c r="N1491" i="9"/>
  <c r="L1492" i="9"/>
  <c r="N1493" i="9"/>
  <c r="L1494" i="9"/>
  <c r="N1495" i="9"/>
  <c r="L1496" i="9"/>
  <c r="N1497" i="9"/>
  <c r="L1498" i="9"/>
  <c r="N1499" i="9"/>
  <c r="L1500" i="9"/>
  <c r="N1501" i="9"/>
  <c r="L1502" i="9"/>
  <c r="N1503" i="9"/>
  <c r="L1504" i="9"/>
  <c r="N1505" i="9"/>
  <c r="L1506" i="9"/>
  <c r="N1507" i="9"/>
  <c r="L1508" i="9"/>
  <c r="N1509" i="9"/>
  <c r="L1510" i="9"/>
  <c r="N1511" i="9"/>
  <c r="L1512" i="9"/>
  <c r="N1513" i="9"/>
  <c r="L1514" i="9"/>
  <c r="N1515" i="9"/>
  <c r="L1516" i="9"/>
  <c r="N1517" i="9"/>
  <c r="L1518" i="9"/>
  <c r="N1519" i="9"/>
  <c r="L1520" i="9"/>
  <c r="N1521" i="9"/>
  <c r="L1522" i="9"/>
  <c r="N1523" i="9"/>
  <c r="L1524" i="9"/>
  <c r="N1525" i="9"/>
  <c r="L1526" i="9"/>
  <c r="N1527" i="9"/>
  <c r="L1528" i="9"/>
  <c r="N1529" i="9"/>
  <c r="L1530" i="9"/>
  <c r="N1531" i="9"/>
  <c r="L1532" i="9"/>
  <c r="N1533" i="9"/>
  <c r="L1534" i="9"/>
  <c r="N1535" i="9"/>
  <c r="L1536" i="9"/>
  <c r="N1537" i="9"/>
  <c r="L1538" i="9"/>
  <c r="N1539" i="9"/>
  <c r="L1540" i="9"/>
  <c r="N1541" i="9"/>
  <c r="L1542" i="9"/>
  <c r="N1543" i="9"/>
  <c r="L1544" i="9"/>
  <c r="N1545" i="9"/>
  <c r="L1546" i="9"/>
  <c r="N1547" i="9"/>
  <c r="L1548" i="9"/>
  <c r="N1550" i="9"/>
  <c r="L1551" i="9"/>
  <c r="N1553" i="9"/>
  <c r="L1554" i="9"/>
  <c r="L1555" i="9"/>
  <c r="L1556" i="9"/>
  <c r="N1557" i="9"/>
  <c r="L1560" i="9"/>
  <c r="L1561" i="9"/>
  <c r="L1562" i="9"/>
  <c r="N1563" i="9"/>
  <c r="L1566" i="9"/>
  <c r="L1567" i="9"/>
  <c r="L1568" i="9"/>
  <c r="N1569" i="9"/>
  <c r="L1572" i="9"/>
  <c r="L1573" i="9"/>
  <c r="L1574" i="9"/>
  <c r="N1575" i="9"/>
  <c r="L1578" i="9"/>
  <c r="L1579" i="9"/>
  <c r="L1580" i="9"/>
  <c r="N1581" i="9"/>
  <c r="L1584" i="9"/>
  <c r="L1585" i="9"/>
  <c r="L1586" i="9"/>
  <c r="N1587" i="9"/>
  <c r="L1590" i="9"/>
  <c r="L1591" i="9"/>
  <c r="L1592" i="9"/>
  <c r="N1593" i="9"/>
  <c r="L1596" i="9"/>
  <c r="L1597" i="9"/>
  <c r="L1598" i="9"/>
  <c r="N1599" i="9"/>
  <c r="L1602" i="9"/>
  <c r="L1603" i="9"/>
  <c r="L1604" i="9"/>
  <c r="N1605" i="9"/>
  <c r="L1608" i="9"/>
  <c r="L1609" i="9"/>
  <c r="L1610" i="9"/>
  <c r="N1611" i="9"/>
  <c r="L1614" i="9"/>
  <c r="L1615" i="9"/>
  <c r="L1616" i="9"/>
  <c r="N1617" i="9"/>
  <c r="L1620" i="9"/>
  <c r="L1621" i="9"/>
  <c r="L1622" i="9"/>
  <c r="N1623" i="9"/>
  <c r="L1626" i="9"/>
  <c r="L1627" i="9"/>
  <c r="L1628" i="9"/>
  <c r="N1629" i="9"/>
  <c r="L1632" i="9"/>
  <c r="L1633" i="9"/>
  <c r="L1634" i="9"/>
  <c r="N1635" i="9"/>
  <c r="L1638" i="9"/>
  <c r="L1639" i="9"/>
  <c r="L1640" i="9"/>
  <c r="N1641" i="9"/>
  <c r="L1644" i="9"/>
  <c r="L1645" i="9"/>
  <c r="L1646" i="9"/>
  <c r="N1647" i="9"/>
  <c r="L1650" i="9"/>
  <c r="L1651" i="9"/>
  <c r="L1652" i="9"/>
  <c r="N1653" i="9"/>
  <c r="L1656" i="9"/>
  <c r="L1657" i="9"/>
  <c r="L1658" i="9"/>
  <c r="N1659" i="9"/>
  <c r="K1662" i="9"/>
  <c r="K1663" i="9"/>
  <c r="K1664" i="9"/>
  <c r="K1668" i="9"/>
  <c r="K1669" i="9"/>
  <c r="K1670" i="9"/>
  <c r="K1674" i="9"/>
  <c r="K1675" i="9"/>
  <c r="K1676" i="9"/>
  <c r="K1680" i="9"/>
  <c r="K1681" i="9"/>
  <c r="K1682" i="9"/>
  <c r="K1686" i="9"/>
  <c r="K1687" i="9"/>
  <c r="K1688" i="9"/>
  <c r="K679" i="9"/>
  <c r="N763" i="9"/>
  <c r="N848" i="9"/>
  <c r="K852" i="9"/>
  <c r="K867" i="9"/>
  <c r="L886" i="9"/>
  <c r="L894" i="9"/>
  <c r="L905" i="9"/>
  <c r="K930" i="9"/>
  <c r="N940" i="9"/>
  <c r="K952" i="9"/>
  <c r="K967" i="9"/>
  <c r="K1033" i="9"/>
  <c r="L1035" i="9"/>
  <c r="N1044" i="9"/>
  <c r="K1065" i="9"/>
  <c r="L1067" i="9"/>
  <c r="N1076" i="9"/>
  <c r="K1082" i="9"/>
  <c r="K1087" i="9"/>
  <c r="L1101" i="9"/>
  <c r="N1102" i="9"/>
  <c r="K1114" i="9"/>
  <c r="K1119" i="9"/>
  <c r="K1325" i="9"/>
  <c r="K1329" i="9"/>
  <c r="K1333" i="9"/>
  <c r="K1337" i="9"/>
  <c r="K1341" i="9"/>
  <c r="K1345" i="9"/>
  <c r="K1349" i="9"/>
  <c r="K1353" i="9"/>
  <c r="K1357" i="9"/>
  <c r="K1361" i="9"/>
  <c r="K1365" i="9"/>
  <c r="K1369" i="9"/>
  <c r="K1373" i="9"/>
  <c r="K1377" i="9"/>
  <c r="K1381" i="9"/>
  <c r="K1385" i="9"/>
  <c r="L1389" i="9"/>
  <c r="N1390" i="9"/>
  <c r="K1391" i="9"/>
  <c r="K1394" i="9"/>
  <c r="L1397" i="9"/>
  <c r="N1398" i="9"/>
  <c r="K1399" i="9"/>
  <c r="K1402" i="9"/>
  <c r="L1405" i="9"/>
  <c r="N1406" i="9"/>
  <c r="K1407" i="9"/>
  <c r="K1410" i="9"/>
  <c r="L1413" i="9"/>
  <c r="N1414" i="9"/>
  <c r="K1415" i="9"/>
  <c r="K1418" i="9"/>
  <c r="L1421" i="9"/>
  <c r="N1422" i="9"/>
  <c r="K1423" i="9"/>
  <c r="K1426" i="9"/>
  <c r="L1429" i="9"/>
  <c r="N1430" i="9"/>
  <c r="K1431" i="9"/>
  <c r="K1434" i="9"/>
  <c r="L1437" i="9"/>
  <c r="N1438" i="9"/>
  <c r="K1439" i="9"/>
  <c r="K1442" i="9"/>
  <c r="L1445" i="9"/>
  <c r="N1446" i="9"/>
  <c r="K1447" i="9"/>
  <c r="K1450" i="9"/>
  <c r="K1451" i="9"/>
  <c r="K1453" i="9"/>
  <c r="K1455" i="9"/>
  <c r="K1457" i="9"/>
  <c r="K1459" i="9"/>
  <c r="K1461" i="9"/>
  <c r="K1463" i="9"/>
  <c r="K1465" i="9"/>
  <c r="K1467" i="9"/>
  <c r="K1469" i="9"/>
  <c r="K1471" i="9"/>
  <c r="K1473" i="9"/>
  <c r="K1475" i="9"/>
  <c r="K1477" i="9"/>
  <c r="K1479" i="9"/>
  <c r="K1481" i="9"/>
  <c r="K1483" i="9"/>
  <c r="K1485" i="9"/>
  <c r="K1487" i="9"/>
  <c r="K1489" i="9"/>
  <c r="K1491" i="9"/>
  <c r="K1493" i="9"/>
  <c r="K1495" i="9"/>
  <c r="K1497" i="9"/>
  <c r="K1499" i="9"/>
  <c r="K1501" i="9"/>
  <c r="K1503" i="9"/>
  <c r="K1505" i="9"/>
  <c r="K1507" i="9"/>
  <c r="K1509" i="9"/>
  <c r="K1511" i="9"/>
  <c r="K1513" i="9"/>
  <c r="K1515" i="9"/>
  <c r="K1517" i="9"/>
  <c r="K1519" i="9"/>
  <c r="K1521" i="9"/>
  <c r="K1523" i="9"/>
  <c r="K1525" i="9"/>
  <c r="K1527" i="9"/>
  <c r="K1529" i="9"/>
  <c r="K1531" i="9"/>
  <c r="K1533" i="9"/>
  <c r="K1535" i="9"/>
  <c r="K1537" i="9"/>
  <c r="K1539" i="9"/>
  <c r="K1541" i="9"/>
  <c r="K1543" i="9"/>
  <c r="K1545" i="9"/>
  <c r="K1547" i="9"/>
  <c r="N1549" i="9"/>
  <c r="K1550" i="9"/>
  <c r="N1552" i="9"/>
  <c r="K1553" i="9"/>
  <c r="K1557" i="9"/>
  <c r="K1558" i="9"/>
  <c r="K1559" i="9"/>
  <c r="K1563" i="9"/>
  <c r="K1564" i="9"/>
  <c r="K1565" i="9"/>
  <c r="K1569" i="9"/>
  <c r="K1570" i="9"/>
  <c r="K1571" i="9"/>
  <c r="K1575" i="9"/>
  <c r="K1576" i="9"/>
  <c r="K1577" i="9"/>
  <c r="K1581" i="9"/>
  <c r="K1582" i="9"/>
  <c r="K1583" i="9"/>
  <c r="K1587" i="9"/>
  <c r="K1588" i="9"/>
  <c r="K1589" i="9"/>
  <c r="K1593" i="9"/>
  <c r="K1594" i="9"/>
  <c r="K1595" i="9"/>
  <c r="K1599" i="9"/>
  <c r="K1600" i="9"/>
  <c r="K1601" i="9"/>
  <c r="K1605" i="9"/>
  <c r="K1606" i="9"/>
  <c r="K1607" i="9"/>
  <c r="K1611" i="9"/>
  <c r="K1849" i="9"/>
  <c r="N1846" i="9"/>
  <c r="K1843" i="9"/>
  <c r="L1842" i="9"/>
  <c r="K1833" i="9"/>
  <c r="N1832" i="9"/>
  <c r="K1829" i="9"/>
  <c r="N1824" i="9"/>
  <c r="K1821" i="9"/>
  <c r="N1820" i="9"/>
  <c r="K1819" i="9"/>
  <c r="L1818" i="9"/>
  <c r="K1817" i="9"/>
  <c r="K1812" i="9"/>
  <c r="N1811" i="9"/>
  <c r="K1808" i="9"/>
  <c r="N1804" i="9"/>
  <c r="K1803" i="9"/>
  <c r="N1802" i="9"/>
  <c r="K1801" i="9"/>
  <c r="L1800" i="9"/>
  <c r="N1792" i="9"/>
  <c r="K1791" i="9"/>
  <c r="N1790" i="9"/>
  <c r="K1789" i="9"/>
  <c r="L1788" i="9"/>
  <c r="K1779" i="9"/>
  <c r="N1778" i="9"/>
  <c r="N1768" i="9"/>
  <c r="K1765" i="9"/>
  <c r="K1763" i="9"/>
  <c r="N1756" i="9"/>
  <c r="K1755" i="9"/>
  <c r="N1754" i="9"/>
  <c r="K1751" i="9"/>
  <c r="N1744" i="9"/>
  <c r="N1734" i="9"/>
  <c r="L1728" i="9"/>
  <c r="N1725" i="9"/>
  <c r="L1722" i="9"/>
  <c r="L1716" i="9"/>
  <c r="N1715" i="9"/>
  <c r="L1711" i="9"/>
  <c r="L1710" i="9"/>
  <c r="N1709" i="9"/>
  <c r="N1708" i="9"/>
  <c r="N1707" i="9"/>
  <c r="N1703" i="9"/>
  <c r="N1702" i="9"/>
  <c r="N1697" i="9"/>
  <c r="N1696" i="9"/>
  <c r="N1695" i="9"/>
  <c r="L1692" i="9"/>
  <c r="N1690" i="9"/>
  <c r="K1689" i="9"/>
  <c r="K1685" i="9"/>
  <c r="N1679" i="9"/>
  <c r="L1672" i="9"/>
  <c r="L1663" i="9"/>
  <c r="L1661" i="9"/>
  <c r="L1660" i="9"/>
  <c r="L1659" i="9"/>
  <c r="K1657" i="9"/>
  <c r="K1655" i="9"/>
  <c r="N1649" i="9"/>
  <c r="L1637" i="9"/>
  <c r="L1635" i="9"/>
  <c r="K1626" i="9"/>
  <c r="N1624" i="9"/>
  <c r="L1612" i="9"/>
  <c r="L1606" i="9"/>
  <c r="N1602" i="9"/>
  <c r="N1600" i="9"/>
  <c r="N1592" i="9"/>
  <c r="N1589" i="9"/>
  <c r="N1576" i="9"/>
  <c r="N1573" i="9"/>
  <c r="L1571" i="9"/>
  <c r="L1569" i="9"/>
  <c r="N1565" i="9"/>
  <c r="L1558" i="9"/>
  <c r="L1545" i="9"/>
  <c r="N1536" i="9"/>
  <c r="N1528" i="9"/>
  <c r="N1520" i="9"/>
  <c r="N1512" i="9"/>
  <c r="N1504" i="9"/>
  <c r="N1496" i="9"/>
  <c r="L1489" i="9"/>
  <c r="N1480" i="9"/>
  <c r="N1472" i="9"/>
  <c r="N1464" i="9"/>
  <c r="L1457" i="9"/>
  <c r="N1440" i="9"/>
  <c r="K1420" i="9"/>
  <c r="N1408" i="9"/>
  <c r="K1364" i="9"/>
  <c r="K1356" i="9"/>
  <c r="K1348" i="9"/>
  <c r="K1340" i="9"/>
  <c r="K1332" i="9"/>
  <c r="K1111" i="9"/>
  <c r="L1093" i="9"/>
  <c r="N1052" i="9"/>
  <c r="L1043" i="9"/>
  <c r="L813" i="9"/>
  <c r="N1845" i="9"/>
  <c r="N1843" i="9"/>
  <c r="N1841" i="9"/>
  <c r="L1839" i="9"/>
  <c r="L1827" i="9"/>
  <c r="K1826" i="9"/>
  <c r="L1825" i="9"/>
  <c r="N1821" i="9"/>
  <c r="K1818" i="9"/>
  <c r="N1817" i="9"/>
  <c r="N1812" i="9"/>
  <c r="N1810" i="9"/>
  <c r="K1807" i="9"/>
  <c r="F1805" i="9"/>
  <c r="L1805" i="9" s="1"/>
  <c r="N1801" i="9"/>
  <c r="K1800" i="9"/>
  <c r="N1799" i="9"/>
  <c r="L1797" i="9"/>
  <c r="N1791" i="9"/>
  <c r="N1789" i="9"/>
  <c r="K1786" i="9"/>
  <c r="L1785" i="9"/>
  <c r="K1784" i="9"/>
  <c r="N1779" i="9"/>
  <c r="N1777" i="9"/>
  <c r="K1774" i="9"/>
  <c r="L1773" i="9"/>
  <c r="K1772" i="9"/>
  <c r="N1767" i="9"/>
  <c r="K1764" i="9"/>
  <c r="N1763" i="9"/>
  <c r="K1762" i="9"/>
  <c r="L1761" i="9"/>
  <c r="K1740" i="9"/>
  <c r="N1739" i="9"/>
  <c r="K1738" i="9"/>
  <c r="L1737" i="9"/>
  <c r="K1729" i="9"/>
  <c r="K1723" i="9"/>
  <c r="K1717" i="9"/>
  <c r="K1712" i="9"/>
  <c r="K1711" i="9"/>
  <c r="K1710" i="9"/>
  <c r="K1706" i="9"/>
  <c r="K1705" i="9"/>
  <c r="K1704" i="9"/>
  <c r="K1700" i="9"/>
  <c r="K1699" i="9"/>
  <c r="K1698" i="9"/>
  <c r="K1693" i="9"/>
  <c r="K1684" i="9"/>
  <c r="N1680" i="9"/>
  <c r="L1679" i="9"/>
  <c r="N1678" i="9"/>
  <c r="L1674" i="9"/>
  <c r="K1672" i="9"/>
  <c r="L1671" i="9"/>
  <c r="L1667" i="9"/>
  <c r="N1666" i="9"/>
  <c r="L1662" i="9"/>
  <c r="N1654" i="9"/>
  <c r="K1646" i="9"/>
  <c r="N1644" i="9"/>
  <c r="K1639" i="9"/>
  <c r="K1637" i="9"/>
  <c r="K1636" i="9"/>
  <c r="K1635" i="9"/>
  <c r="K1632" i="9"/>
  <c r="N1630" i="9"/>
  <c r="K1622" i="9"/>
  <c r="K1617" i="9"/>
  <c r="N1613" i="9"/>
  <c r="K1612" i="9"/>
  <c r="N1608" i="9"/>
  <c r="N1606" i="9"/>
  <c r="N1603" i="9"/>
  <c r="L1601" i="9"/>
  <c r="L1599" i="9"/>
  <c r="N1598" i="9"/>
  <c r="N1595" i="9"/>
  <c r="L1588" i="9"/>
  <c r="N1584" i="9"/>
  <c r="N1582" i="9"/>
  <c r="N1579" i="9"/>
  <c r="L1577" i="9"/>
  <c r="L1575" i="9"/>
  <c r="N1574" i="9"/>
  <c r="N1571" i="9"/>
  <c r="L1564" i="9"/>
  <c r="N1560" i="9"/>
  <c r="N1558" i="9"/>
  <c r="N1555" i="9"/>
  <c r="L1553" i="9"/>
  <c r="K1549" i="9"/>
  <c r="L1543" i="9"/>
  <c r="N1542" i="9"/>
  <c r="L1535" i="9"/>
  <c r="N1534" i="9"/>
  <c r="L1527" i="9"/>
  <c r="N1526" i="9"/>
  <c r="L1519" i="9"/>
  <c r="N1518" i="9"/>
  <c r="L1511" i="9"/>
  <c r="N1510" i="9"/>
  <c r="L1503" i="9"/>
  <c r="N1502" i="9"/>
  <c r="L1495" i="9"/>
  <c r="N1494" i="9"/>
  <c r="L1487" i="9"/>
  <c r="N1486" i="9"/>
  <c r="L1479" i="9"/>
  <c r="N1478" i="9"/>
  <c r="L1471" i="9"/>
  <c r="N1470" i="9"/>
  <c r="L1463" i="9"/>
  <c r="N1462" i="9"/>
  <c r="L1455" i="9"/>
  <c r="N1454" i="9"/>
  <c r="N1448" i="9"/>
  <c r="L1447" i="9"/>
  <c r="K1433" i="9"/>
  <c r="K1428" i="9"/>
  <c r="N1416" i="9"/>
  <c r="L1415" i="9"/>
  <c r="K1401" i="9"/>
  <c r="K1396" i="9"/>
  <c r="L912" i="9"/>
  <c r="K860" i="9"/>
  <c r="K745" i="9"/>
  <c r="K1851" i="9"/>
  <c r="L1848" i="9"/>
  <c r="K1847" i="9"/>
  <c r="L1846" i="9"/>
  <c r="L1844" i="9"/>
  <c r="N1842" i="9"/>
  <c r="K1839" i="9"/>
  <c r="K1837" i="9"/>
  <c r="L1836" i="9"/>
  <c r="K1835" i="9"/>
  <c r="L1834" i="9"/>
  <c r="L1832" i="9"/>
  <c r="N1830" i="9"/>
  <c r="K1827" i="9"/>
  <c r="K1825" i="9"/>
  <c r="L1824" i="9"/>
  <c r="K1823" i="9"/>
  <c r="L1822" i="9"/>
  <c r="L1820" i="9"/>
  <c r="N1818" i="9"/>
  <c r="K1816" i="9"/>
  <c r="L1815" i="9"/>
  <c r="K1814" i="9"/>
  <c r="L1813" i="9"/>
  <c r="L1811" i="9"/>
  <c r="N1809" i="9"/>
  <c r="K1806" i="9"/>
  <c r="K1805" i="9"/>
  <c r="F1804" i="9"/>
  <c r="L1804" i="9" s="1"/>
  <c r="L1802" i="9"/>
  <c r="N1800" i="9"/>
  <c r="K1797" i="9"/>
  <c r="K1795" i="9"/>
  <c r="L1794" i="9"/>
  <c r="K1793" i="9"/>
  <c r="L1792" i="9"/>
  <c r="L1790" i="9"/>
  <c r="N1788" i="9"/>
  <c r="K1785" i="9"/>
  <c r="K1783" i="9"/>
  <c r="L1782" i="9"/>
  <c r="K1781" i="9"/>
  <c r="L1780" i="9"/>
  <c r="L1778" i="9"/>
  <c r="N1776" i="9"/>
  <c r="K1773" i="9"/>
  <c r="K1771" i="9"/>
  <c r="L1770" i="9"/>
  <c r="K1769" i="9"/>
  <c r="L1768" i="9"/>
  <c r="L1766" i="9"/>
  <c r="N1764" i="9"/>
  <c r="K1761" i="9"/>
  <c r="K1759" i="9"/>
  <c r="L1758" i="9"/>
  <c r="K1757" i="9"/>
  <c r="L1756" i="9"/>
  <c r="L1754" i="9"/>
  <c r="N1752" i="9"/>
  <c r="K1749" i="9"/>
  <c r="K1747" i="9"/>
  <c r="L1746" i="9"/>
  <c r="K1745" i="9"/>
  <c r="L1744" i="9"/>
  <c r="L1742" i="9"/>
  <c r="N1740" i="9"/>
  <c r="K1737" i="9"/>
  <c r="K1735" i="9"/>
  <c r="L1734" i="9"/>
  <c r="K1733" i="9"/>
  <c r="L1732" i="9"/>
  <c r="L1731" i="9"/>
  <c r="N1728" i="9"/>
  <c r="L1727" i="9"/>
  <c r="L1726" i="9"/>
  <c r="L1725" i="9"/>
  <c r="N1722" i="9"/>
  <c r="L1721" i="9"/>
  <c r="L1720" i="9"/>
  <c r="L1719" i="9"/>
  <c r="N1716" i="9"/>
  <c r="L1715" i="9"/>
  <c r="L1714" i="9"/>
  <c r="L1713" i="9"/>
  <c r="N1710" i="9"/>
  <c r="L1709" i="9"/>
  <c r="L1708" i="9"/>
  <c r="L1707" i="9"/>
  <c r="N1704" i="9"/>
  <c r="L1703" i="9"/>
  <c r="L1702" i="9"/>
  <c r="L1701" i="9"/>
  <c r="N1698" i="9"/>
  <c r="L1697" i="9"/>
  <c r="L1696" i="9"/>
  <c r="L1695" i="9"/>
  <c r="N1692" i="9"/>
  <c r="L1691" i="9"/>
  <c r="L1690" i="9"/>
  <c r="N1689" i="9"/>
  <c r="N1687" i="9"/>
  <c r="N1685" i="9"/>
  <c r="K1683" i="9"/>
  <c r="K1679" i="9"/>
  <c r="L1678" i="9"/>
  <c r="N1677" i="9"/>
  <c r="N1675" i="9"/>
  <c r="N1673" i="9"/>
  <c r="K1671" i="9"/>
  <c r="K1667" i="9"/>
  <c r="L1666" i="9"/>
  <c r="N1665" i="9"/>
  <c r="G1663" i="9"/>
  <c r="N1663" i="9" s="1"/>
  <c r="G1661" i="9"/>
  <c r="N1661" i="9" s="1"/>
  <c r="N1657" i="9"/>
  <c r="K1652" i="9"/>
  <c r="N1650" i="9"/>
  <c r="L1647" i="9"/>
  <c r="K1645" i="9"/>
  <c r="K1643" i="9"/>
  <c r="K1642" i="9"/>
  <c r="K1641" i="9"/>
  <c r="N1640" i="9"/>
  <c r="K1638" i="9"/>
  <c r="N1637" i="9"/>
  <c r="N1636" i="9"/>
  <c r="N1633" i="9"/>
  <c r="K1628" i="9"/>
  <c r="N1626" i="9"/>
  <c r="L1623" i="9"/>
  <c r="N1620" i="9"/>
  <c r="N1612" i="9"/>
  <c r="N1609" i="9"/>
  <c r="L1605" i="9"/>
  <c r="N1604" i="9"/>
  <c r="N1601" i="9"/>
  <c r="N1590" i="9"/>
  <c r="N1588" i="9"/>
  <c r="N1585" i="9"/>
  <c r="L1581" i="9"/>
  <c r="N1580" i="9"/>
  <c r="N1577" i="9"/>
  <c r="N1566" i="9"/>
  <c r="N1564" i="9"/>
  <c r="N1561" i="9"/>
  <c r="L1557" i="9"/>
  <c r="N1556" i="9"/>
  <c r="K1552" i="9"/>
  <c r="N1548" i="9"/>
  <c r="L1541" i="9"/>
  <c r="N1540" i="9"/>
  <c r="L1533" i="9"/>
  <c r="N1532" i="9"/>
  <c r="L1525" i="9"/>
  <c r="N1524" i="9"/>
  <c r="L1517" i="9"/>
  <c r="N1516" i="9"/>
  <c r="L1509" i="9"/>
  <c r="N1508" i="9"/>
  <c r="L1501" i="9"/>
  <c r="N1500" i="9"/>
  <c r="L1493" i="9"/>
  <c r="N1492" i="9"/>
  <c r="L1485" i="9"/>
  <c r="N1484" i="9"/>
  <c r="L1477" i="9"/>
  <c r="N1476" i="9"/>
  <c r="L1469" i="9"/>
  <c r="N1468" i="9"/>
  <c r="L1461" i="9"/>
  <c r="N1460" i="9"/>
  <c r="L1453" i="9"/>
  <c r="N1452" i="9"/>
  <c r="K1441" i="9"/>
  <c r="K1436" i="9"/>
  <c r="N1424" i="9"/>
  <c r="L1423" i="9"/>
  <c r="K1409" i="9"/>
  <c r="K1404" i="9"/>
  <c r="N1392" i="9"/>
  <c r="L1391" i="9"/>
  <c r="K1384" i="9"/>
  <c r="K1376" i="9"/>
  <c r="K1368" i="9"/>
  <c r="K1360" i="9"/>
  <c r="K1352" i="9"/>
  <c r="K1344" i="9"/>
  <c r="K1336" i="9"/>
  <c r="K1328" i="9"/>
  <c r="N1094" i="9"/>
  <c r="K1073" i="9"/>
  <c r="L920" i="9"/>
  <c r="N829" i="9"/>
  <c r="L820" i="9"/>
  <c r="K697" i="9"/>
  <c r="N1848" i="9"/>
  <c r="K1845" i="9"/>
  <c r="N1844" i="9"/>
  <c r="K1841" i="9"/>
  <c r="N1836" i="9"/>
  <c r="N1834" i="9"/>
  <c r="K1831" i="9"/>
  <c r="L1830" i="9"/>
  <c r="N1822" i="9"/>
  <c r="N1815" i="9"/>
  <c r="N1813" i="9"/>
  <c r="K1810" i="9"/>
  <c r="L1809" i="9"/>
  <c r="K1799" i="9"/>
  <c r="N1794" i="9"/>
  <c r="K1787" i="9"/>
  <c r="N1782" i="9"/>
  <c r="N1780" i="9"/>
  <c r="K1777" i="9"/>
  <c r="L1776" i="9"/>
  <c r="K1775" i="9"/>
  <c r="N1770" i="9"/>
  <c r="K1767" i="9"/>
  <c r="N1766" i="9"/>
  <c r="L1764" i="9"/>
  <c r="N1758" i="9"/>
  <c r="K1753" i="9"/>
  <c r="L1752" i="9"/>
  <c r="N1746" i="9"/>
  <c r="K1743" i="9"/>
  <c r="N1742" i="9"/>
  <c r="K1741" i="9"/>
  <c r="L1740" i="9"/>
  <c r="K1739" i="9"/>
  <c r="N1732" i="9"/>
  <c r="N1731" i="9"/>
  <c r="N1727" i="9"/>
  <c r="N1726" i="9"/>
  <c r="N1721" i="9"/>
  <c r="N1720" i="9"/>
  <c r="N1719" i="9"/>
  <c r="N1714" i="9"/>
  <c r="N1713" i="9"/>
  <c r="L1704" i="9"/>
  <c r="N1701" i="9"/>
  <c r="L1698" i="9"/>
  <c r="N1691" i="9"/>
  <c r="L1687" i="9"/>
  <c r="L1684" i="9"/>
  <c r="N1683" i="9"/>
  <c r="K1677" i="9"/>
  <c r="L1675" i="9"/>
  <c r="K1673" i="9"/>
  <c r="N1671" i="9"/>
  <c r="N1667" i="9"/>
  <c r="K1665" i="9"/>
  <c r="K1654" i="9"/>
  <c r="K1653" i="9"/>
  <c r="K1650" i="9"/>
  <c r="N1648" i="9"/>
  <c r="K1640" i="9"/>
  <c r="N1638" i="9"/>
  <c r="L1636" i="9"/>
  <c r="K1633" i="9"/>
  <c r="K1631" i="9"/>
  <c r="K1630" i="9"/>
  <c r="K1629" i="9"/>
  <c r="N1625" i="9"/>
  <c r="N1621" i="9"/>
  <c r="N1619" i="9"/>
  <c r="K1618" i="9"/>
  <c r="L1617" i="9"/>
  <c r="K1613" i="9"/>
  <c r="N1597" i="9"/>
  <c r="L1595" i="9"/>
  <c r="L1593" i="9"/>
  <c r="L1582" i="9"/>
  <c r="N1578" i="9"/>
  <c r="N1568" i="9"/>
  <c r="N1554" i="9"/>
  <c r="L1550" i="9"/>
  <c r="N1544" i="9"/>
  <c r="L1537" i="9"/>
  <c r="L1529" i="9"/>
  <c r="L1521" i="9"/>
  <c r="L1513" i="9"/>
  <c r="L1505" i="9"/>
  <c r="L1497" i="9"/>
  <c r="N1488" i="9"/>
  <c r="L1481" i="9"/>
  <c r="L1473" i="9"/>
  <c r="L1465" i="9"/>
  <c r="N1456" i="9"/>
  <c r="L1439" i="9"/>
  <c r="K1425" i="9"/>
  <c r="L1407" i="9"/>
  <c r="K1393" i="9"/>
  <c r="K1388" i="9"/>
  <c r="K1380" i="9"/>
  <c r="K1372" i="9"/>
  <c r="L883" i="9"/>
  <c r="K1842" i="9"/>
  <c r="K1840" i="9"/>
  <c r="K1838" i="9"/>
  <c r="L1835" i="9"/>
  <c r="N1833" i="9"/>
  <c r="N1831" i="9"/>
  <c r="K1830" i="9"/>
  <c r="N1829" i="9"/>
  <c r="K1828" i="9"/>
  <c r="N1819" i="9"/>
  <c r="K1809" i="9"/>
  <c r="N1808" i="9"/>
  <c r="L1806" i="9"/>
  <c r="N1803" i="9"/>
  <c r="K1798" i="9"/>
  <c r="K1796" i="9"/>
  <c r="L1795" i="9"/>
  <c r="K1788" i="9"/>
  <c r="N1787" i="9"/>
  <c r="K1776" i="9"/>
  <c r="N1775" i="9"/>
  <c r="N1765" i="9"/>
  <c r="K1760" i="9"/>
  <c r="N1755" i="9"/>
  <c r="N1753" i="9"/>
  <c r="K1752" i="9"/>
  <c r="N1751" i="9"/>
  <c r="K1750" i="9"/>
  <c r="L1749" i="9"/>
  <c r="K1748" i="9"/>
  <c r="N1743" i="9"/>
  <c r="N1741" i="9"/>
  <c r="K1736" i="9"/>
  <c r="K1730" i="9"/>
  <c r="K1728" i="9"/>
  <c r="K1724" i="9"/>
  <c r="K1722" i="9"/>
  <c r="K1718" i="9"/>
  <c r="K1716" i="9"/>
  <c r="K1694" i="9"/>
  <c r="K1692" i="9"/>
  <c r="L1686" i="9"/>
  <c r="L1683" i="9"/>
  <c r="N1668" i="9"/>
  <c r="K1661" i="9"/>
  <c r="K1660" i="9"/>
  <c r="K1659" i="9"/>
  <c r="K1656" i="9"/>
  <c r="N1655" i="9"/>
  <c r="L1641" i="9"/>
  <c r="N1631" i="9"/>
  <c r="N1618" i="9"/>
  <c r="K1850" i="9"/>
  <c r="K1848" i="9"/>
  <c r="K1846" i="9"/>
  <c r="L1845" i="9"/>
  <c r="K1844" i="9"/>
  <c r="L1843" i="9"/>
  <c r="L1841" i="9"/>
  <c r="N1839" i="9"/>
  <c r="K1836" i="9"/>
  <c r="K1834" i="9"/>
  <c r="L1833" i="9"/>
  <c r="K1832" i="9"/>
  <c r="L1831" i="9"/>
  <c r="L1829" i="9"/>
  <c r="N1827" i="9"/>
  <c r="K1824" i="9"/>
  <c r="K1822" i="9"/>
  <c r="L1821" i="9"/>
  <c r="K1820" i="9"/>
  <c r="L1819" i="9"/>
  <c r="K1815" i="9"/>
  <c r="K1813" i="9"/>
  <c r="L1812" i="9"/>
  <c r="K1811" i="9"/>
  <c r="L1810" i="9"/>
  <c r="N1806" i="9"/>
  <c r="K1804" i="9"/>
  <c r="L1803" i="9"/>
  <c r="K1802" i="9"/>
  <c r="L1801" i="9"/>
  <c r="L1799" i="9"/>
  <c r="N1797" i="9"/>
  <c r="K1794" i="9"/>
  <c r="K1792" i="9"/>
  <c r="L1791" i="9"/>
  <c r="K1790" i="9"/>
  <c r="L1789" i="9"/>
  <c r="L1787" i="9"/>
  <c r="N1785" i="9"/>
  <c r="K1782" i="9"/>
  <c r="K1780" i="9"/>
  <c r="L1779" i="9"/>
  <c r="K1778" i="9"/>
  <c r="L1777" i="9"/>
  <c r="L1775" i="9"/>
  <c r="N1773" i="9"/>
  <c r="K1770" i="9"/>
  <c r="K1768" i="9"/>
  <c r="L1767" i="9"/>
  <c r="K1766" i="9"/>
  <c r="L1765" i="9"/>
  <c r="L1763" i="9"/>
  <c r="N1761" i="9"/>
  <c r="K1758" i="9"/>
  <c r="K1756" i="9"/>
  <c r="L1755" i="9"/>
  <c r="K1754" i="9"/>
  <c r="L1753" i="9"/>
  <c r="L1751" i="9"/>
  <c r="N1749" i="9"/>
  <c r="K1746" i="9"/>
  <c r="K1744" i="9"/>
  <c r="L1743" i="9"/>
  <c r="K1742" i="9"/>
  <c r="L1741" i="9"/>
  <c r="L1739" i="9"/>
  <c r="N1737" i="9"/>
  <c r="K1734" i="9"/>
  <c r="K1732" i="9"/>
  <c r="K1731" i="9"/>
  <c r="K1727" i="9"/>
  <c r="K1726" i="9"/>
  <c r="K1725" i="9"/>
  <c r="K1721" i="9"/>
  <c r="K1720" i="9"/>
  <c r="K1719" i="9"/>
  <c r="K1715" i="9"/>
  <c r="K1714" i="9"/>
  <c r="K1713" i="9"/>
  <c r="K1709" i="9"/>
  <c r="K1708" i="9"/>
  <c r="K1707" i="9"/>
  <c r="K1703" i="9"/>
  <c r="K1702" i="9"/>
  <c r="K1701" i="9"/>
  <c r="K1697" i="9"/>
  <c r="K1696" i="9"/>
  <c r="K1695" i="9"/>
  <c r="K1691" i="9"/>
  <c r="K1690" i="9"/>
  <c r="L1689" i="9"/>
  <c r="L1688" i="9"/>
  <c r="N1686" i="9"/>
  <c r="L1685" i="9"/>
  <c r="N1684" i="9"/>
  <c r="N1682" i="9"/>
  <c r="L1680" i="9"/>
  <c r="K1678" i="9"/>
  <c r="L1677" i="9"/>
  <c r="L1676" i="9"/>
  <c r="N1674" i="9"/>
  <c r="L1673" i="9"/>
  <c r="N1672" i="9"/>
  <c r="N1670" i="9"/>
  <c r="L1668" i="9"/>
  <c r="K1666" i="9"/>
  <c r="L1665" i="9"/>
  <c r="L1664" i="9"/>
  <c r="N1662" i="9"/>
  <c r="K1658" i="9"/>
  <c r="N1656" i="9"/>
  <c r="L1655" i="9"/>
  <c r="L1654" i="9"/>
  <c r="L1653" i="9"/>
  <c r="K1651" i="9"/>
  <c r="K1649" i="9"/>
  <c r="K1648" i="9"/>
  <c r="K1647" i="9"/>
  <c r="N1646" i="9"/>
  <c r="K1644" i="9"/>
  <c r="N1643" i="9"/>
  <c r="N1642" i="9"/>
  <c r="N1639" i="9"/>
  <c r="K1634" i="9"/>
  <c r="N1632" i="9"/>
  <c r="L1631" i="9"/>
  <c r="L1630" i="9"/>
  <c r="L1629" i="9"/>
  <c r="K1627" i="9"/>
  <c r="K1625" i="9"/>
  <c r="K1624" i="9"/>
  <c r="K1623" i="9"/>
  <c r="N1622" i="9"/>
  <c r="K1619" i="9"/>
  <c r="L1618" i="9"/>
  <c r="N1616" i="9"/>
  <c r="N1614" i="9"/>
  <c r="L1613" i="9"/>
  <c r="L1611" i="9"/>
  <c r="N1610" i="9"/>
  <c r="N1607" i="9"/>
  <c r="N1596" i="9"/>
  <c r="N1594" i="9"/>
  <c r="N1591" i="9"/>
  <c r="L1587" i="9"/>
  <c r="N1586" i="9"/>
  <c r="N1583" i="9"/>
  <c r="N1572" i="9"/>
  <c r="N1570" i="9"/>
  <c r="N1567" i="9"/>
  <c r="L1563" i="9"/>
  <c r="N1562" i="9"/>
  <c r="N1559" i="9"/>
  <c r="N1551" i="9"/>
  <c r="L1547" i="9"/>
  <c r="N1546" i="9"/>
  <c r="L1539" i="9"/>
  <c r="N1538" i="9"/>
  <c r="L1531" i="9"/>
  <c r="N1530" i="9"/>
  <c r="L1523" i="9"/>
  <c r="N1522" i="9"/>
  <c r="L1515" i="9"/>
  <c r="N1514" i="9"/>
  <c r="L1507" i="9"/>
  <c r="N1506" i="9"/>
  <c r="L1499" i="9"/>
  <c r="N1498" i="9"/>
  <c r="L1491" i="9"/>
  <c r="N1490" i="9"/>
  <c r="L1483" i="9"/>
  <c r="N1482" i="9"/>
  <c r="L1475" i="9"/>
  <c r="N1474" i="9"/>
  <c r="L1467" i="9"/>
  <c r="N1466" i="9"/>
  <c r="L1459" i="9"/>
  <c r="N1458" i="9"/>
  <c r="L1451" i="9"/>
  <c r="K1449" i="9"/>
  <c r="K1444" i="9"/>
  <c r="N1432" i="9"/>
  <c r="L1431" i="9"/>
  <c r="K1417" i="9"/>
  <c r="K1412" i="9"/>
  <c r="N1400" i="9"/>
  <c r="L1399" i="9"/>
  <c r="K1106" i="9"/>
  <c r="L1075" i="9"/>
  <c r="K1041" i="9"/>
  <c r="L875" i="9"/>
  <c r="K841" i="9"/>
  <c r="L805" i="9"/>
  <c r="U987" i="9"/>
  <c r="U795" i="9"/>
  <c r="U976" i="9"/>
  <c r="U784" i="9"/>
  <c r="U652" i="9"/>
  <c r="U651" i="9"/>
  <c r="U899" i="9"/>
  <c r="U898" i="9"/>
  <c r="U884" i="9"/>
  <c r="U876" i="9"/>
  <c r="U965" i="9"/>
  <c r="U950" i="9"/>
  <c r="U939" i="9"/>
  <c r="U928" i="9"/>
  <c r="U865" i="9"/>
  <c r="U858" i="9"/>
  <c r="U851" i="9"/>
  <c r="U850" i="9"/>
  <c r="U847" i="9"/>
  <c r="U839" i="9"/>
  <c r="U836" i="9"/>
  <c r="U828" i="9"/>
  <c r="U759" i="9"/>
  <c r="U758" i="9"/>
  <c r="U991" i="9"/>
  <c r="U983" i="9"/>
  <c r="U980" i="9"/>
  <c r="U972" i="9"/>
  <c r="U917" i="9"/>
  <c r="U902" i="9"/>
  <c r="U891" i="9"/>
  <c r="U880" i="9"/>
  <c r="U817" i="9"/>
  <c r="U810" i="9"/>
  <c r="U803" i="9"/>
  <c r="U802" i="9"/>
  <c r="U799" i="9"/>
  <c r="U791" i="9"/>
  <c r="U788" i="9"/>
  <c r="U780" i="9"/>
  <c r="U733" i="9"/>
  <c r="U732" i="9"/>
  <c r="U707" i="9"/>
  <c r="U706" i="9"/>
  <c r="U704" i="9"/>
  <c r="U703" i="9"/>
  <c r="U663" i="9"/>
  <c r="U662" i="9"/>
  <c r="U961" i="9"/>
  <c r="U954" i="9"/>
  <c r="U947" i="9"/>
  <c r="U946" i="9"/>
  <c r="U943" i="9"/>
  <c r="U935" i="9"/>
  <c r="U932" i="9"/>
  <c r="U924" i="9"/>
  <c r="U869" i="9"/>
  <c r="U854" i="9"/>
  <c r="U843" i="9"/>
  <c r="U832" i="9"/>
  <c r="U982" i="9"/>
  <c r="U934" i="9"/>
  <c r="U886" i="9"/>
  <c r="U838" i="9"/>
  <c r="U790" i="9"/>
  <c r="U763" i="9"/>
  <c r="U762" i="9"/>
  <c r="U744" i="9"/>
  <c r="U743" i="9"/>
  <c r="U737" i="9"/>
  <c r="U736" i="9"/>
  <c r="U722" i="9"/>
  <c r="U721" i="9"/>
  <c r="U711" i="9"/>
  <c r="U710" i="9"/>
  <c r="U696" i="9"/>
  <c r="U695" i="9"/>
  <c r="U693" i="9"/>
  <c r="U692" i="9"/>
  <c r="U685" i="9"/>
  <c r="U684" i="9"/>
  <c r="U678" i="9"/>
  <c r="U677" i="9"/>
  <c r="U633" i="9"/>
  <c r="U632" i="9"/>
  <c r="U631" i="9"/>
  <c r="U630" i="9"/>
  <c r="U629" i="9"/>
  <c r="U628" i="9"/>
  <c r="U627" i="9"/>
  <c r="U626" i="9"/>
  <c r="U625" i="9"/>
  <c r="U624" i="9"/>
  <c r="U623" i="9"/>
  <c r="U622" i="9"/>
  <c r="U581" i="9"/>
  <c r="U580" i="9"/>
  <c r="U566" i="9"/>
  <c r="U565" i="9"/>
  <c r="U774" i="9"/>
  <c r="U773" i="9"/>
  <c r="U770" i="9"/>
  <c r="U769" i="9"/>
  <c r="U748" i="9"/>
  <c r="U747" i="9"/>
  <c r="U741" i="9"/>
  <c r="U740" i="9"/>
  <c r="U726" i="9"/>
  <c r="U725" i="9"/>
  <c r="U715" i="9"/>
  <c r="U714" i="9"/>
  <c r="U667" i="9"/>
  <c r="U666" i="9"/>
  <c r="U659" i="9"/>
  <c r="U658" i="9"/>
  <c r="U656" i="9"/>
  <c r="U655" i="9"/>
  <c r="U648" i="9"/>
  <c r="U647" i="9"/>
  <c r="U755" i="9"/>
  <c r="U754" i="9"/>
  <c r="U752" i="9"/>
  <c r="U751" i="9"/>
  <c r="U700" i="9"/>
  <c r="U699" i="9"/>
  <c r="U689" i="9"/>
  <c r="U688" i="9"/>
  <c r="U674" i="9"/>
  <c r="U673" i="9"/>
  <c r="U537" i="9"/>
  <c r="U536" i="9"/>
  <c r="U529" i="9"/>
  <c r="U528" i="9"/>
  <c r="U608" i="9"/>
  <c r="U555" i="9"/>
  <c r="U554" i="9"/>
  <c r="U544" i="9"/>
  <c r="U543" i="9"/>
  <c r="U433" i="9"/>
  <c r="U588" i="9"/>
  <c r="U587" i="9"/>
  <c r="U585" i="9"/>
  <c r="U584" i="9"/>
  <c r="U577" i="9"/>
  <c r="U576" i="9"/>
  <c r="U570" i="9"/>
  <c r="U569" i="9"/>
  <c r="U533" i="9"/>
  <c r="U532" i="9"/>
  <c r="U519" i="9"/>
  <c r="U559" i="9"/>
  <c r="U558" i="9"/>
  <c r="U551" i="9"/>
  <c r="U550" i="9"/>
  <c r="U548" i="9"/>
  <c r="U547" i="9"/>
  <c r="U540" i="9"/>
  <c r="U539" i="9"/>
  <c r="U522" i="9"/>
  <c r="U521" i="9"/>
  <c r="U389" i="9"/>
  <c r="U511" i="9"/>
  <c r="U475" i="9"/>
  <c r="U474" i="9"/>
  <c r="U471" i="9"/>
  <c r="U470" i="9"/>
  <c r="U467" i="9"/>
  <c r="U466" i="9"/>
  <c r="U459" i="9"/>
  <c r="U448" i="9"/>
  <c r="U426" i="9"/>
  <c r="U419" i="9"/>
  <c r="U418" i="9"/>
  <c r="U415" i="9"/>
  <c r="U407" i="9"/>
  <c r="U404" i="9"/>
  <c r="U396" i="9"/>
  <c r="U515" i="9"/>
  <c r="U500" i="9"/>
  <c r="U496" i="9"/>
  <c r="U492" i="9"/>
  <c r="U485" i="9"/>
  <c r="U481" i="9"/>
  <c r="U437" i="9"/>
  <c r="U386" i="9"/>
  <c r="U385" i="9"/>
  <c r="U357" i="9"/>
  <c r="U356" i="9"/>
  <c r="U517" i="9"/>
  <c r="U507" i="9"/>
  <c r="U503" i="9"/>
  <c r="U464" i="9"/>
  <c r="U463" i="9"/>
  <c r="U455" i="9"/>
  <c r="U452" i="9"/>
  <c r="U444" i="9"/>
  <c r="U422" i="9"/>
  <c r="U411" i="9"/>
  <c r="U400" i="9"/>
  <c r="U458" i="9"/>
  <c r="U454" i="9"/>
  <c r="U451" i="9"/>
  <c r="U447" i="9"/>
  <c r="U443" i="9"/>
  <c r="U440" i="9"/>
  <c r="U436" i="9"/>
  <c r="U432" i="9"/>
  <c r="U425" i="9"/>
  <c r="U421" i="9"/>
  <c r="U414" i="9"/>
  <c r="U410" i="9"/>
  <c r="U406" i="9"/>
  <c r="U403" i="9"/>
  <c r="U399" i="9"/>
  <c r="U395" i="9"/>
  <c r="U392" i="9"/>
  <c r="U388" i="9"/>
  <c r="U368" i="9"/>
  <c r="U367" i="9"/>
  <c r="U364" i="9"/>
  <c r="U363" i="9"/>
  <c r="U360" i="9"/>
  <c r="U359" i="9"/>
  <c r="U379" i="9"/>
  <c r="U378" i="9"/>
  <c r="U375" i="9"/>
  <c r="U374" i="9"/>
  <c r="U371" i="9"/>
  <c r="U370" i="9"/>
  <c r="P177" i="9" l="1"/>
  <c r="T177" i="9" s="1"/>
  <c r="P158" i="9"/>
  <c r="T158" i="9" s="1"/>
  <c r="P135" i="9"/>
  <c r="T135" i="9" s="1"/>
  <c r="M11" i="9"/>
  <c r="M12" i="9" s="1"/>
  <c r="M13" i="9" s="1"/>
  <c r="M14" i="9" s="1"/>
  <c r="M15" i="9" s="1"/>
  <c r="P354" i="9"/>
  <c r="T354" i="9" s="1"/>
  <c r="P323" i="9"/>
  <c r="T323" i="9" s="1"/>
  <c r="P292" i="9"/>
  <c r="T292" i="9" s="1"/>
  <c r="P275" i="9"/>
  <c r="T275" i="9" s="1"/>
  <c r="P257" i="9"/>
  <c r="T257" i="9" s="1"/>
  <c r="P191" i="9"/>
  <c r="T191" i="9" s="1"/>
  <c r="P186" i="9"/>
  <c r="T186" i="9" s="1"/>
  <c r="P145" i="9"/>
  <c r="T145" i="9" s="1"/>
  <c r="P346" i="9"/>
  <c r="T346" i="9" s="1"/>
  <c r="P327" i="9"/>
  <c r="T327" i="9" s="1"/>
  <c r="P301" i="9"/>
  <c r="T301" i="9" s="1"/>
  <c r="P296" i="9"/>
  <c r="T296" i="9" s="1"/>
  <c r="P279" i="9"/>
  <c r="T279" i="9" s="1"/>
  <c r="P252" i="9"/>
  <c r="T252" i="9" s="1"/>
  <c r="P230" i="9"/>
  <c r="T230" i="9" s="1"/>
  <c r="P225" i="9"/>
  <c r="T225" i="9" s="1"/>
  <c r="P212" i="9"/>
  <c r="T212" i="9" s="1"/>
  <c r="P195" i="9"/>
  <c r="T195" i="9" s="1"/>
  <c r="P180" i="9"/>
  <c r="T180" i="9" s="1"/>
  <c r="P171" i="9"/>
  <c r="T171" i="9" s="1"/>
  <c r="P168" i="9"/>
  <c r="T168" i="9" s="1"/>
  <c r="P154" i="9"/>
  <c r="T154" i="9" s="1"/>
  <c r="P149" i="9"/>
  <c r="T149" i="9" s="1"/>
  <c r="P137" i="9"/>
  <c r="T137" i="9" s="1"/>
  <c r="O10" i="9"/>
  <c r="P345" i="9"/>
  <c r="T345" i="9" s="1"/>
  <c r="P340" i="9"/>
  <c r="T340" i="9" s="1"/>
  <c r="P349" i="9"/>
  <c r="T349" i="9" s="1"/>
  <c r="P350" i="9"/>
  <c r="T350" i="9" s="1"/>
  <c r="P331" i="9"/>
  <c r="T331" i="9" s="1"/>
  <c r="P310" i="9"/>
  <c r="T310" i="9" s="1"/>
  <c r="P305" i="9"/>
  <c r="T305" i="9" s="1"/>
  <c r="P283" i="9"/>
  <c r="T283" i="9" s="1"/>
  <c r="P352" i="9"/>
  <c r="T352" i="9" s="1"/>
  <c r="P335" i="9"/>
  <c r="T335" i="9" s="1"/>
  <c r="P330" i="9"/>
  <c r="T330" i="9" s="1"/>
  <c r="P304" i="9"/>
  <c r="T304" i="9" s="1"/>
  <c r="P287" i="9"/>
  <c r="T287" i="9" s="1"/>
  <c r="P282" i="9"/>
  <c r="T282" i="9" s="1"/>
  <c r="P338" i="9"/>
  <c r="T338" i="9" s="1"/>
  <c r="P333" i="9"/>
  <c r="T333" i="9" s="1"/>
  <c r="P312" i="9"/>
  <c r="T312" i="9" s="1"/>
  <c r="P290" i="9"/>
  <c r="T290" i="9" s="1"/>
  <c r="P285" i="9"/>
  <c r="T285" i="9" s="1"/>
  <c r="P337" i="9"/>
  <c r="T337" i="9" s="1"/>
  <c r="P332" i="9"/>
  <c r="T332" i="9" s="1"/>
  <c r="P315" i="9"/>
  <c r="T315" i="9" s="1"/>
  <c r="P289" i="9"/>
  <c r="T289" i="9" s="1"/>
  <c r="P284" i="9"/>
  <c r="T284" i="9" s="1"/>
  <c r="P267" i="9"/>
  <c r="T267" i="9" s="1"/>
  <c r="P263" i="9"/>
  <c r="T263" i="9" s="1"/>
  <c r="P256" i="9"/>
  <c r="T256" i="9" s="1"/>
  <c r="P239" i="9"/>
  <c r="T239" i="9" s="1"/>
  <c r="P234" i="9"/>
  <c r="T234" i="9" s="1"/>
  <c r="P219" i="9"/>
  <c r="T219" i="9" s="1"/>
  <c r="P259" i="9"/>
  <c r="T259" i="9" s="1"/>
  <c r="P238" i="9"/>
  <c r="T238" i="9" s="1"/>
  <c r="P233" i="9"/>
  <c r="T233" i="9" s="1"/>
  <c r="P258" i="9"/>
  <c r="T258" i="9" s="1"/>
  <c r="P232" i="9"/>
  <c r="T232" i="9" s="1"/>
  <c r="P244" i="9"/>
  <c r="T244" i="9" s="1"/>
  <c r="P227" i="9"/>
  <c r="T227" i="9" s="1"/>
  <c r="P222" i="9"/>
  <c r="T222" i="9" s="1"/>
  <c r="P199" i="9"/>
  <c r="T199" i="9" s="1"/>
  <c r="P203" i="9"/>
  <c r="T203" i="9" s="1"/>
  <c r="P198" i="9"/>
  <c r="T198" i="9" s="1"/>
  <c r="P176" i="9"/>
  <c r="T176" i="9" s="1"/>
  <c r="P206" i="9"/>
  <c r="T206" i="9" s="1"/>
  <c r="P201" i="9"/>
  <c r="T201" i="9" s="1"/>
  <c r="P218" i="9"/>
  <c r="T218" i="9" s="1"/>
  <c r="P213" i="9"/>
  <c r="T213" i="9" s="1"/>
  <c r="P192" i="9"/>
  <c r="T192" i="9" s="1"/>
  <c r="P153" i="9"/>
  <c r="T153" i="9" s="1"/>
  <c r="P179" i="9"/>
  <c r="T179" i="9" s="1"/>
  <c r="P174" i="9"/>
  <c r="T174" i="9" s="1"/>
  <c r="P148" i="9"/>
  <c r="T148" i="9" s="1"/>
  <c r="P156" i="9"/>
  <c r="T156" i="9" s="1"/>
  <c r="P159" i="9"/>
  <c r="T159" i="9" s="1"/>
  <c r="P142" i="9"/>
  <c r="T142" i="9" s="1"/>
  <c r="P133" i="9"/>
  <c r="T133" i="9" s="1"/>
  <c r="P132" i="9"/>
  <c r="T132" i="9" s="1"/>
  <c r="P131" i="9"/>
  <c r="T131" i="9" s="1"/>
  <c r="P134" i="9"/>
  <c r="T134" i="9" s="1"/>
  <c r="P351" i="9"/>
  <c r="T351" i="9" s="1"/>
  <c r="V12" i="9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V33" i="9" s="1"/>
  <c r="V34" i="9" s="1"/>
  <c r="V35" i="9" s="1"/>
  <c r="V36" i="9" s="1"/>
  <c r="V37" i="9" s="1"/>
  <c r="V38" i="9" s="1"/>
  <c r="V39" i="9" s="1"/>
  <c r="V40" i="9" s="1"/>
  <c r="V41" i="9" s="1"/>
  <c r="V42" i="9" s="1"/>
  <c r="V43" i="9" s="1"/>
  <c r="V44" i="9" s="1"/>
  <c r="V45" i="9" s="1"/>
  <c r="V46" i="9" s="1"/>
  <c r="V47" i="9" s="1"/>
  <c r="V48" i="9" s="1"/>
  <c r="V49" i="9" s="1"/>
  <c r="V50" i="9" s="1"/>
  <c r="V51" i="9" s="1"/>
  <c r="V52" i="9" s="1"/>
  <c r="V53" i="9" s="1"/>
  <c r="V54" i="9" s="1"/>
  <c r="V55" i="9" s="1"/>
  <c r="V56" i="9" s="1"/>
  <c r="V57" i="9" s="1"/>
  <c r="V58" i="9" s="1"/>
  <c r="V59" i="9" s="1"/>
  <c r="V60" i="9" s="1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V84" i="9" s="1"/>
  <c r="V85" i="9" s="1"/>
  <c r="V86" i="9" s="1"/>
  <c r="V87" i="9" s="1"/>
  <c r="V88" i="9" s="1"/>
  <c r="V89" i="9" s="1"/>
  <c r="V90" i="9" s="1"/>
  <c r="V91" i="9" s="1"/>
  <c r="V92" i="9" s="1"/>
  <c r="V93" i="9" s="1"/>
  <c r="V94" i="9" s="1"/>
  <c r="V95" i="9" s="1"/>
  <c r="V96" i="9" s="1"/>
  <c r="V97" i="9" s="1"/>
  <c r="V98" i="9" s="1"/>
  <c r="V99" i="9" s="1"/>
  <c r="V100" i="9" s="1"/>
  <c r="V101" i="9" s="1"/>
  <c r="V102" i="9" s="1"/>
  <c r="V103" i="9" s="1"/>
  <c r="V104" i="9" s="1"/>
  <c r="V105" i="9" s="1"/>
  <c r="V106" i="9" s="1"/>
  <c r="V107" i="9" s="1"/>
  <c r="V108" i="9" s="1"/>
  <c r="V109" i="9" s="1"/>
  <c r="V110" i="9" s="1"/>
  <c r="V111" i="9" s="1"/>
  <c r="V112" i="9" s="1"/>
  <c r="V113" i="9" s="1"/>
  <c r="V114" i="9" s="1"/>
  <c r="V115" i="9" s="1"/>
  <c r="V116" i="9" s="1"/>
  <c r="V117" i="9" s="1"/>
  <c r="V118" i="9" s="1"/>
  <c r="V119" i="9" s="1"/>
  <c r="V120" i="9" s="1"/>
  <c r="V121" i="9" s="1"/>
  <c r="V122" i="9" s="1"/>
  <c r="V123" i="9" s="1"/>
  <c r="V124" i="9" s="1"/>
  <c r="V125" i="9" s="1"/>
  <c r="V126" i="9" s="1"/>
  <c r="V127" i="9" s="1"/>
  <c r="V128" i="9" s="1"/>
  <c r="V129" i="9" s="1"/>
  <c r="V130" i="9" s="1"/>
  <c r="P341" i="9"/>
  <c r="T341" i="9" s="1"/>
  <c r="P347" i="9"/>
  <c r="T347" i="9" s="1"/>
  <c r="P336" i="9"/>
  <c r="T336" i="9" s="1"/>
  <c r="P314" i="9"/>
  <c r="T314" i="9" s="1"/>
  <c r="P309" i="9"/>
  <c r="T309" i="9" s="1"/>
  <c r="P288" i="9"/>
  <c r="T288" i="9" s="1"/>
  <c r="P265" i="9"/>
  <c r="T265" i="9" s="1"/>
  <c r="P339" i="9"/>
  <c r="T339" i="9" s="1"/>
  <c r="P313" i="9"/>
  <c r="T313" i="9" s="1"/>
  <c r="P308" i="9"/>
  <c r="T308" i="9" s="1"/>
  <c r="P291" i="9"/>
  <c r="T291" i="9" s="1"/>
  <c r="P342" i="9"/>
  <c r="T342" i="9" s="1"/>
  <c r="P316" i="9"/>
  <c r="T316" i="9" s="1"/>
  <c r="P299" i="9"/>
  <c r="T299" i="9" s="1"/>
  <c r="P294" i="9"/>
  <c r="T294" i="9" s="1"/>
  <c r="P268" i="9"/>
  <c r="T268" i="9" s="1"/>
  <c r="P261" i="9"/>
  <c r="T261" i="9" s="1"/>
  <c r="P319" i="9"/>
  <c r="T319" i="9" s="1"/>
  <c r="P298" i="9"/>
  <c r="T298" i="9" s="1"/>
  <c r="P293" i="9"/>
  <c r="T293" i="9" s="1"/>
  <c r="P271" i="9"/>
  <c r="T271" i="9" s="1"/>
  <c r="P266" i="9"/>
  <c r="T266" i="9" s="1"/>
  <c r="P260" i="9"/>
  <c r="T260" i="9" s="1"/>
  <c r="P243" i="9"/>
  <c r="T243" i="9" s="1"/>
  <c r="P215" i="9"/>
  <c r="T215" i="9" s="1"/>
  <c r="P264" i="9"/>
  <c r="T264" i="9" s="1"/>
  <c r="P242" i="9"/>
  <c r="T242" i="9" s="1"/>
  <c r="P237" i="9"/>
  <c r="T237" i="9" s="1"/>
  <c r="P241" i="9"/>
  <c r="T241" i="9" s="1"/>
  <c r="P236" i="9"/>
  <c r="T236" i="9" s="1"/>
  <c r="P253" i="9"/>
  <c r="T253" i="9" s="1"/>
  <c r="P248" i="9"/>
  <c r="T248" i="9" s="1"/>
  <c r="P231" i="9"/>
  <c r="T231" i="9" s="1"/>
  <c r="P204" i="9"/>
  <c r="T204" i="9" s="1"/>
  <c r="P182" i="9"/>
  <c r="T182" i="9" s="1"/>
  <c r="P207" i="9"/>
  <c r="T207" i="9" s="1"/>
  <c r="P181" i="9"/>
  <c r="T181" i="9" s="1"/>
  <c r="P210" i="9"/>
  <c r="T210" i="9" s="1"/>
  <c r="P184" i="9"/>
  <c r="T184" i="9" s="1"/>
  <c r="P175" i="9"/>
  <c r="T175" i="9" s="1"/>
  <c r="P196" i="9"/>
  <c r="T196" i="9" s="1"/>
  <c r="P172" i="9"/>
  <c r="T172" i="9" s="1"/>
  <c r="P167" i="9"/>
  <c r="T167" i="9" s="1"/>
  <c r="P162" i="9"/>
  <c r="T162" i="9" s="1"/>
  <c r="P157" i="9"/>
  <c r="T157" i="9" s="1"/>
  <c r="P152" i="9"/>
  <c r="T152" i="9" s="1"/>
  <c r="P160" i="9"/>
  <c r="T160" i="9" s="1"/>
  <c r="P143" i="9"/>
  <c r="T143" i="9" s="1"/>
  <c r="P139" i="9"/>
  <c r="T139" i="9" s="1"/>
  <c r="P163" i="9"/>
  <c r="T163" i="9" s="1"/>
  <c r="P141" i="9"/>
  <c r="T141" i="9" s="1"/>
  <c r="P136" i="9"/>
  <c r="T136" i="9" s="1"/>
  <c r="P318" i="9"/>
  <c r="T318" i="9" s="1"/>
  <c r="P270" i="9"/>
  <c r="T270" i="9" s="1"/>
  <c r="P262" i="9"/>
  <c r="T262" i="9" s="1"/>
  <c r="P343" i="9"/>
  <c r="T343" i="9" s="1"/>
  <c r="P322" i="9"/>
  <c r="T322" i="9" s="1"/>
  <c r="P317" i="9"/>
  <c r="T317" i="9" s="1"/>
  <c r="P295" i="9"/>
  <c r="T295" i="9" s="1"/>
  <c r="P274" i="9"/>
  <c r="T274" i="9" s="1"/>
  <c r="P269" i="9"/>
  <c r="T269" i="9" s="1"/>
  <c r="P325" i="9"/>
  <c r="T325" i="9" s="1"/>
  <c r="P320" i="9"/>
  <c r="T320" i="9" s="1"/>
  <c r="P303" i="9"/>
  <c r="T303" i="9" s="1"/>
  <c r="P277" i="9"/>
  <c r="T277" i="9" s="1"/>
  <c r="P272" i="9"/>
  <c r="T272" i="9" s="1"/>
  <c r="P324" i="9"/>
  <c r="T324" i="9" s="1"/>
  <c r="P302" i="9"/>
  <c r="T302" i="9" s="1"/>
  <c r="P297" i="9"/>
  <c r="T297" i="9" s="1"/>
  <c r="P276" i="9"/>
  <c r="T276" i="9" s="1"/>
  <c r="P247" i="9"/>
  <c r="T247" i="9" s="1"/>
  <c r="P226" i="9"/>
  <c r="T226" i="9" s="1"/>
  <c r="P221" i="9"/>
  <c r="T221" i="9" s="1"/>
  <c r="P251" i="9"/>
  <c r="T251" i="9" s="1"/>
  <c r="P246" i="9"/>
  <c r="T246" i="9" s="1"/>
  <c r="P220" i="9"/>
  <c r="T220" i="9" s="1"/>
  <c r="P250" i="9"/>
  <c r="T250" i="9" s="1"/>
  <c r="P245" i="9"/>
  <c r="T245" i="9" s="1"/>
  <c r="P223" i="9"/>
  <c r="T223" i="9" s="1"/>
  <c r="P235" i="9"/>
  <c r="T235" i="9" s="1"/>
  <c r="P208" i="9"/>
  <c r="T208" i="9" s="1"/>
  <c r="P211" i="9"/>
  <c r="T211" i="9" s="1"/>
  <c r="P190" i="9"/>
  <c r="T190" i="9" s="1"/>
  <c r="P185" i="9"/>
  <c r="T185" i="9" s="1"/>
  <c r="P193" i="9"/>
  <c r="T193" i="9" s="1"/>
  <c r="P188" i="9"/>
  <c r="T188" i="9" s="1"/>
  <c r="P205" i="9"/>
  <c r="T205" i="9" s="1"/>
  <c r="P200" i="9"/>
  <c r="T200" i="9" s="1"/>
  <c r="P183" i="9"/>
  <c r="T183" i="9" s="1"/>
  <c r="P178" i="9"/>
  <c r="T178" i="9" s="1"/>
  <c r="P166" i="9"/>
  <c r="T166" i="9" s="1"/>
  <c r="P161" i="9"/>
  <c r="T161" i="9" s="1"/>
  <c r="P169" i="9"/>
  <c r="T169" i="9" s="1"/>
  <c r="P164" i="9"/>
  <c r="T164" i="9" s="1"/>
  <c r="P147" i="9"/>
  <c r="T147" i="9" s="1"/>
  <c r="P146" i="9"/>
  <c r="T146" i="9" s="1"/>
  <c r="P138" i="9"/>
  <c r="T138" i="9" s="1"/>
  <c r="P140" i="9"/>
  <c r="T140" i="9" s="1"/>
  <c r="P344" i="9"/>
  <c r="T344" i="9" s="1"/>
  <c r="P353" i="9"/>
  <c r="T353" i="9" s="1"/>
  <c r="P348" i="9"/>
  <c r="T348" i="9" s="1"/>
  <c r="P326" i="9"/>
  <c r="T326" i="9" s="1"/>
  <c r="P321" i="9"/>
  <c r="T321" i="9" s="1"/>
  <c r="P300" i="9"/>
  <c r="T300" i="9" s="1"/>
  <c r="P278" i="9"/>
  <c r="T278" i="9" s="1"/>
  <c r="P273" i="9"/>
  <c r="T273" i="9" s="1"/>
  <c r="P334" i="9"/>
  <c r="T334" i="9" s="1"/>
  <c r="P329" i="9"/>
  <c r="T329" i="9" s="1"/>
  <c r="P307" i="9"/>
  <c r="T307" i="9" s="1"/>
  <c r="P286" i="9"/>
  <c r="T286" i="9" s="1"/>
  <c r="P281" i="9"/>
  <c r="T281" i="9" s="1"/>
  <c r="P328" i="9"/>
  <c r="T328" i="9" s="1"/>
  <c r="P311" i="9"/>
  <c r="T311" i="9" s="1"/>
  <c r="P306" i="9"/>
  <c r="T306" i="9" s="1"/>
  <c r="P280" i="9"/>
  <c r="T280" i="9" s="1"/>
  <c r="P255" i="9"/>
  <c r="T255" i="9" s="1"/>
  <c r="P229" i="9"/>
  <c r="T229" i="9" s="1"/>
  <c r="P224" i="9"/>
  <c r="T224" i="9" s="1"/>
  <c r="P217" i="9"/>
  <c r="T217" i="9" s="1"/>
  <c r="P254" i="9"/>
  <c r="T254" i="9" s="1"/>
  <c r="P249" i="9"/>
  <c r="T249" i="9" s="1"/>
  <c r="P228" i="9"/>
  <c r="T228" i="9" s="1"/>
  <c r="P240" i="9"/>
  <c r="T240" i="9" s="1"/>
  <c r="P216" i="9"/>
  <c r="T216" i="9" s="1"/>
  <c r="P194" i="9"/>
  <c r="T194" i="9" s="1"/>
  <c r="P189" i="9"/>
  <c r="T189" i="9" s="1"/>
  <c r="P202" i="9"/>
  <c r="T202" i="9" s="1"/>
  <c r="P197" i="9"/>
  <c r="T197" i="9" s="1"/>
  <c r="P214" i="9"/>
  <c r="T214" i="9" s="1"/>
  <c r="P209" i="9"/>
  <c r="T209" i="9" s="1"/>
  <c r="P187" i="9"/>
  <c r="T187" i="9" s="1"/>
  <c r="P170" i="9"/>
  <c r="T170" i="9" s="1"/>
  <c r="P165" i="9"/>
  <c r="T165" i="9" s="1"/>
  <c r="P144" i="9"/>
  <c r="T144" i="9" s="1"/>
  <c r="P173" i="9"/>
  <c r="T173" i="9" s="1"/>
  <c r="P151" i="9"/>
  <c r="T151" i="9" s="1"/>
  <c r="P155" i="9"/>
  <c r="T155" i="9" s="1"/>
  <c r="P150" i="9"/>
  <c r="T150" i="9" s="1"/>
  <c r="P130" i="9"/>
  <c r="T130" i="9" s="1"/>
  <c r="P1348" i="9"/>
  <c r="T1348" i="9" s="1"/>
  <c r="P1385" i="9"/>
  <c r="T1385" i="9" s="1"/>
  <c r="P1369" i="9"/>
  <c r="T1369" i="9" s="1"/>
  <c r="P1353" i="9"/>
  <c r="T1353" i="9" s="1"/>
  <c r="P1337" i="9"/>
  <c r="T1337" i="9" s="1"/>
  <c r="P1119" i="9"/>
  <c r="T1119" i="9" s="1"/>
  <c r="P1087" i="9"/>
  <c r="T1087" i="9" s="1"/>
  <c r="P1065" i="9"/>
  <c r="T1065" i="9" s="1"/>
  <c r="P967" i="9"/>
  <c r="T967" i="9" s="1"/>
  <c r="P852" i="9"/>
  <c r="T852" i="9" s="1"/>
  <c r="P1392" i="9"/>
  <c r="T1392" i="9" s="1"/>
  <c r="P1382" i="9"/>
  <c r="T1382" i="9" s="1"/>
  <c r="P1366" i="9"/>
  <c r="T1366" i="9" s="1"/>
  <c r="P1350" i="9"/>
  <c r="T1350" i="9" s="1"/>
  <c r="P1334" i="9"/>
  <c r="T1334" i="9" s="1"/>
  <c r="P1321" i="9"/>
  <c r="T1321" i="9" s="1"/>
  <c r="P1313" i="9"/>
  <c r="T1313" i="9" s="1"/>
  <c r="P1305" i="9"/>
  <c r="T1305" i="9" s="1"/>
  <c r="P1297" i="9"/>
  <c r="T1297" i="9" s="1"/>
  <c r="P1289" i="9"/>
  <c r="T1289" i="9" s="1"/>
  <c r="P1281" i="9"/>
  <c r="T1281" i="9" s="1"/>
  <c r="P1273" i="9"/>
  <c r="T1273" i="9" s="1"/>
  <c r="P1265" i="9"/>
  <c r="T1265" i="9" s="1"/>
  <c r="P1257" i="9"/>
  <c r="T1257" i="9" s="1"/>
  <c r="P1249" i="9"/>
  <c r="T1249" i="9" s="1"/>
  <c r="P1241" i="9"/>
  <c r="T1241" i="9" s="1"/>
  <c r="P1233" i="9"/>
  <c r="T1233" i="9" s="1"/>
  <c r="P1225" i="9"/>
  <c r="T1225" i="9" s="1"/>
  <c r="P1217" i="9"/>
  <c r="T1217" i="9" s="1"/>
  <c r="P1209" i="9"/>
  <c r="T1209" i="9" s="1"/>
  <c r="P1201" i="9"/>
  <c r="T1201" i="9" s="1"/>
  <c r="P1193" i="9"/>
  <c r="T1193" i="9" s="1"/>
  <c r="P1185" i="9"/>
  <c r="T1185" i="9" s="1"/>
  <c r="P1177" i="9"/>
  <c r="T1177" i="9" s="1"/>
  <c r="P1169" i="9"/>
  <c r="T1169" i="9" s="1"/>
  <c r="P1161" i="9"/>
  <c r="T1161" i="9" s="1"/>
  <c r="P1153" i="9"/>
  <c r="T1153" i="9" s="1"/>
  <c r="P1145" i="9"/>
  <c r="T1145" i="9" s="1"/>
  <c r="P1137" i="9"/>
  <c r="T1137" i="9" s="1"/>
  <c r="P1129" i="9"/>
  <c r="T1129" i="9" s="1"/>
  <c r="P1122" i="9"/>
  <c r="T1122" i="9" s="1"/>
  <c r="P1090" i="9"/>
  <c r="T1090" i="9" s="1"/>
  <c r="P959" i="9"/>
  <c r="T959" i="9" s="1"/>
  <c r="P830" i="9"/>
  <c r="T830" i="9" s="1"/>
  <c r="P1383" i="9"/>
  <c r="T1383" i="9" s="1"/>
  <c r="P1367" i="9"/>
  <c r="T1367" i="9" s="1"/>
  <c r="P1351" i="9"/>
  <c r="T1351" i="9" s="1"/>
  <c r="P1335" i="9"/>
  <c r="T1335" i="9" s="1"/>
  <c r="P782" i="9"/>
  <c r="T782" i="9" s="1"/>
  <c r="P686" i="9"/>
  <c r="T686" i="9" s="1"/>
  <c r="P1041" i="9"/>
  <c r="T1041" i="9" s="1"/>
  <c r="P1766" i="9"/>
  <c r="T1766" i="9" s="1"/>
  <c r="P1393" i="9"/>
  <c r="T1393" i="9" s="1"/>
  <c r="P1336" i="9"/>
  <c r="T1336" i="9" s="1"/>
  <c r="P1368" i="9"/>
  <c r="T1368" i="9" s="1"/>
  <c r="P745" i="9"/>
  <c r="T745" i="9" s="1"/>
  <c r="P723" i="9"/>
  <c r="T723" i="9" s="1"/>
  <c r="P764" i="9"/>
  <c r="T764" i="9" s="1"/>
  <c r="P786" i="9"/>
  <c r="T786" i="9" s="1"/>
  <c r="P442" i="9"/>
  <c r="T442" i="9" s="1"/>
  <c r="P1792" i="9"/>
  <c r="T1792" i="9" s="1"/>
  <c r="P1625" i="9"/>
  <c r="T1625" i="9" s="1"/>
  <c r="P1690" i="9"/>
  <c r="T1690" i="9" s="1"/>
  <c r="P1721" i="9"/>
  <c r="T1721" i="9" s="1"/>
  <c r="P1718" i="9"/>
  <c r="T1718" i="9" s="1"/>
  <c r="P1748" i="9"/>
  <c r="T1748" i="9" s="1"/>
  <c r="P1613" i="9"/>
  <c r="T1613" i="9" s="1"/>
  <c r="P1775" i="9"/>
  <c r="T1775" i="9" s="1"/>
  <c r="P1643" i="9"/>
  <c r="T1643" i="9" s="1"/>
  <c r="P1698" i="9"/>
  <c r="T1698" i="9" s="1"/>
  <c r="P1807" i="9"/>
  <c r="T1807" i="9" s="1"/>
  <c r="P1420" i="9"/>
  <c r="T1420" i="9" s="1"/>
  <c r="P1689" i="9"/>
  <c r="T1689" i="9" s="1"/>
  <c r="P1763" i="9"/>
  <c r="T1763" i="9" s="1"/>
  <c r="P1829" i="9"/>
  <c r="T1829" i="9" s="1"/>
  <c r="P1600" i="9"/>
  <c r="T1600" i="9" s="1"/>
  <c r="P1559" i="9"/>
  <c r="T1559" i="9" s="1"/>
  <c r="P1529" i="9"/>
  <c r="T1529" i="9" s="1"/>
  <c r="P1505" i="9"/>
  <c r="T1505" i="9" s="1"/>
  <c r="P1481" i="9"/>
  <c r="T1481" i="9" s="1"/>
  <c r="P1457" i="9"/>
  <c r="T1457" i="9" s="1"/>
  <c r="P1434" i="9"/>
  <c r="T1434" i="9" s="1"/>
  <c r="P1410" i="9"/>
  <c r="T1410" i="9" s="1"/>
  <c r="P1681" i="9"/>
  <c r="T1681" i="9" s="1"/>
  <c r="P1440" i="9"/>
  <c r="T1440" i="9" s="1"/>
  <c r="P1408" i="9"/>
  <c r="T1408" i="9" s="1"/>
  <c r="P1598" i="9"/>
  <c r="T1598" i="9" s="1"/>
  <c r="P1560" i="9"/>
  <c r="T1560" i="9" s="1"/>
  <c r="P1530" i="9"/>
  <c r="T1530" i="9" s="1"/>
  <c r="P1506" i="9"/>
  <c r="T1506" i="9" s="1"/>
  <c r="P1498" i="9"/>
  <c r="T1498" i="9" s="1"/>
  <c r="P1474" i="9"/>
  <c r="T1474" i="9" s="1"/>
  <c r="P1093" i="9"/>
  <c r="T1093" i="9" s="1"/>
  <c r="P1035" i="9"/>
  <c r="T1035" i="9" s="1"/>
  <c r="P974" i="9"/>
  <c r="T974" i="9" s="1"/>
  <c r="P1320" i="9"/>
  <c r="T1320" i="9" s="1"/>
  <c r="P1288" i="9"/>
  <c r="T1288" i="9" s="1"/>
  <c r="P1256" i="9"/>
  <c r="T1256" i="9" s="1"/>
  <c r="P1216" i="9"/>
  <c r="T1216" i="9" s="1"/>
  <c r="P1192" i="9"/>
  <c r="T1192" i="9" s="1"/>
  <c r="P1168" i="9"/>
  <c r="T1168" i="9" s="1"/>
  <c r="P1128" i="9"/>
  <c r="T1128" i="9" s="1"/>
  <c r="P1079" i="9"/>
  <c r="T1079" i="9" s="1"/>
  <c r="P897" i="9"/>
  <c r="T897" i="9" s="1"/>
  <c r="P931" i="9"/>
  <c r="T931" i="9" s="1"/>
  <c r="P868" i="9"/>
  <c r="T868" i="9" s="1"/>
  <c r="P835" i="9"/>
  <c r="T835" i="9" s="1"/>
  <c r="P809" i="9"/>
  <c r="T809" i="9" s="1"/>
  <c r="P660" i="9"/>
  <c r="T660" i="9" s="1"/>
  <c r="P1070" i="9"/>
  <c r="T1070" i="9" s="1"/>
  <c r="P1030" i="9"/>
  <c r="T1030" i="9" s="1"/>
  <c r="P1006" i="9"/>
  <c r="T1006" i="9" s="1"/>
  <c r="P976" i="9"/>
  <c r="T976" i="9" s="1"/>
  <c r="P954" i="9"/>
  <c r="T954" i="9" s="1"/>
  <c r="P906" i="9"/>
  <c r="T906" i="9" s="1"/>
  <c r="P869" i="9"/>
  <c r="T869" i="9" s="1"/>
  <c r="P821" i="9"/>
  <c r="T821" i="9" s="1"/>
  <c r="P637" i="9"/>
  <c r="T637" i="9" s="1"/>
  <c r="P992" i="9"/>
  <c r="T992" i="9" s="1"/>
  <c r="P933" i="9"/>
  <c r="T933" i="9" s="1"/>
  <c r="P885" i="9"/>
  <c r="T885" i="9" s="1"/>
  <c r="P789" i="9"/>
  <c r="T789" i="9" s="1"/>
  <c r="P664" i="9"/>
  <c r="T664" i="9" s="1"/>
  <c r="P735" i="9"/>
  <c r="T735" i="9" s="1"/>
  <c r="P709" i="9"/>
  <c r="T709" i="9" s="1"/>
  <c r="P650" i="9"/>
  <c r="T650" i="9" s="1"/>
  <c r="P526" i="9"/>
  <c r="T526" i="9" s="1"/>
  <c r="P762" i="9"/>
  <c r="T762" i="9" s="1"/>
  <c r="P736" i="9"/>
  <c r="T736" i="9" s="1"/>
  <c r="P714" i="9"/>
  <c r="T714" i="9" s="1"/>
  <c r="P666" i="9"/>
  <c r="T666" i="9" s="1"/>
  <c r="P613" i="9"/>
  <c r="T613" i="9" s="1"/>
  <c r="P626" i="9"/>
  <c r="T626" i="9" s="1"/>
  <c r="P567" i="9"/>
  <c r="T567" i="9" s="1"/>
  <c r="P638" i="9"/>
  <c r="T638" i="9" s="1"/>
  <c r="P590" i="9"/>
  <c r="T590" i="9" s="1"/>
  <c r="P558" i="9"/>
  <c r="T558" i="9" s="1"/>
  <c r="P547" i="9"/>
  <c r="T547" i="9" s="1"/>
  <c r="P532" i="9"/>
  <c r="T532" i="9" s="1"/>
  <c r="P505" i="9"/>
  <c r="T505" i="9" s="1"/>
  <c r="P490" i="9"/>
  <c r="T490" i="9" s="1"/>
  <c r="P599" i="9"/>
  <c r="T599" i="9" s="1"/>
  <c r="P562" i="9"/>
  <c r="T562" i="9" s="1"/>
  <c r="P520" i="9"/>
  <c r="T520" i="9" s="1"/>
  <c r="P451" i="9"/>
  <c r="T451" i="9" s="1"/>
  <c r="P436" i="9"/>
  <c r="T436" i="9" s="1"/>
  <c r="P425" i="9"/>
  <c r="T425" i="9" s="1"/>
  <c r="P414" i="9"/>
  <c r="T414" i="9" s="1"/>
  <c r="P388" i="9"/>
  <c r="T388" i="9" s="1"/>
  <c r="P500" i="9"/>
  <c r="T500" i="9" s="1"/>
  <c r="P452" i="9"/>
  <c r="T452" i="9" s="1"/>
  <c r="P404" i="9"/>
  <c r="T404" i="9" s="1"/>
  <c r="P478" i="9"/>
  <c r="T478" i="9" s="1"/>
  <c r="P430" i="9"/>
  <c r="T430" i="9" s="1"/>
  <c r="P381" i="9"/>
  <c r="T381" i="9" s="1"/>
  <c r="P356" i="9"/>
  <c r="T356" i="9" s="1"/>
  <c r="P375" i="9"/>
  <c r="T375" i="9" s="1"/>
  <c r="P360" i="9"/>
  <c r="T360" i="9" s="1"/>
  <c r="P1412" i="9"/>
  <c r="T1412" i="9" s="1"/>
  <c r="P1444" i="9"/>
  <c r="T1444" i="9" s="1"/>
  <c r="P1627" i="9"/>
  <c r="T1627" i="9" s="1"/>
  <c r="P1648" i="9"/>
  <c r="T1648" i="9" s="1"/>
  <c r="P1691" i="9"/>
  <c r="T1691" i="9" s="1"/>
  <c r="P1701" i="9"/>
  <c r="T1701" i="9" s="1"/>
  <c r="P1708" i="9"/>
  <c r="T1708" i="9" s="1"/>
  <c r="P1715" i="9"/>
  <c r="T1715" i="9" s="1"/>
  <c r="P1725" i="9"/>
  <c r="T1725" i="9" s="1"/>
  <c r="P1732" i="9"/>
  <c r="T1732" i="9" s="1"/>
  <c r="P1746" i="9"/>
  <c r="T1746" i="9" s="1"/>
  <c r="P1754" i="9"/>
  <c r="T1754" i="9" s="1"/>
  <c r="P1780" i="9"/>
  <c r="T1780" i="9" s="1"/>
  <c r="P1794" i="9"/>
  <c r="T1794" i="9" s="1"/>
  <c r="P1802" i="9"/>
  <c r="T1802" i="9" s="1"/>
  <c r="P1815" i="9"/>
  <c r="T1815" i="9" s="1"/>
  <c r="P1822" i="9"/>
  <c r="T1822" i="9" s="1"/>
  <c r="P1836" i="9"/>
  <c r="T1836" i="9" s="1"/>
  <c r="P1844" i="9"/>
  <c r="T1844" i="9" s="1"/>
  <c r="P1850" i="9"/>
  <c r="T1850" i="9" s="1"/>
  <c r="P1661" i="9"/>
  <c r="T1661" i="9" s="1"/>
  <c r="P1692" i="9"/>
  <c r="T1692" i="9" s="1"/>
  <c r="P1722" i="9"/>
  <c r="T1722" i="9" s="1"/>
  <c r="P1736" i="9"/>
  <c r="T1736" i="9" s="1"/>
  <c r="P1828" i="9"/>
  <c r="T1828" i="9" s="1"/>
  <c r="P1842" i="9"/>
  <c r="T1842" i="9" s="1"/>
  <c r="P1372" i="9"/>
  <c r="T1372" i="9" s="1"/>
  <c r="P1633" i="9"/>
  <c r="T1633" i="9" s="1"/>
  <c r="P1665" i="9"/>
  <c r="T1665" i="9" s="1"/>
  <c r="P1741" i="9"/>
  <c r="T1741" i="9" s="1"/>
  <c r="P1787" i="9"/>
  <c r="T1787" i="9" s="1"/>
  <c r="P1810" i="9"/>
  <c r="T1810" i="9" s="1"/>
  <c r="P1841" i="9"/>
  <c r="T1841" i="9" s="1"/>
  <c r="P697" i="9"/>
  <c r="T697" i="9" s="1"/>
  <c r="P1073" i="9"/>
  <c r="T1073" i="9" s="1"/>
  <c r="P1344" i="9"/>
  <c r="T1344" i="9" s="1"/>
  <c r="P1376" i="9"/>
  <c r="T1376" i="9" s="1"/>
  <c r="P1404" i="9"/>
  <c r="T1404" i="9" s="1"/>
  <c r="P1436" i="9"/>
  <c r="T1436" i="9" s="1"/>
  <c r="P1645" i="9"/>
  <c r="T1645" i="9" s="1"/>
  <c r="P1683" i="9"/>
  <c r="T1683" i="9" s="1"/>
  <c r="P1737" i="9"/>
  <c r="T1737" i="9" s="1"/>
  <c r="P1745" i="9"/>
  <c r="T1745" i="9" s="1"/>
  <c r="P1771" i="9"/>
  <c r="T1771" i="9" s="1"/>
  <c r="P1785" i="9"/>
  <c r="T1785" i="9" s="1"/>
  <c r="P1793" i="9"/>
  <c r="T1793" i="9" s="1"/>
  <c r="P1806" i="9"/>
  <c r="T1806" i="9" s="1"/>
  <c r="P1814" i="9"/>
  <c r="T1814" i="9" s="1"/>
  <c r="P1825" i="9"/>
  <c r="T1825" i="9" s="1"/>
  <c r="P1839" i="9"/>
  <c r="T1839" i="9" s="1"/>
  <c r="P1847" i="9"/>
  <c r="T1847" i="9" s="1"/>
  <c r="P860" i="9"/>
  <c r="T860" i="9" s="1"/>
  <c r="P1632" i="9"/>
  <c r="T1632" i="9" s="1"/>
  <c r="P1639" i="9"/>
  <c r="T1639" i="9" s="1"/>
  <c r="P1672" i="9"/>
  <c r="T1672" i="9" s="1"/>
  <c r="P1699" i="9"/>
  <c r="T1699" i="9" s="1"/>
  <c r="P1706" i="9"/>
  <c r="T1706" i="9" s="1"/>
  <c r="P1717" i="9"/>
  <c r="T1717" i="9" s="1"/>
  <c r="P1738" i="9"/>
  <c r="T1738" i="9" s="1"/>
  <c r="P1762" i="9"/>
  <c r="T1762" i="9" s="1"/>
  <c r="P1772" i="9"/>
  <c r="T1772" i="9" s="1"/>
  <c r="P1800" i="9"/>
  <c r="T1800" i="9" s="1"/>
  <c r="P1111" i="9"/>
  <c r="T1111" i="9" s="1"/>
  <c r="P1356" i="9"/>
  <c r="T1356" i="9" s="1"/>
  <c r="P1765" i="9"/>
  <c r="T1765" i="9" s="1"/>
  <c r="P1803" i="9"/>
  <c r="T1803" i="9" s="1"/>
  <c r="P1812" i="9"/>
  <c r="T1812" i="9" s="1"/>
  <c r="P1606" i="9"/>
  <c r="T1606" i="9" s="1"/>
  <c r="P1599" i="9"/>
  <c r="T1599" i="9" s="1"/>
  <c r="P1589" i="9"/>
  <c r="T1589" i="9" s="1"/>
  <c r="P1582" i="9"/>
  <c r="T1582" i="9" s="1"/>
  <c r="P1575" i="9"/>
  <c r="T1575" i="9" s="1"/>
  <c r="P1565" i="9"/>
  <c r="T1565" i="9" s="1"/>
  <c r="P1558" i="9"/>
  <c r="T1558" i="9" s="1"/>
  <c r="P1550" i="9"/>
  <c r="T1550" i="9" s="1"/>
  <c r="P1543" i="9"/>
  <c r="T1543" i="9" s="1"/>
  <c r="P1535" i="9"/>
  <c r="T1535" i="9" s="1"/>
  <c r="P1527" i="9"/>
  <c r="T1527" i="9" s="1"/>
  <c r="P1519" i="9"/>
  <c r="T1519" i="9" s="1"/>
  <c r="P1511" i="9"/>
  <c r="T1511" i="9" s="1"/>
  <c r="P1503" i="9"/>
  <c r="T1503" i="9" s="1"/>
  <c r="P1495" i="9"/>
  <c r="T1495" i="9" s="1"/>
  <c r="P1487" i="9"/>
  <c r="T1487" i="9" s="1"/>
  <c r="P1479" i="9"/>
  <c r="T1479" i="9" s="1"/>
  <c r="P1471" i="9"/>
  <c r="T1471" i="9" s="1"/>
  <c r="P1463" i="9"/>
  <c r="T1463" i="9" s="1"/>
  <c r="P1455" i="9"/>
  <c r="T1455" i="9" s="1"/>
  <c r="P1447" i="9"/>
  <c r="T1447" i="9" s="1"/>
  <c r="P1439" i="9"/>
  <c r="T1439" i="9" s="1"/>
  <c r="P1431" i="9"/>
  <c r="T1431" i="9" s="1"/>
  <c r="P1423" i="9"/>
  <c r="T1423" i="9" s="1"/>
  <c r="P1415" i="9"/>
  <c r="T1415" i="9" s="1"/>
  <c r="P1407" i="9"/>
  <c r="T1407" i="9" s="1"/>
  <c r="P1399" i="9"/>
  <c r="T1399" i="9" s="1"/>
  <c r="P1391" i="9"/>
  <c r="T1391" i="9" s="1"/>
  <c r="P1381" i="9"/>
  <c r="T1381" i="9" s="1"/>
  <c r="P1365" i="9"/>
  <c r="T1365" i="9" s="1"/>
  <c r="P1349" i="9"/>
  <c r="T1349" i="9" s="1"/>
  <c r="P1333" i="9"/>
  <c r="T1333" i="9" s="1"/>
  <c r="P1114" i="9"/>
  <c r="T1114" i="9" s="1"/>
  <c r="P1082" i="9"/>
  <c r="T1082" i="9" s="1"/>
  <c r="P952" i="9"/>
  <c r="T952" i="9" s="1"/>
  <c r="P1687" i="9"/>
  <c r="T1687" i="9" s="1"/>
  <c r="P1680" i="9"/>
  <c r="T1680" i="9" s="1"/>
  <c r="P1670" i="9"/>
  <c r="T1670" i="9" s="1"/>
  <c r="P1663" i="9"/>
  <c r="T1663" i="9" s="1"/>
  <c r="P1445" i="9"/>
  <c r="T1445" i="9" s="1"/>
  <c r="P1437" i="9"/>
  <c r="T1437" i="9" s="1"/>
  <c r="P1429" i="9"/>
  <c r="T1429" i="9" s="1"/>
  <c r="P1421" i="9"/>
  <c r="T1421" i="9" s="1"/>
  <c r="P1413" i="9"/>
  <c r="T1413" i="9" s="1"/>
  <c r="P1405" i="9"/>
  <c r="T1405" i="9" s="1"/>
  <c r="P1397" i="9"/>
  <c r="T1397" i="9" s="1"/>
  <c r="P1389" i="9"/>
  <c r="T1389" i="9" s="1"/>
  <c r="P1378" i="9"/>
  <c r="T1378" i="9" s="1"/>
  <c r="P1362" i="9"/>
  <c r="T1362" i="9" s="1"/>
  <c r="P1346" i="9"/>
  <c r="T1346" i="9" s="1"/>
  <c r="P1330" i="9"/>
  <c r="T1330" i="9" s="1"/>
  <c r="P1319" i="9"/>
  <c r="T1319" i="9" s="1"/>
  <c r="P1311" i="9"/>
  <c r="T1311" i="9" s="1"/>
  <c r="P1303" i="9"/>
  <c r="T1303" i="9" s="1"/>
  <c r="P1295" i="9"/>
  <c r="T1295" i="9" s="1"/>
  <c r="P1287" i="9"/>
  <c r="T1287" i="9" s="1"/>
  <c r="P1279" i="9"/>
  <c r="T1279" i="9" s="1"/>
  <c r="P1271" i="9"/>
  <c r="T1271" i="9" s="1"/>
  <c r="P1263" i="9"/>
  <c r="T1263" i="9" s="1"/>
  <c r="P1255" i="9"/>
  <c r="T1255" i="9" s="1"/>
  <c r="P1247" i="9"/>
  <c r="T1247" i="9" s="1"/>
  <c r="P1239" i="9"/>
  <c r="T1239" i="9" s="1"/>
  <c r="P1231" i="9"/>
  <c r="T1231" i="9" s="1"/>
  <c r="P1223" i="9"/>
  <c r="T1223" i="9" s="1"/>
  <c r="P1215" i="9"/>
  <c r="T1215" i="9" s="1"/>
  <c r="P1207" i="9"/>
  <c r="T1207" i="9" s="1"/>
  <c r="P1199" i="9"/>
  <c r="T1199" i="9" s="1"/>
  <c r="P1191" i="9"/>
  <c r="T1191" i="9" s="1"/>
  <c r="P1183" i="9"/>
  <c r="T1183" i="9" s="1"/>
  <c r="P1175" i="9"/>
  <c r="T1175" i="9" s="1"/>
  <c r="P1167" i="9"/>
  <c r="T1167" i="9" s="1"/>
  <c r="P1159" i="9"/>
  <c r="T1159" i="9" s="1"/>
  <c r="P1151" i="9"/>
  <c r="T1151" i="9" s="1"/>
  <c r="P1143" i="9"/>
  <c r="T1143" i="9" s="1"/>
  <c r="P1135" i="9"/>
  <c r="T1135" i="9" s="1"/>
  <c r="P1127" i="9"/>
  <c r="T1127" i="9" s="1"/>
  <c r="P922" i="9"/>
  <c r="T922" i="9" s="1"/>
  <c r="P1621" i="9"/>
  <c r="T1621" i="9" s="1"/>
  <c r="P1614" i="9"/>
  <c r="T1614" i="9" s="1"/>
  <c r="P1604" i="9"/>
  <c r="T1604" i="9" s="1"/>
  <c r="P1597" i="9"/>
  <c r="T1597" i="9" s="1"/>
  <c r="P1590" i="9"/>
  <c r="T1590" i="9" s="1"/>
  <c r="P1580" i="9"/>
  <c r="T1580" i="9" s="1"/>
  <c r="P1573" i="9"/>
  <c r="T1573" i="9" s="1"/>
  <c r="P1566" i="9"/>
  <c r="T1566" i="9" s="1"/>
  <c r="P1556" i="9"/>
  <c r="T1556" i="9" s="1"/>
  <c r="P1551" i="9"/>
  <c r="T1551" i="9" s="1"/>
  <c r="P1544" i="9"/>
  <c r="T1544" i="9" s="1"/>
  <c r="P1536" i="9"/>
  <c r="T1536" i="9" s="1"/>
  <c r="P1528" i="9"/>
  <c r="T1528" i="9" s="1"/>
  <c r="P1520" i="9"/>
  <c r="T1520" i="9" s="1"/>
  <c r="P1512" i="9"/>
  <c r="T1512" i="9" s="1"/>
  <c r="P1504" i="9"/>
  <c r="T1504" i="9" s="1"/>
  <c r="P1496" i="9"/>
  <c r="T1496" i="9" s="1"/>
  <c r="P1488" i="9"/>
  <c r="T1488" i="9" s="1"/>
  <c r="P1480" i="9"/>
  <c r="T1480" i="9" s="1"/>
  <c r="P1472" i="9"/>
  <c r="T1472" i="9" s="1"/>
  <c r="P1464" i="9"/>
  <c r="T1464" i="9" s="1"/>
  <c r="P1456" i="9"/>
  <c r="T1456" i="9" s="1"/>
  <c r="P1379" i="9"/>
  <c r="T1379" i="9" s="1"/>
  <c r="P1363" i="9"/>
  <c r="T1363" i="9" s="1"/>
  <c r="P1347" i="9"/>
  <c r="T1347" i="9" s="1"/>
  <c r="P1331" i="9"/>
  <c r="T1331" i="9" s="1"/>
  <c r="P1103" i="9"/>
  <c r="T1103" i="9" s="1"/>
  <c r="P1081" i="9"/>
  <c r="T1081" i="9" s="1"/>
  <c r="P941" i="9"/>
  <c r="T941" i="9" s="1"/>
  <c r="P849" i="9"/>
  <c r="T849" i="9" s="1"/>
  <c r="P1075" i="9"/>
  <c r="T1075" i="9" s="1"/>
  <c r="P1043" i="9"/>
  <c r="T1043" i="9" s="1"/>
  <c r="P1021" i="9"/>
  <c r="T1021" i="9" s="1"/>
  <c r="P1013" i="9"/>
  <c r="T1013" i="9" s="1"/>
  <c r="P1005" i="9"/>
  <c r="T1005" i="9" s="1"/>
  <c r="P997" i="9"/>
  <c r="T997" i="9" s="1"/>
  <c r="P985" i="9"/>
  <c r="T985" i="9" s="1"/>
  <c r="P893" i="9"/>
  <c r="T893" i="9" s="1"/>
  <c r="P874" i="9"/>
  <c r="T874" i="9" s="1"/>
  <c r="P819" i="9"/>
  <c r="T819" i="9" s="1"/>
  <c r="P804" i="9"/>
  <c r="T804" i="9" s="1"/>
  <c r="P793" i="9"/>
  <c r="T793" i="9" s="1"/>
  <c r="P635" i="9"/>
  <c r="T635" i="9" s="1"/>
  <c r="P1318" i="9"/>
  <c r="T1318" i="9" s="1"/>
  <c r="P1310" i="9"/>
  <c r="T1310" i="9" s="1"/>
  <c r="P1302" i="9"/>
  <c r="T1302" i="9" s="1"/>
  <c r="P1294" i="9"/>
  <c r="T1294" i="9" s="1"/>
  <c r="P1286" i="9"/>
  <c r="T1286" i="9" s="1"/>
  <c r="P1278" i="9"/>
  <c r="T1278" i="9" s="1"/>
  <c r="P1270" i="9"/>
  <c r="T1270" i="9" s="1"/>
  <c r="P1262" i="9"/>
  <c r="T1262" i="9" s="1"/>
  <c r="P1254" i="9"/>
  <c r="T1254" i="9" s="1"/>
  <c r="P1246" i="9"/>
  <c r="T1246" i="9" s="1"/>
  <c r="P1238" i="9"/>
  <c r="T1238" i="9" s="1"/>
  <c r="P1230" i="9"/>
  <c r="T1230" i="9" s="1"/>
  <c r="P1222" i="9"/>
  <c r="T1222" i="9" s="1"/>
  <c r="P1214" i="9"/>
  <c r="T1214" i="9" s="1"/>
  <c r="P1206" i="9"/>
  <c r="T1206" i="9" s="1"/>
  <c r="P1198" i="9"/>
  <c r="T1198" i="9" s="1"/>
  <c r="P1190" i="9"/>
  <c r="T1190" i="9" s="1"/>
  <c r="P1182" i="9"/>
  <c r="T1182" i="9" s="1"/>
  <c r="P1174" i="9"/>
  <c r="T1174" i="9" s="1"/>
  <c r="P1166" i="9"/>
  <c r="T1166" i="9" s="1"/>
  <c r="P1158" i="9"/>
  <c r="T1158" i="9" s="1"/>
  <c r="P1150" i="9"/>
  <c r="T1150" i="9" s="1"/>
  <c r="P1142" i="9"/>
  <c r="T1142" i="9" s="1"/>
  <c r="P1134" i="9"/>
  <c r="T1134" i="9" s="1"/>
  <c r="P1126" i="9"/>
  <c r="T1126" i="9" s="1"/>
  <c r="P1118" i="9"/>
  <c r="T1118" i="9" s="1"/>
  <c r="P1110" i="9"/>
  <c r="T1110" i="9" s="1"/>
  <c r="P1102" i="9"/>
  <c r="T1102" i="9" s="1"/>
  <c r="P1094" i="9"/>
  <c r="T1094" i="9" s="1"/>
  <c r="P1086" i="9"/>
  <c r="T1086" i="9" s="1"/>
  <c r="P1069" i="9"/>
  <c r="T1069" i="9" s="1"/>
  <c r="P1037" i="9"/>
  <c r="T1037" i="9" s="1"/>
  <c r="P956" i="9"/>
  <c r="T956" i="9" s="1"/>
  <c r="P945" i="9"/>
  <c r="T945" i="9" s="1"/>
  <c r="P856" i="9"/>
  <c r="T856" i="9" s="1"/>
  <c r="P834" i="9"/>
  <c r="T834" i="9" s="1"/>
  <c r="P1055" i="9"/>
  <c r="T1055" i="9" s="1"/>
  <c r="P1023" i="9"/>
  <c r="T1023" i="9" s="1"/>
  <c r="P878" i="9"/>
  <c r="T878" i="9" s="1"/>
  <c r="P823" i="9"/>
  <c r="T823" i="9" s="1"/>
  <c r="P738" i="9"/>
  <c r="T738" i="9" s="1"/>
  <c r="P968" i="9"/>
  <c r="T968" i="9" s="1"/>
  <c r="P957" i="9"/>
  <c r="T957" i="9" s="1"/>
  <c r="P920" i="9"/>
  <c r="T920" i="9" s="1"/>
  <c r="P909" i="9"/>
  <c r="T909" i="9" s="1"/>
  <c r="P872" i="9"/>
  <c r="T872" i="9" s="1"/>
  <c r="P861" i="9"/>
  <c r="T861" i="9" s="1"/>
  <c r="P824" i="9"/>
  <c r="T824" i="9" s="1"/>
  <c r="P813" i="9"/>
  <c r="T813" i="9" s="1"/>
  <c r="P749" i="9"/>
  <c r="T749" i="9" s="1"/>
  <c r="P727" i="9"/>
  <c r="T727" i="9" s="1"/>
  <c r="P428" i="9"/>
  <c r="T428" i="9" s="1"/>
  <c r="P1076" i="9"/>
  <c r="T1076" i="9" s="1"/>
  <c r="P1068" i="9"/>
  <c r="T1068" i="9" s="1"/>
  <c r="P1060" i="9"/>
  <c r="T1060" i="9" s="1"/>
  <c r="P1052" i="9"/>
  <c r="T1052" i="9" s="1"/>
  <c r="P1044" i="9"/>
  <c r="T1044" i="9" s="1"/>
  <c r="P1036" i="9"/>
  <c r="T1036" i="9" s="1"/>
  <c r="P1028" i="9"/>
  <c r="T1028" i="9" s="1"/>
  <c r="P1020" i="9"/>
  <c r="T1020" i="9" s="1"/>
  <c r="P1012" i="9"/>
  <c r="T1012" i="9" s="1"/>
  <c r="P1004" i="9"/>
  <c r="T1004" i="9" s="1"/>
  <c r="P996" i="9"/>
  <c r="T996" i="9" s="1"/>
  <c r="P980" i="9"/>
  <c r="T980" i="9" s="1"/>
  <c r="P969" i="9"/>
  <c r="T969" i="9" s="1"/>
  <c r="P932" i="9"/>
  <c r="T932" i="9" s="1"/>
  <c r="P921" i="9"/>
  <c r="T921" i="9" s="1"/>
  <c r="P884" i="9"/>
  <c r="T884" i="9" s="1"/>
  <c r="P873" i="9"/>
  <c r="T873" i="9" s="1"/>
  <c r="P836" i="9"/>
  <c r="T836" i="9" s="1"/>
  <c r="P825" i="9"/>
  <c r="T825" i="9" s="1"/>
  <c r="P788" i="9"/>
  <c r="T788" i="9" s="1"/>
  <c r="P776" i="9"/>
  <c r="T776" i="9" s="1"/>
  <c r="P767" i="9"/>
  <c r="T767" i="9" s="1"/>
  <c r="P701" i="9"/>
  <c r="T701" i="9" s="1"/>
  <c r="P682" i="9"/>
  <c r="T682" i="9" s="1"/>
  <c r="P545" i="9"/>
  <c r="T545" i="9" s="1"/>
  <c r="P958" i="9"/>
  <c r="T958" i="9" s="1"/>
  <c r="P947" i="9"/>
  <c r="T947" i="9" s="1"/>
  <c r="P910" i="9"/>
  <c r="T910" i="9" s="1"/>
  <c r="P899" i="9"/>
  <c r="T899" i="9" s="1"/>
  <c r="P862" i="9"/>
  <c r="T862" i="9" s="1"/>
  <c r="P851" i="9"/>
  <c r="T851" i="9" s="1"/>
  <c r="P814" i="9"/>
  <c r="T814" i="9" s="1"/>
  <c r="P803" i="9"/>
  <c r="T803" i="9" s="1"/>
  <c r="P719" i="9"/>
  <c r="T719" i="9" s="1"/>
  <c r="P595" i="9"/>
  <c r="T595" i="9" s="1"/>
  <c r="P761" i="9"/>
  <c r="T761" i="9" s="1"/>
  <c r="P750" i="9"/>
  <c r="T750" i="9" s="1"/>
  <c r="P739" i="9"/>
  <c r="T739" i="9" s="1"/>
  <c r="P724" i="9"/>
  <c r="T724" i="9" s="1"/>
  <c r="P713" i="9"/>
  <c r="T713" i="9" s="1"/>
  <c r="P702" i="9"/>
  <c r="T702" i="9" s="1"/>
  <c r="P691" i="9"/>
  <c r="T691" i="9" s="1"/>
  <c r="P676" i="9"/>
  <c r="T676" i="9" s="1"/>
  <c r="P665" i="9"/>
  <c r="T665" i="9" s="1"/>
  <c r="P654" i="9"/>
  <c r="T654" i="9" s="1"/>
  <c r="P606" i="9"/>
  <c r="T606" i="9" s="1"/>
  <c r="P602" i="9"/>
  <c r="T602" i="9" s="1"/>
  <c r="P598" i="9"/>
  <c r="T598" i="9" s="1"/>
  <c r="P578" i="9"/>
  <c r="T578" i="9" s="1"/>
  <c r="P563" i="9"/>
  <c r="T563" i="9" s="1"/>
  <c r="P420" i="9"/>
  <c r="T420" i="9" s="1"/>
  <c r="P740" i="9"/>
  <c r="T740" i="9" s="1"/>
  <c r="P729" i="9"/>
  <c r="T729" i="9" s="1"/>
  <c r="P692" i="9"/>
  <c r="T692" i="9" s="1"/>
  <c r="P681" i="9"/>
  <c r="T681" i="9" s="1"/>
  <c r="P770" i="9"/>
  <c r="T770" i="9" s="1"/>
  <c r="P759" i="9"/>
  <c r="T759" i="9" s="1"/>
  <c r="P744" i="9"/>
  <c r="T744" i="9" s="1"/>
  <c r="P733" i="9"/>
  <c r="T733" i="9" s="1"/>
  <c r="P722" i="9"/>
  <c r="T722" i="9" s="1"/>
  <c r="P711" i="9"/>
  <c r="T711" i="9" s="1"/>
  <c r="P696" i="9"/>
  <c r="T696" i="9" s="1"/>
  <c r="P685" i="9"/>
  <c r="T685" i="9" s="1"/>
  <c r="P674" i="9"/>
  <c r="T674" i="9" s="1"/>
  <c r="P663" i="9"/>
  <c r="T663" i="9" s="1"/>
  <c r="P648" i="9"/>
  <c r="T648" i="9" s="1"/>
  <c r="P582" i="9"/>
  <c r="T582" i="9" s="1"/>
  <c r="P530" i="9"/>
  <c r="T530" i="9" s="1"/>
  <c r="P642" i="9"/>
  <c r="T642" i="9" s="1"/>
  <c r="P631" i="9"/>
  <c r="T631" i="9" s="1"/>
  <c r="P616" i="9"/>
  <c r="T616" i="9" s="1"/>
  <c r="P605" i="9"/>
  <c r="T605" i="9" s="1"/>
  <c r="P594" i="9"/>
  <c r="T594" i="9" s="1"/>
  <c r="P583" i="9"/>
  <c r="T583" i="9" s="1"/>
  <c r="P568" i="9"/>
  <c r="T568" i="9" s="1"/>
  <c r="P557" i="9"/>
  <c r="T557" i="9" s="1"/>
  <c r="P546" i="9"/>
  <c r="T546" i="9" s="1"/>
  <c r="P535" i="9"/>
  <c r="T535" i="9" s="1"/>
  <c r="P472" i="9"/>
  <c r="T472" i="9" s="1"/>
  <c r="P431" i="9"/>
  <c r="T431" i="9" s="1"/>
  <c r="P584" i="9"/>
  <c r="T584" i="9" s="1"/>
  <c r="P573" i="9"/>
  <c r="T573" i="9" s="1"/>
  <c r="P536" i="9"/>
  <c r="T536" i="9" s="1"/>
  <c r="P525" i="9"/>
  <c r="T525" i="9" s="1"/>
  <c r="P519" i="9"/>
  <c r="T519" i="9" s="1"/>
  <c r="P495" i="9"/>
  <c r="T495" i="9" s="1"/>
  <c r="P488" i="9"/>
  <c r="T488" i="9" s="1"/>
  <c r="P480" i="9"/>
  <c r="T480" i="9" s="1"/>
  <c r="P446" i="9"/>
  <c r="T446" i="9" s="1"/>
  <c r="P424" i="9"/>
  <c r="T424" i="9" s="1"/>
  <c r="P402" i="9"/>
  <c r="T402" i="9" s="1"/>
  <c r="P384" i="9"/>
  <c r="T384" i="9" s="1"/>
  <c r="P636" i="9"/>
  <c r="T636" i="9" s="1"/>
  <c r="P625" i="9"/>
  <c r="T625" i="9" s="1"/>
  <c r="P614" i="9"/>
  <c r="T614" i="9" s="1"/>
  <c r="P603" i="9"/>
  <c r="T603" i="9" s="1"/>
  <c r="P588" i="9"/>
  <c r="T588" i="9" s="1"/>
  <c r="P577" i="9"/>
  <c r="T577" i="9" s="1"/>
  <c r="P566" i="9"/>
  <c r="T566" i="9" s="1"/>
  <c r="P555" i="9"/>
  <c r="T555" i="9" s="1"/>
  <c r="P540" i="9"/>
  <c r="T540" i="9" s="1"/>
  <c r="P529" i="9"/>
  <c r="T529" i="9" s="1"/>
  <c r="P502" i="9"/>
  <c r="T502" i="9" s="1"/>
  <c r="P465" i="9"/>
  <c r="T465" i="9" s="1"/>
  <c r="P440" i="9"/>
  <c r="T440" i="9" s="1"/>
  <c r="P429" i="9"/>
  <c r="T429" i="9" s="1"/>
  <c r="P392" i="9"/>
  <c r="T392" i="9" s="1"/>
  <c r="P362" i="9"/>
  <c r="T362" i="9" s="1"/>
  <c r="P514" i="9"/>
  <c r="T514" i="9" s="1"/>
  <c r="P503" i="9"/>
  <c r="T503" i="9" s="1"/>
  <c r="P466" i="9"/>
  <c r="T466" i="9" s="1"/>
  <c r="P455" i="9"/>
  <c r="T455" i="9" s="1"/>
  <c r="P1647" i="9"/>
  <c r="T1647" i="9" s="1"/>
  <c r="P1666" i="9"/>
  <c r="T1666" i="9" s="1"/>
  <c r="P1697" i="9"/>
  <c r="T1697" i="9" s="1"/>
  <c r="P1714" i="9"/>
  <c r="T1714" i="9" s="1"/>
  <c r="P1731" i="9"/>
  <c r="T1731" i="9" s="1"/>
  <c r="P1744" i="9"/>
  <c r="T1744" i="9" s="1"/>
  <c r="P1758" i="9"/>
  <c r="T1758" i="9" s="1"/>
  <c r="P1834" i="9"/>
  <c r="T1834" i="9" s="1"/>
  <c r="P1660" i="9"/>
  <c r="T1660" i="9" s="1"/>
  <c r="P1730" i="9"/>
  <c r="T1730" i="9" s="1"/>
  <c r="P1752" i="9"/>
  <c r="T1752" i="9" s="1"/>
  <c r="P1640" i="9"/>
  <c r="T1640" i="9" s="1"/>
  <c r="P1654" i="9"/>
  <c r="T1654" i="9" s="1"/>
  <c r="P1552" i="9"/>
  <c r="T1552" i="9" s="1"/>
  <c r="P1638" i="9"/>
  <c r="T1638" i="9" s="1"/>
  <c r="P1735" i="9"/>
  <c r="T1735" i="9" s="1"/>
  <c r="P1757" i="9"/>
  <c r="T1757" i="9" s="1"/>
  <c r="P1783" i="9"/>
  <c r="T1783" i="9" s="1"/>
  <c r="P1797" i="9"/>
  <c r="T1797" i="9" s="1"/>
  <c r="P1401" i="9"/>
  <c r="T1401" i="9" s="1"/>
  <c r="P1637" i="9"/>
  <c r="T1637" i="9" s="1"/>
  <c r="P1705" i="9"/>
  <c r="T1705" i="9" s="1"/>
  <c r="P1657" i="9"/>
  <c r="T1657" i="9" s="1"/>
  <c r="P1779" i="9"/>
  <c r="T1779" i="9" s="1"/>
  <c r="P1843" i="9"/>
  <c r="T1843" i="9" s="1"/>
  <c r="P1593" i="9"/>
  <c r="T1593" i="9" s="1"/>
  <c r="P1576" i="9"/>
  <c r="T1576" i="9" s="1"/>
  <c r="P1537" i="9"/>
  <c r="T1537" i="9" s="1"/>
  <c r="P1513" i="9"/>
  <c r="T1513" i="9" s="1"/>
  <c r="P1497" i="9"/>
  <c r="T1497" i="9" s="1"/>
  <c r="P1473" i="9"/>
  <c r="T1473" i="9" s="1"/>
  <c r="P1450" i="9"/>
  <c r="T1450" i="9" s="1"/>
  <c r="P1426" i="9"/>
  <c r="T1426" i="9" s="1"/>
  <c r="P1402" i="9"/>
  <c r="T1402" i="9" s="1"/>
  <c r="P1688" i="9"/>
  <c r="T1688" i="9" s="1"/>
  <c r="P1664" i="9"/>
  <c r="T1664" i="9" s="1"/>
  <c r="P1448" i="9"/>
  <c r="T1448" i="9" s="1"/>
  <c r="P1424" i="9"/>
  <c r="T1424" i="9" s="1"/>
  <c r="P1615" i="9"/>
  <c r="T1615" i="9" s="1"/>
  <c r="P1584" i="9"/>
  <c r="T1584" i="9" s="1"/>
  <c r="P1567" i="9"/>
  <c r="T1567" i="9" s="1"/>
  <c r="P1546" i="9"/>
  <c r="T1546" i="9" s="1"/>
  <c r="P1522" i="9"/>
  <c r="T1522" i="9" s="1"/>
  <c r="P1482" i="9"/>
  <c r="T1482" i="9" s="1"/>
  <c r="P1458" i="9"/>
  <c r="T1458" i="9" s="1"/>
  <c r="P1049" i="9"/>
  <c r="T1049" i="9" s="1"/>
  <c r="P1117" i="9"/>
  <c r="T1117" i="9" s="1"/>
  <c r="P1101" i="9"/>
  <c r="T1101" i="9" s="1"/>
  <c r="P1067" i="9"/>
  <c r="T1067" i="9" s="1"/>
  <c r="P1007" i="9"/>
  <c r="T1007" i="9" s="1"/>
  <c r="P919" i="9"/>
  <c r="T919" i="9" s="1"/>
  <c r="P639" i="9"/>
  <c r="T639" i="9" s="1"/>
  <c r="P1304" i="9"/>
  <c r="T1304" i="9" s="1"/>
  <c r="P1280" i="9"/>
  <c r="T1280" i="9" s="1"/>
  <c r="P1264" i="9"/>
  <c r="T1264" i="9" s="1"/>
  <c r="P1248" i="9"/>
  <c r="T1248" i="9" s="1"/>
  <c r="P1224" i="9"/>
  <c r="T1224" i="9" s="1"/>
  <c r="P1208" i="9"/>
  <c r="T1208" i="9" s="1"/>
  <c r="P1176" i="9"/>
  <c r="T1176" i="9" s="1"/>
  <c r="P1152" i="9"/>
  <c r="T1152" i="9" s="1"/>
  <c r="P1136" i="9"/>
  <c r="T1136" i="9" s="1"/>
  <c r="P1061" i="9"/>
  <c r="T1061" i="9" s="1"/>
  <c r="P863" i="9"/>
  <c r="T863" i="9" s="1"/>
  <c r="P978" i="9"/>
  <c r="T978" i="9" s="1"/>
  <c r="P908" i="9"/>
  <c r="T908" i="9" s="1"/>
  <c r="P808" i="9"/>
  <c r="T808" i="9" s="1"/>
  <c r="P990" i="9"/>
  <c r="T990" i="9" s="1"/>
  <c r="P979" i="9"/>
  <c r="T979" i="9" s="1"/>
  <c r="P964" i="9"/>
  <c r="T964" i="9" s="1"/>
  <c r="P942" i="9"/>
  <c r="T942" i="9" s="1"/>
  <c r="P894" i="9"/>
  <c r="T894" i="9" s="1"/>
  <c r="P846" i="9"/>
  <c r="T846" i="9" s="1"/>
  <c r="P798" i="9"/>
  <c r="T798" i="9" s="1"/>
  <c r="P777" i="9"/>
  <c r="T777" i="9" s="1"/>
  <c r="P649" i="9"/>
  <c r="T649" i="9" s="1"/>
  <c r="P593" i="9"/>
  <c r="T593" i="9" s="1"/>
  <c r="P1078" i="9"/>
  <c r="T1078" i="9" s="1"/>
  <c r="P1054" i="9"/>
  <c r="T1054" i="9" s="1"/>
  <c r="P1046" i="9"/>
  <c r="T1046" i="9" s="1"/>
  <c r="P1014" i="9"/>
  <c r="T1014" i="9" s="1"/>
  <c r="P991" i="9"/>
  <c r="T991" i="9" s="1"/>
  <c r="P965" i="9"/>
  <c r="T965" i="9" s="1"/>
  <c r="P943" i="9"/>
  <c r="T943" i="9" s="1"/>
  <c r="P858" i="9"/>
  <c r="T858" i="9" s="1"/>
  <c r="P799" i="9"/>
  <c r="T799" i="9" s="1"/>
  <c r="P756" i="9"/>
  <c r="T756" i="9" s="1"/>
  <c r="P981" i="9"/>
  <c r="T981" i="9" s="1"/>
  <c r="P848" i="9"/>
  <c r="T848" i="9" s="1"/>
  <c r="P800" i="9"/>
  <c r="T800" i="9" s="1"/>
  <c r="P708" i="9"/>
  <c r="T708" i="9" s="1"/>
  <c r="P768" i="9"/>
  <c r="T768" i="9" s="1"/>
  <c r="P746" i="9"/>
  <c r="T746" i="9" s="1"/>
  <c r="P687" i="9"/>
  <c r="T687" i="9" s="1"/>
  <c r="P661" i="9"/>
  <c r="T661" i="9" s="1"/>
  <c r="P773" i="9"/>
  <c r="T773" i="9" s="1"/>
  <c r="P703" i="9"/>
  <c r="T703" i="9" s="1"/>
  <c r="P688" i="9"/>
  <c r="T688" i="9" s="1"/>
  <c r="P655" i="9"/>
  <c r="T655" i="9" s="1"/>
  <c r="P617" i="9"/>
  <c r="T617" i="9" s="1"/>
  <c r="P549" i="9"/>
  <c r="T549" i="9" s="1"/>
  <c r="P766" i="9"/>
  <c r="T766" i="9" s="1"/>
  <c r="P707" i="9"/>
  <c r="T707" i="9" s="1"/>
  <c r="P659" i="9"/>
  <c r="T659" i="9" s="1"/>
  <c r="P622" i="9"/>
  <c r="T622" i="9" s="1"/>
  <c r="P450" i="9"/>
  <c r="T450" i="9" s="1"/>
  <c r="P627" i="9"/>
  <c r="T627" i="9" s="1"/>
  <c r="P601" i="9"/>
  <c r="T601" i="9" s="1"/>
  <c r="P564" i="9"/>
  <c r="T564" i="9" s="1"/>
  <c r="P531" i="9"/>
  <c r="T531" i="9" s="1"/>
  <c r="P516" i="9"/>
  <c r="T516" i="9" s="1"/>
  <c r="P473" i="9"/>
  <c r="T473" i="9" s="1"/>
  <c r="P841" i="9"/>
  <c r="T841" i="9" s="1"/>
  <c r="P1106" i="9"/>
  <c r="T1106" i="9" s="1"/>
  <c r="P1417" i="9"/>
  <c r="T1417" i="9" s="1"/>
  <c r="P1449" i="9"/>
  <c r="T1449" i="9" s="1"/>
  <c r="P1623" i="9"/>
  <c r="T1623" i="9" s="1"/>
  <c r="P1634" i="9"/>
  <c r="T1634" i="9" s="1"/>
  <c r="P1644" i="9"/>
  <c r="T1644" i="9" s="1"/>
  <c r="P1649" i="9"/>
  <c r="T1649" i="9" s="1"/>
  <c r="P1695" i="9"/>
  <c r="T1695" i="9" s="1"/>
  <c r="P1702" i="9"/>
  <c r="T1702" i="9" s="1"/>
  <c r="P1709" i="9"/>
  <c r="T1709" i="9" s="1"/>
  <c r="P1719" i="9"/>
  <c r="T1719" i="9" s="1"/>
  <c r="P1726" i="9"/>
  <c r="T1726" i="9" s="1"/>
  <c r="P1734" i="9"/>
  <c r="T1734" i="9" s="1"/>
  <c r="P1742" i="9"/>
  <c r="T1742" i="9" s="1"/>
  <c r="P1768" i="9"/>
  <c r="T1768" i="9" s="1"/>
  <c r="P1782" i="9"/>
  <c r="T1782" i="9" s="1"/>
  <c r="P1790" i="9"/>
  <c r="T1790" i="9" s="1"/>
  <c r="P1811" i="9"/>
  <c r="T1811" i="9" s="1"/>
  <c r="P1824" i="9"/>
  <c r="T1824" i="9" s="1"/>
  <c r="P1832" i="9"/>
  <c r="T1832" i="9" s="1"/>
  <c r="P1656" i="9"/>
  <c r="T1656" i="9" s="1"/>
  <c r="P1694" i="9"/>
  <c r="T1694" i="9" s="1"/>
  <c r="P1724" i="9"/>
  <c r="T1724" i="9" s="1"/>
  <c r="P1750" i="9"/>
  <c r="T1750" i="9" s="1"/>
  <c r="P1776" i="9"/>
  <c r="T1776" i="9" s="1"/>
  <c r="P1796" i="9"/>
  <c r="T1796" i="9" s="1"/>
  <c r="P1380" i="9"/>
  <c r="T1380" i="9" s="1"/>
  <c r="P1425" i="9"/>
  <c r="T1425" i="9" s="1"/>
  <c r="P1618" i="9"/>
  <c r="T1618" i="9" s="1"/>
  <c r="P1629" i="9"/>
  <c r="T1629" i="9" s="1"/>
  <c r="P1650" i="9"/>
  <c r="T1650" i="9" s="1"/>
  <c r="P1677" i="9"/>
  <c r="T1677" i="9" s="1"/>
  <c r="P1753" i="9"/>
  <c r="T1753" i="9" s="1"/>
  <c r="P1767" i="9"/>
  <c r="T1767" i="9" s="1"/>
  <c r="P1777" i="9"/>
  <c r="T1777" i="9" s="1"/>
  <c r="P1831" i="9"/>
  <c r="T1831" i="9" s="1"/>
  <c r="P1352" i="9"/>
  <c r="T1352" i="9" s="1"/>
  <c r="P1384" i="9"/>
  <c r="T1384" i="9" s="1"/>
  <c r="P1409" i="9"/>
  <c r="T1409" i="9" s="1"/>
  <c r="P1441" i="9"/>
  <c r="T1441" i="9" s="1"/>
  <c r="P1641" i="9"/>
  <c r="T1641" i="9" s="1"/>
  <c r="P1667" i="9"/>
  <c r="T1667" i="9" s="1"/>
  <c r="P1733" i="9"/>
  <c r="T1733" i="9" s="1"/>
  <c r="P1759" i="9"/>
  <c r="T1759" i="9" s="1"/>
  <c r="P1773" i="9"/>
  <c r="T1773" i="9" s="1"/>
  <c r="P1781" i="9"/>
  <c r="T1781" i="9" s="1"/>
  <c r="P1827" i="9"/>
  <c r="T1827" i="9" s="1"/>
  <c r="P1835" i="9"/>
  <c r="T1835" i="9" s="1"/>
  <c r="P1617" i="9"/>
  <c r="T1617" i="9" s="1"/>
  <c r="P1635" i="9"/>
  <c r="T1635" i="9" s="1"/>
  <c r="P1684" i="9"/>
  <c r="T1684" i="9" s="1"/>
  <c r="P1700" i="9"/>
  <c r="T1700" i="9" s="1"/>
  <c r="P1710" i="9"/>
  <c r="T1710" i="9" s="1"/>
  <c r="P1723" i="9"/>
  <c r="T1723" i="9" s="1"/>
  <c r="P1784" i="9"/>
  <c r="T1784" i="9" s="1"/>
  <c r="P1332" i="9"/>
  <c r="T1332" i="9" s="1"/>
  <c r="P1364" i="9"/>
  <c r="T1364" i="9" s="1"/>
  <c r="P1755" i="9"/>
  <c r="T1755" i="9" s="1"/>
  <c r="P1789" i="9"/>
  <c r="T1789" i="9" s="1"/>
  <c r="P1817" i="9"/>
  <c r="T1817" i="9" s="1"/>
  <c r="P1821" i="9"/>
  <c r="T1821" i="9" s="1"/>
  <c r="P1833" i="9"/>
  <c r="T1833" i="9" s="1"/>
  <c r="P1849" i="9"/>
  <c r="T1849" i="9" s="1"/>
  <c r="P1605" i="9"/>
  <c r="T1605" i="9" s="1"/>
  <c r="P1595" i="9"/>
  <c r="T1595" i="9" s="1"/>
  <c r="P1588" i="9"/>
  <c r="T1588" i="9" s="1"/>
  <c r="P1581" i="9"/>
  <c r="T1581" i="9" s="1"/>
  <c r="P1571" i="9"/>
  <c r="T1571" i="9" s="1"/>
  <c r="P1564" i="9"/>
  <c r="T1564" i="9" s="1"/>
  <c r="P1557" i="9"/>
  <c r="T1557" i="9" s="1"/>
  <c r="P1541" i="9"/>
  <c r="T1541" i="9" s="1"/>
  <c r="P1533" i="9"/>
  <c r="T1533" i="9" s="1"/>
  <c r="P1525" i="9"/>
  <c r="T1525" i="9" s="1"/>
  <c r="P1517" i="9"/>
  <c r="T1517" i="9" s="1"/>
  <c r="P1509" i="9"/>
  <c r="T1509" i="9" s="1"/>
  <c r="P1501" i="9"/>
  <c r="T1501" i="9" s="1"/>
  <c r="P1493" i="9"/>
  <c r="T1493" i="9" s="1"/>
  <c r="P1485" i="9"/>
  <c r="T1485" i="9" s="1"/>
  <c r="P1477" i="9"/>
  <c r="T1477" i="9" s="1"/>
  <c r="P1469" i="9"/>
  <c r="T1469" i="9" s="1"/>
  <c r="P1461" i="9"/>
  <c r="T1461" i="9" s="1"/>
  <c r="P1453" i="9"/>
  <c r="T1453" i="9" s="1"/>
  <c r="P1377" i="9"/>
  <c r="T1377" i="9" s="1"/>
  <c r="P1361" i="9"/>
  <c r="T1361" i="9" s="1"/>
  <c r="P1345" i="9"/>
  <c r="T1345" i="9" s="1"/>
  <c r="P1329" i="9"/>
  <c r="T1329" i="9" s="1"/>
  <c r="P1686" i="9"/>
  <c r="T1686" i="9" s="1"/>
  <c r="P1676" i="9"/>
  <c r="T1676" i="9" s="1"/>
  <c r="P1669" i="9"/>
  <c r="T1669" i="9" s="1"/>
  <c r="P1662" i="9"/>
  <c r="T1662" i="9" s="1"/>
  <c r="P1374" i="9"/>
  <c r="T1374" i="9" s="1"/>
  <c r="P1358" i="9"/>
  <c r="T1358" i="9" s="1"/>
  <c r="P1342" i="9"/>
  <c r="T1342" i="9" s="1"/>
  <c r="P1326" i="9"/>
  <c r="T1326" i="9" s="1"/>
  <c r="P1317" i="9"/>
  <c r="T1317" i="9" s="1"/>
  <c r="P1309" i="9"/>
  <c r="T1309" i="9" s="1"/>
  <c r="P1301" i="9"/>
  <c r="T1301" i="9" s="1"/>
  <c r="P1293" i="9"/>
  <c r="T1293" i="9" s="1"/>
  <c r="P1285" i="9"/>
  <c r="T1285" i="9" s="1"/>
  <c r="P1277" i="9"/>
  <c r="T1277" i="9" s="1"/>
  <c r="P1269" i="9"/>
  <c r="T1269" i="9" s="1"/>
  <c r="P1261" i="9"/>
  <c r="T1261" i="9" s="1"/>
  <c r="P1253" i="9"/>
  <c r="T1253" i="9" s="1"/>
  <c r="P1245" i="9"/>
  <c r="T1245" i="9" s="1"/>
  <c r="P1237" i="9"/>
  <c r="T1237" i="9" s="1"/>
  <c r="P1229" i="9"/>
  <c r="T1229" i="9" s="1"/>
  <c r="P1221" i="9"/>
  <c r="T1221" i="9" s="1"/>
  <c r="P1213" i="9"/>
  <c r="T1213" i="9" s="1"/>
  <c r="P1205" i="9"/>
  <c r="T1205" i="9" s="1"/>
  <c r="P1197" i="9"/>
  <c r="T1197" i="9" s="1"/>
  <c r="P1189" i="9"/>
  <c r="T1189" i="9" s="1"/>
  <c r="P1181" i="9"/>
  <c r="T1181" i="9" s="1"/>
  <c r="P1173" i="9"/>
  <c r="T1173" i="9" s="1"/>
  <c r="P1165" i="9"/>
  <c r="T1165" i="9" s="1"/>
  <c r="P1157" i="9"/>
  <c r="T1157" i="9" s="1"/>
  <c r="P1149" i="9"/>
  <c r="T1149" i="9" s="1"/>
  <c r="P1141" i="9"/>
  <c r="T1141" i="9" s="1"/>
  <c r="P1133" i="9"/>
  <c r="T1133" i="9" s="1"/>
  <c r="P1125" i="9"/>
  <c r="T1125" i="9" s="1"/>
  <c r="P1025" i="9"/>
  <c r="T1025" i="9" s="1"/>
  <c r="P1620" i="9"/>
  <c r="T1620" i="9" s="1"/>
  <c r="P1610" i="9"/>
  <c r="T1610" i="9" s="1"/>
  <c r="P1603" i="9"/>
  <c r="T1603" i="9" s="1"/>
  <c r="P1596" i="9"/>
  <c r="T1596" i="9" s="1"/>
  <c r="P1586" i="9"/>
  <c r="T1586" i="9" s="1"/>
  <c r="P1579" i="9"/>
  <c r="T1579" i="9" s="1"/>
  <c r="P1572" i="9"/>
  <c r="T1572" i="9" s="1"/>
  <c r="P1562" i="9"/>
  <c r="T1562" i="9" s="1"/>
  <c r="P1555" i="9"/>
  <c r="T1555" i="9" s="1"/>
  <c r="P1542" i="9"/>
  <c r="T1542" i="9" s="1"/>
  <c r="P1534" i="9"/>
  <c r="T1534" i="9" s="1"/>
  <c r="P1526" i="9"/>
  <c r="T1526" i="9" s="1"/>
  <c r="P1518" i="9"/>
  <c r="T1518" i="9" s="1"/>
  <c r="P1510" i="9"/>
  <c r="T1510" i="9" s="1"/>
  <c r="P1502" i="9"/>
  <c r="T1502" i="9" s="1"/>
  <c r="P1494" i="9"/>
  <c r="T1494" i="9" s="1"/>
  <c r="P1486" i="9"/>
  <c r="T1486" i="9" s="1"/>
  <c r="P1478" i="9"/>
  <c r="T1478" i="9" s="1"/>
  <c r="P1470" i="9"/>
  <c r="T1470" i="9" s="1"/>
  <c r="P1462" i="9"/>
  <c r="T1462" i="9" s="1"/>
  <c r="P1454" i="9"/>
  <c r="T1454" i="9" s="1"/>
  <c r="P1446" i="9"/>
  <c r="T1446" i="9" s="1"/>
  <c r="P1438" i="9"/>
  <c r="T1438" i="9" s="1"/>
  <c r="P1430" i="9"/>
  <c r="T1430" i="9" s="1"/>
  <c r="P1422" i="9"/>
  <c r="T1422" i="9" s="1"/>
  <c r="P1414" i="9"/>
  <c r="T1414" i="9" s="1"/>
  <c r="P1406" i="9"/>
  <c r="T1406" i="9" s="1"/>
  <c r="P1398" i="9"/>
  <c r="T1398" i="9" s="1"/>
  <c r="P1390" i="9"/>
  <c r="T1390" i="9" s="1"/>
  <c r="P1375" i="9"/>
  <c r="T1375" i="9" s="1"/>
  <c r="P1359" i="9"/>
  <c r="T1359" i="9" s="1"/>
  <c r="P1343" i="9"/>
  <c r="T1343" i="9" s="1"/>
  <c r="P1327" i="9"/>
  <c r="T1327" i="9" s="1"/>
  <c r="P1098" i="9"/>
  <c r="T1098" i="9" s="1"/>
  <c r="P1051" i="9"/>
  <c r="T1051" i="9" s="1"/>
  <c r="P1019" i="9"/>
  <c r="T1019" i="9" s="1"/>
  <c r="P1011" i="9"/>
  <c r="T1011" i="9" s="1"/>
  <c r="P1003" i="9"/>
  <c r="T1003" i="9" s="1"/>
  <c r="P995" i="9"/>
  <c r="T995" i="9" s="1"/>
  <c r="P911" i="9"/>
  <c r="T911" i="9" s="1"/>
  <c r="P671" i="9"/>
  <c r="T671" i="9" s="1"/>
  <c r="P1324" i="9"/>
  <c r="T1324" i="9" s="1"/>
  <c r="P1316" i="9"/>
  <c r="T1316" i="9" s="1"/>
  <c r="P1308" i="9"/>
  <c r="T1308" i="9" s="1"/>
  <c r="P1300" i="9"/>
  <c r="T1300" i="9" s="1"/>
  <c r="P1292" i="9"/>
  <c r="T1292" i="9" s="1"/>
  <c r="P1284" i="9"/>
  <c r="T1284" i="9" s="1"/>
  <c r="P1276" i="9"/>
  <c r="T1276" i="9" s="1"/>
  <c r="P1268" i="9"/>
  <c r="T1268" i="9" s="1"/>
  <c r="P1260" i="9"/>
  <c r="T1260" i="9" s="1"/>
  <c r="P1252" i="9"/>
  <c r="T1252" i="9" s="1"/>
  <c r="P1244" i="9"/>
  <c r="T1244" i="9" s="1"/>
  <c r="P1236" i="9"/>
  <c r="T1236" i="9" s="1"/>
  <c r="P1228" i="9"/>
  <c r="T1228" i="9" s="1"/>
  <c r="P1220" i="9"/>
  <c r="T1220" i="9" s="1"/>
  <c r="P1212" i="9"/>
  <c r="T1212" i="9" s="1"/>
  <c r="P1204" i="9"/>
  <c r="T1204" i="9" s="1"/>
  <c r="P1196" i="9"/>
  <c r="T1196" i="9" s="1"/>
  <c r="P1188" i="9"/>
  <c r="T1188" i="9" s="1"/>
  <c r="P1180" i="9"/>
  <c r="T1180" i="9" s="1"/>
  <c r="P1172" i="9"/>
  <c r="T1172" i="9" s="1"/>
  <c r="P1164" i="9"/>
  <c r="T1164" i="9" s="1"/>
  <c r="P1156" i="9"/>
  <c r="T1156" i="9" s="1"/>
  <c r="P1148" i="9"/>
  <c r="T1148" i="9" s="1"/>
  <c r="P1140" i="9"/>
  <c r="T1140" i="9" s="1"/>
  <c r="P1132" i="9"/>
  <c r="T1132" i="9" s="1"/>
  <c r="P1124" i="9"/>
  <c r="T1124" i="9" s="1"/>
  <c r="P1115" i="9"/>
  <c r="T1115" i="9" s="1"/>
  <c r="P1107" i="9"/>
  <c r="T1107" i="9" s="1"/>
  <c r="P1099" i="9"/>
  <c r="T1099" i="9" s="1"/>
  <c r="P1091" i="9"/>
  <c r="T1091" i="9" s="1"/>
  <c r="P1083" i="9"/>
  <c r="T1083" i="9" s="1"/>
  <c r="P1077" i="9"/>
  <c r="T1077" i="9" s="1"/>
  <c r="P1045" i="9"/>
  <c r="T1045" i="9" s="1"/>
  <c r="P926" i="9"/>
  <c r="T926" i="9" s="1"/>
  <c r="P871" i="9"/>
  <c r="T871" i="9" s="1"/>
  <c r="P1116" i="9"/>
  <c r="T1116" i="9" s="1"/>
  <c r="P1108" i="9"/>
  <c r="T1108" i="9" s="1"/>
  <c r="P1100" i="9"/>
  <c r="T1100" i="9" s="1"/>
  <c r="P1092" i="9"/>
  <c r="T1092" i="9" s="1"/>
  <c r="P1084" i="9"/>
  <c r="T1084" i="9" s="1"/>
  <c r="P1063" i="9"/>
  <c r="T1063" i="9" s="1"/>
  <c r="P1031" i="9"/>
  <c r="T1031" i="9" s="1"/>
  <c r="P989" i="9"/>
  <c r="T989" i="9" s="1"/>
  <c r="P970" i="9"/>
  <c r="T970" i="9" s="1"/>
  <c r="P915" i="9"/>
  <c r="T915" i="9" s="1"/>
  <c r="P900" i="9"/>
  <c r="T900" i="9" s="1"/>
  <c r="P889" i="9"/>
  <c r="T889" i="9" s="1"/>
  <c r="P797" i="9"/>
  <c r="T797" i="9" s="1"/>
  <c r="P778" i="9"/>
  <c r="T778" i="9" s="1"/>
  <c r="P982" i="9"/>
  <c r="T982" i="9" s="1"/>
  <c r="P971" i="9"/>
  <c r="T971" i="9" s="1"/>
  <c r="P934" i="9"/>
  <c r="T934" i="9" s="1"/>
  <c r="P923" i="9"/>
  <c r="T923" i="9" s="1"/>
  <c r="P886" i="9"/>
  <c r="T886" i="9" s="1"/>
  <c r="P875" i="9"/>
  <c r="T875" i="9" s="1"/>
  <c r="P838" i="9"/>
  <c r="T838" i="9" s="1"/>
  <c r="P827" i="9"/>
  <c r="T827" i="9" s="1"/>
  <c r="P790" i="9"/>
  <c r="T790" i="9" s="1"/>
  <c r="P779" i="9"/>
  <c r="T779" i="9" s="1"/>
  <c r="P668" i="9"/>
  <c r="T668" i="9" s="1"/>
  <c r="P657" i="9"/>
  <c r="T657" i="9" s="1"/>
  <c r="P1074" i="9"/>
  <c r="T1074" i="9" s="1"/>
  <c r="P1066" i="9"/>
  <c r="T1066" i="9" s="1"/>
  <c r="P1058" i="9"/>
  <c r="T1058" i="9" s="1"/>
  <c r="P1050" i="9"/>
  <c r="T1050" i="9" s="1"/>
  <c r="P1042" i="9"/>
  <c r="T1042" i="9" s="1"/>
  <c r="P1034" i="9"/>
  <c r="T1034" i="9" s="1"/>
  <c r="P1026" i="9"/>
  <c r="T1026" i="9" s="1"/>
  <c r="P1018" i="9"/>
  <c r="T1018" i="9" s="1"/>
  <c r="P1010" i="9"/>
  <c r="T1010" i="9" s="1"/>
  <c r="P1002" i="9"/>
  <c r="T1002" i="9" s="1"/>
  <c r="P994" i="9"/>
  <c r="T994" i="9" s="1"/>
  <c r="P983" i="9"/>
  <c r="T983" i="9" s="1"/>
  <c r="P946" i="9"/>
  <c r="T946" i="9" s="1"/>
  <c r="P935" i="9"/>
  <c r="T935" i="9" s="1"/>
  <c r="P898" i="9"/>
  <c r="T898" i="9" s="1"/>
  <c r="P887" i="9"/>
  <c r="T887" i="9" s="1"/>
  <c r="P850" i="9"/>
  <c r="T850" i="9" s="1"/>
  <c r="P839" i="9"/>
  <c r="T839" i="9" s="1"/>
  <c r="P802" i="9"/>
  <c r="T802" i="9" s="1"/>
  <c r="P791" i="9"/>
  <c r="T791" i="9" s="1"/>
  <c r="P775" i="9"/>
  <c r="T775" i="9" s="1"/>
  <c r="P753" i="9"/>
  <c r="T753" i="9" s="1"/>
  <c r="P730" i="9"/>
  <c r="T730" i="9" s="1"/>
  <c r="P675" i="9"/>
  <c r="T675" i="9" s="1"/>
  <c r="P645" i="9"/>
  <c r="T645" i="9" s="1"/>
  <c r="P984" i="9"/>
  <c r="T984" i="9" s="1"/>
  <c r="P973" i="9"/>
  <c r="T973" i="9" s="1"/>
  <c r="P962" i="9"/>
  <c r="T962" i="9" s="1"/>
  <c r="P951" i="9"/>
  <c r="T951" i="9" s="1"/>
  <c r="P936" i="9"/>
  <c r="T936" i="9" s="1"/>
  <c r="P925" i="9"/>
  <c r="T925" i="9" s="1"/>
  <c r="P914" i="9"/>
  <c r="T914" i="9" s="1"/>
  <c r="P903" i="9"/>
  <c r="T903" i="9" s="1"/>
  <c r="P888" i="9"/>
  <c r="T888" i="9" s="1"/>
  <c r="P877" i="9"/>
  <c r="T877" i="9" s="1"/>
  <c r="P866" i="9"/>
  <c r="T866" i="9" s="1"/>
  <c r="P855" i="9"/>
  <c r="T855" i="9" s="1"/>
  <c r="P840" i="9"/>
  <c r="T840" i="9" s="1"/>
  <c r="P829" i="9"/>
  <c r="T829" i="9" s="1"/>
  <c r="P818" i="9"/>
  <c r="T818" i="9" s="1"/>
  <c r="P807" i="9"/>
  <c r="T807" i="9" s="1"/>
  <c r="P792" i="9"/>
  <c r="T792" i="9" s="1"/>
  <c r="P781" i="9"/>
  <c r="T781" i="9" s="1"/>
  <c r="P760" i="9"/>
  <c r="T760" i="9" s="1"/>
  <c r="P734" i="9"/>
  <c r="T734" i="9" s="1"/>
  <c r="P705" i="9"/>
  <c r="T705" i="9" s="1"/>
  <c r="P653" i="9"/>
  <c r="T653" i="9" s="1"/>
  <c r="P591" i="9"/>
  <c r="T591" i="9" s="1"/>
  <c r="P765" i="9"/>
  <c r="T765" i="9" s="1"/>
  <c r="P728" i="9"/>
  <c r="T728" i="9" s="1"/>
  <c r="P717" i="9"/>
  <c r="T717" i="9" s="1"/>
  <c r="P680" i="9"/>
  <c r="T680" i="9" s="1"/>
  <c r="P669" i="9"/>
  <c r="T669" i="9" s="1"/>
  <c r="P589" i="9"/>
  <c r="T589" i="9" s="1"/>
  <c r="P534" i="9"/>
  <c r="T534" i="9" s="1"/>
  <c r="P754" i="9"/>
  <c r="T754" i="9" s="1"/>
  <c r="P743" i="9"/>
  <c r="T743" i="9" s="1"/>
  <c r="P706" i="9"/>
  <c r="T706" i="9" s="1"/>
  <c r="P695" i="9"/>
  <c r="T695" i="9" s="1"/>
  <c r="P658" i="9"/>
  <c r="T658" i="9" s="1"/>
  <c r="P619" i="9"/>
  <c r="T619" i="9" s="1"/>
  <c r="P615" i="9"/>
  <c r="T615" i="9" s="1"/>
  <c r="P611" i="9"/>
  <c r="T611" i="9" s="1"/>
  <c r="P552" i="9"/>
  <c r="T552" i="9" s="1"/>
  <c r="P541" i="9"/>
  <c r="T541" i="9" s="1"/>
  <c r="P510" i="9"/>
  <c r="T510" i="9" s="1"/>
  <c r="P398" i="9"/>
  <c r="T398" i="9" s="1"/>
  <c r="P774" i="9"/>
  <c r="T774" i="9" s="1"/>
  <c r="P763" i="9"/>
  <c r="T763" i="9" s="1"/>
  <c r="P748" i="9"/>
  <c r="T748" i="9" s="1"/>
  <c r="P737" i="9"/>
  <c r="T737" i="9" s="1"/>
  <c r="P726" i="9"/>
  <c r="T726" i="9" s="1"/>
  <c r="P715" i="9"/>
  <c r="T715" i="9" s="1"/>
  <c r="P700" i="9"/>
  <c r="T700" i="9" s="1"/>
  <c r="P689" i="9"/>
  <c r="T689" i="9" s="1"/>
  <c r="P678" i="9"/>
  <c r="T678" i="9" s="1"/>
  <c r="P667" i="9"/>
  <c r="T667" i="9" s="1"/>
  <c r="P652" i="9"/>
  <c r="T652" i="9" s="1"/>
  <c r="P632" i="9"/>
  <c r="T632" i="9" s="1"/>
  <c r="P628" i="9"/>
  <c r="T628" i="9" s="1"/>
  <c r="P624" i="9"/>
  <c r="T624" i="9" s="1"/>
  <c r="P417" i="9"/>
  <c r="T417" i="9" s="1"/>
  <c r="P620" i="9"/>
  <c r="T620" i="9" s="1"/>
  <c r="P609" i="9"/>
  <c r="T609" i="9" s="1"/>
  <c r="P572" i="9"/>
  <c r="T572" i="9" s="1"/>
  <c r="P561" i="9"/>
  <c r="T561" i="9" s="1"/>
  <c r="P524" i="9"/>
  <c r="T524" i="9" s="1"/>
  <c r="P477" i="9"/>
  <c r="T477" i="9" s="1"/>
  <c r="P469" i="9"/>
  <c r="T469" i="9" s="1"/>
  <c r="P383" i="9"/>
  <c r="T383" i="9" s="1"/>
  <c r="P587" i="9"/>
  <c r="T587" i="9" s="1"/>
  <c r="P550" i="9"/>
  <c r="T550" i="9" s="1"/>
  <c r="P539" i="9"/>
  <c r="T539" i="9" s="1"/>
  <c r="P494" i="9"/>
  <c r="T494" i="9" s="1"/>
  <c r="P487" i="9"/>
  <c r="T487" i="9" s="1"/>
  <c r="P479" i="9"/>
  <c r="T479" i="9" s="1"/>
  <c r="P457" i="9"/>
  <c r="T457" i="9" s="1"/>
  <c r="P355" i="9"/>
  <c r="T355" i="9" s="1"/>
  <c r="P640" i="9"/>
  <c r="T640" i="9" s="1"/>
  <c r="P629" i="9"/>
  <c r="T629" i="9" s="1"/>
  <c r="P618" i="9"/>
  <c r="T618" i="9" s="1"/>
  <c r="P607" i="9"/>
  <c r="T607" i="9" s="1"/>
  <c r="P592" i="9"/>
  <c r="T592" i="9" s="1"/>
  <c r="P581" i="9"/>
  <c r="T581" i="9" s="1"/>
  <c r="P570" i="9"/>
  <c r="T570" i="9" s="1"/>
  <c r="P559" i="9"/>
  <c r="T559" i="9" s="1"/>
  <c r="P544" i="9"/>
  <c r="T544" i="9" s="1"/>
  <c r="P533" i="9"/>
  <c r="T533" i="9" s="1"/>
  <c r="P462" i="9"/>
  <c r="T462" i="9" s="1"/>
  <c r="P435" i="9"/>
  <c r="T435" i="9" s="1"/>
  <c r="P454" i="9"/>
  <c r="T454" i="9" s="1"/>
  <c r="P443" i="9"/>
  <c r="T443" i="9" s="1"/>
  <c r="P406" i="9"/>
  <c r="T406" i="9" s="1"/>
  <c r="P395" i="9"/>
  <c r="T395" i="9" s="1"/>
  <c r="P385" i="9"/>
  <c r="T385" i="9" s="1"/>
  <c r="P369" i="9"/>
  <c r="T369" i="9" s="1"/>
  <c r="P361" i="9"/>
  <c r="T361" i="9" s="1"/>
  <c r="P518" i="9"/>
  <c r="T518" i="9" s="1"/>
  <c r="P507" i="9"/>
  <c r="T507" i="9" s="1"/>
  <c r="P492" i="9"/>
  <c r="T492" i="9" s="1"/>
  <c r="P481" i="9"/>
  <c r="T481" i="9" s="1"/>
  <c r="P470" i="9"/>
  <c r="T470" i="9" s="1"/>
  <c r="P459" i="9"/>
  <c r="T459" i="9" s="1"/>
  <c r="P444" i="9"/>
  <c r="T444" i="9" s="1"/>
  <c r="P1619" i="9"/>
  <c r="T1619" i="9" s="1"/>
  <c r="P1658" i="9"/>
  <c r="T1658" i="9" s="1"/>
  <c r="P1678" i="9"/>
  <c r="T1678" i="9" s="1"/>
  <c r="P1707" i="9"/>
  <c r="T1707" i="9" s="1"/>
  <c r="P1813" i="9"/>
  <c r="T1813" i="9" s="1"/>
  <c r="P1848" i="9"/>
  <c r="T1848" i="9" s="1"/>
  <c r="P1788" i="9"/>
  <c r="T1788" i="9" s="1"/>
  <c r="P1840" i="9"/>
  <c r="T1840" i="9" s="1"/>
  <c r="P1631" i="9"/>
  <c r="T1631" i="9" s="1"/>
  <c r="P1673" i="9"/>
  <c r="T1673" i="9" s="1"/>
  <c r="P1628" i="9"/>
  <c r="T1628" i="9" s="1"/>
  <c r="P1652" i="9"/>
  <c r="T1652" i="9" s="1"/>
  <c r="P1679" i="9"/>
  <c r="T1679" i="9" s="1"/>
  <c r="P1749" i="9"/>
  <c r="T1749" i="9" s="1"/>
  <c r="P1805" i="9"/>
  <c r="T1805" i="9" s="1"/>
  <c r="P1837" i="9"/>
  <c r="T1837" i="9" s="1"/>
  <c r="P1433" i="9"/>
  <c r="T1433" i="9" s="1"/>
  <c r="P1612" i="9"/>
  <c r="T1612" i="9" s="1"/>
  <c r="P1712" i="9"/>
  <c r="T1712" i="9" s="1"/>
  <c r="P1786" i="9"/>
  <c r="T1786" i="9" s="1"/>
  <c r="P1818" i="9"/>
  <c r="T1818" i="9" s="1"/>
  <c r="P1751" i="9"/>
  <c r="T1751" i="9" s="1"/>
  <c r="P1791" i="9"/>
  <c r="T1791" i="9" s="1"/>
  <c r="P1819" i="9"/>
  <c r="T1819" i="9" s="1"/>
  <c r="P1607" i="9"/>
  <c r="T1607" i="9" s="1"/>
  <c r="P1583" i="9"/>
  <c r="T1583" i="9" s="1"/>
  <c r="P1569" i="9"/>
  <c r="T1569" i="9" s="1"/>
  <c r="P1545" i="9"/>
  <c r="T1545" i="9" s="1"/>
  <c r="P1521" i="9"/>
  <c r="T1521" i="9" s="1"/>
  <c r="P1489" i="9"/>
  <c r="T1489" i="9" s="1"/>
  <c r="P1465" i="9"/>
  <c r="T1465" i="9" s="1"/>
  <c r="P1442" i="9"/>
  <c r="T1442" i="9" s="1"/>
  <c r="P1418" i="9"/>
  <c r="T1418" i="9" s="1"/>
  <c r="P1394" i="9"/>
  <c r="T1394" i="9" s="1"/>
  <c r="P1674" i="9"/>
  <c r="T1674" i="9" s="1"/>
  <c r="P1432" i="9"/>
  <c r="T1432" i="9" s="1"/>
  <c r="P1416" i="9"/>
  <c r="T1416" i="9" s="1"/>
  <c r="P1400" i="9"/>
  <c r="T1400" i="9" s="1"/>
  <c r="P1608" i="9"/>
  <c r="T1608" i="9" s="1"/>
  <c r="P1591" i="9"/>
  <c r="T1591" i="9" s="1"/>
  <c r="P1574" i="9"/>
  <c r="T1574" i="9" s="1"/>
  <c r="P1538" i="9"/>
  <c r="T1538" i="9" s="1"/>
  <c r="P1514" i="9"/>
  <c r="T1514" i="9" s="1"/>
  <c r="P1490" i="9"/>
  <c r="T1490" i="9" s="1"/>
  <c r="P1466" i="9"/>
  <c r="T1466" i="9" s="1"/>
  <c r="P1109" i="9"/>
  <c r="T1109" i="9" s="1"/>
  <c r="P1085" i="9"/>
  <c r="T1085" i="9" s="1"/>
  <c r="P1015" i="9"/>
  <c r="T1015" i="9" s="1"/>
  <c r="P999" i="9"/>
  <c r="T999" i="9" s="1"/>
  <c r="P1312" i="9"/>
  <c r="T1312" i="9" s="1"/>
  <c r="P1296" i="9"/>
  <c r="T1296" i="9" s="1"/>
  <c r="P1272" i="9"/>
  <c r="T1272" i="9" s="1"/>
  <c r="P1240" i="9"/>
  <c r="T1240" i="9" s="1"/>
  <c r="P1232" i="9"/>
  <c r="T1232" i="9" s="1"/>
  <c r="P1200" i="9"/>
  <c r="T1200" i="9" s="1"/>
  <c r="P1184" i="9"/>
  <c r="T1184" i="9" s="1"/>
  <c r="P1160" i="9"/>
  <c r="T1160" i="9" s="1"/>
  <c r="P1144" i="9"/>
  <c r="T1144" i="9" s="1"/>
  <c r="P1029" i="9"/>
  <c r="T1029" i="9" s="1"/>
  <c r="P1047" i="9"/>
  <c r="T1047" i="9" s="1"/>
  <c r="P953" i="9"/>
  <c r="T953" i="9" s="1"/>
  <c r="P916" i="9"/>
  <c r="T916" i="9" s="1"/>
  <c r="P905" i="9"/>
  <c r="T905" i="9" s="1"/>
  <c r="P883" i="9"/>
  <c r="T883" i="9" s="1"/>
  <c r="P857" i="9"/>
  <c r="T857" i="9" s="1"/>
  <c r="P820" i="9"/>
  <c r="T820" i="9" s="1"/>
  <c r="P787" i="9"/>
  <c r="T787" i="9" s="1"/>
  <c r="P1062" i="9"/>
  <c r="T1062" i="9" s="1"/>
  <c r="P1038" i="9"/>
  <c r="T1038" i="9" s="1"/>
  <c r="P1022" i="9"/>
  <c r="T1022" i="9" s="1"/>
  <c r="P998" i="9"/>
  <c r="T998" i="9" s="1"/>
  <c r="P928" i="9"/>
  <c r="T928" i="9" s="1"/>
  <c r="P917" i="9"/>
  <c r="T917" i="9" s="1"/>
  <c r="P895" i="9"/>
  <c r="T895" i="9" s="1"/>
  <c r="P880" i="9"/>
  <c r="T880" i="9" s="1"/>
  <c r="P847" i="9"/>
  <c r="T847" i="9" s="1"/>
  <c r="P832" i="9"/>
  <c r="T832" i="9" s="1"/>
  <c r="P810" i="9"/>
  <c r="T810" i="9" s="1"/>
  <c r="P784" i="9"/>
  <c r="T784" i="9" s="1"/>
  <c r="P771" i="9"/>
  <c r="T771" i="9" s="1"/>
  <c r="P944" i="9"/>
  <c r="T944" i="9" s="1"/>
  <c r="P896" i="9"/>
  <c r="T896" i="9" s="1"/>
  <c r="P837" i="9"/>
  <c r="T837" i="9" s="1"/>
  <c r="P757" i="9"/>
  <c r="T757" i="9" s="1"/>
  <c r="P720" i="9"/>
  <c r="T720" i="9" s="1"/>
  <c r="P698" i="9"/>
  <c r="T698" i="9" s="1"/>
  <c r="P672" i="9"/>
  <c r="T672" i="9" s="1"/>
  <c r="P751" i="9"/>
  <c r="T751" i="9" s="1"/>
  <c r="P725" i="9"/>
  <c r="T725" i="9" s="1"/>
  <c r="P677" i="9"/>
  <c r="T677" i="9" s="1"/>
  <c r="P621" i="9"/>
  <c r="T621" i="9" s="1"/>
  <c r="P560" i="9"/>
  <c r="T560" i="9" s="1"/>
  <c r="P755" i="9"/>
  <c r="T755" i="9" s="1"/>
  <c r="P718" i="9"/>
  <c r="T718" i="9" s="1"/>
  <c r="P670" i="9"/>
  <c r="T670" i="9" s="1"/>
  <c r="P630" i="9"/>
  <c r="T630" i="9" s="1"/>
  <c r="P509" i="9"/>
  <c r="T509" i="9" s="1"/>
  <c r="P612" i="9"/>
  <c r="T612" i="9" s="1"/>
  <c r="P579" i="9"/>
  <c r="T579" i="9" s="1"/>
  <c r="P553" i="9"/>
  <c r="T553" i="9" s="1"/>
  <c r="P542" i="9"/>
  <c r="T542" i="9" s="1"/>
  <c r="P580" i="9"/>
  <c r="T580" i="9" s="1"/>
  <c r="P569" i="9"/>
  <c r="T569" i="9" s="1"/>
  <c r="P498" i="9"/>
  <c r="T498" i="9" s="1"/>
  <c r="P483" i="9"/>
  <c r="T483" i="9" s="1"/>
  <c r="P647" i="9"/>
  <c r="T647" i="9" s="1"/>
  <c r="P610" i="9"/>
  <c r="T610" i="9" s="1"/>
  <c r="P551" i="9"/>
  <c r="T551" i="9" s="1"/>
  <c r="P391" i="9"/>
  <c r="T391" i="9" s="1"/>
  <c r="P403" i="9"/>
  <c r="T403" i="9" s="1"/>
  <c r="P365" i="9"/>
  <c r="T365" i="9" s="1"/>
  <c r="P489" i="9"/>
  <c r="T489" i="9" s="1"/>
  <c r="P441" i="9"/>
  <c r="T441" i="9" s="1"/>
  <c r="P393" i="9"/>
  <c r="T393" i="9" s="1"/>
  <c r="P467" i="9"/>
  <c r="T467" i="9" s="1"/>
  <c r="P419" i="9"/>
  <c r="T419" i="9" s="1"/>
  <c r="P373" i="9"/>
  <c r="T373" i="9" s="1"/>
  <c r="P1624" i="9"/>
  <c r="T1624" i="9" s="1"/>
  <c r="P1651" i="9"/>
  <c r="T1651" i="9" s="1"/>
  <c r="P1696" i="9"/>
  <c r="T1696" i="9" s="1"/>
  <c r="P1703" i="9"/>
  <c r="T1703" i="9" s="1"/>
  <c r="P1713" i="9"/>
  <c r="T1713" i="9" s="1"/>
  <c r="P1720" i="9"/>
  <c r="T1720" i="9" s="1"/>
  <c r="P1727" i="9"/>
  <c r="T1727" i="9" s="1"/>
  <c r="P1756" i="9"/>
  <c r="T1756" i="9" s="1"/>
  <c r="P1770" i="9"/>
  <c r="T1770" i="9" s="1"/>
  <c r="P1778" i="9"/>
  <c r="T1778" i="9" s="1"/>
  <c r="P1804" i="9"/>
  <c r="T1804" i="9" s="1"/>
  <c r="P1820" i="9"/>
  <c r="T1820" i="9" s="1"/>
  <c r="P1846" i="9"/>
  <c r="T1846" i="9" s="1"/>
  <c r="P1659" i="9"/>
  <c r="T1659" i="9" s="1"/>
  <c r="P1716" i="9"/>
  <c r="T1716" i="9" s="1"/>
  <c r="P1728" i="9"/>
  <c r="T1728" i="9" s="1"/>
  <c r="P1760" i="9"/>
  <c r="T1760" i="9" s="1"/>
  <c r="P1798" i="9"/>
  <c r="T1798" i="9" s="1"/>
  <c r="P1809" i="9"/>
  <c r="T1809" i="9" s="1"/>
  <c r="P1830" i="9"/>
  <c r="T1830" i="9" s="1"/>
  <c r="P1838" i="9"/>
  <c r="T1838" i="9" s="1"/>
  <c r="P1388" i="9"/>
  <c r="T1388" i="9" s="1"/>
  <c r="P1630" i="9"/>
  <c r="T1630" i="9" s="1"/>
  <c r="P1653" i="9"/>
  <c r="T1653" i="9" s="1"/>
  <c r="P1739" i="9"/>
  <c r="T1739" i="9" s="1"/>
  <c r="P1743" i="9"/>
  <c r="T1743" i="9" s="1"/>
  <c r="P1799" i="9"/>
  <c r="T1799" i="9" s="1"/>
  <c r="P1845" i="9"/>
  <c r="T1845" i="9" s="1"/>
  <c r="P1328" i="9"/>
  <c r="T1328" i="9" s="1"/>
  <c r="P1360" i="9"/>
  <c r="T1360" i="9" s="1"/>
  <c r="P1642" i="9"/>
  <c r="T1642" i="9" s="1"/>
  <c r="P1671" i="9"/>
  <c r="T1671" i="9" s="1"/>
  <c r="P1747" i="9"/>
  <c r="T1747" i="9" s="1"/>
  <c r="P1761" i="9"/>
  <c r="T1761" i="9" s="1"/>
  <c r="P1769" i="9"/>
  <c r="T1769" i="9" s="1"/>
  <c r="P1795" i="9"/>
  <c r="T1795" i="9" s="1"/>
  <c r="P1816" i="9"/>
  <c r="T1816" i="9" s="1"/>
  <c r="P1823" i="9"/>
  <c r="T1823" i="9" s="1"/>
  <c r="P1851" i="9"/>
  <c r="T1851" i="9" s="1"/>
  <c r="P1396" i="9"/>
  <c r="T1396" i="9" s="1"/>
  <c r="P1428" i="9"/>
  <c r="T1428" i="9" s="1"/>
  <c r="P1549" i="9"/>
  <c r="T1549" i="9" s="1"/>
  <c r="P1622" i="9"/>
  <c r="T1622" i="9" s="1"/>
  <c r="P1636" i="9"/>
  <c r="T1636" i="9" s="1"/>
  <c r="P1646" i="9"/>
  <c r="T1646" i="9" s="1"/>
  <c r="P1693" i="9"/>
  <c r="T1693" i="9" s="1"/>
  <c r="P1704" i="9"/>
  <c r="T1704" i="9" s="1"/>
  <c r="P1711" i="9"/>
  <c r="T1711" i="9" s="1"/>
  <c r="P1729" i="9"/>
  <c r="T1729" i="9" s="1"/>
  <c r="P1740" i="9"/>
  <c r="T1740" i="9" s="1"/>
  <c r="P1764" i="9"/>
  <c r="T1764" i="9" s="1"/>
  <c r="P1774" i="9"/>
  <c r="T1774" i="9" s="1"/>
  <c r="P1826" i="9"/>
  <c r="T1826" i="9" s="1"/>
  <c r="P1340" i="9"/>
  <c r="T1340" i="9" s="1"/>
  <c r="P1626" i="9"/>
  <c r="T1626" i="9" s="1"/>
  <c r="P1655" i="9"/>
  <c r="T1655" i="9" s="1"/>
  <c r="P1685" i="9"/>
  <c r="T1685" i="9" s="1"/>
  <c r="P1801" i="9"/>
  <c r="T1801" i="9" s="1"/>
  <c r="P1808" i="9"/>
  <c r="T1808" i="9" s="1"/>
  <c r="P1611" i="9"/>
  <c r="T1611" i="9" s="1"/>
  <c r="P1601" i="9"/>
  <c r="T1601" i="9" s="1"/>
  <c r="P1594" i="9"/>
  <c r="T1594" i="9" s="1"/>
  <c r="P1587" i="9"/>
  <c r="T1587" i="9" s="1"/>
  <c r="P1577" i="9"/>
  <c r="T1577" i="9" s="1"/>
  <c r="P1570" i="9"/>
  <c r="T1570" i="9" s="1"/>
  <c r="P1563" i="9"/>
  <c r="T1563" i="9" s="1"/>
  <c r="P1553" i="9"/>
  <c r="T1553" i="9" s="1"/>
  <c r="P1547" i="9"/>
  <c r="T1547" i="9" s="1"/>
  <c r="P1539" i="9"/>
  <c r="T1539" i="9" s="1"/>
  <c r="P1531" i="9"/>
  <c r="T1531" i="9" s="1"/>
  <c r="P1523" i="9"/>
  <c r="T1523" i="9" s="1"/>
  <c r="P1515" i="9"/>
  <c r="T1515" i="9" s="1"/>
  <c r="P1507" i="9"/>
  <c r="T1507" i="9" s="1"/>
  <c r="P1499" i="9"/>
  <c r="T1499" i="9" s="1"/>
  <c r="P1491" i="9"/>
  <c r="T1491" i="9" s="1"/>
  <c r="P1483" i="9"/>
  <c r="T1483" i="9" s="1"/>
  <c r="P1475" i="9"/>
  <c r="T1475" i="9" s="1"/>
  <c r="P1467" i="9"/>
  <c r="T1467" i="9" s="1"/>
  <c r="P1459" i="9"/>
  <c r="T1459" i="9" s="1"/>
  <c r="P1451" i="9"/>
  <c r="T1451" i="9" s="1"/>
  <c r="P1373" i="9"/>
  <c r="T1373" i="9" s="1"/>
  <c r="P1357" i="9"/>
  <c r="T1357" i="9" s="1"/>
  <c r="P1341" i="9"/>
  <c r="T1341" i="9" s="1"/>
  <c r="P1325" i="9"/>
  <c r="T1325" i="9" s="1"/>
  <c r="P1033" i="9"/>
  <c r="T1033" i="9" s="1"/>
  <c r="P930" i="9"/>
  <c r="T930" i="9" s="1"/>
  <c r="P867" i="9"/>
  <c r="T867" i="9" s="1"/>
  <c r="P679" i="9"/>
  <c r="T679" i="9" s="1"/>
  <c r="P1682" i="9"/>
  <c r="T1682" i="9" s="1"/>
  <c r="P1675" i="9"/>
  <c r="T1675" i="9" s="1"/>
  <c r="P1668" i="9"/>
  <c r="T1668" i="9" s="1"/>
  <c r="P1386" i="9"/>
  <c r="T1386" i="9" s="1"/>
  <c r="P1370" i="9"/>
  <c r="T1370" i="9" s="1"/>
  <c r="P1354" i="9"/>
  <c r="T1354" i="9" s="1"/>
  <c r="P1338" i="9"/>
  <c r="T1338" i="9" s="1"/>
  <c r="P1323" i="9"/>
  <c r="T1323" i="9" s="1"/>
  <c r="P1315" i="9"/>
  <c r="T1315" i="9" s="1"/>
  <c r="P1307" i="9"/>
  <c r="T1307" i="9" s="1"/>
  <c r="P1299" i="9"/>
  <c r="T1299" i="9" s="1"/>
  <c r="P1291" i="9"/>
  <c r="T1291" i="9" s="1"/>
  <c r="P1283" i="9"/>
  <c r="T1283" i="9" s="1"/>
  <c r="P1275" i="9"/>
  <c r="T1275" i="9" s="1"/>
  <c r="P1267" i="9"/>
  <c r="T1267" i="9" s="1"/>
  <c r="P1259" i="9"/>
  <c r="T1259" i="9" s="1"/>
  <c r="P1251" i="9"/>
  <c r="T1251" i="9" s="1"/>
  <c r="P1243" i="9"/>
  <c r="T1243" i="9" s="1"/>
  <c r="P1235" i="9"/>
  <c r="T1235" i="9" s="1"/>
  <c r="P1227" i="9"/>
  <c r="T1227" i="9" s="1"/>
  <c r="P1219" i="9"/>
  <c r="T1219" i="9" s="1"/>
  <c r="P1211" i="9"/>
  <c r="T1211" i="9" s="1"/>
  <c r="P1203" i="9"/>
  <c r="T1203" i="9" s="1"/>
  <c r="P1195" i="9"/>
  <c r="T1195" i="9" s="1"/>
  <c r="P1187" i="9"/>
  <c r="T1187" i="9" s="1"/>
  <c r="P1179" i="9"/>
  <c r="T1179" i="9" s="1"/>
  <c r="P1171" i="9"/>
  <c r="T1171" i="9" s="1"/>
  <c r="P1163" i="9"/>
  <c r="T1163" i="9" s="1"/>
  <c r="P1155" i="9"/>
  <c r="T1155" i="9" s="1"/>
  <c r="P1147" i="9"/>
  <c r="T1147" i="9" s="1"/>
  <c r="P1139" i="9"/>
  <c r="T1139" i="9" s="1"/>
  <c r="P1131" i="9"/>
  <c r="T1131" i="9" s="1"/>
  <c r="P1123" i="9"/>
  <c r="T1123" i="9" s="1"/>
  <c r="P1095" i="9"/>
  <c r="T1095" i="9" s="1"/>
  <c r="P1057" i="9"/>
  <c r="T1057" i="9" s="1"/>
  <c r="P1616" i="9"/>
  <c r="T1616" i="9" s="1"/>
  <c r="P1609" i="9"/>
  <c r="T1609" i="9" s="1"/>
  <c r="P1602" i="9"/>
  <c r="T1602" i="9" s="1"/>
  <c r="P1592" i="9"/>
  <c r="T1592" i="9" s="1"/>
  <c r="P1585" i="9"/>
  <c r="T1585" i="9" s="1"/>
  <c r="P1578" i="9"/>
  <c r="T1578" i="9" s="1"/>
  <c r="P1568" i="9"/>
  <c r="T1568" i="9" s="1"/>
  <c r="P1561" i="9"/>
  <c r="T1561" i="9" s="1"/>
  <c r="P1554" i="9"/>
  <c r="T1554" i="9" s="1"/>
  <c r="P1548" i="9"/>
  <c r="T1548" i="9" s="1"/>
  <c r="P1540" i="9"/>
  <c r="T1540" i="9" s="1"/>
  <c r="P1532" i="9"/>
  <c r="T1532" i="9" s="1"/>
  <c r="P1524" i="9"/>
  <c r="T1524" i="9" s="1"/>
  <c r="P1516" i="9"/>
  <c r="T1516" i="9" s="1"/>
  <c r="P1508" i="9"/>
  <c r="T1508" i="9" s="1"/>
  <c r="P1500" i="9"/>
  <c r="T1500" i="9" s="1"/>
  <c r="P1492" i="9"/>
  <c r="T1492" i="9" s="1"/>
  <c r="P1484" i="9"/>
  <c r="T1484" i="9" s="1"/>
  <c r="P1476" i="9"/>
  <c r="T1476" i="9" s="1"/>
  <c r="P1468" i="9"/>
  <c r="T1468" i="9" s="1"/>
  <c r="P1460" i="9"/>
  <c r="T1460" i="9" s="1"/>
  <c r="P1452" i="9"/>
  <c r="T1452" i="9" s="1"/>
  <c r="P1443" i="9"/>
  <c r="T1443" i="9" s="1"/>
  <c r="P1435" i="9"/>
  <c r="T1435" i="9" s="1"/>
  <c r="P1427" i="9"/>
  <c r="T1427" i="9" s="1"/>
  <c r="P1419" i="9"/>
  <c r="T1419" i="9" s="1"/>
  <c r="P1411" i="9"/>
  <c r="T1411" i="9" s="1"/>
  <c r="P1403" i="9"/>
  <c r="T1403" i="9" s="1"/>
  <c r="P1395" i="9"/>
  <c r="T1395" i="9" s="1"/>
  <c r="P1387" i="9"/>
  <c r="T1387" i="9" s="1"/>
  <c r="P1371" i="9"/>
  <c r="T1371" i="9" s="1"/>
  <c r="P1355" i="9"/>
  <c r="T1355" i="9" s="1"/>
  <c r="P1339" i="9"/>
  <c r="T1339" i="9" s="1"/>
  <c r="P1120" i="9"/>
  <c r="T1120" i="9" s="1"/>
  <c r="P1112" i="9"/>
  <c r="T1112" i="9" s="1"/>
  <c r="P1104" i="9"/>
  <c r="T1104" i="9" s="1"/>
  <c r="P1096" i="9"/>
  <c r="T1096" i="9" s="1"/>
  <c r="P1088" i="9"/>
  <c r="T1088" i="9" s="1"/>
  <c r="P1059" i="9"/>
  <c r="T1059" i="9" s="1"/>
  <c r="P1027" i="9"/>
  <c r="T1027" i="9" s="1"/>
  <c r="P1017" i="9"/>
  <c r="T1017" i="9" s="1"/>
  <c r="P1009" i="9"/>
  <c r="T1009" i="9" s="1"/>
  <c r="P1001" i="9"/>
  <c r="T1001" i="9" s="1"/>
  <c r="P993" i="9"/>
  <c r="T993" i="9" s="1"/>
  <c r="P904" i="9"/>
  <c r="T904" i="9" s="1"/>
  <c r="P882" i="9"/>
  <c r="T882" i="9" s="1"/>
  <c r="P812" i="9"/>
  <c r="T812" i="9" s="1"/>
  <c r="P801" i="9"/>
  <c r="T801" i="9" s="1"/>
  <c r="P643" i="9"/>
  <c r="T643" i="9" s="1"/>
  <c r="P1322" i="9"/>
  <c r="T1322" i="9" s="1"/>
  <c r="P1314" i="9"/>
  <c r="T1314" i="9" s="1"/>
  <c r="P1306" i="9"/>
  <c r="T1306" i="9" s="1"/>
  <c r="P1298" i="9"/>
  <c r="T1298" i="9" s="1"/>
  <c r="P1290" i="9"/>
  <c r="T1290" i="9" s="1"/>
  <c r="P1282" i="9"/>
  <c r="T1282" i="9" s="1"/>
  <c r="P1274" i="9"/>
  <c r="T1274" i="9" s="1"/>
  <c r="P1266" i="9"/>
  <c r="T1266" i="9" s="1"/>
  <c r="P1258" i="9"/>
  <c r="T1258" i="9" s="1"/>
  <c r="P1250" i="9"/>
  <c r="T1250" i="9" s="1"/>
  <c r="P1242" i="9"/>
  <c r="T1242" i="9" s="1"/>
  <c r="P1234" i="9"/>
  <c r="T1234" i="9" s="1"/>
  <c r="P1226" i="9"/>
  <c r="T1226" i="9" s="1"/>
  <c r="P1218" i="9"/>
  <c r="T1218" i="9" s="1"/>
  <c r="P1210" i="9"/>
  <c r="T1210" i="9" s="1"/>
  <c r="P1202" i="9"/>
  <c r="T1202" i="9" s="1"/>
  <c r="P1194" i="9"/>
  <c r="T1194" i="9" s="1"/>
  <c r="P1186" i="9"/>
  <c r="T1186" i="9" s="1"/>
  <c r="P1178" i="9"/>
  <c r="T1178" i="9" s="1"/>
  <c r="P1170" i="9"/>
  <c r="T1170" i="9" s="1"/>
  <c r="P1162" i="9"/>
  <c r="T1162" i="9" s="1"/>
  <c r="P1154" i="9"/>
  <c r="T1154" i="9" s="1"/>
  <c r="P1146" i="9"/>
  <c r="T1146" i="9" s="1"/>
  <c r="P1138" i="9"/>
  <c r="T1138" i="9" s="1"/>
  <c r="P1130" i="9"/>
  <c r="T1130" i="9" s="1"/>
  <c r="P1053" i="9"/>
  <c r="T1053" i="9" s="1"/>
  <c r="P963" i="9"/>
  <c r="T963" i="9" s="1"/>
  <c r="P948" i="9"/>
  <c r="T948" i="9" s="1"/>
  <c r="P937" i="9"/>
  <c r="T937" i="9" s="1"/>
  <c r="P845" i="9"/>
  <c r="T845" i="9" s="1"/>
  <c r="P826" i="9"/>
  <c r="T826" i="9" s="1"/>
  <c r="P1121" i="9"/>
  <c r="T1121" i="9" s="1"/>
  <c r="P1113" i="9"/>
  <c r="T1113" i="9" s="1"/>
  <c r="P1105" i="9"/>
  <c r="T1105" i="9" s="1"/>
  <c r="P1097" i="9"/>
  <c r="T1097" i="9" s="1"/>
  <c r="P1089" i="9"/>
  <c r="T1089" i="9" s="1"/>
  <c r="P1071" i="9"/>
  <c r="T1071" i="9" s="1"/>
  <c r="P1039" i="9"/>
  <c r="T1039" i="9" s="1"/>
  <c r="P815" i="9"/>
  <c r="T815" i="9" s="1"/>
  <c r="P712" i="9"/>
  <c r="T712" i="9" s="1"/>
  <c r="P556" i="9"/>
  <c r="T556" i="9" s="1"/>
  <c r="P986" i="9"/>
  <c r="T986" i="9" s="1"/>
  <c r="P975" i="9"/>
  <c r="T975" i="9" s="1"/>
  <c r="P960" i="9"/>
  <c r="T960" i="9" s="1"/>
  <c r="P949" i="9"/>
  <c r="T949" i="9" s="1"/>
  <c r="P938" i="9"/>
  <c r="T938" i="9" s="1"/>
  <c r="P927" i="9"/>
  <c r="T927" i="9" s="1"/>
  <c r="P912" i="9"/>
  <c r="T912" i="9" s="1"/>
  <c r="P901" i="9"/>
  <c r="T901" i="9" s="1"/>
  <c r="P890" i="9"/>
  <c r="T890" i="9" s="1"/>
  <c r="P879" i="9"/>
  <c r="T879" i="9" s="1"/>
  <c r="P864" i="9"/>
  <c r="T864" i="9" s="1"/>
  <c r="P853" i="9"/>
  <c r="T853" i="9" s="1"/>
  <c r="P842" i="9"/>
  <c r="T842" i="9" s="1"/>
  <c r="P831" i="9"/>
  <c r="T831" i="9" s="1"/>
  <c r="P816" i="9"/>
  <c r="T816" i="9" s="1"/>
  <c r="P805" i="9"/>
  <c r="T805" i="9" s="1"/>
  <c r="P794" i="9"/>
  <c r="T794" i="9" s="1"/>
  <c r="P783" i="9"/>
  <c r="T783" i="9" s="1"/>
  <c r="P716" i="9"/>
  <c r="T716" i="9" s="1"/>
  <c r="P597" i="9"/>
  <c r="T597" i="9" s="1"/>
  <c r="P1080" i="9"/>
  <c r="T1080" i="9" s="1"/>
  <c r="P1072" i="9"/>
  <c r="T1072" i="9" s="1"/>
  <c r="P1064" i="9"/>
  <c r="T1064" i="9" s="1"/>
  <c r="P1056" i="9"/>
  <c r="T1056" i="9" s="1"/>
  <c r="P1048" i="9"/>
  <c r="T1048" i="9" s="1"/>
  <c r="P1040" i="9"/>
  <c r="T1040" i="9" s="1"/>
  <c r="P1032" i="9"/>
  <c r="T1032" i="9" s="1"/>
  <c r="P1024" i="9"/>
  <c r="T1024" i="9" s="1"/>
  <c r="P1016" i="9"/>
  <c r="T1016" i="9" s="1"/>
  <c r="P1008" i="9"/>
  <c r="T1008" i="9" s="1"/>
  <c r="P1000" i="9"/>
  <c r="T1000" i="9" s="1"/>
  <c r="P987" i="9"/>
  <c r="T987" i="9" s="1"/>
  <c r="P972" i="9"/>
  <c r="T972" i="9" s="1"/>
  <c r="P961" i="9"/>
  <c r="T961" i="9" s="1"/>
  <c r="P950" i="9"/>
  <c r="T950" i="9" s="1"/>
  <c r="P939" i="9"/>
  <c r="T939" i="9" s="1"/>
  <c r="P924" i="9"/>
  <c r="T924" i="9" s="1"/>
  <c r="P913" i="9"/>
  <c r="T913" i="9" s="1"/>
  <c r="P902" i="9"/>
  <c r="T902" i="9" s="1"/>
  <c r="P891" i="9"/>
  <c r="T891" i="9" s="1"/>
  <c r="P876" i="9"/>
  <c r="T876" i="9" s="1"/>
  <c r="P865" i="9"/>
  <c r="T865" i="9" s="1"/>
  <c r="P854" i="9"/>
  <c r="T854" i="9" s="1"/>
  <c r="P843" i="9"/>
  <c r="T843" i="9" s="1"/>
  <c r="P828" i="9"/>
  <c r="T828" i="9" s="1"/>
  <c r="P817" i="9"/>
  <c r="T817" i="9" s="1"/>
  <c r="P806" i="9"/>
  <c r="T806" i="9" s="1"/>
  <c r="P795" i="9"/>
  <c r="T795" i="9" s="1"/>
  <c r="P780" i="9"/>
  <c r="T780" i="9" s="1"/>
  <c r="P772" i="9"/>
  <c r="T772" i="9" s="1"/>
  <c r="P690" i="9"/>
  <c r="T690" i="9" s="1"/>
  <c r="P641" i="9"/>
  <c r="T641" i="9" s="1"/>
  <c r="P988" i="9"/>
  <c r="T988" i="9" s="1"/>
  <c r="P977" i="9"/>
  <c r="T977" i="9" s="1"/>
  <c r="P966" i="9"/>
  <c r="T966" i="9" s="1"/>
  <c r="P955" i="9"/>
  <c r="T955" i="9" s="1"/>
  <c r="P940" i="9"/>
  <c r="T940" i="9" s="1"/>
  <c r="P929" i="9"/>
  <c r="T929" i="9" s="1"/>
  <c r="P918" i="9"/>
  <c r="T918" i="9" s="1"/>
  <c r="P907" i="9"/>
  <c r="T907" i="9" s="1"/>
  <c r="P892" i="9"/>
  <c r="T892" i="9" s="1"/>
  <c r="P881" i="9"/>
  <c r="T881" i="9" s="1"/>
  <c r="P870" i="9"/>
  <c r="T870" i="9" s="1"/>
  <c r="P859" i="9"/>
  <c r="T859" i="9" s="1"/>
  <c r="P844" i="9"/>
  <c r="T844" i="9" s="1"/>
  <c r="P833" i="9"/>
  <c r="T833" i="9" s="1"/>
  <c r="P822" i="9"/>
  <c r="T822" i="9" s="1"/>
  <c r="P811" i="9"/>
  <c r="T811" i="9" s="1"/>
  <c r="P796" i="9"/>
  <c r="T796" i="9" s="1"/>
  <c r="P785" i="9"/>
  <c r="T785" i="9" s="1"/>
  <c r="P409" i="9"/>
  <c r="T409" i="9" s="1"/>
  <c r="P742" i="9"/>
  <c r="T742" i="9" s="1"/>
  <c r="P731" i="9"/>
  <c r="T731" i="9" s="1"/>
  <c r="P694" i="9"/>
  <c r="T694" i="9" s="1"/>
  <c r="P683" i="9"/>
  <c r="T683" i="9" s="1"/>
  <c r="P646" i="9"/>
  <c r="T646" i="9" s="1"/>
  <c r="P608" i="9"/>
  <c r="T608" i="9" s="1"/>
  <c r="P604" i="9"/>
  <c r="T604" i="9" s="1"/>
  <c r="P600" i="9"/>
  <c r="T600" i="9" s="1"/>
  <c r="P571" i="9"/>
  <c r="T571" i="9" s="1"/>
  <c r="P461" i="9"/>
  <c r="T461" i="9" s="1"/>
  <c r="P769" i="9"/>
  <c r="T769" i="9" s="1"/>
  <c r="P758" i="9"/>
  <c r="T758" i="9" s="1"/>
  <c r="P747" i="9"/>
  <c r="T747" i="9" s="1"/>
  <c r="P732" i="9"/>
  <c r="T732" i="9" s="1"/>
  <c r="P721" i="9"/>
  <c r="T721" i="9" s="1"/>
  <c r="P710" i="9"/>
  <c r="T710" i="9" s="1"/>
  <c r="P699" i="9"/>
  <c r="T699" i="9" s="1"/>
  <c r="P684" i="9"/>
  <c r="T684" i="9" s="1"/>
  <c r="P673" i="9"/>
  <c r="T673" i="9" s="1"/>
  <c r="P662" i="9"/>
  <c r="T662" i="9" s="1"/>
  <c r="P651" i="9"/>
  <c r="T651" i="9" s="1"/>
  <c r="P752" i="9"/>
  <c r="T752" i="9" s="1"/>
  <c r="P741" i="9"/>
  <c r="T741" i="9" s="1"/>
  <c r="P704" i="9"/>
  <c r="T704" i="9" s="1"/>
  <c r="P693" i="9"/>
  <c r="T693" i="9" s="1"/>
  <c r="P656" i="9"/>
  <c r="T656" i="9" s="1"/>
  <c r="P574" i="9"/>
  <c r="T574" i="9" s="1"/>
  <c r="P523" i="9"/>
  <c r="T523" i="9" s="1"/>
  <c r="P515" i="9"/>
  <c r="T515" i="9" s="1"/>
  <c r="P634" i="9"/>
  <c r="T634" i="9" s="1"/>
  <c r="P623" i="9"/>
  <c r="T623" i="9" s="1"/>
  <c r="P586" i="9"/>
  <c r="T586" i="9" s="1"/>
  <c r="P575" i="9"/>
  <c r="T575" i="9" s="1"/>
  <c r="P538" i="9"/>
  <c r="T538" i="9" s="1"/>
  <c r="P527" i="9"/>
  <c r="T527" i="9" s="1"/>
  <c r="P517" i="9"/>
  <c r="T517" i="9" s="1"/>
  <c r="P512" i="9"/>
  <c r="T512" i="9" s="1"/>
  <c r="P504" i="9"/>
  <c r="T504" i="9" s="1"/>
  <c r="P476" i="9"/>
  <c r="T476" i="9" s="1"/>
  <c r="P468" i="9"/>
  <c r="T468" i="9" s="1"/>
  <c r="P439" i="9"/>
  <c r="T439" i="9" s="1"/>
  <c r="P387" i="9"/>
  <c r="T387" i="9" s="1"/>
  <c r="P576" i="9"/>
  <c r="T576" i="9" s="1"/>
  <c r="P565" i="9"/>
  <c r="T565" i="9" s="1"/>
  <c r="P554" i="9"/>
  <c r="T554" i="9" s="1"/>
  <c r="P543" i="9"/>
  <c r="T543" i="9" s="1"/>
  <c r="P528" i="9"/>
  <c r="T528" i="9" s="1"/>
  <c r="P513" i="9"/>
  <c r="T513" i="9" s="1"/>
  <c r="P506" i="9"/>
  <c r="T506" i="9" s="1"/>
  <c r="P499" i="9"/>
  <c r="T499" i="9" s="1"/>
  <c r="P491" i="9"/>
  <c r="T491" i="9" s="1"/>
  <c r="P484" i="9"/>
  <c r="T484" i="9" s="1"/>
  <c r="P413" i="9"/>
  <c r="T413" i="9" s="1"/>
  <c r="P394" i="9"/>
  <c r="T394" i="9" s="1"/>
  <c r="P644" i="9"/>
  <c r="T644" i="9" s="1"/>
  <c r="P633" i="9"/>
  <c r="T633" i="9" s="1"/>
  <c r="P596" i="9"/>
  <c r="T596" i="9" s="1"/>
  <c r="P585" i="9"/>
  <c r="T585" i="9" s="1"/>
  <c r="P548" i="9"/>
  <c r="T548" i="9" s="1"/>
  <c r="P537" i="9"/>
  <c r="T537" i="9" s="1"/>
  <c r="P521" i="9"/>
  <c r="T521" i="9" s="1"/>
  <c r="P508" i="9"/>
  <c r="T508" i="9" s="1"/>
  <c r="P458" i="9"/>
  <c r="T458" i="9" s="1"/>
  <c r="P447" i="9"/>
  <c r="T447" i="9" s="1"/>
  <c r="P432" i="9"/>
  <c r="T432" i="9" s="1"/>
  <c r="P421" i="9"/>
  <c r="T421" i="9" s="1"/>
  <c r="P410" i="9"/>
  <c r="T410" i="9" s="1"/>
  <c r="P399" i="9"/>
  <c r="T399" i="9" s="1"/>
  <c r="P366" i="9"/>
  <c r="T366" i="9" s="1"/>
  <c r="P358" i="9"/>
  <c r="T358" i="9" s="1"/>
  <c r="P522" i="9"/>
  <c r="T522" i="9" s="1"/>
  <c r="P511" i="9"/>
  <c r="T511" i="9" s="1"/>
  <c r="P496" i="9"/>
  <c r="T496" i="9" s="1"/>
  <c r="P485" i="9"/>
  <c r="T485" i="9" s="1"/>
  <c r="P474" i="9"/>
  <c r="T474" i="9" s="1"/>
  <c r="P463" i="9"/>
  <c r="T463" i="9" s="1"/>
  <c r="P448" i="9"/>
  <c r="T448" i="9" s="1"/>
  <c r="P437" i="9"/>
  <c r="T437" i="9" s="1"/>
  <c r="P426" i="9"/>
  <c r="T426" i="9" s="1"/>
  <c r="P415" i="9"/>
  <c r="T415" i="9" s="1"/>
  <c r="P400" i="9"/>
  <c r="T400" i="9" s="1"/>
  <c r="P389" i="9"/>
  <c r="T389" i="9" s="1"/>
  <c r="P501" i="9"/>
  <c r="T501" i="9" s="1"/>
  <c r="P464" i="9"/>
  <c r="T464" i="9" s="1"/>
  <c r="P453" i="9"/>
  <c r="T453" i="9" s="1"/>
  <c r="P418" i="9"/>
  <c r="T418" i="9" s="1"/>
  <c r="P407" i="9"/>
  <c r="T407" i="9" s="1"/>
  <c r="P493" i="9"/>
  <c r="T493" i="9" s="1"/>
  <c r="P482" i="9"/>
  <c r="T482" i="9" s="1"/>
  <c r="P471" i="9"/>
  <c r="T471" i="9" s="1"/>
  <c r="P456" i="9"/>
  <c r="T456" i="9" s="1"/>
  <c r="P445" i="9"/>
  <c r="T445" i="9" s="1"/>
  <c r="P434" i="9"/>
  <c r="T434" i="9" s="1"/>
  <c r="P423" i="9"/>
  <c r="T423" i="9" s="1"/>
  <c r="P408" i="9"/>
  <c r="T408" i="9" s="1"/>
  <c r="P397" i="9"/>
  <c r="T397" i="9" s="1"/>
  <c r="P386" i="9"/>
  <c r="T386" i="9" s="1"/>
  <c r="P380" i="9"/>
  <c r="T380" i="9" s="1"/>
  <c r="P372" i="9"/>
  <c r="T372" i="9" s="1"/>
  <c r="P370" i="9"/>
  <c r="T370" i="9" s="1"/>
  <c r="P359" i="9"/>
  <c r="T359" i="9" s="1"/>
  <c r="P379" i="9"/>
  <c r="T379" i="9" s="1"/>
  <c r="P364" i="9"/>
  <c r="T364" i="9" s="1"/>
  <c r="P433" i="9"/>
  <c r="T433" i="9" s="1"/>
  <c r="P422" i="9"/>
  <c r="T422" i="9" s="1"/>
  <c r="P411" i="9"/>
  <c r="T411" i="9" s="1"/>
  <c r="P396" i="9"/>
  <c r="T396" i="9" s="1"/>
  <c r="P497" i="9"/>
  <c r="T497" i="9" s="1"/>
  <c r="P486" i="9"/>
  <c r="T486" i="9" s="1"/>
  <c r="P475" i="9"/>
  <c r="T475" i="9" s="1"/>
  <c r="P460" i="9"/>
  <c r="T460" i="9" s="1"/>
  <c r="P449" i="9"/>
  <c r="T449" i="9" s="1"/>
  <c r="P438" i="9"/>
  <c r="T438" i="9" s="1"/>
  <c r="P427" i="9"/>
  <c r="T427" i="9" s="1"/>
  <c r="P412" i="9"/>
  <c r="T412" i="9" s="1"/>
  <c r="P401" i="9"/>
  <c r="T401" i="9" s="1"/>
  <c r="P390" i="9"/>
  <c r="T390" i="9" s="1"/>
  <c r="P377" i="9"/>
  <c r="T377" i="9" s="1"/>
  <c r="P374" i="9"/>
  <c r="T374" i="9" s="1"/>
  <c r="P363" i="9"/>
  <c r="T363" i="9" s="1"/>
  <c r="P368" i="9"/>
  <c r="T368" i="9" s="1"/>
  <c r="P357" i="9"/>
  <c r="T357" i="9" s="1"/>
  <c r="P416" i="9"/>
  <c r="T416" i="9" s="1"/>
  <c r="P405" i="9"/>
  <c r="T405" i="9" s="1"/>
  <c r="P376" i="9"/>
  <c r="T376" i="9" s="1"/>
  <c r="P378" i="9"/>
  <c r="T378" i="9" s="1"/>
  <c r="P367" i="9"/>
  <c r="T367" i="9" s="1"/>
  <c r="P382" i="9"/>
  <c r="T382" i="9" s="1"/>
  <c r="P371" i="9"/>
  <c r="T371" i="9" s="1"/>
  <c r="M16" i="9" l="1"/>
  <c r="O15" i="9"/>
  <c r="O11" i="9"/>
  <c r="O12" i="9"/>
  <c r="O14" i="9"/>
  <c r="O13" i="9"/>
  <c r="X10" i="9"/>
  <c r="V131" i="9"/>
  <c r="M17" i="9" l="1"/>
  <c r="O16" i="9"/>
  <c r="X11" i="9"/>
  <c r="V132" i="9"/>
  <c r="M18" i="9" l="1"/>
  <c r="O17" i="9"/>
  <c r="X12" i="9"/>
  <c r="V133" i="9"/>
  <c r="M19" i="9" l="1"/>
  <c r="O18" i="9"/>
  <c r="X13" i="9"/>
  <c r="V134" i="9"/>
  <c r="M20" i="9" l="1"/>
  <c r="O19" i="9"/>
  <c r="X14" i="9"/>
  <c r="V135" i="9"/>
  <c r="M21" i="9" l="1"/>
  <c r="O20" i="9"/>
  <c r="X15" i="9"/>
  <c r="V136" i="9"/>
  <c r="M22" i="9" l="1"/>
  <c r="O21" i="9"/>
  <c r="X16" i="9"/>
  <c r="V137" i="9"/>
  <c r="M23" i="9" l="1"/>
  <c r="O22" i="9"/>
  <c r="X17" i="9"/>
  <c r="V138" i="9"/>
  <c r="M24" i="9" l="1"/>
  <c r="O23" i="9"/>
  <c r="X18" i="9"/>
  <c r="V139" i="9"/>
  <c r="M25" i="9" l="1"/>
  <c r="O24" i="9"/>
  <c r="X19" i="9"/>
  <c r="V140" i="9"/>
  <c r="M26" i="9" l="1"/>
  <c r="O25" i="9"/>
  <c r="X20" i="9"/>
  <c r="V141" i="9"/>
  <c r="M27" i="9" l="1"/>
  <c r="O26" i="9"/>
  <c r="X21" i="9"/>
  <c r="V142" i="9"/>
  <c r="M28" i="9" l="1"/>
  <c r="O27" i="9"/>
  <c r="X22" i="9"/>
  <c r="V143" i="9"/>
  <c r="M29" i="9" l="1"/>
  <c r="O28" i="9"/>
  <c r="X23" i="9"/>
  <c r="V144" i="9"/>
  <c r="M30" i="9" l="1"/>
  <c r="O29" i="9"/>
  <c r="X24" i="9"/>
  <c r="V145" i="9"/>
  <c r="M31" i="9" l="1"/>
  <c r="O30" i="9"/>
  <c r="X25" i="9"/>
  <c r="V146" i="9"/>
  <c r="M32" i="9" l="1"/>
  <c r="O31" i="9"/>
  <c r="X26" i="9"/>
  <c r="V147" i="9"/>
  <c r="M33" i="9" l="1"/>
  <c r="O32" i="9"/>
  <c r="X27" i="9"/>
  <c r="V148" i="9"/>
  <c r="M34" i="9" l="1"/>
  <c r="O33" i="9"/>
  <c r="X28" i="9"/>
  <c r="V149" i="9"/>
  <c r="M35" i="9" l="1"/>
  <c r="O34" i="9"/>
  <c r="X29" i="9"/>
  <c r="V150" i="9"/>
  <c r="M36" i="9" l="1"/>
  <c r="O35" i="9"/>
  <c r="X30" i="9"/>
  <c r="V151" i="9"/>
  <c r="M37" i="9" l="1"/>
  <c r="O36" i="9"/>
  <c r="X31" i="9"/>
  <c r="V152" i="9"/>
  <c r="M38" i="9" l="1"/>
  <c r="O37" i="9"/>
  <c r="X32" i="9"/>
  <c r="V153" i="9"/>
  <c r="M39" i="9" l="1"/>
  <c r="O38" i="9"/>
  <c r="X33" i="9"/>
  <c r="V154" i="9"/>
  <c r="M40" i="9" l="1"/>
  <c r="O39" i="9"/>
  <c r="X34" i="9"/>
  <c r="V155" i="9"/>
  <c r="M41" i="9" l="1"/>
  <c r="O40" i="9"/>
  <c r="X35" i="9"/>
  <c r="V156" i="9"/>
  <c r="M42" i="9" l="1"/>
  <c r="O41" i="9"/>
  <c r="X36" i="9"/>
  <c r="V157" i="9"/>
  <c r="M43" i="9" l="1"/>
  <c r="O42" i="9"/>
  <c r="X37" i="9"/>
  <c r="V158" i="9"/>
  <c r="M44" i="9" l="1"/>
  <c r="O43" i="9"/>
  <c r="X38" i="9"/>
  <c r="V159" i="9"/>
  <c r="M45" i="9" l="1"/>
  <c r="O44" i="9"/>
  <c r="X39" i="9"/>
  <c r="V160" i="9"/>
  <c r="M46" i="9" l="1"/>
  <c r="O45" i="9"/>
  <c r="X40" i="9"/>
  <c r="V161" i="9"/>
  <c r="M47" i="9" l="1"/>
  <c r="O46" i="9"/>
  <c r="X41" i="9"/>
  <c r="V162" i="9"/>
  <c r="M48" i="9" l="1"/>
  <c r="O47" i="9"/>
  <c r="X42" i="9"/>
  <c r="V163" i="9"/>
  <c r="M49" i="9" l="1"/>
  <c r="O48" i="9"/>
  <c r="X43" i="9"/>
  <c r="V164" i="9"/>
  <c r="M50" i="9" l="1"/>
  <c r="O49" i="9"/>
  <c r="X44" i="9"/>
  <c r="V165" i="9"/>
  <c r="M51" i="9" l="1"/>
  <c r="O50" i="9"/>
  <c r="X45" i="9"/>
  <c r="V166" i="9"/>
  <c r="M52" i="9" l="1"/>
  <c r="O51" i="9"/>
  <c r="X46" i="9"/>
  <c r="V167" i="9"/>
  <c r="M53" i="9" l="1"/>
  <c r="O52" i="9"/>
  <c r="X47" i="9"/>
  <c r="V168" i="9"/>
  <c r="M54" i="9" l="1"/>
  <c r="O53" i="9"/>
  <c r="X48" i="9"/>
  <c r="V169" i="9"/>
  <c r="M55" i="9" l="1"/>
  <c r="O54" i="9"/>
  <c r="X49" i="9"/>
  <c r="V170" i="9"/>
  <c r="M56" i="9" l="1"/>
  <c r="O55" i="9"/>
  <c r="X50" i="9"/>
  <c r="V171" i="9"/>
  <c r="M57" i="9" l="1"/>
  <c r="O56" i="9"/>
  <c r="X51" i="9"/>
  <c r="V172" i="9"/>
  <c r="M58" i="9" l="1"/>
  <c r="O57" i="9"/>
  <c r="X52" i="9"/>
  <c r="V173" i="9"/>
  <c r="M59" i="9" l="1"/>
  <c r="O58" i="9"/>
  <c r="X53" i="9"/>
  <c r="V174" i="9"/>
  <c r="M60" i="9" l="1"/>
  <c r="O59" i="9"/>
  <c r="X54" i="9"/>
  <c r="V175" i="9"/>
  <c r="M61" i="9" l="1"/>
  <c r="O60" i="9"/>
  <c r="X55" i="9"/>
  <c r="V176" i="9"/>
  <c r="M62" i="9" l="1"/>
  <c r="O61" i="9"/>
  <c r="X56" i="9"/>
  <c r="V177" i="9"/>
  <c r="M63" i="9" l="1"/>
  <c r="O62" i="9"/>
  <c r="X57" i="9"/>
  <c r="V178" i="9"/>
  <c r="M64" i="9" l="1"/>
  <c r="O63" i="9"/>
  <c r="X58" i="9"/>
  <c r="V179" i="9"/>
  <c r="M65" i="9" l="1"/>
  <c r="O64" i="9"/>
  <c r="X59" i="9"/>
  <c r="V180" i="9"/>
  <c r="M66" i="9" l="1"/>
  <c r="O65" i="9"/>
  <c r="X60" i="9"/>
  <c r="V181" i="9"/>
  <c r="M67" i="9" l="1"/>
  <c r="O66" i="9"/>
  <c r="X61" i="9"/>
  <c r="V182" i="9"/>
  <c r="M68" i="9" l="1"/>
  <c r="O67" i="9"/>
  <c r="X62" i="9"/>
  <c r="V183" i="9"/>
  <c r="M69" i="9" l="1"/>
  <c r="O68" i="9"/>
  <c r="X63" i="9"/>
  <c r="V184" i="9"/>
  <c r="M70" i="9" l="1"/>
  <c r="O69" i="9"/>
  <c r="X64" i="9"/>
  <c r="V185" i="9"/>
  <c r="M71" i="9" l="1"/>
  <c r="O70" i="9"/>
  <c r="X65" i="9"/>
  <c r="V186" i="9"/>
  <c r="M72" i="9" l="1"/>
  <c r="O71" i="9"/>
  <c r="X66" i="9"/>
  <c r="V187" i="9"/>
  <c r="M73" i="9" l="1"/>
  <c r="O72" i="9"/>
  <c r="X67" i="9"/>
  <c r="V188" i="9"/>
  <c r="M74" i="9" l="1"/>
  <c r="O73" i="9"/>
  <c r="X68" i="9"/>
  <c r="V189" i="9"/>
  <c r="M75" i="9" l="1"/>
  <c r="O74" i="9"/>
  <c r="X69" i="9"/>
  <c r="V190" i="9"/>
  <c r="M76" i="9" l="1"/>
  <c r="O75" i="9"/>
  <c r="X70" i="9"/>
  <c r="V191" i="9"/>
  <c r="M77" i="9" l="1"/>
  <c r="O76" i="9"/>
  <c r="X71" i="9"/>
  <c r="V192" i="9"/>
  <c r="M78" i="9" l="1"/>
  <c r="O77" i="9"/>
  <c r="X72" i="9"/>
  <c r="V193" i="9"/>
  <c r="M79" i="9" l="1"/>
  <c r="O78" i="9"/>
  <c r="X73" i="9"/>
  <c r="V194" i="9"/>
  <c r="M80" i="9" l="1"/>
  <c r="O79" i="9"/>
  <c r="X74" i="9"/>
  <c r="V195" i="9"/>
  <c r="M81" i="9" l="1"/>
  <c r="O80" i="9"/>
  <c r="X75" i="9"/>
  <c r="V196" i="9"/>
  <c r="M82" i="9" l="1"/>
  <c r="O81" i="9"/>
  <c r="X76" i="9"/>
  <c r="V197" i="9"/>
  <c r="M83" i="9" l="1"/>
  <c r="O82" i="9"/>
  <c r="X77" i="9"/>
  <c r="V198" i="9"/>
  <c r="M84" i="9" l="1"/>
  <c r="O83" i="9"/>
  <c r="X78" i="9"/>
  <c r="V199" i="9"/>
  <c r="M85" i="9" l="1"/>
  <c r="O84" i="9"/>
  <c r="X79" i="9"/>
  <c r="V200" i="9"/>
  <c r="M86" i="9" l="1"/>
  <c r="O85" i="9"/>
  <c r="X80" i="9"/>
  <c r="V201" i="9"/>
  <c r="M87" i="9" l="1"/>
  <c r="O86" i="9"/>
  <c r="X81" i="9"/>
  <c r="V202" i="9"/>
  <c r="M88" i="9" l="1"/>
  <c r="O87" i="9"/>
  <c r="X82" i="9"/>
  <c r="V203" i="9"/>
  <c r="M89" i="9" l="1"/>
  <c r="O88" i="9"/>
  <c r="X83" i="9"/>
  <c r="V204" i="9"/>
  <c r="M90" i="9" l="1"/>
  <c r="O89" i="9"/>
  <c r="X84" i="9"/>
  <c r="V205" i="9"/>
  <c r="M91" i="9" l="1"/>
  <c r="O90" i="9"/>
  <c r="X85" i="9"/>
  <c r="V206" i="9"/>
  <c r="M92" i="9" l="1"/>
  <c r="O91" i="9"/>
  <c r="X86" i="9"/>
  <c r="V207" i="9"/>
  <c r="M93" i="9" l="1"/>
  <c r="O92" i="9"/>
  <c r="X87" i="9"/>
  <c r="V208" i="9"/>
  <c r="M94" i="9" l="1"/>
  <c r="O93" i="9"/>
  <c r="X88" i="9"/>
  <c r="V209" i="9"/>
  <c r="M95" i="9" l="1"/>
  <c r="O94" i="9"/>
  <c r="X89" i="9"/>
  <c r="V210" i="9"/>
  <c r="M96" i="9" l="1"/>
  <c r="O95" i="9"/>
  <c r="X90" i="9"/>
  <c r="V211" i="9"/>
  <c r="M97" i="9" l="1"/>
  <c r="O96" i="9"/>
  <c r="X91" i="9"/>
  <c r="V212" i="9"/>
  <c r="M98" i="9" l="1"/>
  <c r="O97" i="9"/>
  <c r="X92" i="9"/>
  <c r="V213" i="9"/>
  <c r="M99" i="9" l="1"/>
  <c r="O98" i="9"/>
  <c r="X93" i="9"/>
  <c r="V214" i="9"/>
  <c r="M100" i="9" l="1"/>
  <c r="O99" i="9"/>
  <c r="X94" i="9"/>
  <c r="V215" i="9"/>
  <c r="M101" i="9" l="1"/>
  <c r="O100" i="9"/>
  <c r="X95" i="9"/>
  <c r="V216" i="9"/>
  <c r="M102" i="9" l="1"/>
  <c r="O101" i="9"/>
  <c r="X96" i="9"/>
  <c r="V217" i="9"/>
  <c r="M103" i="9" l="1"/>
  <c r="O102" i="9"/>
  <c r="X97" i="9"/>
  <c r="V218" i="9"/>
  <c r="M104" i="9" l="1"/>
  <c r="O103" i="9"/>
  <c r="X98" i="9"/>
  <c r="V219" i="9"/>
  <c r="M105" i="9" l="1"/>
  <c r="O104" i="9"/>
  <c r="X99" i="9"/>
  <c r="V220" i="9"/>
  <c r="M106" i="9" l="1"/>
  <c r="O105" i="9"/>
  <c r="X100" i="9"/>
  <c r="V221" i="9"/>
  <c r="M107" i="9" l="1"/>
  <c r="O106" i="9"/>
  <c r="X101" i="9"/>
  <c r="V222" i="9"/>
  <c r="M108" i="9" l="1"/>
  <c r="O107" i="9"/>
  <c r="X102" i="9"/>
  <c r="V223" i="9"/>
  <c r="M109" i="9" l="1"/>
  <c r="O108" i="9"/>
  <c r="X103" i="9"/>
  <c r="V224" i="9"/>
  <c r="M110" i="9" l="1"/>
  <c r="O109" i="9"/>
  <c r="X104" i="9"/>
  <c r="V225" i="9"/>
  <c r="M111" i="9" l="1"/>
  <c r="O110" i="9"/>
  <c r="X105" i="9"/>
  <c r="V226" i="9"/>
  <c r="M112" i="9" l="1"/>
  <c r="O111" i="9"/>
  <c r="X106" i="9"/>
  <c r="V227" i="9"/>
  <c r="M113" i="9" l="1"/>
  <c r="O112" i="9"/>
  <c r="X107" i="9"/>
  <c r="V228" i="9"/>
  <c r="M114" i="9" l="1"/>
  <c r="O113" i="9"/>
  <c r="X108" i="9"/>
  <c r="V229" i="9"/>
  <c r="M115" i="9" l="1"/>
  <c r="O114" i="9"/>
  <c r="X109" i="9"/>
  <c r="V230" i="9"/>
  <c r="M116" i="9" l="1"/>
  <c r="O115" i="9"/>
  <c r="X110" i="9"/>
  <c r="V231" i="9"/>
  <c r="M117" i="9" l="1"/>
  <c r="O116" i="9"/>
  <c r="X111" i="9"/>
  <c r="V232" i="9"/>
  <c r="M118" i="9" l="1"/>
  <c r="O117" i="9"/>
  <c r="X112" i="9"/>
  <c r="V233" i="9"/>
  <c r="M119" i="9" l="1"/>
  <c r="O118" i="9"/>
  <c r="X113" i="9"/>
  <c r="V234" i="9"/>
  <c r="M120" i="9" l="1"/>
  <c r="O119" i="9"/>
  <c r="X114" i="9"/>
  <c r="V235" i="9"/>
  <c r="M121" i="9" l="1"/>
  <c r="O120" i="9"/>
  <c r="X115" i="9"/>
  <c r="V236" i="9"/>
  <c r="M122" i="9" l="1"/>
  <c r="O121" i="9"/>
  <c r="X116" i="9"/>
  <c r="V237" i="9"/>
  <c r="M123" i="9" l="1"/>
  <c r="O122" i="9"/>
  <c r="X117" i="9"/>
  <c r="V238" i="9"/>
  <c r="M124" i="9" l="1"/>
  <c r="O123" i="9"/>
  <c r="X118" i="9"/>
  <c r="V239" i="9"/>
  <c r="M125" i="9" l="1"/>
  <c r="O124" i="9"/>
  <c r="X119" i="9"/>
  <c r="V240" i="9"/>
  <c r="M126" i="9" l="1"/>
  <c r="O125" i="9"/>
  <c r="X120" i="9"/>
  <c r="V241" i="9"/>
  <c r="M127" i="9" l="1"/>
  <c r="O126" i="9"/>
  <c r="X121" i="9"/>
  <c r="V242" i="9"/>
  <c r="M128" i="9" l="1"/>
  <c r="O127" i="9"/>
  <c r="X122" i="9"/>
  <c r="V243" i="9"/>
  <c r="M129" i="9" l="1"/>
  <c r="O128" i="9"/>
  <c r="X123" i="9"/>
  <c r="V244" i="9"/>
  <c r="M130" i="9" l="1"/>
  <c r="O129" i="9"/>
  <c r="X124" i="9"/>
  <c r="V245" i="9"/>
  <c r="O130" i="9" l="1"/>
  <c r="M131" i="9"/>
  <c r="W10" i="9"/>
  <c r="Y10" i="9" s="1"/>
  <c r="R130" i="9"/>
  <c r="X125" i="9"/>
  <c r="V246" i="9"/>
  <c r="M132" i="9" l="1"/>
  <c r="R131" i="9"/>
  <c r="O131" i="9"/>
  <c r="W11" i="9"/>
  <c r="Y11" i="9" s="1"/>
  <c r="X126" i="9"/>
  <c r="V247" i="9"/>
  <c r="W12" i="9" l="1"/>
  <c r="Y12" i="9" s="1"/>
  <c r="M133" i="9"/>
  <c r="R132" i="9"/>
  <c r="O132" i="9"/>
  <c r="X127" i="9"/>
  <c r="V248" i="9"/>
  <c r="W13" i="9" l="1"/>
  <c r="Y13" i="9" s="1"/>
  <c r="M134" i="9"/>
  <c r="R133" i="9"/>
  <c r="O133" i="9"/>
  <c r="X128" i="9"/>
  <c r="V249" i="9"/>
  <c r="M135" i="9" l="1"/>
  <c r="W14" i="9"/>
  <c r="Y14" i="9" s="1"/>
  <c r="O134" i="9"/>
  <c r="R134" i="9"/>
  <c r="X129" i="9"/>
  <c r="V250" i="9"/>
  <c r="R135" i="9" l="1"/>
  <c r="O135" i="9"/>
  <c r="W15" i="9"/>
  <c r="Y15" i="9" s="1"/>
  <c r="M136" i="9"/>
  <c r="X130" i="9"/>
  <c r="V251" i="9"/>
  <c r="W16" i="9" l="1"/>
  <c r="Y16" i="9" s="1"/>
  <c r="R136" i="9"/>
  <c r="M137" i="9"/>
  <c r="O136" i="9"/>
  <c r="X131" i="9"/>
  <c r="V252" i="9"/>
  <c r="W17" i="9" l="1"/>
  <c r="Y17" i="9" s="1"/>
  <c r="R137" i="9"/>
  <c r="M138" i="9"/>
  <c r="O137" i="9"/>
  <c r="X132" i="9"/>
  <c r="V253" i="9"/>
  <c r="M139" i="9" l="1"/>
  <c r="R138" i="9"/>
  <c r="O138" i="9"/>
  <c r="W18" i="9"/>
  <c r="Y18" i="9" s="1"/>
  <c r="X133" i="9"/>
  <c r="V254" i="9"/>
  <c r="R139" i="9" l="1"/>
  <c r="O139" i="9"/>
  <c r="M140" i="9"/>
  <c r="W19" i="9"/>
  <c r="Y19" i="9" s="1"/>
  <c r="X134" i="9"/>
  <c r="V255" i="9"/>
  <c r="W20" i="9" l="1"/>
  <c r="Y20" i="9" s="1"/>
  <c r="M141" i="9"/>
  <c r="R140" i="9"/>
  <c r="O140" i="9"/>
  <c r="X135" i="9"/>
  <c r="V256" i="9"/>
  <c r="M142" i="9" l="1"/>
  <c r="R141" i="9"/>
  <c r="O141" i="9"/>
  <c r="W21" i="9"/>
  <c r="Y21" i="9" s="1"/>
  <c r="X136" i="9"/>
  <c r="V257" i="9"/>
  <c r="R142" i="9" l="1"/>
  <c r="W22" i="9"/>
  <c r="Y22" i="9" s="1"/>
  <c r="O142" i="9"/>
  <c r="M143" i="9"/>
  <c r="X137" i="9"/>
  <c r="V258" i="9"/>
  <c r="M144" i="9" l="1"/>
  <c r="O143" i="9"/>
  <c r="W23" i="9"/>
  <c r="Y23" i="9" s="1"/>
  <c r="R143" i="9"/>
  <c r="X138" i="9"/>
  <c r="V259" i="9"/>
  <c r="M145" i="9" l="1"/>
  <c r="O144" i="9"/>
  <c r="W24" i="9"/>
  <c r="Y24" i="9" s="1"/>
  <c r="R144" i="9"/>
  <c r="X139" i="9"/>
  <c r="V260" i="9"/>
  <c r="R145" i="9" l="1"/>
  <c r="M146" i="9"/>
  <c r="O145" i="9"/>
  <c r="W25" i="9"/>
  <c r="Y25" i="9" s="1"/>
  <c r="X140" i="9"/>
  <c r="V261" i="9"/>
  <c r="R146" i="9" l="1"/>
  <c r="M147" i="9"/>
  <c r="O146" i="9"/>
  <c r="W26" i="9"/>
  <c r="Y26" i="9" s="1"/>
  <c r="X141" i="9"/>
  <c r="V262" i="9"/>
  <c r="M148" i="9" l="1"/>
  <c r="R147" i="9"/>
  <c r="O147" i="9"/>
  <c r="W27" i="9"/>
  <c r="Y27" i="9" s="1"/>
  <c r="X142" i="9"/>
  <c r="V263" i="9"/>
  <c r="R148" i="9" l="1"/>
  <c r="M149" i="9"/>
  <c r="O148" i="9"/>
  <c r="W28" i="9"/>
  <c r="Y28" i="9" s="1"/>
  <c r="X143" i="9"/>
  <c r="V264" i="9"/>
  <c r="W29" i="9" l="1"/>
  <c r="Y29" i="9" s="1"/>
  <c r="R149" i="9"/>
  <c r="M150" i="9"/>
  <c r="O149" i="9"/>
  <c r="X144" i="9"/>
  <c r="V265" i="9"/>
  <c r="W30" i="9" l="1"/>
  <c r="Y30" i="9" s="1"/>
  <c r="R150" i="9"/>
  <c r="O150" i="9"/>
  <c r="M151" i="9"/>
  <c r="X145" i="9"/>
  <c r="V266" i="9"/>
  <c r="W31" i="9" l="1"/>
  <c r="Y31" i="9" s="1"/>
  <c r="M152" i="9"/>
  <c r="R151" i="9"/>
  <c r="O151" i="9"/>
  <c r="X146" i="9"/>
  <c r="V267" i="9"/>
  <c r="M153" i="9" l="1"/>
  <c r="O152" i="9"/>
  <c r="W32" i="9"/>
  <c r="Y32" i="9" s="1"/>
  <c r="R152" i="9"/>
  <c r="X147" i="9"/>
  <c r="V268" i="9"/>
  <c r="M154" i="9" l="1"/>
  <c r="O153" i="9"/>
  <c r="W33" i="9"/>
  <c r="Y33" i="9" s="1"/>
  <c r="R153" i="9"/>
  <c r="X148" i="9"/>
  <c r="V269" i="9"/>
  <c r="R154" i="9" l="1"/>
  <c r="M155" i="9"/>
  <c r="O154" i="9"/>
  <c r="W34" i="9"/>
  <c r="Y34" i="9" s="1"/>
  <c r="X149" i="9"/>
  <c r="V270" i="9"/>
  <c r="W35" i="9" l="1"/>
  <c r="Y35" i="9" s="1"/>
  <c r="R155" i="9"/>
  <c r="M156" i="9"/>
  <c r="O155" i="9"/>
  <c r="X150" i="9"/>
  <c r="V271" i="9"/>
  <c r="R156" i="9" l="1"/>
  <c r="M157" i="9"/>
  <c r="O156" i="9"/>
  <c r="W36" i="9"/>
  <c r="Y36" i="9" s="1"/>
  <c r="X151" i="9"/>
  <c r="V272" i="9"/>
  <c r="W37" i="9" l="1"/>
  <c r="Y37" i="9" s="1"/>
  <c r="R157" i="9"/>
  <c r="M158" i="9"/>
  <c r="O157" i="9"/>
  <c r="X152" i="9"/>
  <c r="V273" i="9"/>
  <c r="M159" i="9" l="1"/>
  <c r="O158" i="9"/>
  <c r="R158" i="9"/>
  <c r="W38" i="9"/>
  <c r="Y38" i="9" s="1"/>
  <c r="X153" i="9"/>
  <c r="V274" i="9"/>
  <c r="O159" i="9" l="1"/>
  <c r="W39" i="9"/>
  <c r="Y39" i="9" s="1"/>
  <c r="R159" i="9"/>
  <c r="M160" i="9"/>
  <c r="X154" i="9"/>
  <c r="V275" i="9"/>
  <c r="R160" i="9" l="1"/>
  <c r="M161" i="9"/>
  <c r="O160" i="9"/>
  <c r="W40" i="9"/>
  <c r="Y40" i="9" s="1"/>
  <c r="X155" i="9"/>
  <c r="V276" i="9"/>
  <c r="O161" i="9" l="1"/>
  <c r="R161" i="9"/>
  <c r="M162" i="9"/>
  <c r="W41" i="9"/>
  <c r="Y41" i="9" s="1"/>
  <c r="X156" i="9"/>
  <c r="V277" i="9"/>
  <c r="M163" i="9" l="1"/>
  <c r="O162" i="9"/>
  <c r="R162" i="9"/>
  <c r="W42" i="9"/>
  <c r="Y42" i="9" s="1"/>
  <c r="X157" i="9"/>
  <c r="V278" i="9"/>
  <c r="R163" i="9" l="1"/>
  <c r="W43" i="9"/>
  <c r="Y43" i="9" s="1"/>
  <c r="M164" i="9"/>
  <c r="O163" i="9"/>
  <c r="X158" i="9"/>
  <c r="V279" i="9"/>
  <c r="R164" i="9" l="1"/>
  <c r="M165" i="9"/>
  <c r="O164" i="9"/>
  <c r="W44" i="9"/>
  <c r="Y44" i="9" s="1"/>
  <c r="X159" i="9"/>
  <c r="V280" i="9"/>
  <c r="R165" i="9" l="1"/>
  <c r="W45" i="9"/>
  <c r="Y45" i="9" s="1"/>
  <c r="M166" i="9"/>
  <c r="O165" i="9"/>
  <c r="X160" i="9"/>
  <c r="V281" i="9"/>
  <c r="R166" i="9" l="1"/>
  <c r="M167" i="9"/>
  <c r="O166" i="9"/>
  <c r="W46" i="9"/>
  <c r="Y46" i="9" s="1"/>
  <c r="X161" i="9"/>
  <c r="V282" i="9"/>
  <c r="O167" i="9" l="1"/>
  <c r="W47" i="9"/>
  <c r="Y47" i="9" s="1"/>
  <c r="R167" i="9"/>
  <c r="M168" i="9"/>
  <c r="X162" i="9"/>
  <c r="V283" i="9"/>
  <c r="M169" i="9" l="1"/>
  <c r="R168" i="9"/>
  <c r="O168" i="9"/>
  <c r="W48" i="9"/>
  <c r="Y48" i="9" s="1"/>
  <c r="X163" i="9"/>
  <c r="V284" i="9"/>
  <c r="M170" i="9" l="1"/>
  <c r="R169" i="9"/>
  <c r="O169" i="9"/>
  <c r="W49" i="9"/>
  <c r="Y49" i="9" s="1"/>
  <c r="X164" i="9"/>
  <c r="V285" i="9"/>
  <c r="O170" i="9" l="1"/>
  <c r="W50" i="9"/>
  <c r="Y50" i="9" s="1"/>
  <c r="M171" i="9"/>
  <c r="R170" i="9"/>
  <c r="X165" i="9"/>
  <c r="V286" i="9"/>
  <c r="R171" i="9" l="1"/>
  <c r="W51" i="9"/>
  <c r="Y51" i="9" s="1"/>
  <c r="M172" i="9"/>
  <c r="O171" i="9"/>
  <c r="X166" i="9"/>
  <c r="V287" i="9"/>
  <c r="M173" i="9" l="1"/>
  <c r="R172" i="9"/>
  <c r="O172" i="9"/>
  <c r="W52" i="9"/>
  <c r="Y52" i="9" s="1"/>
  <c r="X167" i="9"/>
  <c r="V288" i="9"/>
  <c r="M174" i="9" l="1"/>
  <c r="O173" i="9"/>
  <c r="R173" i="9"/>
  <c r="W53" i="9"/>
  <c r="Y53" i="9" s="1"/>
  <c r="X168" i="9"/>
  <c r="V289" i="9"/>
  <c r="R174" i="9" l="1"/>
  <c r="M175" i="9"/>
  <c r="O174" i="9"/>
  <c r="W54" i="9"/>
  <c r="Y54" i="9" s="1"/>
  <c r="X169" i="9"/>
  <c r="V290" i="9"/>
  <c r="W55" i="9" l="1"/>
  <c r="Y55" i="9" s="1"/>
  <c r="M176" i="9"/>
  <c r="O175" i="9"/>
  <c r="R175" i="9"/>
  <c r="X170" i="9"/>
  <c r="V291" i="9"/>
  <c r="W56" i="9" l="1"/>
  <c r="Y56" i="9" s="1"/>
  <c r="R176" i="9"/>
  <c r="M177" i="9"/>
  <c r="O176" i="9"/>
  <c r="X171" i="9"/>
  <c r="V292" i="9"/>
  <c r="W57" i="9" l="1"/>
  <c r="Y57" i="9" s="1"/>
  <c r="M178" i="9"/>
  <c r="R177" i="9"/>
  <c r="O177" i="9"/>
  <c r="X172" i="9"/>
  <c r="V293" i="9"/>
  <c r="M179" i="9" l="1"/>
  <c r="O178" i="9"/>
  <c r="R178" i="9"/>
  <c r="W58" i="9"/>
  <c r="Y58" i="9" s="1"/>
  <c r="X173" i="9"/>
  <c r="V294" i="9"/>
  <c r="R179" i="9" l="1"/>
  <c r="O179" i="9"/>
  <c r="M180" i="9"/>
  <c r="W59" i="9"/>
  <c r="Y59" i="9" s="1"/>
  <c r="X174" i="9"/>
  <c r="V295" i="9"/>
  <c r="W60" i="9" l="1"/>
  <c r="Y60" i="9" s="1"/>
  <c r="M181" i="9"/>
  <c r="O180" i="9"/>
  <c r="R180" i="9"/>
  <c r="X175" i="9"/>
  <c r="V296" i="9"/>
  <c r="O181" i="9" l="1"/>
  <c r="R181" i="9"/>
  <c r="M182" i="9"/>
  <c r="W61" i="9"/>
  <c r="Y61" i="9" s="1"/>
  <c r="X176" i="9"/>
  <c r="V297" i="9"/>
  <c r="W62" i="9" l="1"/>
  <c r="Y62" i="9" s="1"/>
  <c r="M183" i="9"/>
  <c r="O182" i="9"/>
  <c r="R182" i="9"/>
  <c r="X177" i="9"/>
  <c r="V298" i="9"/>
  <c r="W63" i="9" l="1"/>
  <c r="Y63" i="9" s="1"/>
  <c r="R183" i="9"/>
  <c r="O183" i="9"/>
  <c r="M184" i="9"/>
  <c r="X178" i="9"/>
  <c r="V299" i="9"/>
  <c r="W64" i="9" l="1"/>
  <c r="Y64" i="9" s="1"/>
  <c r="M185" i="9"/>
  <c r="O184" i="9"/>
  <c r="R184" i="9"/>
  <c r="X179" i="9"/>
  <c r="V300" i="9"/>
  <c r="M186" i="9" l="1"/>
  <c r="O185" i="9"/>
  <c r="R185" i="9"/>
  <c r="W65" i="9"/>
  <c r="Y65" i="9" s="1"/>
  <c r="X180" i="9"/>
  <c r="V301" i="9"/>
  <c r="M187" i="9" l="1"/>
  <c r="R186" i="9"/>
  <c r="O186" i="9"/>
  <c r="W66" i="9"/>
  <c r="Y66" i="9" s="1"/>
  <c r="X181" i="9"/>
  <c r="V302" i="9"/>
  <c r="M188" i="9" l="1"/>
  <c r="O187" i="9"/>
  <c r="R187" i="9"/>
  <c r="W67" i="9"/>
  <c r="Y67" i="9" s="1"/>
  <c r="X182" i="9"/>
  <c r="V303" i="9"/>
  <c r="R188" i="9" l="1"/>
  <c r="M189" i="9"/>
  <c r="O188" i="9"/>
  <c r="W68" i="9"/>
  <c r="Y68" i="9" s="1"/>
  <c r="X183" i="9"/>
  <c r="V304" i="9"/>
  <c r="W69" i="9" l="1"/>
  <c r="Y69" i="9" s="1"/>
  <c r="M190" i="9"/>
  <c r="R189" i="9"/>
  <c r="O189" i="9"/>
  <c r="X184" i="9"/>
  <c r="V305" i="9"/>
  <c r="W70" i="9" l="1"/>
  <c r="Y70" i="9" s="1"/>
  <c r="R190" i="9"/>
  <c r="M191" i="9"/>
  <c r="O190" i="9"/>
  <c r="X185" i="9"/>
  <c r="V306" i="9"/>
  <c r="W71" i="9" l="1"/>
  <c r="Y71" i="9" s="1"/>
  <c r="R191" i="9"/>
  <c r="M192" i="9"/>
  <c r="O191" i="9"/>
  <c r="X186" i="9"/>
  <c r="V307" i="9"/>
  <c r="W72" i="9" l="1"/>
  <c r="Y72" i="9" s="1"/>
  <c r="R192" i="9"/>
  <c r="O192" i="9"/>
  <c r="M193" i="9"/>
  <c r="X187" i="9"/>
  <c r="V308" i="9"/>
  <c r="W73" i="9" l="1"/>
  <c r="Y73" i="9" s="1"/>
  <c r="R193" i="9"/>
  <c r="M194" i="9"/>
  <c r="O193" i="9"/>
  <c r="X188" i="9"/>
  <c r="V309" i="9"/>
  <c r="W74" i="9" l="1"/>
  <c r="Y74" i="9" s="1"/>
  <c r="R194" i="9"/>
  <c r="M195" i="9"/>
  <c r="O194" i="9"/>
  <c r="X189" i="9"/>
  <c r="V310" i="9"/>
  <c r="M196" i="9" l="1"/>
  <c r="O195" i="9"/>
  <c r="R195" i="9"/>
  <c r="W75" i="9"/>
  <c r="Y75" i="9" s="1"/>
  <c r="X190" i="9"/>
  <c r="V311" i="9"/>
  <c r="M197" i="9" l="1"/>
  <c r="O196" i="9"/>
  <c r="R196" i="9"/>
  <c r="W76" i="9"/>
  <c r="Y76" i="9" s="1"/>
  <c r="X191" i="9"/>
  <c r="V312" i="9"/>
  <c r="R197" i="9" l="1"/>
  <c r="O197" i="9"/>
  <c r="M198" i="9"/>
  <c r="W77" i="9"/>
  <c r="Y77" i="9" s="1"/>
  <c r="X192" i="9"/>
  <c r="V313" i="9"/>
  <c r="W78" i="9" l="1"/>
  <c r="Y78" i="9" s="1"/>
  <c r="R198" i="9"/>
  <c r="M199" i="9"/>
  <c r="O198" i="9"/>
  <c r="X193" i="9"/>
  <c r="V314" i="9"/>
  <c r="O199" i="9" l="1"/>
  <c r="W79" i="9"/>
  <c r="Y79" i="9" s="1"/>
  <c r="R199" i="9"/>
  <c r="M200" i="9"/>
  <c r="X194" i="9"/>
  <c r="V315" i="9"/>
  <c r="W80" i="9" l="1"/>
  <c r="Y80" i="9" s="1"/>
  <c r="M201" i="9"/>
  <c r="O200" i="9"/>
  <c r="R200" i="9"/>
  <c r="X195" i="9"/>
  <c r="V316" i="9"/>
  <c r="W81" i="9" l="1"/>
  <c r="Y81" i="9" s="1"/>
  <c r="R201" i="9"/>
  <c r="M202" i="9"/>
  <c r="O201" i="9"/>
  <c r="X196" i="9"/>
  <c r="V317" i="9"/>
  <c r="W82" i="9" l="1"/>
  <c r="Y82" i="9" s="1"/>
  <c r="R202" i="9"/>
  <c r="M203" i="9"/>
  <c r="O202" i="9"/>
  <c r="X197" i="9"/>
  <c r="V318" i="9"/>
  <c r="M204" i="9" l="1"/>
  <c r="O203" i="9"/>
  <c r="R203" i="9"/>
  <c r="W83" i="9"/>
  <c r="Y83" i="9" s="1"/>
  <c r="X198" i="9"/>
  <c r="V319" i="9"/>
  <c r="M205" i="9" l="1"/>
  <c r="O204" i="9"/>
  <c r="R204" i="9"/>
  <c r="W84" i="9"/>
  <c r="Y84" i="9" s="1"/>
  <c r="X199" i="9"/>
  <c r="V320" i="9"/>
  <c r="M206" i="9" l="1"/>
  <c r="O205" i="9"/>
  <c r="R205" i="9"/>
  <c r="W85" i="9"/>
  <c r="Y85" i="9" s="1"/>
  <c r="X200" i="9"/>
  <c r="V321" i="9"/>
  <c r="R206" i="9" l="1"/>
  <c r="M207" i="9"/>
  <c r="O206" i="9"/>
  <c r="W86" i="9"/>
  <c r="Y86" i="9" s="1"/>
  <c r="X201" i="9"/>
  <c r="V322" i="9"/>
  <c r="W87" i="9" l="1"/>
  <c r="Y87" i="9" s="1"/>
  <c r="M208" i="9"/>
  <c r="O207" i="9"/>
  <c r="R207" i="9"/>
  <c r="X202" i="9"/>
  <c r="V323" i="9"/>
  <c r="O208" i="9" l="1"/>
  <c r="M209" i="9"/>
  <c r="W88" i="9"/>
  <c r="Y88" i="9" s="1"/>
  <c r="R208" i="9"/>
  <c r="X203" i="9"/>
  <c r="V324" i="9"/>
  <c r="W89" i="9" l="1"/>
  <c r="Y89" i="9" s="1"/>
  <c r="M210" i="9"/>
  <c r="O209" i="9"/>
  <c r="R209" i="9"/>
  <c r="X204" i="9"/>
  <c r="V325" i="9"/>
  <c r="W90" i="9" l="1"/>
  <c r="Y90" i="9" s="1"/>
  <c r="R210" i="9"/>
  <c r="M211" i="9"/>
  <c r="O210" i="9"/>
  <c r="X205" i="9"/>
  <c r="V326" i="9"/>
  <c r="M212" i="9" l="1"/>
  <c r="O211" i="9"/>
  <c r="W91" i="9"/>
  <c r="Y91" i="9" s="1"/>
  <c r="R211" i="9"/>
  <c r="X206" i="9"/>
  <c r="V327" i="9"/>
  <c r="M213" i="9" l="1"/>
  <c r="O212" i="9"/>
  <c r="R212" i="9"/>
  <c r="W92" i="9"/>
  <c r="Y92" i="9" s="1"/>
  <c r="X207" i="9"/>
  <c r="V328" i="9"/>
  <c r="M214" i="9" l="1"/>
  <c r="O213" i="9"/>
  <c r="R213" i="9"/>
  <c r="W93" i="9"/>
  <c r="Y93" i="9" s="1"/>
  <c r="X208" i="9"/>
  <c r="V329" i="9"/>
  <c r="M215" i="9" l="1"/>
  <c r="O214" i="9"/>
  <c r="R214" i="9"/>
  <c r="W94" i="9"/>
  <c r="Y94" i="9" s="1"/>
  <c r="X209" i="9"/>
  <c r="V330" i="9"/>
  <c r="R215" i="9" l="1"/>
  <c r="O215" i="9"/>
  <c r="M216" i="9"/>
  <c r="W95" i="9"/>
  <c r="Y95" i="9" s="1"/>
  <c r="X210" i="9"/>
  <c r="V331" i="9"/>
  <c r="W96" i="9" l="1"/>
  <c r="Y96" i="9" s="1"/>
  <c r="O216" i="9"/>
  <c r="R216" i="9"/>
  <c r="M217" i="9"/>
  <c r="X211" i="9"/>
  <c r="V332" i="9"/>
  <c r="W97" i="9" l="1"/>
  <c r="Y97" i="9" s="1"/>
  <c r="M218" i="9"/>
  <c r="R217" i="9"/>
  <c r="O217" i="9"/>
  <c r="X212" i="9"/>
  <c r="V333" i="9"/>
  <c r="M219" i="9" l="1"/>
  <c r="O218" i="9"/>
  <c r="R218" i="9"/>
  <c r="W98" i="9"/>
  <c r="Y98" i="9" s="1"/>
  <c r="X213" i="9"/>
  <c r="V334" i="9"/>
  <c r="R219" i="9" l="1"/>
  <c r="O219" i="9"/>
  <c r="M220" i="9"/>
  <c r="W99" i="9"/>
  <c r="Y99" i="9" s="1"/>
  <c r="X214" i="9"/>
  <c r="V335" i="9"/>
  <c r="W100" i="9" l="1"/>
  <c r="Y100" i="9" s="1"/>
  <c r="O220" i="9"/>
  <c r="R220" i="9"/>
  <c r="M221" i="9"/>
  <c r="X215" i="9"/>
  <c r="V336" i="9"/>
  <c r="O221" i="9" l="1"/>
  <c r="R221" i="9"/>
  <c r="W101" i="9"/>
  <c r="Y101" i="9" s="1"/>
  <c r="M222" i="9"/>
  <c r="X216" i="9"/>
  <c r="V337" i="9"/>
  <c r="W102" i="9" l="1"/>
  <c r="Y102" i="9" s="1"/>
  <c r="R222" i="9"/>
  <c r="O222" i="9"/>
  <c r="M223" i="9"/>
  <c r="X217" i="9"/>
  <c r="V338" i="9"/>
  <c r="W103" i="9" l="1"/>
  <c r="Y103" i="9" s="1"/>
  <c r="R223" i="9"/>
  <c r="O223" i="9"/>
  <c r="M224" i="9"/>
  <c r="X218" i="9"/>
  <c r="V339" i="9"/>
  <c r="M225" i="9" l="1"/>
  <c r="O224" i="9"/>
  <c r="W104" i="9"/>
  <c r="Y104" i="9" s="1"/>
  <c r="R224" i="9"/>
  <c r="X219" i="9"/>
  <c r="V340" i="9"/>
  <c r="M226" i="9" l="1"/>
  <c r="W105" i="9"/>
  <c r="Y105" i="9" s="1"/>
  <c r="O225" i="9"/>
  <c r="R225" i="9"/>
  <c r="X220" i="9"/>
  <c r="V341" i="9"/>
  <c r="M227" i="9" l="1"/>
  <c r="W106" i="9"/>
  <c r="Y106" i="9" s="1"/>
  <c r="O226" i="9"/>
  <c r="R226" i="9"/>
  <c r="X221" i="9"/>
  <c r="V342" i="9"/>
  <c r="M228" i="9" l="1"/>
  <c r="O227" i="9"/>
  <c r="W107" i="9"/>
  <c r="Y107" i="9" s="1"/>
  <c r="R227" i="9"/>
  <c r="X222" i="9"/>
  <c r="V343" i="9"/>
  <c r="R228" i="9" l="1"/>
  <c r="W108" i="9"/>
  <c r="Y108" i="9" s="1"/>
  <c r="O228" i="9"/>
  <c r="M229" i="9"/>
  <c r="X223" i="9"/>
  <c r="V344" i="9"/>
  <c r="W109" i="9" l="1"/>
  <c r="Y109" i="9" s="1"/>
  <c r="R229" i="9"/>
  <c r="M230" i="9"/>
  <c r="O229" i="9"/>
  <c r="X224" i="9"/>
  <c r="V345" i="9"/>
  <c r="W110" i="9" l="1"/>
  <c r="Y110" i="9" s="1"/>
  <c r="M231" i="9"/>
  <c r="O230" i="9"/>
  <c r="R230" i="9"/>
  <c r="X225" i="9"/>
  <c r="V346" i="9"/>
  <c r="W111" i="9" l="1"/>
  <c r="Y111" i="9" s="1"/>
  <c r="R231" i="9"/>
  <c r="M232" i="9"/>
  <c r="O231" i="9"/>
  <c r="X226" i="9"/>
  <c r="V347" i="9"/>
  <c r="W112" i="9" l="1"/>
  <c r="Y112" i="9" s="1"/>
  <c r="M233" i="9"/>
  <c r="R232" i="9"/>
  <c r="O232" i="9"/>
  <c r="X227" i="9"/>
  <c r="V348" i="9"/>
  <c r="M234" i="9" l="1"/>
  <c r="O233" i="9"/>
  <c r="R233" i="9"/>
  <c r="W113" i="9"/>
  <c r="Y113" i="9" s="1"/>
  <c r="X228" i="9"/>
  <c r="V349" i="9"/>
  <c r="M235" i="9" l="1"/>
  <c r="O234" i="9"/>
  <c r="W114" i="9"/>
  <c r="Y114" i="9" s="1"/>
  <c r="R234" i="9"/>
  <c r="X229" i="9"/>
  <c r="V350" i="9"/>
  <c r="M236" i="9" l="1"/>
  <c r="O235" i="9"/>
  <c r="R235" i="9"/>
  <c r="W115" i="9"/>
  <c r="Y115" i="9" s="1"/>
  <c r="X230" i="9"/>
  <c r="V351" i="9"/>
  <c r="R236" i="9" l="1"/>
  <c r="O236" i="9"/>
  <c r="W116" i="9"/>
  <c r="Y116" i="9" s="1"/>
  <c r="M237" i="9"/>
  <c r="X231" i="9"/>
  <c r="V352" i="9"/>
  <c r="W117" i="9" l="1"/>
  <c r="Y117" i="9" s="1"/>
  <c r="M238" i="9"/>
  <c r="R237" i="9"/>
  <c r="O237" i="9"/>
  <c r="X232" i="9"/>
  <c r="V353" i="9"/>
  <c r="W118" i="9" l="1"/>
  <c r="Y118" i="9" s="1"/>
  <c r="R238" i="9"/>
  <c r="M239" i="9"/>
  <c r="O238" i="9"/>
  <c r="X233" i="9"/>
  <c r="V354" i="9"/>
  <c r="W119" i="9" l="1"/>
  <c r="Y119" i="9" s="1"/>
  <c r="R239" i="9"/>
  <c r="M240" i="9"/>
  <c r="O239" i="9"/>
  <c r="X234" i="9"/>
  <c r="V355" i="9"/>
  <c r="W120" i="9" l="1"/>
  <c r="Y120" i="9" s="1"/>
  <c r="R240" i="9"/>
  <c r="M241" i="9"/>
  <c r="O240" i="9"/>
  <c r="X235" i="9"/>
  <c r="V356" i="9"/>
  <c r="O241" i="9" l="1"/>
  <c r="W121" i="9"/>
  <c r="Y121" i="9" s="1"/>
  <c r="M242" i="9"/>
  <c r="R241" i="9"/>
  <c r="X236" i="9"/>
  <c r="V357" i="9"/>
  <c r="M243" i="9" l="1"/>
  <c r="O242" i="9"/>
  <c r="R242" i="9"/>
  <c r="W122" i="9"/>
  <c r="Y122" i="9" s="1"/>
  <c r="X237" i="9"/>
  <c r="V358" i="9"/>
  <c r="M244" i="9" l="1"/>
  <c r="O243" i="9"/>
  <c r="R243" i="9"/>
  <c r="W123" i="9"/>
  <c r="Y123" i="9" s="1"/>
  <c r="X238" i="9"/>
  <c r="V359" i="9"/>
  <c r="M245" i="9" l="1"/>
  <c r="R244" i="9"/>
  <c r="O244" i="9"/>
  <c r="W124" i="9"/>
  <c r="Y124" i="9" s="1"/>
  <c r="X239" i="9"/>
  <c r="V360" i="9"/>
  <c r="W125" i="9" l="1"/>
  <c r="Y125" i="9" s="1"/>
  <c r="R245" i="9"/>
  <c r="M246" i="9"/>
  <c r="O245" i="9"/>
  <c r="X240" i="9"/>
  <c r="V361" i="9"/>
  <c r="M247" i="9" l="1"/>
  <c r="O246" i="9"/>
  <c r="R246" i="9"/>
  <c r="W126" i="9"/>
  <c r="Y126" i="9" s="1"/>
  <c r="X241" i="9"/>
  <c r="V362" i="9"/>
  <c r="M248" i="9" l="1"/>
  <c r="W127" i="9"/>
  <c r="Y127" i="9" s="1"/>
  <c r="R247" i="9"/>
  <c r="O247" i="9"/>
  <c r="X242" i="9"/>
  <c r="V363" i="9"/>
  <c r="M249" i="9" l="1"/>
  <c r="O248" i="9"/>
  <c r="W128" i="9"/>
  <c r="Y128" i="9" s="1"/>
  <c r="R248" i="9"/>
  <c r="X243" i="9"/>
  <c r="V364" i="9"/>
  <c r="M250" i="9" l="1"/>
  <c r="O249" i="9"/>
  <c r="R249" i="9"/>
  <c r="W129" i="9"/>
  <c r="Y129" i="9" s="1"/>
  <c r="X244" i="9"/>
  <c r="V365" i="9"/>
  <c r="R250" i="9" l="1"/>
  <c r="M251" i="9"/>
  <c r="O250" i="9"/>
  <c r="W130" i="9"/>
  <c r="Y130" i="9" s="1"/>
  <c r="X245" i="9"/>
  <c r="V366" i="9"/>
  <c r="O251" i="9" l="1"/>
  <c r="W131" i="9"/>
  <c r="Y131" i="9" s="1"/>
  <c r="M252" i="9"/>
  <c r="R251" i="9"/>
  <c r="X246" i="9"/>
  <c r="V367" i="9"/>
  <c r="W132" i="9" l="1"/>
  <c r="Y132" i="9" s="1"/>
  <c r="R252" i="9"/>
  <c r="O252" i="9"/>
  <c r="M253" i="9"/>
  <c r="X247" i="9"/>
  <c r="V368" i="9"/>
  <c r="W133" i="9" l="1"/>
  <c r="Y133" i="9" s="1"/>
  <c r="R253" i="9"/>
  <c r="M254" i="9"/>
  <c r="O253" i="9"/>
  <c r="X248" i="9"/>
  <c r="V369" i="9"/>
  <c r="W134" i="9" l="1"/>
  <c r="Y134" i="9" s="1"/>
  <c r="M255" i="9"/>
  <c r="O254" i="9"/>
  <c r="R254" i="9"/>
  <c r="X249" i="9"/>
  <c r="V370" i="9"/>
  <c r="M256" i="9" l="1"/>
  <c r="W135" i="9"/>
  <c r="Y135" i="9" s="1"/>
  <c r="O255" i="9"/>
  <c r="R255" i="9"/>
  <c r="X250" i="9"/>
  <c r="V371" i="9"/>
  <c r="M257" i="9" l="1"/>
  <c r="O256" i="9"/>
  <c r="W136" i="9"/>
  <c r="Y136" i="9" s="1"/>
  <c r="R256" i="9"/>
  <c r="X251" i="9"/>
  <c r="V372" i="9"/>
  <c r="M258" i="9" l="1"/>
  <c r="O257" i="9"/>
  <c r="W137" i="9"/>
  <c r="Y137" i="9" s="1"/>
  <c r="R257" i="9"/>
  <c r="X252" i="9"/>
  <c r="V373" i="9"/>
  <c r="M259" i="9" l="1"/>
  <c r="O258" i="9"/>
  <c r="W138" i="9"/>
  <c r="Y138" i="9" s="1"/>
  <c r="R258" i="9"/>
  <c r="X253" i="9"/>
  <c r="V374" i="9"/>
  <c r="O259" i="9" l="1"/>
  <c r="W139" i="9"/>
  <c r="Y139" i="9" s="1"/>
  <c r="M260" i="9"/>
  <c r="R259" i="9"/>
  <c r="X254" i="9"/>
  <c r="V375" i="9"/>
  <c r="O260" i="9" l="1"/>
  <c r="R260" i="9"/>
  <c r="M261" i="9"/>
  <c r="W140" i="9"/>
  <c r="Y140" i="9" s="1"/>
  <c r="X255" i="9"/>
  <c r="V376" i="9"/>
  <c r="W141" i="9" l="1"/>
  <c r="Y141" i="9" s="1"/>
  <c r="M262" i="9"/>
  <c r="R261" i="9"/>
  <c r="O261" i="9"/>
  <c r="X256" i="9"/>
  <c r="V377" i="9"/>
  <c r="W142" i="9" l="1"/>
  <c r="Y142" i="9" s="1"/>
  <c r="R262" i="9"/>
  <c r="M263" i="9"/>
  <c r="O262" i="9"/>
  <c r="X257" i="9"/>
  <c r="V378" i="9"/>
  <c r="W143" i="9" l="1"/>
  <c r="Y143" i="9" s="1"/>
  <c r="R263" i="9"/>
  <c r="M264" i="9"/>
  <c r="O263" i="9"/>
  <c r="X258" i="9"/>
  <c r="V379" i="9"/>
  <c r="W144" i="9" l="1"/>
  <c r="Y144" i="9" s="1"/>
  <c r="M265" i="9"/>
  <c r="R264" i="9"/>
  <c r="O264" i="9"/>
  <c r="X259" i="9"/>
  <c r="V380" i="9"/>
  <c r="R265" i="9" l="1"/>
  <c r="O265" i="9"/>
  <c r="W145" i="9"/>
  <c r="Y145" i="9" s="1"/>
  <c r="M266" i="9"/>
  <c r="X260" i="9"/>
  <c r="V381" i="9"/>
  <c r="W146" i="9" l="1"/>
  <c r="Y146" i="9" s="1"/>
  <c r="R266" i="9"/>
  <c r="M267" i="9"/>
  <c r="O266" i="9"/>
  <c r="X261" i="9"/>
  <c r="V382" i="9"/>
  <c r="W147" i="9" l="1"/>
  <c r="Y147" i="9" s="1"/>
  <c r="O267" i="9"/>
  <c r="R267" i="9"/>
  <c r="M268" i="9"/>
  <c r="X262" i="9"/>
  <c r="V383" i="9"/>
  <c r="W148" i="9" l="1"/>
  <c r="Y148" i="9" s="1"/>
  <c r="M269" i="9"/>
  <c r="R268" i="9"/>
  <c r="O268" i="9"/>
  <c r="X263" i="9"/>
  <c r="V384" i="9"/>
  <c r="M270" i="9" l="1"/>
  <c r="W149" i="9"/>
  <c r="Y149" i="9" s="1"/>
  <c r="R269" i="9"/>
  <c r="O269" i="9"/>
  <c r="X264" i="9"/>
  <c r="V385" i="9"/>
  <c r="M271" i="9" l="1"/>
  <c r="O270" i="9"/>
  <c r="W150" i="9"/>
  <c r="Y150" i="9" s="1"/>
  <c r="R270" i="9"/>
  <c r="X265" i="9"/>
  <c r="V386" i="9"/>
  <c r="M272" i="9" l="1"/>
  <c r="W151" i="9"/>
  <c r="Y151" i="9" s="1"/>
  <c r="O271" i="9"/>
  <c r="R271" i="9"/>
  <c r="X266" i="9"/>
  <c r="V387" i="9"/>
  <c r="M273" i="9" l="1"/>
  <c r="R272" i="9"/>
  <c r="O272" i="9"/>
  <c r="W152" i="9"/>
  <c r="Y152" i="9" s="1"/>
  <c r="X267" i="9"/>
  <c r="V388" i="9"/>
  <c r="W153" i="9" l="1"/>
  <c r="Y153" i="9" s="1"/>
  <c r="R273" i="9"/>
  <c r="M274" i="9"/>
  <c r="O273" i="9"/>
  <c r="X268" i="9"/>
  <c r="V389" i="9"/>
  <c r="W154" i="9" l="1"/>
  <c r="Y154" i="9" s="1"/>
  <c r="R274" i="9"/>
  <c r="M275" i="9"/>
  <c r="O274" i="9"/>
  <c r="X269" i="9"/>
  <c r="V390" i="9"/>
  <c r="W155" i="9" l="1"/>
  <c r="Y155" i="9" s="1"/>
  <c r="M276" i="9"/>
  <c r="R275" i="9"/>
  <c r="O275" i="9"/>
  <c r="X270" i="9"/>
  <c r="V391" i="9"/>
  <c r="W156" i="9" l="1"/>
  <c r="Y156" i="9" s="1"/>
  <c r="R276" i="9"/>
  <c r="M277" i="9"/>
  <c r="O276" i="9"/>
  <c r="X271" i="9"/>
  <c r="V392" i="9"/>
  <c r="W157" i="9" l="1"/>
  <c r="Y157" i="9" s="1"/>
  <c r="M278" i="9"/>
  <c r="R277" i="9"/>
  <c r="O277" i="9"/>
  <c r="X272" i="9"/>
  <c r="V393" i="9"/>
  <c r="M279" i="9" l="1"/>
  <c r="W158" i="9"/>
  <c r="Y158" i="9" s="1"/>
  <c r="O278" i="9"/>
  <c r="R278" i="9"/>
  <c r="X273" i="9"/>
  <c r="V394" i="9"/>
  <c r="M280" i="9" l="1"/>
  <c r="W159" i="9"/>
  <c r="Y159" i="9" s="1"/>
  <c r="R279" i="9"/>
  <c r="O279" i="9"/>
  <c r="X274" i="9"/>
  <c r="V395" i="9"/>
  <c r="M281" i="9" l="1"/>
  <c r="W160" i="9"/>
  <c r="Y160" i="9" s="1"/>
  <c r="R280" i="9"/>
  <c r="O280" i="9"/>
  <c r="X275" i="9"/>
  <c r="V396" i="9"/>
  <c r="R281" i="9" l="1"/>
  <c r="M282" i="9"/>
  <c r="O281" i="9"/>
  <c r="W161" i="9"/>
  <c r="Y161" i="9" s="1"/>
  <c r="X276" i="9"/>
  <c r="V397" i="9"/>
  <c r="W162" i="9" l="1"/>
  <c r="Y162" i="9" s="1"/>
  <c r="R282" i="9"/>
  <c r="M283" i="9"/>
  <c r="O282" i="9"/>
  <c r="X277" i="9"/>
  <c r="V398" i="9"/>
  <c r="W163" i="9" l="1"/>
  <c r="Y163" i="9" s="1"/>
  <c r="R283" i="9"/>
  <c r="M284" i="9"/>
  <c r="O283" i="9"/>
  <c r="X278" i="9"/>
  <c r="V399" i="9"/>
  <c r="W164" i="9" l="1"/>
  <c r="Y164" i="9" s="1"/>
  <c r="R284" i="9"/>
  <c r="M285" i="9"/>
  <c r="O284" i="9"/>
  <c r="X279" i="9"/>
  <c r="V400" i="9"/>
  <c r="W165" i="9" l="1"/>
  <c r="Y165" i="9" s="1"/>
  <c r="R285" i="9"/>
  <c r="M286" i="9"/>
  <c r="O285" i="9"/>
  <c r="X280" i="9"/>
  <c r="V401" i="9"/>
  <c r="W166" i="9" l="1"/>
  <c r="Y166" i="9" s="1"/>
  <c r="R286" i="9"/>
  <c r="M287" i="9"/>
  <c r="O286" i="9"/>
  <c r="X281" i="9"/>
  <c r="V402" i="9"/>
  <c r="M288" i="9" l="1"/>
  <c r="O287" i="9"/>
  <c r="W167" i="9"/>
  <c r="Y167" i="9" s="1"/>
  <c r="R287" i="9"/>
  <c r="X282" i="9"/>
  <c r="V403" i="9"/>
  <c r="M289" i="9" l="1"/>
  <c r="W168" i="9"/>
  <c r="Y168" i="9" s="1"/>
  <c r="R288" i="9"/>
  <c r="O288" i="9"/>
  <c r="X283" i="9"/>
  <c r="V404" i="9"/>
  <c r="M290" i="9" l="1"/>
  <c r="W169" i="9"/>
  <c r="Y169" i="9" s="1"/>
  <c r="O289" i="9"/>
  <c r="R289" i="9"/>
  <c r="X284" i="9"/>
  <c r="V405" i="9"/>
  <c r="R290" i="9" l="1"/>
  <c r="O290" i="9"/>
  <c r="W170" i="9"/>
  <c r="Y170" i="9" s="1"/>
  <c r="M291" i="9"/>
  <c r="X285" i="9"/>
  <c r="V406" i="9"/>
  <c r="W171" i="9" l="1"/>
  <c r="Y171" i="9" s="1"/>
  <c r="R291" i="9"/>
  <c r="M292" i="9"/>
  <c r="O291" i="9"/>
  <c r="X286" i="9"/>
  <c r="V407" i="9"/>
  <c r="W172" i="9" l="1"/>
  <c r="Y172" i="9" s="1"/>
  <c r="R292" i="9"/>
  <c r="M293" i="9"/>
  <c r="O292" i="9"/>
  <c r="X287" i="9"/>
  <c r="V408" i="9"/>
  <c r="W173" i="9" l="1"/>
  <c r="Y173" i="9" s="1"/>
  <c r="R293" i="9"/>
  <c r="M294" i="9"/>
  <c r="O293" i="9"/>
  <c r="X288" i="9"/>
  <c r="V409" i="9"/>
  <c r="W174" i="9" l="1"/>
  <c r="Y174" i="9" s="1"/>
  <c r="M295" i="9"/>
  <c r="R294" i="9"/>
  <c r="O294" i="9"/>
  <c r="X289" i="9"/>
  <c r="V410" i="9"/>
  <c r="M296" i="9" l="1"/>
  <c r="W175" i="9"/>
  <c r="Y175" i="9" s="1"/>
  <c r="O295" i="9"/>
  <c r="R295" i="9"/>
  <c r="X290" i="9"/>
  <c r="V411" i="9"/>
  <c r="M297" i="9" l="1"/>
  <c r="O296" i="9"/>
  <c r="W176" i="9"/>
  <c r="Y176" i="9" s="1"/>
  <c r="R296" i="9"/>
  <c r="X291" i="9"/>
  <c r="V412" i="9"/>
  <c r="M298" i="9" l="1"/>
  <c r="R297" i="9"/>
  <c r="O297" i="9"/>
  <c r="W177" i="9"/>
  <c r="Y177" i="9" s="1"/>
  <c r="X292" i="9"/>
  <c r="V413" i="9"/>
  <c r="W178" i="9" l="1"/>
  <c r="Y178" i="9" s="1"/>
  <c r="R298" i="9"/>
  <c r="M299" i="9"/>
  <c r="O298" i="9"/>
  <c r="X293" i="9"/>
  <c r="V414" i="9"/>
  <c r="W179" i="9" l="1"/>
  <c r="Y179" i="9" s="1"/>
  <c r="M300" i="9"/>
  <c r="R299" i="9"/>
  <c r="O299" i="9"/>
  <c r="X294" i="9"/>
  <c r="V415" i="9"/>
  <c r="M301" i="9" l="1"/>
  <c r="O300" i="9"/>
  <c r="W180" i="9"/>
  <c r="Y180" i="9" s="1"/>
  <c r="R300" i="9"/>
  <c r="X295" i="9"/>
  <c r="V416" i="9"/>
  <c r="R301" i="9" l="1"/>
  <c r="M302" i="9"/>
  <c r="O301" i="9"/>
  <c r="W181" i="9"/>
  <c r="Y181" i="9" s="1"/>
  <c r="X296" i="9"/>
  <c r="V417" i="9"/>
  <c r="W182" i="9" l="1"/>
  <c r="Y182" i="9" s="1"/>
  <c r="R302" i="9"/>
  <c r="M303" i="9"/>
  <c r="O302" i="9"/>
  <c r="X297" i="9"/>
  <c r="V418" i="9"/>
  <c r="M304" i="9" l="1"/>
  <c r="R303" i="9"/>
  <c r="O303" i="9"/>
  <c r="W183" i="9"/>
  <c r="Y183" i="9" s="1"/>
  <c r="X298" i="9"/>
  <c r="V419" i="9"/>
  <c r="W184" i="9" l="1"/>
  <c r="Y184" i="9" s="1"/>
  <c r="R304" i="9"/>
  <c r="M305" i="9"/>
  <c r="O304" i="9"/>
  <c r="X299" i="9"/>
  <c r="V420" i="9"/>
  <c r="W185" i="9" l="1"/>
  <c r="Y185" i="9" s="1"/>
  <c r="R305" i="9"/>
  <c r="M306" i="9"/>
  <c r="O305" i="9"/>
  <c r="X300" i="9"/>
  <c r="V421" i="9"/>
  <c r="W186" i="9" l="1"/>
  <c r="Y186" i="9" s="1"/>
  <c r="R306" i="9"/>
  <c r="M307" i="9"/>
  <c r="O306" i="9"/>
  <c r="X301" i="9"/>
  <c r="V422" i="9"/>
  <c r="R307" i="9" l="1"/>
  <c r="W187" i="9"/>
  <c r="Y187" i="9" s="1"/>
  <c r="M308" i="9"/>
  <c r="O307" i="9"/>
  <c r="X302" i="9"/>
  <c r="V423" i="9"/>
  <c r="W188" i="9" l="1"/>
  <c r="Y188" i="9" s="1"/>
  <c r="R308" i="9"/>
  <c r="O308" i="9"/>
  <c r="M309" i="9"/>
  <c r="X303" i="9"/>
  <c r="V424" i="9"/>
  <c r="W189" i="9" l="1"/>
  <c r="Y189" i="9" s="1"/>
  <c r="R309" i="9"/>
  <c r="M310" i="9"/>
  <c r="O309" i="9"/>
  <c r="X304" i="9"/>
  <c r="V425" i="9"/>
  <c r="W190" i="9" l="1"/>
  <c r="Y190" i="9" s="1"/>
  <c r="O310" i="9"/>
  <c r="R310" i="9"/>
  <c r="M311" i="9"/>
  <c r="X305" i="9"/>
  <c r="V426" i="9"/>
  <c r="W191" i="9" l="1"/>
  <c r="Y191" i="9" s="1"/>
  <c r="M312" i="9"/>
  <c r="O311" i="9"/>
  <c r="R311" i="9"/>
  <c r="X306" i="9"/>
  <c r="V427" i="9"/>
  <c r="W192" i="9" l="1"/>
  <c r="Y192" i="9" s="1"/>
  <c r="M313" i="9"/>
  <c r="R312" i="9"/>
  <c r="O312" i="9"/>
  <c r="X307" i="9"/>
  <c r="V428" i="9"/>
  <c r="M314" i="9" l="1"/>
  <c r="O313" i="9"/>
  <c r="R313" i="9"/>
  <c r="W193" i="9"/>
  <c r="Y193" i="9" s="1"/>
  <c r="X308" i="9"/>
  <c r="V429" i="9"/>
  <c r="M315" i="9" l="1"/>
  <c r="O314" i="9"/>
  <c r="W194" i="9"/>
  <c r="Y194" i="9" s="1"/>
  <c r="R314" i="9"/>
  <c r="X309" i="9"/>
  <c r="V430" i="9"/>
  <c r="M316" i="9" l="1"/>
  <c r="O315" i="9"/>
  <c r="R315" i="9"/>
  <c r="W195" i="9"/>
  <c r="Y195" i="9" s="1"/>
  <c r="X310" i="9"/>
  <c r="V431" i="9"/>
  <c r="R316" i="9" l="1"/>
  <c r="O316" i="9"/>
  <c r="M317" i="9"/>
  <c r="W196" i="9"/>
  <c r="Y196" i="9" s="1"/>
  <c r="X311" i="9"/>
  <c r="V432" i="9"/>
  <c r="W197" i="9" l="1"/>
  <c r="Y197" i="9" s="1"/>
  <c r="R317" i="9"/>
  <c r="M318" i="9"/>
  <c r="O317" i="9"/>
  <c r="X312" i="9"/>
  <c r="V433" i="9"/>
  <c r="W198" i="9" l="1"/>
  <c r="Y198" i="9" s="1"/>
  <c r="O318" i="9"/>
  <c r="R318" i="9"/>
  <c r="M319" i="9"/>
  <c r="X313" i="9"/>
  <c r="V434" i="9"/>
  <c r="M320" i="9" l="1"/>
  <c r="O319" i="9"/>
  <c r="W199" i="9"/>
  <c r="Y199" i="9" s="1"/>
  <c r="R319" i="9"/>
  <c r="X314" i="9"/>
  <c r="V435" i="9"/>
  <c r="W200" i="9" l="1"/>
  <c r="Y200" i="9" s="1"/>
  <c r="R320" i="9"/>
  <c r="O320" i="9"/>
  <c r="M321" i="9"/>
  <c r="X315" i="9"/>
  <c r="V436" i="9"/>
  <c r="M322" i="9" l="1"/>
  <c r="W201" i="9"/>
  <c r="Y201" i="9" s="1"/>
  <c r="O321" i="9"/>
  <c r="R321" i="9"/>
  <c r="X316" i="9"/>
  <c r="V437" i="9"/>
  <c r="M323" i="9" l="1"/>
  <c r="R322" i="9"/>
  <c r="O322" i="9"/>
  <c r="W202" i="9"/>
  <c r="Y202" i="9" s="1"/>
  <c r="X317" i="9"/>
  <c r="V438" i="9"/>
  <c r="M324" i="9" l="1"/>
  <c r="O323" i="9"/>
  <c r="R323" i="9"/>
  <c r="W203" i="9"/>
  <c r="Y203" i="9" s="1"/>
  <c r="X318" i="9"/>
  <c r="V439" i="9"/>
  <c r="M325" i="9" l="1"/>
  <c r="O324" i="9"/>
  <c r="W204" i="9"/>
  <c r="Y204" i="9" s="1"/>
  <c r="R324" i="9"/>
  <c r="X319" i="9"/>
  <c r="V440" i="9"/>
  <c r="R325" i="9" l="1"/>
  <c r="O325" i="9"/>
  <c r="W205" i="9"/>
  <c r="Y205" i="9" s="1"/>
  <c r="M326" i="9"/>
  <c r="X320" i="9"/>
  <c r="V441" i="9"/>
  <c r="W206" i="9" l="1"/>
  <c r="Y206" i="9" s="1"/>
  <c r="M327" i="9"/>
  <c r="O326" i="9"/>
  <c r="R326" i="9"/>
  <c r="X321" i="9"/>
  <c r="V442" i="9"/>
  <c r="W207" i="9" l="1"/>
  <c r="Y207" i="9" s="1"/>
  <c r="O327" i="9"/>
  <c r="R327" i="9"/>
  <c r="M328" i="9"/>
  <c r="X322" i="9"/>
  <c r="V443" i="9"/>
  <c r="W208" i="9" l="1"/>
  <c r="Y208" i="9" s="1"/>
  <c r="M329" i="9"/>
  <c r="O328" i="9"/>
  <c r="R328" i="9"/>
  <c r="X323" i="9"/>
  <c r="V444" i="9"/>
  <c r="W209" i="9" l="1"/>
  <c r="Y209" i="9" s="1"/>
  <c r="M330" i="9"/>
  <c r="R329" i="9"/>
  <c r="O329" i="9"/>
  <c r="X324" i="9"/>
  <c r="V445" i="9"/>
  <c r="M331" i="9" l="1"/>
  <c r="O330" i="9"/>
  <c r="R330" i="9"/>
  <c r="W210" i="9"/>
  <c r="Y210" i="9" s="1"/>
  <c r="X325" i="9"/>
  <c r="V446" i="9"/>
  <c r="M332" i="9" l="1"/>
  <c r="O331" i="9"/>
  <c r="W211" i="9"/>
  <c r="Y211" i="9" s="1"/>
  <c r="R331" i="9"/>
  <c r="X326" i="9"/>
  <c r="V447" i="9"/>
  <c r="M333" i="9" l="1"/>
  <c r="W212" i="9"/>
  <c r="Y212" i="9" s="1"/>
  <c r="R332" i="9"/>
  <c r="O332" i="9"/>
  <c r="X327" i="9"/>
  <c r="V448" i="9"/>
  <c r="M334" i="9" l="1"/>
  <c r="W213" i="9"/>
  <c r="Y213" i="9" s="1"/>
  <c r="O333" i="9"/>
  <c r="R333" i="9"/>
  <c r="X328" i="9"/>
  <c r="V449" i="9"/>
  <c r="O334" i="9" l="1"/>
  <c r="W214" i="9"/>
  <c r="Y214" i="9" s="1"/>
  <c r="M335" i="9"/>
  <c r="R334" i="9"/>
  <c r="X329" i="9"/>
  <c r="V450" i="9"/>
  <c r="W215" i="9" l="1"/>
  <c r="Y215" i="9" s="1"/>
  <c r="R335" i="9"/>
  <c r="M336" i="9"/>
  <c r="O335" i="9"/>
  <c r="X330" i="9"/>
  <c r="V451" i="9"/>
  <c r="W216" i="9" l="1"/>
  <c r="Y216" i="9" s="1"/>
  <c r="R336" i="9"/>
  <c r="M337" i="9"/>
  <c r="O336" i="9"/>
  <c r="X331" i="9"/>
  <c r="V452" i="9"/>
  <c r="W217" i="9" l="1"/>
  <c r="Y217" i="9" s="1"/>
  <c r="R337" i="9"/>
  <c r="O337" i="9"/>
  <c r="M338" i="9"/>
  <c r="X332" i="9"/>
  <c r="V453" i="9"/>
  <c r="W218" i="9" l="1"/>
  <c r="Y218" i="9" s="1"/>
  <c r="M339" i="9"/>
  <c r="O338" i="9"/>
  <c r="R338" i="9"/>
  <c r="X333" i="9"/>
  <c r="V454" i="9"/>
  <c r="M340" i="9" l="1"/>
  <c r="R339" i="9"/>
  <c r="O339" i="9"/>
  <c r="W219" i="9"/>
  <c r="Y219" i="9" s="1"/>
  <c r="X334" i="9"/>
  <c r="V455" i="9"/>
  <c r="M341" i="9" l="1"/>
  <c r="R340" i="9"/>
  <c r="O340" i="9"/>
  <c r="W220" i="9"/>
  <c r="Y220" i="9" s="1"/>
  <c r="X335" i="9"/>
  <c r="V456" i="9"/>
  <c r="M342" i="9" l="1"/>
  <c r="O341" i="9"/>
  <c r="R341" i="9"/>
  <c r="W221" i="9"/>
  <c r="Y221" i="9" s="1"/>
  <c r="X336" i="9"/>
  <c r="V457" i="9"/>
  <c r="M343" i="9" l="1"/>
  <c r="W222" i="9"/>
  <c r="Y222" i="9" s="1"/>
  <c r="R342" i="9"/>
  <c r="O342" i="9"/>
  <c r="X337" i="9"/>
  <c r="V458" i="9"/>
  <c r="R343" i="9" l="1"/>
  <c r="O343" i="9"/>
  <c r="M344" i="9"/>
  <c r="W223" i="9"/>
  <c r="Y223" i="9" s="1"/>
  <c r="X338" i="9"/>
  <c r="V459" i="9"/>
  <c r="W224" i="9" l="1"/>
  <c r="Y224" i="9" s="1"/>
  <c r="R344" i="9"/>
  <c r="M345" i="9"/>
  <c r="O344" i="9"/>
  <c r="X339" i="9"/>
  <c r="V460" i="9"/>
  <c r="W225" i="9" l="1"/>
  <c r="Y225" i="9" s="1"/>
  <c r="R345" i="9"/>
  <c r="O345" i="9"/>
  <c r="M346" i="9"/>
  <c r="X340" i="9"/>
  <c r="V461" i="9"/>
  <c r="W226" i="9" l="1"/>
  <c r="Y226" i="9" s="1"/>
  <c r="R346" i="9"/>
  <c r="O346" i="9"/>
  <c r="M347" i="9"/>
  <c r="X341" i="9"/>
  <c r="V462" i="9"/>
  <c r="W227" i="9" l="1"/>
  <c r="Y227" i="9" s="1"/>
  <c r="O347" i="9"/>
  <c r="M348" i="9"/>
  <c r="R347" i="9"/>
  <c r="X342" i="9"/>
  <c r="V463" i="9"/>
  <c r="M349" i="9" l="1"/>
  <c r="W228" i="9"/>
  <c r="Y228" i="9" s="1"/>
  <c r="O348" i="9"/>
  <c r="R348" i="9"/>
  <c r="X343" i="9"/>
  <c r="V464" i="9"/>
  <c r="R349" i="9" l="1"/>
  <c r="O349" i="9"/>
  <c r="W229" i="9"/>
  <c r="Y229" i="9" s="1"/>
  <c r="M350" i="9"/>
  <c r="X344" i="9"/>
  <c r="V465" i="9"/>
  <c r="W230" i="9" l="1"/>
  <c r="Y230" i="9" s="1"/>
  <c r="M351" i="9"/>
  <c r="R350" i="9"/>
  <c r="O350" i="9"/>
  <c r="X345" i="9"/>
  <c r="V466" i="9"/>
  <c r="W231" i="9" l="1"/>
  <c r="Y231" i="9" s="1"/>
  <c r="M352" i="9"/>
  <c r="R351" i="9"/>
  <c r="O351" i="9"/>
  <c r="X346" i="9"/>
  <c r="V467" i="9"/>
  <c r="M353" i="9" l="1"/>
  <c r="W232" i="9"/>
  <c r="Y232" i="9" s="1"/>
  <c r="O352" i="9"/>
  <c r="R352" i="9"/>
  <c r="X347" i="9"/>
  <c r="V468" i="9"/>
  <c r="M354" i="9" l="1"/>
  <c r="O353" i="9"/>
  <c r="W233" i="9"/>
  <c r="Y233" i="9" s="1"/>
  <c r="R353" i="9"/>
  <c r="X348" i="9"/>
  <c r="V469" i="9"/>
  <c r="O354" i="9" l="1"/>
  <c r="M355" i="9"/>
  <c r="W234" i="9"/>
  <c r="Y234" i="9" s="1"/>
  <c r="R354" i="9"/>
  <c r="X349" i="9"/>
  <c r="V470" i="9"/>
  <c r="W235" i="9" l="1"/>
  <c r="Y235" i="9" s="1"/>
  <c r="R355" i="9"/>
  <c r="M356" i="9"/>
  <c r="O355" i="9"/>
  <c r="X350" i="9"/>
  <c r="V471" i="9"/>
  <c r="W236" i="9" l="1"/>
  <c r="Y236" i="9" s="1"/>
  <c r="M357" i="9"/>
  <c r="R356" i="9"/>
  <c r="O356" i="9"/>
  <c r="X351" i="9"/>
  <c r="V472" i="9"/>
  <c r="O357" i="9" l="1"/>
  <c r="R357" i="9"/>
  <c r="W237" i="9"/>
  <c r="Y237" i="9" s="1"/>
  <c r="M358" i="9"/>
  <c r="X352" i="9"/>
  <c r="V473" i="9"/>
  <c r="W238" i="9" l="1"/>
  <c r="Y238" i="9" s="1"/>
  <c r="M359" i="9"/>
  <c r="R358" i="9"/>
  <c r="O358" i="9"/>
  <c r="X353" i="9"/>
  <c r="V474" i="9"/>
  <c r="W239" i="9" l="1"/>
  <c r="Y239" i="9" s="1"/>
  <c r="M360" i="9"/>
  <c r="O359" i="9"/>
  <c r="R359" i="9"/>
  <c r="X354" i="9"/>
  <c r="V475" i="9"/>
  <c r="O360" i="9" l="1"/>
  <c r="M361" i="9"/>
  <c r="W240" i="9"/>
  <c r="Y240" i="9" s="1"/>
  <c r="R360" i="9"/>
  <c r="X355" i="9"/>
  <c r="V476" i="9"/>
  <c r="W241" i="9" l="1"/>
  <c r="Y241" i="9" s="1"/>
  <c r="O361" i="9"/>
  <c r="M362" i="9"/>
  <c r="R361" i="9"/>
  <c r="V477" i="9"/>
  <c r="X356" i="9"/>
  <c r="W242" i="9" l="1"/>
  <c r="Y242" i="9" s="1"/>
  <c r="M363" i="9"/>
  <c r="O362" i="9"/>
  <c r="R362" i="9"/>
  <c r="V478" i="9"/>
  <c r="X357" i="9"/>
  <c r="R363" i="9" l="1"/>
  <c r="O363" i="9"/>
  <c r="W243" i="9"/>
  <c r="Y243" i="9" s="1"/>
  <c r="M364" i="9"/>
  <c r="V479" i="9"/>
  <c r="X358" i="9"/>
  <c r="W244" i="9" l="1"/>
  <c r="Y244" i="9" s="1"/>
  <c r="R364" i="9"/>
  <c r="O364" i="9"/>
  <c r="M365" i="9"/>
  <c r="V480" i="9"/>
  <c r="X359" i="9"/>
  <c r="O365" i="9" l="1"/>
  <c r="R365" i="9"/>
  <c r="M366" i="9"/>
  <c r="W245" i="9"/>
  <c r="Y245" i="9" s="1"/>
  <c r="V481" i="9"/>
  <c r="X360" i="9"/>
  <c r="W246" i="9" l="1"/>
  <c r="Y246" i="9" s="1"/>
  <c r="R366" i="9"/>
  <c r="M367" i="9"/>
  <c r="O366" i="9"/>
  <c r="V482" i="9"/>
  <c r="X361" i="9"/>
  <c r="W247" i="9" l="1"/>
  <c r="Y247" i="9" s="1"/>
  <c r="R367" i="9"/>
  <c r="M368" i="9"/>
  <c r="O367" i="9"/>
  <c r="X362" i="9"/>
  <c r="V483" i="9"/>
  <c r="W248" i="9" l="1"/>
  <c r="Y248" i="9" s="1"/>
  <c r="O368" i="9"/>
  <c r="R368" i="9"/>
  <c r="M369" i="9"/>
  <c r="X363" i="9"/>
  <c r="V484" i="9"/>
  <c r="W249" i="9" l="1"/>
  <c r="Y249" i="9" s="1"/>
  <c r="O369" i="9"/>
  <c r="M370" i="9"/>
  <c r="R369" i="9"/>
  <c r="X364" i="9"/>
  <c r="V485" i="9"/>
  <c r="W250" i="9" l="1"/>
  <c r="Y250" i="9" s="1"/>
  <c r="R370" i="9"/>
  <c r="O370" i="9"/>
  <c r="M371" i="9"/>
  <c r="X365" i="9"/>
  <c r="V486" i="9"/>
  <c r="W251" i="9" l="1"/>
  <c r="Y251" i="9" s="1"/>
  <c r="M372" i="9"/>
  <c r="R371" i="9"/>
  <c r="O371" i="9"/>
  <c r="V487" i="9"/>
  <c r="X366" i="9"/>
  <c r="R372" i="9" l="1"/>
  <c r="W252" i="9"/>
  <c r="Y252" i="9" s="1"/>
  <c r="O372" i="9"/>
  <c r="M373" i="9"/>
  <c r="V488" i="9"/>
  <c r="X367" i="9"/>
  <c r="M374" i="9" l="1"/>
  <c r="R373" i="9"/>
  <c r="O373" i="9"/>
  <c r="W253" i="9"/>
  <c r="Y253" i="9" s="1"/>
  <c r="V489" i="9"/>
  <c r="X368" i="9"/>
  <c r="M375" i="9" l="1"/>
  <c r="W254" i="9"/>
  <c r="Y254" i="9" s="1"/>
  <c r="O374" i="9"/>
  <c r="R374" i="9"/>
  <c r="X369" i="9"/>
  <c r="V490" i="9"/>
  <c r="R375" i="9" l="1"/>
  <c r="O375" i="9"/>
  <c r="W255" i="9"/>
  <c r="Y255" i="9" s="1"/>
  <c r="M376" i="9"/>
  <c r="X370" i="9"/>
  <c r="V491" i="9"/>
  <c r="W256" i="9" l="1"/>
  <c r="Y256" i="9" s="1"/>
  <c r="M377" i="9"/>
  <c r="O376" i="9"/>
  <c r="R376" i="9"/>
  <c r="V492" i="9"/>
  <c r="X371" i="9"/>
  <c r="R377" i="9" l="1"/>
  <c r="O377" i="9"/>
  <c r="M378" i="9"/>
  <c r="W257" i="9"/>
  <c r="Y257" i="9" s="1"/>
  <c r="X372" i="9"/>
  <c r="V493" i="9"/>
  <c r="W258" i="9" l="1"/>
  <c r="Y258" i="9" s="1"/>
  <c r="O378" i="9"/>
  <c r="M379" i="9"/>
  <c r="R378" i="9"/>
  <c r="X373" i="9"/>
  <c r="V494" i="9"/>
  <c r="W259" i="9" l="1"/>
  <c r="Y259" i="9" s="1"/>
  <c r="M380" i="9"/>
  <c r="R379" i="9"/>
  <c r="O379" i="9"/>
  <c r="X374" i="9"/>
  <c r="V495" i="9"/>
  <c r="M381" i="9" l="1"/>
  <c r="O380" i="9"/>
  <c r="R380" i="9"/>
  <c r="W260" i="9"/>
  <c r="Y260" i="9" s="1"/>
  <c r="X375" i="9"/>
  <c r="V496" i="9"/>
  <c r="O381" i="9" l="1"/>
  <c r="R381" i="9"/>
  <c r="W261" i="9"/>
  <c r="Y261" i="9" s="1"/>
  <c r="M382" i="9"/>
  <c r="V497" i="9"/>
  <c r="X376" i="9"/>
  <c r="M383" i="9" l="1"/>
  <c r="O382" i="9"/>
  <c r="R382" i="9"/>
  <c r="W262" i="9"/>
  <c r="Y262" i="9" s="1"/>
  <c r="X377" i="9"/>
  <c r="V498" i="9"/>
  <c r="R383" i="9" l="1"/>
  <c r="O383" i="9"/>
  <c r="W263" i="9"/>
  <c r="Y263" i="9" s="1"/>
  <c r="M384" i="9"/>
  <c r="V499" i="9"/>
  <c r="X378" i="9"/>
  <c r="W264" i="9" l="1"/>
  <c r="Y264" i="9" s="1"/>
  <c r="O384" i="9"/>
  <c r="M385" i="9"/>
  <c r="R384" i="9"/>
  <c r="X379" i="9"/>
  <c r="V500" i="9"/>
  <c r="W265" i="9" l="1"/>
  <c r="Y265" i="9" s="1"/>
  <c r="O385" i="9"/>
  <c r="R385" i="9"/>
  <c r="M386" i="9"/>
  <c r="X380" i="9"/>
  <c r="V501" i="9"/>
  <c r="W266" i="9" l="1"/>
  <c r="Y266" i="9" s="1"/>
  <c r="O386" i="9"/>
  <c r="M387" i="9"/>
  <c r="R386" i="9"/>
  <c r="V502" i="9"/>
  <c r="X381" i="9"/>
  <c r="R387" i="9" l="1"/>
  <c r="M388" i="9"/>
  <c r="W267" i="9"/>
  <c r="Y267" i="9" s="1"/>
  <c r="O387" i="9"/>
  <c r="V503" i="9"/>
  <c r="X382" i="9"/>
  <c r="W268" i="9" l="1"/>
  <c r="Y268" i="9" s="1"/>
  <c r="O388" i="9"/>
  <c r="R388" i="9"/>
  <c r="M389" i="9"/>
  <c r="V504" i="9"/>
  <c r="X383" i="9"/>
  <c r="W269" i="9" l="1"/>
  <c r="Y269" i="9" s="1"/>
  <c r="R389" i="9"/>
  <c r="O389" i="9"/>
  <c r="M390" i="9"/>
  <c r="X384" i="9"/>
  <c r="V505" i="9"/>
  <c r="W270" i="9" l="1"/>
  <c r="Y270" i="9" s="1"/>
  <c r="M391" i="9"/>
  <c r="O390" i="9"/>
  <c r="R390" i="9"/>
  <c r="X385" i="9"/>
  <c r="V506" i="9"/>
  <c r="W271" i="9" l="1"/>
  <c r="Y271" i="9" s="1"/>
  <c r="O391" i="9"/>
  <c r="R391" i="9"/>
  <c r="M392" i="9"/>
  <c r="X386" i="9"/>
  <c r="V507" i="9"/>
  <c r="W272" i="9" l="1"/>
  <c r="Y272" i="9" s="1"/>
  <c r="M393" i="9"/>
  <c r="O392" i="9"/>
  <c r="R392" i="9"/>
  <c r="X387" i="9"/>
  <c r="V508" i="9"/>
  <c r="W273" i="9" l="1"/>
  <c r="Y273" i="9" s="1"/>
  <c r="R393" i="9"/>
  <c r="O393" i="9"/>
  <c r="M394" i="9"/>
  <c r="V509" i="9"/>
  <c r="X388" i="9"/>
  <c r="W274" i="9" l="1"/>
  <c r="Y274" i="9" s="1"/>
  <c r="R394" i="9"/>
  <c r="O394" i="9"/>
  <c r="M395" i="9"/>
  <c r="V510" i="9"/>
  <c r="X389" i="9"/>
  <c r="W275" i="9" l="1"/>
  <c r="Y275" i="9" s="1"/>
  <c r="M396" i="9"/>
  <c r="O395" i="9"/>
  <c r="R395" i="9"/>
  <c r="X390" i="9"/>
  <c r="V511" i="9"/>
  <c r="O396" i="9" l="1"/>
  <c r="R396" i="9"/>
  <c r="W276" i="9"/>
  <c r="Y276" i="9" s="1"/>
  <c r="M397" i="9"/>
  <c r="V512" i="9"/>
  <c r="X391" i="9"/>
  <c r="R397" i="9" l="1"/>
  <c r="O397" i="9"/>
  <c r="W277" i="9"/>
  <c r="Y277" i="9" s="1"/>
  <c r="M398" i="9"/>
  <c r="X392" i="9"/>
  <c r="V513" i="9"/>
  <c r="W278" i="9" l="1"/>
  <c r="Y278" i="9" s="1"/>
  <c r="R398" i="9"/>
  <c r="O398" i="9"/>
  <c r="M399" i="9"/>
  <c r="X393" i="9"/>
  <c r="V514" i="9"/>
  <c r="W279" i="9" l="1"/>
  <c r="Y279" i="9" s="1"/>
  <c r="R399" i="9"/>
  <c r="O399" i="9"/>
  <c r="M400" i="9"/>
  <c r="V515" i="9"/>
  <c r="X394" i="9"/>
  <c r="W280" i="9" l="1"/>
  <c r="Y280" i="9" s="1"/>
  <c r="O400" i="9"/>
  <c r="R400" i="9"/>
  <c r="M401" i="9"/>
  <c r="V516" i="9"/>
  <c r="X395" i="9"/>
  <c r="W281" i="9" l="1"/>
  <c r="Y281" i="9" s="1"/>
  <c r="O401" i="9"/>
  <c r="R401" i="9"/>
  <c r="M402" i="9"/>
  <c r="V517" i="9"/>
  <c r="X396" i="9"/>
  <c r="W282" i="9" l="1"/>
  <c r="Y282" i="9" s="1"/>
  <c r="M403" i="9"/>
  <c r="O402" i="9"/>
  <c r="R402" i="9"/>
  <c r="V518" i="9"/>
  <c r="X397" i="9"/>
  <c r="W283" i="9" l="1"/>
  <c r="Y283" i="9" s="1"/>
  <c r="R403" i="9"/>
  <c r="O403" i="9"/>
  <c r="M404" i="9"/>
  <c r="X398" i="9"/>
  <c r="V519" i="9"/>
  <c r="W284" i="9" l="1"/>
  <c r="Y284" i="9" s="1"/>
  <c r="M405" i="9"/>
  <c r="O404" i="9"/>
  <c r="R404" i="9"/>
  <c r="X399" i="9"/>
  <c r="V520" i="9"/>
  <c r="M406" i="9" l="1"/>
  <c r="W285" i="9"/>
  <c r="Y285" i="9" s="1"/>
  <c r="R405" i="9"/>
  <c r="O405" i="9"/>
  <c r="X400" i="9"/>
  <c r="V521" i="9"/>
  <c r="M407" i="9" l="1"/>
  <c r="R406" i="9"/>
  <c r="W286" i="9"/>
  <c r="Y286" i="9" s="1"/>
  <c r="O406" i="9"/>
  <c r="X401" i="9"/>
  <c r="V522" i="9"/>
  <c r="R407" i="9" l="1"/>
  <c r="M408" i="9"/>
  <c r="W287" i="9"/>
  <c r="Y287" i="9" s="1"/>
  <c r="O407" i="9"/>
  <c r="X402" i="9"/>
  <c r="V523" i="9"/>
  <c r="W288" i="9" l="1"/>
  <c r="Y288" i="9" s="1"/>
  <c r="R408" i="9"/>
  <c r="M409" i="9"/>
  <c r="O408" i="9"/>
  <c r="X403" i="9"/>
  <c r="V524" i="9"/>
  <c r="W289" i="9" l="1"/>
  <c r="Y289" i="9" s="1"/>
  <c r="R409" i="9"/>
  <c r="O409" i="9"/>
  <c r="M410" i="9"/>
  <c r="X404" i="9"/>
  <c r="V525" i="9"/>
  <c r="W290" i="9" l="1"/>
  <c r="Y290" i="9" s="1"/>
  <c r="R410" i="9"/>
  <c r="O410" i="9"/>
  <c r="M411" i="9"/>
  <c r="X405" i="9"/>
  <c r="V526" i="9"/>
  <c r="W291" i="9" l="1"/>
  <c r="Y291" i="9" s="1"/>
  <c r="O411" i="9"/>
  <c r="R411" i="9"/>
  <c r="M412" i="9"/>
  <c r="X406" i="9"/>
  <c r="V527" i="9"/>
  <c r="W292" i="9" l="1"/>
  <c r="Y292" i="9" s="1"/>
  <c r="R412" i="9"/>
  <c r="O412" i="9"/>
  <c r="M413" i="9"/>
  <c r="V528" i="9"/>
  <c r="X407" i="9"/>
  <c r="W293" i="9" l="1"/>
  <c r="Y293" i="9" s="1"/>
  <c r="R413" i="9"/>
  <c r="O413" i="9"/>
  <c r="M414" i="9"/>
  <c r="V529" i="9"/>
  <c r="X408" i="9"/>
  <c r="W294" i="9" l="1"/>
  <c r="Y294" i="9" s="1"/>
  <c r="O414" i="9"/>
  <c r="M415" i="9"/>
  <c r="R414" i="9"/>
  <c r="V530" i="9"/>
  <c r="X409" i="9"/>
  <c r="M416" i="9" l="1"/>
  <c r="W295" i="9"/>
  <c r="Y295" i="9" s="1"/>
  <c r="R415" i="9"/>
  <c r="O415" i="9"/>
  <c r="X410" i="9"/>
  <c r="V531" i="9"/>
  <c r="M417" i="9" l="1"/>
  <c r="O416" i="9"/>
  <c r="R416" i="9"/>
  <c r="W296" i="9"/>
  <c r="Y296" i="9" s="1"/>
  <c r="X411" i="9"/>
  <c r="V532" i="9"/>
  <c r="R417" i="9" l="1"/>
  <c r="M418" i="9"/>
  <c r="O417" i="9"/>
  <c r="W297" i="9"/>
  <c r="Y297" i="9" s="1"/>
  <c r="V533" i="9"/>
  <c r="X412" i="9"/>
  <c r="W298" i="9" l="1"/>
  <c r="Y298" i="9" s="1"/>
  <c r="R418" i="9"/>
  <c r="O418" i="9"/>
  <c r="M419" i="9"/>
  <c r="V534" i="9"/>
  <c r="X413" i="9"/>
  <c r="W299" i="9" l="1"/>
  <c r="Y299" i="9" s="1"/>
  <c r="M420" i="9"/>
  <c r="R419" i="9"/>
  <c r="O419" i="9"/>
  <c r="V535" i="9"/>
  <c r="X414" i="9"/>
  <c r="O420" i="9" l="1"/>
  <c r="M421" i="9"/>
  <c r="R420" i="9"/>
  <c r="W300" i="9"/>
  <c r="Y300" i="9" s="1"/>
  <c r="V536" i="9"/>
  <c r="X415" i="9"/>
  <c r="W301" i="9" l="1"/>
  <c r="Y301" i="9" s="1"/>
  <c r="R421" i="9"/>
  <c r="O421" i="9"/>
  <c r="M422" i="9"/>
  <c r="X416" i="9"/>
  <c r="V537" i="9"/>
  <c r="W302" i="9" l="1"/>
  <c r="Y302" i="9" s="1"/>
  <c r="M423" i="9"/>
  <c r="O422" i="9"/>
  <c r="R422" i="9"/>
  <c r="V538" i="9"/>
  <c r="X417" i="9"/>
  <c r="M424" i="9" l="1"/>
  <c r="R423" i="9"/>
  <c r="O423" i="9"/>
  <c r="W303" i="9"/>
  <c r="Y303" i="9" s="1"/>
  <c r="V539" i="9"/>
  <c r="X418" i="9"/>
  <c r="R424" i="9" l="1"/>
  <c r="M425" i="9"/>
  <c r="O424" i="9"/>
  <c r="W304" i="9"/>
  <c r="Y304" i="9" s="1"/>
  <c r="V540" i="9"/>
  <c r="X419" i="9"/>
  <c r="W305" i="9" l="1"/>
  <c r="Y305" i="9" s="1"/>
  <c r="M426" i="9"/>
  <c r="O425" i="9"/>
  <c r="R425" i="9"/>
  <c r="X420" i="9"/>
  <c r="V541" i="9"/>
  <c r="R426" i="9" l="1"/>
  <c r="W306" i="9"/>
  <c r="Y306" i="9" s="1"/>
  <c r="M427" i="9"/>
  <c r="O426" i="9"/>
  <c r="X421" i="9"/>
  <c r="V542" i="9"/>
  <c r="W307" i="9" l="1"/>
  <c r="Y307" i="9" s="1"/>
  <c r="M428" i="9"/>
  <c r="O427" i="9"/>
  <c r="R427" i="9"/>
  <c r="V543" i="9"/>
  <c r="X422" i="9"/>
  <c r="W308" i="9" l="1"/>
  <c r="Y308" i="9" s="1"/>
  <c r="M429" i="9"/>
  <c r="R428" i="9"/>
  <c r="O428" i="9"/>
  <c r="X423" i="9"/>
  <c r="V544" i="9"/>
  <c r="M430" i="9" l="1"/>
  <c r="W309" i="9"/>
  <c r="Y309" i="9" s="1"/>
  <c r="R429" i="9"/>
  <c r="O429" i="9"/>
  <c r="X424" i="9"/>
  <c r="V545" i="9"/>
  <c r="O430" i="9" l="1"/>
  <c r="M431" i="9"/>
  <c r="W310" i="9"/>
  <c r="Y310" i="9" s="1"/>
  <c r="R430" i="9"/>
  <c r="V546" i="9"/>
  <c r="X425" i="9"/>
  <c r="M432" i="9" l="1"/>
  <c r="O431" i="9"/>
  <c r="R431" i="9"/>
  <c r="W311" i="9"/>
  <c r="Y311" i="9" s="1"/>
  <c r="V547" i="9"/>
  <c r="X426" i="9"/>
  <c r="R432" i="9" l="1"/>
  <c r="O432" i="9"/>
  <c r="W312" i="9"/>
  <c r="Y312" i="9" s="1"/>
  <c r="M433" i="9"/>
  <c r="X427" i="9"/>
  <c r="V548" i="9"/>
  <c r="W313" i="9" l="1"/>
  <c r="Y313" i="9" s="1"/>
  <c r="O433" i="9"/>
  <c r="R433" i="9"/>
  <c r="M434" i="9"/>
  <c r="V549" i="9"/>
  <c r="X428" i="9"/>
  <c r="W314" i="9" l="1"/>
  <c r="Y314" i="9" s="1"/>
  <c r="R434" i="9"/>
  <c r="O434" i="9"/>
  <c r="M435" i="9"/>
  <c r="X429" i="9"/>
  <c r="V550" i="9"/>
  <c r="W315" i="9" l="1"/>
  <c r="Y315" i="9" s="1"/>
  <c r="O435" i="9"/>
  <c r="M436" i="9"/>
  <c r="R435" i="9"/>
  <c r="X430" i="9"/>
  <c r="V551" i="9"/>
  <c r="W316" i="9" l="1"/>
  <c r="Y316" i="9" s="1"/>
  <c r="R436" i="9"/>
  <c r="M437" i="9"/>
  <c r="O436" i="9"/>
  <c r="V552" i="9"/>
  <c r="X431" i="9"/>
  <c r="W317" i="9" l="1"/>
  <c r="Y317" i="9" s="1"/>
  <c r="M438" i="9"/>
  <c r="O437" i="9"/>
  <c r="R437" i="9"/>
  <c r="V553" i="9"/>
  <c r="X432" i="9"/>
  <c r="M439" i="9" l="1"/>
  <c r="O438" i="9"/>
  <c r="W318" i="9"/>
  <c r="Y318" i="9" s="1"/>
  <c r="R438" i="9"/>
  <c r="V554" i="9"/>
  <c r="X433" i="9"/>
  <c r="O439" i="9" l="1"/>
  <c r="W319" i="9"/>
  <c r="Y319" i="9" s="1"/>
  <c r="M440" i="9"/>
  <c r="R439" i="9"/>
  <c r="X434" i="9"/>
  <c r="V555" i="9"/>
  <c r="W320" i="9" l="1"/>
  <c r="Y320" i="9" s="1"/>
  <c r="R440" i="9"/>
  <c r="O440" i="9"/>
  <c r="M441" i="9"/>
  <c r="X435" i="9"/>
  <c r="V556" i="9"/>
  <c r="W321" i="9" l="1"/>
  <c r="Y321" i="9" s="1"/>
  <c r="O441" i="9"/>
  <c r="M442" i="9"/>
  <c r="R441" i="9"/>
  <c r="X436" i="9"/>
  <c r="V557" i="9"/>
  <c r="W322" i="9" l="1"/>
  <c r="Y322" i="9" s="1"/>
  <c r="M443" i="9"/>
  <c r="R442" i="9"/>
  <c r="O442" i="9"/>
  <c r="V558" i="9"/>
  <c r="X437" i="9"/>
  <c r="W323" i="9" l="1"/>
  <c r="Y323" i="9" s="1"/>
  <c r="R443" i="9"/>
  <c r="O443" i="9"/>
  <c r="M444" i="9"/>
  <c r="X438" i="9"/>
  <c r="V559" i="9"/>
  <c r="W324" i="9" l="1"/>
  <c r="Y324" i="9" s="1"/>
  <c r="M445" i="9"/>
  <c r="R444" i="9"/>
  <c r="O444" i="9"/>
  <c r="X439" i="9"/>
  <c r="V560" i="9"/>
  <c r="M446" i="9" l="1"/>
  <c r="R445" i="9"/>
  <c r="W325" i="9"/>
  <c r="Y325" i="9" s="1"/>
  <c r="O445" i="9"/>
  <c r="V561" i="9"/>
  <c r="X440" i="9"/>
  <c r="M447" i="9" l="1"/>
  <c r="O446" i="9"/>
  <c r="W326" i="9"/>
  <c r="Y326" i="9" s="1"/>
  <c r="R446" i="9"/>
  <c r="V562" i="9"/>
  <c r="X441" i="9"/>
  <c r="O447" i="9" l="1"/>
  <c r="W327" i="9"/>
  <c r="Y327" i="9" s="1"/>
  <c r="R447" i="9"/>
  <c r="M448" i="9"/>
  <c r="V563" i="9"/>
  <c r="X442" i="9"/>
  <c r="O448" i="9" l="1"/>
  <c r="M449" i="9"/>
  <c r="W328" i="9"/>
  <c r="Y328" i="9" s="1"/>
  <c r="R448" i="9"/>
  <c r="V564" i="9"/>
  <c r="X443" i="9"/>
  <c r="O449" i="9" l="1"/>
  <c r="M450" i="9"/>
  <c r="R449" i="9"/>
  <c r="W329" i="9"/>
  <c r="Y329" i="9" s="1"/>
  <c r="X444" i="9"/>
  <c r="V565" i="9"/>
  <c r="W330" i="9" l="1"/>
  <c r="Y330" i="9" s="1"/>
  <c r="O450" i="9"/>
  <c r="M451" i="9"/>
  <c r="R450" i="9"/>
  <c r="X445" i="9"/>
  <c r="V566" i="9"/>
  <c r="W331" i="9" l="1"/>
  <c r="Y331" i="9" s="1"/>
  <c r="R451" i="9"/>
  <c r="M452" i="9"/>
  <c r="O451" i="9"/>
  <c r="X446" i="9"/>
  <c r="V567" i="9"/>
  <c r="W332" i="9" l="1"/>
  <c r="Y332" i="9" s="1"/>
  <c r="M453" i="9"/>
  <c r="R452" i="9"/>
  <c r="O452" i="9"/>
  <c r="X447" i="9"/>
  <c r="V568" i="9"/>
  <c r="M454" i="9" l="1"/>
  <c r="O453" i="9"/>
  <c r="R453" i="9"/>
  <c r="W333" i="9"/>
  <c r="Y333" i="9" s="1"/>
  <c r="X448" i="9"/>
  <c r="V569" i="9"/>
  <c r="R454" i="9" l="1"/>
  <c r="O454" i="9"/>
  <c r="M455" i="9"/>
  <c r="W334" i="9"/>
  <c r="Y334" i="9" s="1"/>
  <c r="V570" i="9"/>
  <c r="X449" i="9"/>
  <c r="W335" i="9" l="1"/>
  <c r="Y335" i="9" s="1"/>
  <c r="R455" i="9"/>
  <c r="M456" i="9"/>
  <c r="O455" i="9"/>
  <c r="V571" i="9"/>
  <c r="X450" i="9"/>
  <c r="W336" i="9" l="1"/>
  <c r="Y336" i="9" s="1"/>
  <c r="R456" i="9"/>
  <c r="M457" i="9"/>
  <c r="O456" i="9"/>
  <c r="X451" i="9"/>
  <c r="V572" i="9"/>
  <c r="M458" i="9" l="1"/>
  <c r="O457" i="9"/>
  <c r="W337" i="9"/>
  <c r="Y337" i="9" s="1"/>
  <c r="R457" i="9"/>
  <c r="V573" i="9"/>
  <c r="X452" i="9"/>
  <c r="R458" i="9" l="1"/>
  <c r="W338" i="9"/>
  <c r="Y338" i="9" s="1"/>
  <c r="M459" i="9"/>
  <c r="O458" i="9"/>
  <c r="V574" i="9"/>
  <c r="X453" i="9"/>
  <c r="W339" i="9" l="1"/>
  <c r="Y339" i="9" s="1"/>
  <c r="R459" i="9"/>
  <c r="O459" i="9"/>
  <c r="M460" i="9"/>
  <c r="X454" i="9"/>
  <c r="V575" i="9"/>
  <c r="W340" i="9" l="1"/>
  <c r="Y340" i="9" s="1"/>
  <c r="R460" i="9"/>
  <c r="M461" i="9"/>
  <c r="O460" i="9"/>
  <c r="V576" i="9"/>
  <c r="X455" i="9"/>
  <c r="W341" i="9" l="1"/>
  <c r="Y341" i="9" s="1"/>
  <c r="M462" i="9"/>
  <c r="R461" i="9"/>
  <c r="O461" i="9"/>
  <c r="V577" i="9"/>
  <c r="X456" i="9"/>
  <c r="M463" i="9" l="1"/>
  <c r="R462" i="9"/>
  <c r="W342" i="9"/>
  <c r="Y342" i="9" s="1"/>
  <c r="O462" i="9"/>
  <c r="V578" i="9"/>
  <c r="X457" i="9"/>
  <c r="M464" i="9" l="1"/>
  <c r="R463" i="9"/>
  <c r="W343" i="9"/>
  <c r="Y343" i="9" s="1"/>
  <c r="O463" i="9"/>
  <c r="X458" i="9"/>
  <c r="V579" i="9"/>
  <c r="M465" i="9" l="1"/>
  <c r="W344" i="9"/>
  <c r="Y344" i="9" s="1"/>
  <c r="R464" i="9"/>
  <c r="O464" i="9"/>
  <c r="X459" i="9"/>
  <c r="V580" i="9"/>
  <c r="W345" i="9" l="1"/>
  <c r="Y345" i="9" s="1"/>
  <c r="R465" i="9"/>
  <c r="O465" i="9"/>
  <c r="M466" i="9"/>
  <c r="V581" i="9"/>
  <c r="X460" i="9"/>
  <c r="W346" i="9" l="1"/>
  <c r="Y346" i="9" s="1"/>
  <c r="R466" i="9"/>
  <c r="O466" i="9"/>
  <c r="M467" i="9"/>
  <c r="V582" i="9"/>
  <c r="X461" i="9"/>
  <c r="R467" i="9" l="1"/>
  <c r="M468" i="9"/>
  <c r="O467" i="9"/>
  <c r="W347" i="9"/>
  <c r="Y347" i="9" s="1"/>
  <c r="V583" i="9"/>
  <c r="X462" i="9"/>
  <c r="O468" i="9" l="1"/>
  <c r="M469" i="9"/>
  <c r="W348" i="9"/>
  <c r="Y348" i="9" s="1"/>
  <c r="R468" i="9"/>
  <c r="V584" i="9"/>
  <c r="X463" i="9"/>
  <c r="M470" i="9" l="1"/>
  <c r="O469" i="9"/>
  <c r="W349" i="9"/>
  <c r="Y349" i="9" s="1"/>
  <c r="R469" i="9"/>
  <c r="X464" i="9"/>
  <c r="V585" i="9"/>
  <c r="O470" i="9" l="1"/>
  <c r="M471" i="9"/>
  <c r="W350" i="9"/>
  <c r="Y350" i="9" s="1"/>
  <c r="R470" i="9"/>
  <c r="X465" i="9"/>
  <c r="V586" i="9"/>
  <c r="M472" i="9" l="1"/>
  <c r="O471" i="9"/>
  <c r="W351" i="9"/>
  <c r="Y351" i="9" s="1"/>
  <c r="R471" i="9"/>
  <c r="V587" i="9"/>
  <c r="X466" i="9"/>
  <c r="W352" i="9" l="1"/>
  <c r="Y352" i="9" s="1"/>
  <c r="M473" i="9"/>
  <c r="R472" i="9"/>
  <c r="O472" i="9"/>
  <c r="V588" i="9"/>
  <c r="X467" i="9"/>
  <c r="W353" i="9" l="1"/>
  <c r="Y353" i="9" s="1"/>
  <c r="M474" i="9"/>
  <c r="O473" i="9"/>
  <c r="R473" i="9"/>
  <c r="X468" i="9"/>
  <c r="V589" i="9"/>
  <c r="M475" i="9" l="1"/>
  <c r="R474" i="9"/>
  <c r="O474" i="9"/>
  <c r="W354" i="9"/>
  <c r="Y354" i="9" s="1"/>
  <c r="V590" i="9"/>
  <c r="X469" i="9"/>
  <c r="R475" i="9" l="1"/>
  <c r="O475" i="9"/>
  <c r="W355" i="9"/>
  <c r="Y355" i="9" s="1"/>
  <c r="M476" i="9"/>
  <c r="V591" i="9"/>
  <c r="X470" i="9"/>
  <c r="O476" i="9" l="1"/>
  <c r="M477" i="9"/>
  <c r="W356" i="9"/>
  <c r="Y356" i="9" s="1"/>
  <c r="R476" i="9"/>
  <c r="V592" i="9"/>
  <c r="X471" i="9"/>
  <c r="O477" i="9" l="1"/>
  <c r="R477" i="9"/>
  <c r="W357" i="9"/>
  <c r="Y357" i="9" s="1"/>
  <c r="M478" i="9"/>
  <c r="X472" i="9"/>
  <c r="V593" i="9"/>
  <c r="W358" i="9" l="1"/>
  <c r="Y358" i="9" s="1"/>
  <c r="M479" i="9"/>
  <c r="O478" i="9"/>
  <c r="R478" i="9"/>
  <c r="V594" i="9"/>
  <c r="X473" i="9"/>
  <c r="R479" i="9" l="1"/>
  <c r="O479" i="9"/>
  <c r="M480" i="9"/>
  <c r="W359" i="9"/>
  <c r="Y359" i="9" s="1"/>
  <c r="V595" i="9"/>
  <c r="X474" i="9"/>
  <c r="M481" i="9" l="1"/>
  <c r="W360" i="9"/>
  <c r="Y360" i="9" s="1"/>
  <c r="O480" i="9"/>
  <c r="R480" i="9"/>
  <c r="X475" i="9"/>
  <c r="V596" i="9"/>
  <c r="M482" i="9" l="1"/>
  <c r="O481" i="9"/>
  <c r="R481" i="9"/>
  <c r="W361" i="9"/>
  <c r="Y361" i="9" s="1"/>
  <c r="X476" i="9"/>
  <c r="V597" i="9"/>
  <c r="M483" i="9" l="1"/>
  <c r="R482" i="9"/>
  <c r="W362" i="9"/>
  <c r="Y362" i="9" s="1"/>
  <c r="O482" i="9"/>
  <c r="V598" i="9"/>
  <c r="X477" i="9"/>
  <c r="W363" i="9" l="1"/>
  <c r="Y363" i="9" s="1"/>
  <c r="R483" i="9"/>
  <c r="M484" i="9"/>
  <c r="O483" i="9"/>
  <c r="X478" i="9"/>
  <c r="V599" i="9"/>
  <c r="O484" i="9" l="1"/>
  <c r="R484" i="9"/>
  <c r="W364" i="9"/>
  <c r="Y364" i="9" s="1"/>
  <c r="M485" i="9"/>
  <c r="V600" i="9"/>
  <c r="X479" i="9"/>
  <c r="R485" i="9" l="1"/>
  <c r="W365" i="9"/>
  <c r="Y365" i="9" s="1"/>
  <c r="M486" i="9"/>
  <c r="O485" i="9"/>
  <c r="V601" i="9"/>
  <c r="X480" i="9"/>
  <c r="M487" i="9" l="1"/>
  <c r="O486" i="9"/>
  <c r="R486" i="9"/>
  <c r="W366" i="9"/>
  <c r="Y366" i="9" s="1"/>
  <c r="X481" i="9"/>
  <c r="V602" i="9"/>
  <c r="O487" i="9" l="1"/>
  <c r="W367" i="9"/>
  <c r="Y367" i="9" s="1"/>
  <c r="R487" i="9"/>
  <c r="M488" i="9"/>
  <c r="V603" i="9"/>
  <c r="X482" i="9"/>
  <c r="O488" i="9" l="1"/>
  <c r="R488" i="9"/>
  <c r="M489" i="9"/>
  <c r="W368" i="9"/>
  <c r="Y368" i="9" s="1"/>
  <c r="X483" i="9"/>
  <c r="V604" i="9"/>
  <c r="M490" i="9" l="1"/>
  <c r="O489" i="9"/>
  <c r="W369" i="9"/>
  <c r="Y369" i="9" s="1"/>
  <c r="R489" i="9"/>
  <c r="V605" i="9"/>
  <c r="X484" i="9"/>
  <c r="R490" i="9" l="1"/>
  <c r="W370" i="9"/>
  <c r="Y370" i="9" s="1"/>
  <c r="O490" i="9"/>
  <c r="M491" i="9"/>
  <c r="V606" i="9"/>
  <c r="X485" i="9"/>
  <c r="O491" i="9" l="1"/>
  <c r="W371" i="9"/>
  <c r="Y371" i="9" s="1"/>
  <c r="M492" i="9"/>
  <c r="R491" i="9"/>
  <c r="X486" i="9"/>
  <c r="V607" i="9"/>
  <c r="O492" i="9" l="1"/>
  <c r="R492" i="9"/>
  <c r="M493" i="9"/>
  <c r="W372" i="9"/>
  <c r="Y372" i="9" s="1"/>
  <c r="V608" i="9"/>
  <c r="X487" i="9"/>
  <c r="R493" i="9" l="1"/>
  <c r="W373" i="9"/>
  <c r="Y373" i="9" s="1"/>
  <c r="M494" i="9"/>
  <c r="O493" i="9"/>
  <c r="V609" i="9"/>
  <c r="X488" i="9"/>
  <c r="O494" i="9" l="1"/>
  <c r="R494" i="9"/>
  <c r="M495" i="9"/>
  <c r="W374" i="9"/>
  <c r="Y374" i="9" s="1"/>
  <c r="V610" i="9"/>
  <c r="X489" i="9"/>
  <c r="O495" i="9" l="1"/>
  <c r="W375" i="9"/>
  <c r="Y375" i="9" s="1"/>
  <c r="R495" i="9"/>
  <c r="M496" i="9"/>
  <c r="X490" i="9"/>
  <c r="V611" i="9"/>
  <c r="W376" i="9" l="1"/>
  <c r="Y376" i="9" s="1"/>
  <c r="R496" i="9"/>
  <c r="O496" i="9"/>
  <c r="M497" i="9"/>
  <c r="X491" i="9"/>
  <c r="V612" i="9"/>
  <c r="M498" i="9" l="1"/>
  <c r="R497" i="9"/>
  <c r="O497" i="9"/>
  <c r="W377" i="9"/>
  <c r="Y377" i="9" s="1"/>
  <c r="X492" i="9"/>
  <c r="V613" i="9"/>
  <c r="O498" i="9" l="1"/>
  <c r="M499" i="9"/>
  <c r="W378" i="9"/>
  <c r="Y378" i="9" s="1"/>
  <c r="R498" i="9"/>
  <c r="X493" i="9"/>
  <c r="V614" i="9"/>
  <c r="M500" i="9" l="1"/>
  <c r="O499" i="9"/>
  <c r="W379" i="9"/>
  <c r="Y379" i="9" s="1"/>
  <c r="R499" i="9"/>
  <c r="X494" i="9"/>
  <c r="V615" i="9"/>
  <c r="O500" i="9" l="1"/>
  <c r="M501" i="9"/>
  <c r="R500" i="9"/>
  <c r="W380" i="9"/>
  <c r="Y380" i="9" s="1"/>
  <c r="V616" i="9"/>
  <c r="X495" i="9"/>
  <c r="O501" i="9" l="1"/>
  <c r="W381" i="9"/>
  <c r="Y381" i="9" s="1"/>
  <c r="M502" i="9"/>
  <c r="R501" i="9"/>
  <c r="V617" i="9"/>
  <c r="X496" i="9"/>
  <c r="R502" i="9" l="1"/>
  <c r="W382" i="9"/>
  <c r="Y382" i="9" s="1"/>
  <c r="O502" i="9"/>
  <c r="M503" i="9"/>
  <c r="V618" i="9"/>
  <c r="X497" i="9"/>
  <c r="O503" i="9" l="1"/>
  <c r="W383" i="9"/>
  <c r="Y383" i="9" s="1"/>
  <c r="M504" i="9"/>
  <c r="R503" i="9"/>
  <c r="V619" i="9"/>
  <c r="X498" i="9"/>
  <c r="R504" i="9" l="1"/>
  <c r="O504" i="9"/>
  <c r="M505" i="9"/>
  <c r="W384" i="9"/>
  <c r="Y384" i="9" s="1"/>
  <c r="V620" i="9"/>
  <c r="X499" i="9"/>
  <c r="R505" i="9" l="1"/>
  <c r="O505" i="9"/>
  <c r="W385" i="9"/>
  <c r="Y385" i="9" s="1"/>
  <c r="M506" i="9"/>
  <c r="V621" i="9"/>
  <c r="X500" i="9"/>
  <c r="M507" i="9" l="1"/>
  <c r="R506" i="9"/>
  <c r="O506" i="9"/>
  <c r="W386" i="9"/>
  <c r="Y386" i="9" s="1"/>
  <c r="V622" i="9"/>
  <c r="X501" i="9"/>
  <c r="O507" i="9" l="1"/>
  <c r="W387" i="9"/>
  <c r="Y387" i="9" s="1"/>
  <c r="R507" i="9"/>
  <c r="M508" i="9"/>
  <c r="X502" i="9"/>
  <c r="V623" i="9"/>
  <c r="W388" i="9" l="1"/>
  <c r="Y388" i="9" s="1"/>
  <c r="R508" i="9"/>
  <c r="M509" i="9"/>
  <c r="O508" i="9"/>
  <c r="X503" i="9"/>
  <c r="V624" i="9"/>
  <c r="O509" i="9" l="1"/>
  <c r="M510" i="9"/>
  <c r="R509" i="9"/>
  <c r="W389" i="9"/>
  <c r="Y389" i="9" s="1"/>
  <c r="X504" i="9"/>
  <c r="V625" i="9"/>
  <c r="O510" i="9" l="1"/>
  <c r="M511" i="9"/>
  <c r="W390" i="9"/>
  <c r="Y390" i="9" s="1"/>
  <c r="R510" i="9"/>
  <c r="X505" i="9"/>
  <c r="V626" i="9"/>
  <c r="W391" i="9" l="1"/>
  <c r="Y391" i="9" s="1"/>
  <c r="M512" i="9"/>
  <c r="R511" i="9"/>
  <c r="O511" i="9"/>
  <c r="X506" i="9"/>
  <c r="V627" i="9"/>
  <c r="M513" i="9" l="1"/>
  <c r="O512" i="9"/>
  <c r="R512" i="9"/>
  <c r="W392" i="9"/>
  <c r="Y392" i="9" s="1"/>
  <c r="X507" i="9"/>
  <c r="V628" i="9"/>
  <c r="M514" i="9" l="1"/>
  <c r="O513" i="9"/>
  <c r="W393" i="9"/>
  <c r="Y393" i="9" s="1"/>
  <c r="R513" i="9"/>
  <c r="V629" i="9"/>
  <c r="X508" i="9"/>
  <c r="W394" i="9" l="1"/>
  <c r="Y394" i="9" s="1"/>
  <c r="M515" i="9"/>
  <c r="R514" i="9"/>
  <c r="O514" i="9"/>
  <c r="X509" i="9"/>
  <c r="V630" i="9"/>
  <c r="M516" i="9" l="1"/>
  <c r="W395" i="9"/>
  <c r="Y395" i="9" s="1"/>
  <c r="R515" i="9"/>
  <c r="O515" i="9"/>
  <c r="V631" i="9"/>
  <c r="X510" i="9"/>
  <c r="M517" i="9" l="1"/>
  <c r="W396" i="9"/>
  <c r="Y396" i="9" s="1"/>
  <c r="O516" i="9"/>
  <c r="R516" i="9"/>
  <c r="X511" i="9"/>
  <c r="V632" i="9"/>
  <c r="R517" i="9" l="1"/>
  <c r="O517" i="9"/>
  <c r="M518" i="9"/>
  <c r="W397" i="9"/>
  <c r="Y397" i="9" s="1"/>
  <c r="X512" i="9"/>
  <c r="V633" i="9"/>
  <c r="R518" i="9" l="1"/>
  <c r="W398" i="9"/>
  <c r="Y398" i="9" s="1"/>
  <c r="O518" i="9"/>
  <c r="M519" i="9"/>
  <c r="V634" i="9"/>
  <c r="X513" i="9"/>
  <c r="R519" i="9" l="1"/>
  <c r="M520" i="9"/>
  <c r="O519" i="9"/>
  <c r="W399" i="9"/>
  <c r="Y399" i="9" s="1"/>
  <c r="V635" i="9"/>
  <c r="X514" i="9"/>
  <c r="W400" i="9" l="1"/>
  <c r="Y400" i="9" s="1"/>
  <c r="O520" i="9"/>
  <c r="M521" i="9"/>
  <c r="R520" i="9"/>
  <c r="X515" i="9"/>
  <c r="V636" i="9"/>
  <c r="W401" i="9" l="1"/>
  <c r="Y401" i="9" s="1"/>
  <c r="R521" i="9"/>
  <c r="M522" i="9"/>
  <c r="O521" i="9"/>
  <c r="X516" i="9"/>
  <c r="V637" i="9"/>
  <c r="M523" i="9" l="1"/>
  <c r="O522" i="9"/>
  <c r="W402" i="9"/>
  <c r="Y402" i="9" s="1"/>
  <c r="R522" i="9"/>
  <c r="V638" i="9"/>
  <c r="X517" i="9"/>
  <c r="R523" i="9" l="1"/>
  <c r="M524" i="9"/>
  <c r="O523" i="9"/>
  <c r="W403" i="9"/>
  <c r="Y403" i="9" s="1"/>
  <c r="V639" i="9"/>
  <c r="X518" i="9"/>
  <c r="O524" i="9" l="1"/>
  <c r="M525" i="9"/>
  <c r="R524" i="9"/>
  <c r="W404" i="9"/>
  <c r="Y404" i="9" s="1"/>
  <c r="V640" i="9"/>
  <c r="X519" i="9"/>
  <c r="R525" i="9" l="1"/>
  <c r="M526" i="9"/>
  <c r="W405" i="9"/>
  <c r="Y405" i="9" s="1"/>
  <c r="O525" i="9"/>
  <c r="V641" i="9"/>
  <c r="X520" i="9"/>
  <c r="W406" i="9" l="1"/>
  <c r="Y406" i="9" s="1"/>
  <c r="O526" i="9"/>
  <c r="M527" i="9"/>
  <c r="R526" i="9"/>
  <c r="X521" i="9"/>
  <c r="V642" i="9"/>
  <c r="R527" i="9" l="1"/>
  <c r="W407" i="9"/>
  <c r="Y407" i="9" s="1"/>
  <c r="M528" i="9"/>
  <c r="O527" i="9"/>
  <c r="X522" i="9"/>
  <c r="V643" i="9"/>
  <c r="O528" i="9" l="1"/>
  <c r="M529" i="9"/>
  <c r="W408" i="9"/>
  <c r="Y408" i="9" s="1"/>
  <c r="R528" i="9"/>
  <c r="X523" i="9"/>
  <c r="V644" i="9"/>
  <c r="O529" i="9" l="1"/>
  <c r="W409" i="9"/>
  <c r="Y409" i="9" s="1"/>
  <c r="R529" i="9"/>
  <c r="M530" i="9"/>
  <c r="V645" i="9"/>
  <c r="X524" i="9"/>
  <c r="R530" i="9" l="1"/>
  <c r="W410" i="9"/>
  <c r="Y410" i="9" s="1"/>
  <c r="M531" i="9"/>
  <c r="O530" i="9"/>
  <c r="X525" i="9"/>
  <c r="V646" i="9"/>
  <c r="R531" i="9" l="1"/>
  <c r="W411" i="9"/>
  <c r="Y411" i="9" s="1"/>
  <c r="M532" i="9"/>
  <c r="O531" i="9"/>
  <c r="V647" i="9"/>
  <c r="X526" i="9"/>
  <c r="W412" i="9" l="1"/>
  <c r="Y412" i="9" s="1"/>
  <c r="R532" i="9"/>
  <c r="O532" i="9"/>
  <c r="M533" i="9"/>
  <c r="V648" i="9"/>
  <c r="X527" i="9"/>
  <c r="O533" i="9" l="1"/>
  <c r="W413" i="9"/>
  <c r="Y413" i="9" s="1"/>
  <c r="M534" i="9"/>
  <c r="R533" i="9"/>
  <c r="X528" i="9"/>
  <c r="V649" i="9"/>
  <c r="M535" i="9" l="1"/>
  <c r="R534" i="9"/>
  <c r="W414" i="9"/>
  <c r="Y414" i="9" s="1"/>
  <c r="O534" i="9"/>
  <c r="V650" i="9"/>
  <c r="X529" i="9"/>
  <c r="W415" i="9" l="1"/>
  <c r="Y415" i="9" s="1"/>
  <c r="M536" i="9"/>
  <c r="O535" i="9"/>
  <c r="R535" i="9"/>
  <c r="V651" i="9"/>
  <c r="X530" i="9"/>
  <c r="W416" i="9" l="1"/>
  <c r="Y416" i="9" s="1"/>
  <c r="M537" i="9"/>
  <c r="R536" i="9"/>
  <c r="O536" i="9"/>
  <c r="V652" i="9"/>
  <c r="X531" i="9"/>
  <c r="M538" i="9" l="1"/>
  <c r="R537" i="9"/>
  <c r="W417" i="9"/>
  <c r="Y417" i="9" s="1"/>
  <c r="O537" i="9"/>
  <c r="V653" i="9"/>
  <c r="X532" i="9"/>
  <c r="O538" i="9" l="1"/>
  <c r="R538" i="9"/>
  <c r="W418" i="9"/>
  <c r="Y418" i="9" s="1"/>
  <c r="M539" i="9"/>
  <c r="V654" i="9"/>
  <c r="X533" i="9"/>
  <c r="M540" i="9" l="1"/>
  <c r="O539" i="9"/>
  <c r="W419" i="9"/>
  <c r="Y419" i="9" s="1"/>
  <c r="R539" i="9"/>
  <c r="X534" i="9"/>
  <c r="V655" i="9"/>
  <c r="O540" i="9" l="1"/>
  <c r="W420" i="9"/>
  <c r="Y420" i="9" s="1"/>
  <c r="M541" i="9"/>
  <c r="R540" i="9"/>
  <c r="V656" i="9"/>
  <c r="X535" i="9"/>
  <c r="M542" i="9" l="1"/>
  <c r="R541" i="9"/>
  <c r="O541" i="9"/>
  <c r="W421" i="9"/>
  <c r="Y421" i="9" s="1"/>
  <c r="X536" i="9"/>
  <c r="V657" i="9"/>
  <c r="M543" i="9" l="1"/>
  <c r="W422" i="9"/>
  <c r="Y422" i="9" s="1"/>
  <c r="O542" i="9"/>
  <c r="R542" i="9"/>
  <c r="X537" i="9"/>
  <c r="V658" i="9"/>
  <c r="O543" i="9" l="1"/>
  <c r="M544" i="9"/>
  <c r="W423" i="9"/>
  <c r="Y423" i="9" s="1"/>
  <c r="R543" i="9"/>
  <c r="V659" i="9"/>
  <c r="X538" i="9"/>
  <c r="R544" i="9" l="1"/>
  <c r="M545" i="9"/>
  <c r="O544" i="9"/>
  <c r="W424" i="9"/>
  <c r="Y424" i="9" s="1"/>
  <c r="V660" i="9"/>
  <c r="X539" i="9"/>
  <c r="M546" i="9" l="1"/>
  <c r="R545" i="9"/>
  <c r="W425" i="9"/>
  <c r="Y425" i="9" s="1"/>
  <c r="O545" i="9"/>
  <c r="X540" i="9"/>
  <c r="V661" i="9"/>
  <c r="M547" i="9" l="1"/>
  <c r="R546" i="9"/>
  <c r="W426" i="9"/>
  <c r="Y426" i="9" s="1"/>
  <c r="O546" i="9"/>
  <c r="V662" i="9"/>
  <c r="X541" i="9"/>
  <c r="O547" i="9" l="1"/>
  <c r="W427" i="9"/>
  <c r="Y427" i="9" s="1"/>
  <c r="R547" i="9"/>
  <c r="M548" i="9"/>
  <c r="V663" i="9"/>
  <c r="X542" i="9"/>
  <c r="R548" i="9" l="1"/>
  <c r="O548" i="9"/>
  <c r="W428" i="9"/>
  <c r="Y428" i="9" s="1"/>
  <c r="M549" i="9"/>
  <c r="X543" i="9"/>
  <c r="V664" i="9"/>
  <c r="R549" i="9" l="1"/>
  <c r="O549" i="9"/>
  <c r="M550" i="9"/>
  <c r="W429" i="9"/>
  <c r="Y429" i="9" s="1"/>
  <c r="V665" i="9"/>
  <c r="X544" i="9"/>
  <c r="R550" i="9" l="1"/>
  <c r="O550" i="9"/>
  <c r="W430" i="9"/>
  <c r="Y430" i="9" s="1"/>
  <c r="M551" i="9"/>
  <c r="V666" i="9"/>
  <c r="X545" i="9"/>
  <c r="O551" i="9" l="1"/>
  <c r="W431" i="9"/>
  <c r="Y431" i="9" s="1"/>
  <c r="R551" i="9"/>
  <c r="M552" i="9"/>
  <c r="V667" i="9"/>
  <c r="X546" i="9"/>
  <c r="O552" i="9" l="1"/>
  <c r="M553" i="9"/>
  <c r="R552" i="9"/>
  <c r="W432" i="9"/>
  <c r="Y432" i="9" s="1"/>
  <c r="V668" i="9"/>
  <c r="X547" i="9"/>
  <c r="O553" i="9" l="1"/>
  <c r="M554" i="9"/>
  <c r="R553" i="9"/>
  <c r="W433" i="9"/>
  <c r="Y433" i="9" s="1"/>
  <c r="V669" i="9"/>
  <c r="X548" i="9"/>
  <c r="R554" i="9" l="1"/>
  <c r="O554" i="9"/>
  <c r="M555" i="9"/>
  <c r="W434" i="9"/>
  <c r="Y434" i="9" s="1"/>
  <c r="X549" i="9"/>
  <c r="V670" i="9"/>
  <c r="O555" i="9" l="1"/>
  <c r="W435" i="9"/>
  <c r="Y435" i="9" s="1"/>
  <c r="M556" i="9"/>
  <c r="R555" i="9"/>
  <c r="X550" i="9"/>
  <c r="V671" i="9"/>
  <c r="O556" i="9" l="1"/>
  <c r="W436" i="9"/>
  <c r="Y436" i="9" s="1"/>
  <c r="R556" i="9"/>
  <c r="M557" i="9"/>
  <c r="V672" i="9"/>
  <c r="X551" i="9"/>
  <c r="R557" i="9" l="1"/>
  <c r="M558" i="9"/>
  <c r="O557" i="9"/>
  <c r="W437" i="9"/>
  <c r="Y437" i="9" s="1"/>
  <c r="X552" i="9"/>
  <c r="V673" i="9"/>
  <c r="O558" i="9" l="1"/>
  <c r="W438" i="9"/>
  <c r="Y438" i="9" s="1"/>
  <c r="M559" i="9"/>
  <c r="R558" i="9"/>
  <c r="X553" i="9"/>
  <c r="V674" i="9"/>
  <c r="O559" i="9" l="1"/>
  <c r="W439" i="9"/>
  <c r="Y439" i="9" s="1"/>
  <c r="M560" i="9"/>
  <c r="R559" i="9"/>
  <c r="X554" i="9"/>
  <c r="V675" i="9"/>
  <c r="R560" i="9" l="1"/>
  <c r="M561" i="9"/>
  <c r="O560" i="9"/>
  <c r="W440" i="9"/>
  <c r="Y440" i="9" s="1"/>
  <c r="V676" i="9"/>
  <c r="X555" i="9"/>
  <c r="W441" i="9" l="1"/>
  <c r="Y441" i="9" s="1"/>
  <c r="M562" i="9"/>
  <c r="R561" i="9"/>
  <c r="O561" i="9"/>
  <c r="V677" i="9"/>
  <c r="X556" i="9"/>
  <c r="R562" i="9" l="1"/>
  <c r="O562" i="9"/>
  <c r="W442" i="9"/>
  <c r="Y442" i="9" s="1"/>
  <c r="M563" i="9"/>
  <c r="V678" i="9"/>
  <c r="X557" i="9"/>
  <c r="W443" i="9" l="1"/>
  <c r="Y443" i="9" s="1"/>
  <c r="O563" i="9"/>
  <c r="M564" i="9"/>
  <c r="R563" i="9"/>
  <c r="V679" i="9"/>
  <c r="X558" i="9"/>
  <c r="M565" i="9" l="1"/>
  <c r="O564" i="9"/>
  <c r="R564" i="9"/>
  <c r="W444" i="9"/>
  <c r="Y444" i="9" s="1"/>
  <c r="X559" i="9"/>
  <c r="V680" i="9"/>
  <c r="R565" i="9" l="1"/>
  <c r="W445" i="9"/>
  <c r="Y445" i="9" s="1"/>
  <c r="M566" i="9"/>
  <c r="O565" i="9"/>
  <c r="X560" i="9"/>
  <c r="V681" i="9"/>
  <c r="O566" i="9" l="1"/>
  <c r="W446" i="9"/>
  <c r="Y446" i="9" s="1"/>
  <c r="R566" i="9"/>
  <c r="M567" i="9"/>
  <c r="V682" i="9"/>
  <c r="X561" i="9"/>
  <c r="M568" i="9" l="1"/>
  <c r="W447" i="9"/>
  <c r="Y447" i="9" s="1"/>
  <c r="R567" i="9"/>
  <c r="O567" i="9"/>
  <c r="X562" i="9"/>
  <c r="V683" i="9"/>
  <c r="O568" i="9" l="1"/>
  <c r="M569" i="9"/>
  <c r="R568" i="9"/>
  <c r="W448" i="9"/>
  <c r="Y448" i="9" s="1"/>
  <c r="V684" i="9"/>
  <c r="X563" i="9"/>
  <c r="W449" i="9" l="1"/>
  <c r="Y449" i="9" s="1"/>
  <c r="M570" i="9"/>
  <c r="O569" i="9"/>
  <c r="R569" i="9"/>
  <c r="V685" i="9"/>
  <c r="X564" i="9"/>
  <c r="W450" i="9" l="1"/>
  <c r="Y450" i="9" s="1"/>
  <c r="O570" i="9"/>
  <c r="R570" i="9"/>
  <c r="M571" i="9"/>
  <c r="X565" i="9"/>
  <c r="V686" i="9"/>
  <c r="W451" i="9" l="1"/>
  <c r="Y451" i="9" s="1"/>
  <c r="M572" i="9"/>
  <c r="O571" i="9"/>
  <c r="R571" i="9"/>
  <c r="V687" i="9"/>
  <c r="X566" i="9"/>
  <c r="O572" i="9" l="1"/>
  <c r="W452" i="9"/>
  <c r="Y452" i="9" s="1"/>
  <c r="R572" i="9"/>
  <c r="M573" i="9"/>
  <c r="X567" i="9"/>
  <c r="V688" i="9"/>
  <c r="W453" i="9" l="1"/>
  <c r="Y453" i="9" s="1"/>
  <c r="M574" i="9"/>
  <c r="O573" i="9"/>
  <c r="R573" i="9"/>
  <c r="X568" i="9"/>
  <c r="V689" i="9"/>
  <c r="M575" i="9" l="1"/>
  <c r="W454" i="9"/>
  <c r="Y454" i="9" s="1"/>
  <c r="O574" i="9"/>
  <c r="R574" i="9"/>
  <c r="V690" i="9"/>
  <c r="X569" i="9"/>
  <c r="W455" i="9" l="1"/>
  <c r="Y455" i="9" s="1"/>
  <c r="R575" i="9"/>
  <c r="O575" i="9"/>
  <c r="M576" i="9"/>
  <c r="V691" i="9"/>
  <c r="X570" i="9"/>
  <c r="M577" i="9" l="1"/>
  <c r="R576" i="9"/>
  <c r="W456" i="9"/>
  <c r="Y456" i="9" s="1"/>
  <c r="O576" i="9"/>
  <c r="V692" i="9"/>
  <c r="X571" i="9"/>
  <c r="R577" i="9" l="1"/>
  <c r="M578" i="9"/>
  <c r="O577" i="9"/>
  <c r="W457" i="9"/>
  <c r="Y457" i="9" s="1"/>
  <c r="X572" i="9"/>
  <c r="V693" i="9"/>
  <c r="R578" i="9" l="1"/>
  <c r="M579" i="9"/>
  <c r="W458" i="9"/>
  <c r="Y458" i="9" s="1"/>
  <c r="O578" i="9"/>
  <c r="V694" i="9"/>
  <c r="X573" i="9"/>
  <c r="O579" i="9" l="1"/>
  <c r="R579" i="9"/>
  <c r="M580" i="9"/>
  <c r="W459" i="9"/>
  <c r="Y459" i="9" s="1"/>
  <c r="V695" i="9"/>
  <c r="X574" i="9"/>
  <c r="W460" i="9" l="1"/>
  <c r="Y460" i="9" s="1"/>
  <c r="M581" i="9"/>
  <c r="R580" i="9"/>
  <c r="O580" i="9"/>
  <c r="V696" i="9"/>
  <c r="X575" i="9"/>
  <c r="O581" i="9" l="1"/>
  <c r="M582" i="9"/>
  <c r="R581" i="9"/>
  <c r="W461" i="9"/>
  <c r="Y461" i="9" s="1"/>
  <c r="V697" i="9"/>
  <c r="X576" i="9"/>
  <c r="R582" i="9" l="1"/>
  <c r="W462" i="9"/>
  <c r="Y462" i="9" s="1"/>
  <c r="M583" i="9"/>
  <c r="O582" i="9"/>
  <c r="V698" i="9"/>
  <c r="X577" i="9"/>
  <c r="W463" i="9" l="1"/>
  <c r="Y463" i="9" s="1"/>
  <c r="M584" i="9"/>
  <c r="R583" i="9"/>
  <c r="O583" i="9"/>
  <c r="V699" i="9"/>
  <c r="X578" i="9"/>
  <c r="M585" i="9" l="1"/>
  <c r="O584" i="9"/>
  <c r="W464" i="9"/>
  <c r="Y464" i="9" s="1"/>
  <c r="R584" i="9"/>
  <c r="V700" i="9"/>
  <c r="X579" i="9"/>
  <c r="W465" i="9" l="1"/>
  <c r="Y465" i="9" s="1"/>
  <c r="M586" i="9"/>
  <c r="R585" i="9"/>
  <c r="O585" i="9"/>
  <c r="X580" i="9"/>
  <c r="V701" i="9"/>
  <c r="O586" i="9" l="1"/>
  <c r="W466" i="9"/>
  <c r="Y466" i="9" s="1"/>
  <c r="R586" i="9"/>
  <c r="M587" i="9"/>
  <c r="V702" i="9"/>
  <c r="X581" i="9"/>
  <c r="W467" i="9" l="1"/>
  <c r="Y467" i="9" s="1"/>
  <c r="R587" i="9"/>
  <c r="O587" i="9"/>
  <c r="M588" i="9"/>
  <c r="V703" i="9"/>
  <c r="X582" i="9"/>
  <c r="O588" i="9" l="1"/>
  <c r="W468" i="9"/>
  <c r="Y468" i="9" s="1"/>
  <c r="M589" i="9"/>
  <c r="R588" i="9"/>
  <c r="X583" i="9"/>
  <c r="V704" i="9"/>
  <c r="M590" i="9" l="1"/>
  <c r="R589" i="9"/>
  <c r="W469" i="9"/>
  <c r="Y469" i="9" s="1"/>
  <c r="O589" i="9"/>
  <c r="X584" i="9"/>
  <c r="V705" i="9"/>
  <c r="W470" i="9" l="1"/>
  <c r="Y470" i="9" s="1"/>
  <c r="M591" i="9"/>
  <c r="O590" i="9"/>
  <c r="R590" i="9"/>
  <c r="X585" i="9"/>
  <c r="V706" i="9"/>
  <c r="M592" i="9" l="1"/>
  <c r="W471" i="9"/>
  <c r="Y471" i="9" s="1"/>
  <c r="R591" i="9"/>
  <c r="O591" i="9"/>
  <c r="X586" i="9"/>
  <c r="V707" i="9"/>
  <c r="W472" i="9" l="1"/>
  <c r="Y472" i="9" s="1"/>
  <c r="O592" i="9"/>
  <c r="R592" i="9"/>
  <c r="M593" i="9"/>
  <c r="V708" i="9"/>
  <c r="X587" i="9"/>
  <c r="O593" i="9" l="1"/>
  <c r="M594" i="9"/>
  <c r="R593" i="9"/>
  <c r="W473" i="9"/>
  <c r="Y473" i="9" s="1"/>
  <c r="V709" i="9"/>
  <c r="X588" i="9"/>
  <c r="W474" i="9" l="1"/>
  <c r="Y474" i="9" s="1"/>
  <c r="M595" i="9"/>
  <c r="O594" i="9"/>
  <c r="R594" i="9"/>
  <c r="X589" i="9"/>
  <c r="V710" i="9"/>
  <c r="M596" i="9" l="1"/>
  <c r="W475" i="9"/>
  <c r="Y475" i="9" s="1"/>
  <c r="O595" i="9"/>
  <c r="R595" i="9"/>
  <c r="X590" i="9"/>
  <c r="V711" i="9"/>
  <c r="R596" i="9" l="1"/>
  <c r="O596" i="9"/>
  <c r="W476" i="9"/>
  <c r="Y476" i="9" s="1"/>
  <c r="M597" i="9"/>
  <c r="X591" i="9"/>
  <c r="V712" i="9"/>
  <c r="R597" i="9" l="1"/>
  <c r="M598" i="9"/>
  <c r="W477" i="9"/>
  <c r="Y477" i="9" s="1"/>
  <c r="O597" i="9"/>
  <c r="V713" i="9"/>
  <c r="X592" i="9"/>
  <c r="W478" i="9" l="1"/>
  <c r="Y478" i="9" s="1"/>
  <c r="R598" i="9"/>
  <c r="O598" i="9"/>
  <c r="M599" i="9"/>
  <c r="V714" i="9"/>
  <c r="X593" i="9"/>
  <c r="W479" i="9" l="1"/>
  <c r="Y479" i="9" s="1"/>
  <c r="R599" i="9"/>
  <c r="M600" i="9"/>
  <c r="O599" i="9"/>
  <c r="V715" i="9"/>
  <c r="X594" i="9"/>
  <c r="W480" i="9" l="1"/>
  <c r="Y480" i="9" s="1"/>
  <c r="R600" i="9"/>
  <c r="O600" i="9"/>
  <c r="M601" i="9"/>
  <c r="X595" i="9"/>
  <c r="V716" i="9"/>
  <c r="O601" i="9" l="1"/>
  <c r="R601" i="9"/>
  <c r="M602" i="9"/>
  <c r="W481" i="9"/>
  <c r="Y481" i="9" s="1"/>
  <c r="V717" i="9"/>
  <c r="X596" i="9"/>
  <c r="W482" i="9" l="1"/>
  <c r="Y482" i="9" s="1"/>
  <c r="M603" i="9"/>
  <c r="R602" i="9"/>
  <c r="O602" i="9"/>
  <c r="X597" i="9"/>
  <c r="V718" i="9"/>
  <c r="O603" i="9" l="1"/>
  <c r="R603" i="9"/>
  <c r="W483" i="9"/>
  <c r="Y483" i="9" s="1"/>
  <c r="M604" i="9"/>
  <c r="V719" i="9"/>
  <c r="X598" i="9"/>
  <c r="W484" i="9" l="1"/>
  <c r="Y484" i="9" s="1"/>
  <c r="M605" i="9"/>
  <c r="R604" i="9"/>
  <c r="O604" i="9"/>
  <c r="V720" i="9"/>
  <c r="X599" i="9"/>
  <c r="R605" i="9" l="1"/>
  <c r="W485" i="9"/>
  <c r="Y485" i="9" s="1"/>
  <c r="M606" i="9"/>
  <c r="O605" i="9"/>
  <c r="X600" i="9"/>
  <c r="V721" i="9"/>
  <c r="W486" i="9" l="1"/>
  <c r="Y486" i="9" s="1"/>
  <c r="M607" i="9"/>
  <c r="O606" i="9"/>
  <c r="R606" i="9"/>
  <c r="V722" i="9"/>
  <c r="X601" i="9"/>
  <c r="W487" i="9" l="1"/>
  <c r="Y487" i="9" s="1"/>
  <c r="O607" i="9"/>
  <c r="R607" i="9"/>
  <c r="M608" i="9"/>
  <c r="V723" i="9"/>
  <c r="X602" i="9"/>
  <c r="R608" i="9" l="1"/>
  <c r="W488" i="9"/>
  <c r="Y488" i="9" s="1"/>
  <c r="O608" i="9"/>
  <c r="M609" i="9"/>
  <c r="V724" i="9"/>
  <c r="X603" i="9"/>
  <c r="O609" i="9" l="1"/>
  <c r="M610" i="9"/>
  <c r="W489" i="9"/>
  <c r="Y489" i="9" s="1"/>
  <c r="R609" i="9"/>
  <c r="V725" i="9"/>
  <c r="X604" i="9"/>
  <c r="W490" i="9" l="1"/>
  <c r="Y490" i="9" s="1"/>
  <c r="M611" i="9"/>
  <c r="O610" i="9"/>
  <c r="R610" i="9"/>
  <c r="X605" i="9"/>
  <c r="V726" i="9"/>
  <c r="O611" i="9" l="1"/>
  <c r="W491" i="9"/>
  <c r="Y491" i="9" s="1"/>
  <c r="R611" i="9"/>
  <c r="M612" i="9"/>
  <c r="X606" i="9"/>
  <c r="V727" i="9"/>
  <c r="O612" i="9" l="1"/>
  <c r="R612" i="9"/>
  <c r="W492" i="9"/>
  <c r="Y492" i="9" s="1"/>
  <c r="M613" i="9"/>
  <c r="V728" i="9"/>
  <c r="X607" i="9"/>
  <c r="R613" i="9" l="1"/>
  <c r="W493" i="9"/>
  <c r="Y493" i="9" s="1"/>
  <c r="M614" i="9"/>
  <c r="O613" i="9"/>
  <c r="V729" i="9"/>
  <c r="X608" i="9"/>
  <c r="R614" i="9" l="1"/>
  <c r="M615" i="9"/>
  <c r="O614" i="9"/>
  <c r="W494" i="9"/>
  <c r="Y494" i="9" s="1"/>
  <c r="X609" i="9"/>
  <c r="V730" i="9"/>
  <c r="M616" i="9" l="1"/>
  <c r="O615" i="9"/>
  <c r="R615" i="9"/>
  <c r="W495" i="9"/>
  <c r="Y495" i="9" s="1"/>
  <c r="V731" i="9"/>
  <c r="X610" i="9"/>
  <c r="O616" i="9" l="1"/>
  <c r="W496" i="9"/>
  <c r="Y496" i="9" s="1"/>
  <c r="M617" i="9"/>
  <c r="R616" i="9"/>
  <c r="V732" i="9"/>
  <c r="X611" i="9"/>
  <c r="M618" i="9" l="1"/>
  <c r="W497" i="9"/>
  <c r="Y497" i="9" s="1"/>
  <c r="O617" i="9"/>
  <c r="R617" i="9"/>
  <c r="X612" i="9"/>
  <c r="V733" i="9"/>
  <c r="O618" i="9" l="1"/>
  <c r="R618" i="9"/>
  <c r="M619" i="9"/>
  <c r="W498" i="9"/>
  <c r="Y498" i="9" s="1"/>
  <c r="V734" i="9"/>
  <c r="X613" i="9"/>
  <c r="W499" i="9" l="1"/>
  <c r="Y499" i="9" s="1"/>
  <c r="M620" i="9"/>
  <c r="R619" i="9"/>
  <c r="O619" i="9"/>
  <c r="X614" i="9"/>
  <c r="V735" i="9"/>
  <c r="W500" i="9" l="1"/>
  <c r="Y500" i="9" s="1"/>
  <c r="O620" i="9"/>
  <c r="R620" i="9"/>
  <c r="M621" i="9"/>
  <c r="V736" i="9"/>
  <c r="X615" i="9"/>
  <c r="M622" i="9" l="1"/>
  <c r="W501" i="9"/>
  <c r="Y501" i="9" s="1"/>
  <c r="O621" i="9"/>
  <c r="R621" i="9"/>
  <c r="V737" i="9"/>
  <c r="X616" i="9"/>
  <c r="R622" i="9" l="1"/>
  <c r="W502" i="9"/>
  <c r="Y502" i="9" s="1"/>
  <c r="M623" i="9"/>
  <c r="O622" i="9"/>
  <c r="V738" i="9"/>
  <c r="X617" i="9"/>
  <c r="O623" i="9" l="1"/>
  <c r="M624" i="9"/>
  <c r="R623" i="9"/>
  <c r="W503" i="9"/>
  <c r="Y503" i="9" s="1"/>
  <c r="V739" i="9"/>
  <c r="X618" i="9"/>
  <c r="R624" i="9" l="1"/>
  <c r="M625" i="9"/>
  <c r="O624" i="9"/>
  <c r="W504" i="9"/>
  <c r="Y504" i="9" s="1"/>
  <c r="V740" i="9"/>
  <c r="X619" i="9"/>
  <c r="W505" i="9" l="1"/>
  <c r="Y505" i="9" s="1"/>
  <c r="M626" i="9"/>
  <c r="R625" i="9"/>
  <c r="O625" i="9"/>
  <c r="V741" i="9"/>
  <c r="X620" i="9"/>
  <c r="M627" i="9" l="1"/>
  <c r="O626" i="9"/>
  <c r="W506" i="9"/>
  <c r="Y506" i="9" s="1"/>
  <c r="R626" i="9"/>
  <c r="X621" i="9"/>
  <c r="V742" i="9"/>
  <c r="R627" i="9" l="1"/>
  <c r="O627" i="9"/>
  <c r="M628" i="9"/>
  <c r="W507" i="9"/>
  <c r="Y507" i="9" s="1"/>
  <c r="X622" i="9"/>
  <c r="V743" i="9"/>
  <c r="O628" i="9" l="1"/>
  <c r="W508" i="9"/>
  <c r="Y508" i="9" s="1"/>
  <c r="R628" i="9"/>
  <c r="M629" i="9"/>
  <c r="X623" i="9"/>
  <c r="V744" i="9"/>
  <c r="R629" i="9" l="1"/>
  <c r="O629" i="9"/>
  <c r="W509" i="9"/>
  <c r="Y509" i="9" s="1"/>
  <c r="M630" i="9"/>
  <c r="V745" i="9"/>
  <c r="X624" i="9"/>
  <c r="M631" i="9" l="1"/>
  <c r="W510" i="9"/>
  <c r="Y510" i="9" s="1"/>
  <c r="R630" i="9"/>
  <c r="O630" i="9"/>
  <c r="V746" i="9"/>
  <c r="X625" i="9"/>
  <c r="W511" i="9" l="1"/>
  <c r="Y511" i="9" s="1"/>
  <c r="M632" i="9"/>
  <c r="R631" i="9"/>
  <c r="O631" i="9"/>
  <c r="V747" i="9"/>
  <c r="X626" i="9"/>
  <c r="R632" i="9" l="1"/>
  <c r="M633" i="9"/>
  <c r="O632" i="9"/>
  <c r="W512" i="9"/>
  <c r="Y512" i="9" s="1"/>
  <c r="X627" i="9"/>
  <c r="V748" i="9"/>
  <c r="R633" i="9" l="1"/>
  <c r="O633" i="9"/>
  <c r="W513" i="9"/>
  <c r="Y513" i="9" s="1"/>
  <c r="M634" i="9"/>
  <c r="X628" i="9"/>
  <c r="V749" i="9"/>
  <c r="M635" i="9" l="1"/>
  <c r="R634" i="9"/>
  <c r="W514" i="9"/>
  <c r="Y514" i="9" s="1"/>
  <c r="O634" i="9"/>
  <c r="V750" i="9"/>
  <c r="X629" i="9"/>
  <c r="M636" i="9" l="1"/>
  <c r="R635" i="9"/>
  <c r="O635" i="9"/>
  <c r="W515" i="9"/>
  <c r="Y515" i="9" s="1"/>
  <c r="X630" i="9"/>
  <c r="V751" i="9"/>
  <c r="M637" i="9" l="1"/>
  <c r="O636" i="9"/>
  <c r="R636" i="9"/>
  <c r="W516" i="9"/>
  <c r="Y516" i="9" s="1"/>
  <c r="X631" i="9"/>
  <c r="V752" i="9"/>
  <c r="W517" i="9" l="1"/>
  <c r="Y517" i="9" s="1"/>
  <c r="M638" i="9"/>
  <c r="R637" i="9"/>
  <c r="O637" i="9"/>
  <c r="V753" i="9"/>
  <c r="X632" i="9"/>
  <c r="R638" i="9" l="1"/>
  <c r="M639" i="9"/>
  <c r="O638" i="9"/>
  <c r="W518" i="9"/>
  <c r="Y518" i="9" s="1"/>
  <c r="X633" i="9"/>
  <c r="V754" i="9"/>
  <c r="W519" i="9" l="1"/>
  <c r="Y519" i="9" s="1"/>
  <c r="R639" i="9"/>
  <c r="M640" i="9"/>
  <c r="O639" i="9"/>
  <c r="X634" i="9"/>
  <c r="V755" i="9"/>
  <c r="R640" i="9" l="1"/>
  <c r="O640" i="9"/>
  <c r="W520" i="9"/>
  <c r="Y520" i="9" s="1"/>
  <c r="M641" i="9"/>
  <c r="X635" i="9"/>
  <c r="V756" i="9"/>
  <c r="M642" i="9" l="1"/>
  <c r="R641" i="9"/>
  <c r="O641" i="9"/>
  <c r="W521" i="9"/>
  <c r="Y521" i="9" s="1"/>
  <c r="X636" i="9"/>
  <c r="V757" i="9"/>
  <c r="O642" i="9" l="1"/>
  <c r="R642" i="9"/>
  <c r="M643" i="9"/>
  <c r="W522" i="9"/>
  <c r="Y522" i="9" s="1"/>
  <c r="V758" i="9"/>
  <c r="X637" i="9"/>
  <c r="R643" i="9" l="1"/>
  <c r="O643" i="9"/>
  <c r="W523" i="9"/>
  <c r="Y523" i="9" s="1"/>
  <c r="M644" i="9"/>
  <c r="X638" i="9"/>
  <c r="V759" i="9"/>
  <c r="R644" i="9" l="1"/>
  <c r="O644" i="9"/>
  <c r="W524" i="9"/>
  <c r="Y524" i="9" s="1"/>
  <c r="M645" i="9"/>
  <c r="V760" i="9"/>
  <c r="X639" i="9"/>
  <c r="R645" i="9" l="1"/>
  <c r="M646" i="9"/>
  <c r="W525" i="9"/>
  <c r="Y525" i="9" s="1"/>
  <c r="O645" i="9"/>
  <c r="X640" i="9"/>
  <c r="V761" i="9"/>
  <c r="M647" i="9" l="1"/>
  <c r="W526" i="9"/>
  <c r="Y526" i="9" s="1"/>
  <c r="R646" i="9"/>
  <c r="O646" i="9"/>
  <c r="X641" i="9"/>
  <c r="V762" i="9"/>
  <c r="O647" i="9" l="1"/>
  <c r="R647" i="9"/>
  <c r="W527" i="9"/>
  <c r="Y527" i="9" s="1"/>
  <c r="M648" i="9"/>
  <c r="X642" i="9"/>
  <c r="V763" i="9"/>
  <c r="W528" i="9" l="1"/>
  <c r="Y528" i="9" s="1"/>
  <c r="O648" i="9"/>
  <c r="M649" i="9"/>
  <c r="R648" i="9"/>
  <c r="X643" i="9"/>
  <c r="V764" i="9"/>
  <c r="W529" i="9" l="1"/>
  <c r="Y529" i="9" s="1"/>
  <c r="O649" i="9"/>
  <c r="R649" i="9"/>
  <c r="M650" i="9"/>
  <c r="V765" i="9"/>
  <c r="X644" i="9"/>
  <c r="R650" i="9" l="1"/>
  <c r="W530" i="9"/>
  <c r="Y530" i="9" s="1"/>
  <c r="M651" i="9"/>
  <c r="O650" i="9"/>
  <c r="X645" i="9"/>
  <c r="V766" i="9"/>
  <c r="O651" i="9" l="1"/>
  <c r="M652" i="9"/>
  <c r="W531" i="9"/>
  <c r="Y531" i="9" s="1"/>
  <c r="R651" i="9"/>
  <c r="X646" i="9"/>
  <c r="V767" i="9"/>
  <c r="R652" i="9" l="1"/>
  <c r="M653" i="9"/>
  <c r="O652" i="9"/>
  <c r="W532" i="9"/>
  <c r="Y532" i="9" s="1"/>
  <c r="X647" i="9"/>
  <c r="V768" i="9"/>
  <c r="M654" i="9" l="1"/>
  <c r="R653" i="9"/>
  <c r="W533" i="9"/>
  <c r="Y533" i="9" s="1"/>
  <c r="O653" i="9"/>
  <c r="V769" i="9"/>
  <c r="X648" i="9"/>
  <c r="R654" i="9" l="1"/>
  <c r="O654" i="9"/>
  <c r="W534" i="9"/>
  <c r="Y534" i="9" s="1"/>
  <c r="M655" i="9"/>
  <c r="X649" i="9"/>
  <c r="V770" i="9"/>
  <c r="W535" i="9" l="1"/>
  <c r="Y535" i="9" s="1"/>
  <c r="R655" i="9"/>
  <c r="O655" i="9"/>
  <c r="M656" i="9"/>
  <c r="X650" i="9"/>
  <c r="V771" i="9"/>
  <c r="O656" i="9" l="1"/>
  <c r="M657" i="9"/>
  <c r="R656" i="9"/>
  <c r="W536" i="9"/>
  <c r="Y536" i="9" s="1"/>
  <c r="X651" i="9"/>
  <c r="V772" i="9"/>
  <c r="M658" i="9" l="1"/>
  <c r="O657" i="9"/>
  <c r="R657" i="9"/>
  <c r="W537" i="9"/>
  <c r="Y537" i="9" s="1"/>
  <c r="V773" i="9"/>
  <c r="X652" i="9"/>
  <c r="M659" i="9" l="1"/>
  <c r="R658" i="9"/>
  <c r="W538" i="9"/>
  <c r="Y538" i="9" s="1"/>
  <c r="O658" i="9"/>
  <c r="V774" i="9"/>
  <c r="X653" i="9"/>
  <c r="W539" i="9" l="1"/>
  <c r="Y539" i="9" s="1"/>
  <c r="M660" i="9"/>
  <c r="O659" i="9"/>
  <c r="R659" i="9"/>
  <c r="X654" i="9"/>
  <c r="V775" i="9"/>
  <c r="O660" i="9" l="1"/>
  <c r="W540" i="9"/>
  <c r="Y540" i="9" s="1"/>
  <c r="M661" i="9"/>
  <c r="R660" i="9"/>
  <c r="V776" i="9"/>
  <c r="X655" i="9"/>
  <c r="R661" i="9" l="1"/>
  <c r="W541" i="9"/>
  <c r="Y541" i="9" s="1"/>
  <c r="O661" i="9"/>
  <c r="M662" i="9"/>
  <c r="X656" i="9"/>
  <c r="V777" i="9"/>
  <c r="R662" i="9" l="1"/>
  <c r="O662" i="9"/>
  <c r="M663" i="9"/>
  <c r="W542" i="9"/>
  <c r="Y542" i="9" s="1"/>
  <c r="V778" i="9"/>
  <c r="X657" i="9"/>
  <c r="W543" i="9" l="1"/>
  <c r="Y543" i="9" s="1"/>
  <c r="M664" i="9"/>
  <c r="R663" i="9"/>
  <c r="O663" i="9"/>
  <c r="X658" i="9"/>
  <c r="V779" i="9"/>
  <c r="W544" i="9" l="1"/>
  <c r="Y544" i="9" s="1"/>
  <c r="M665" i="9"/>
  <c r="R664" i="9"/>
  <c r="O664" i="9"/>
  <c r="X659" i="9"/>
  <c r="V780" i="9"/>
  <c r="M666" i="9" l="1"/>
  <c r="R665" i="9"/>
  <c r="O665" i="9"/>
  <c r="W545" i="9"/>
  <c r="Y545" i="9" s="1"/>
  <c r="X660" i="9"/>
  <c r="V781" i="9"/>
  <c r="R666" i="9" l="1"/>
  <c r="W546" i="9"/>
  <c r="Y546" i="9" s="1"/>
  <c r="M667" i="9"/>
  <c r="O666" i="9"/>
  <c r="V782" i="9"/>
  <c r="X661" i="9"/>
  <c r="W547" i="9" l="1"/>
  <c r="Y547" i="9" s="1"/>
  <c r="R667" i="9"/>
  <c r="O667" i="9"/>
  <c r="M668" i="9"/>
  <c r="X662" i="9"/>
  <c r="V783" i="9"/>
  <c r="R668" i="9" l="1"/>
  <c r="O668" i="9"/>
  <c r="W548" i="9"/>
  <c r="Y548" i="9" s="1"/>
  <c r="M669" i="9"/>
  <c r="X663" i="9"/>
  <c r="V784" i="9"/>
  <c r="M670" i="9" l="1"/>
  <c r="R669" i="9"/>
  <c r="O669" i="9"/>
  <c r="W549" i="9"/>
  <c r="Y549" i="9" s="1"/>
  <c r="X664" i="9"/>
  <c r="V785" i="9"/>
  <c r="O670" i="9" l="1"/>
  <c r="R670" i="9"/>
  <c r="M671" i="9"/>
  <c r="W550" i="9"/>
  <c r="Y550" i="9" s="1"/>
  <c r="V786" i="9"/>
  <c r="X665" i="9"/>
  <c r="O671" i="9" l="1"/>
  <c r="W551" i="9"/>
  <c r="Y551" i="9" s="1"/>
  <c r="M672" i="9"/>
  <c r="R671" i="9"/>
  <c r="V787" i="9"/>
  <c r="X666" i="9"/>
  <c r="O672" i="9" l="1"/>
  <c r="R672" i="9"/>
  <c r="W552" i="9"/>
  <c r="Y552" i="9" s="1"/>
  <c r="M673" i="9"/>
  <c r="V788" i="9"/>
  <c r="X667" i="9"/>
  <c r="O673" i="9" l="1"/>
  <c r="M674" i="9"/>
  <c r="W553" i="9"/>
  <c r="Y553" i="9" s="1"/>
  <c r="R673" i="9"/>
  <c r="X668" i="9"/>
  <c r="V789" i="9"/>
  <c r="R674" i="9" l="1"/>
  <c r="O674" i="9"/>
  <c r="M675" i="9"/>
  <c r="W554" i="9"/>
  <c r="Y554" i="9" s="1"/>
  <c r="X669" i="9"/>
  <c r="V790" i="9"/>
  <c r="R675" i="9" l="1"/>
  <c r="M676" i="9"/>
  <c r="O675" i="9"/>
  <c r="W555" i="9"/>
  <c r="Y555" i="9" s="1"/>
  <c r="V791" i="9"/>
  <c r="X670" i="9"/>
  <c r="W556" i="9" l="1"/>
  <c r="Y556" i="9" s="1"/>
  <c r="M677" i="9"/>
  <c r="R676" i="9"/>
  <c r="O676" i="9"/>
  <c r="X671" i="9"/>
  <c r="V792" i="9"/>
  <c r="O677" i="9" l="1"/>
  <c r="M678" i="9"/>
  <c r="W557" i="9"/>
  <c r="Y557" i="9" s="1"/>
  <c r="R677" i="9"/>
  <c r="X672" i="9"/>
  <c r="V793" i="9"/>
  <c r="M679" i="9" l="1"/>
  <c r="W558" i="9"/>
  <c r="Y558" i="9" s="1"/>
  <c r="R678" i="9"/>
  <c r="O678" i="9"/>
  <c r="V794" i="9"/>
  <c r="X673" i="9"/>
  <c r="R679" i="9" l="1"/>
  <c r="O679" i="9"/>
  <c r="W559" i="9"/>
  <c r="Y559" i="9" s="1"/>
  <c r="M680" i="9"/>
  <c r="X674" i="9"/>
  <c r="V795" i="9"/>
  <c r="M681" i="9" l="1"/>
  <c r="W560" i="9"/>
  <c r="Y560" i="9" s="1"/>
  <c r="O680" i="9"/>
  <c r="R680" i="9"/>
  <c r="V796" i="9"/>
  <c r="X675" i="9"/>
  <c r="R681" i="9" l="1"/>
  <c r="M682" i="9"/>
  <c r="W561" i="9"/>
  <c r="Y561" i="9" s="1"/>
  <c r="O681" i="9"/>
  <c r="X676" i="9"/>
  <c r="V797" i="9"/>
  <c r="M683" i="9" l="1"/>
  <c r="R682" i="9"/>
  <c r="O682" i="9"/>
  <c r="W562" i="9"/>
  <c r="Y562" i="9" s="1"/>
  <c r="V798" i="9"/>
  <c r="X677" i="9"/>
  <c r="R683" i="9" l="1"/>
  <c r="M684" i="9"/>
  <c r="O683" i="9"/>
  <c r="W563" i="9"/>
  <c r="Y563" i="9" s="1"/>
  <c r="V799" i="9"/>
  <c r="X678" i="9"/>
  <c r="R684" i="9" l="1"/>
  <c r="O684" i="9"/>
  <c r="W564" i="9"/>
  <c r="Y564" i="9" s="1"/>
  <c r="M685" i="9"/>
  <c r="V800" i="9"/>
  <c r="X679" i="9"/>
  <c r="O685" i="9" l="1"/>
  <c r="M686" i="9"/>
  <c r="R685" i="9"/>
  <c r="W565" i="9"/>
  <c r="Y565" i="9" s="1"/>
  <c r="X680" i="9"/>
  <c r="V801" i="9"/>
  <c r="O686" i="9" l="1"/>
  <c r="W566" i="9"/>
  <c r="Y566" i="9" s="1"/>
  <c r="M687" i="9"/>
  <c r="R686" i="9"/>
  <c r="V802" i="9"/>
  <c r="X681" i="9"/>
  <c r="O687" i="9" l="1"/>
  <c r="R687" i="9"/>
  <c r="W567" i="9"/>
  <c r="Y567" i="9" s="1"/>
  <c r="M688" i="9"/>
  <c r="V803" i="9"/>
  <c r="X682" i="9"/>
  <c r="W568" i="9" l="1"/>
  <c r="Y568" i="9" s="1"/>
  <c r="R688" i="9"/>
  <c r="M689" i="9"/>
  <c r="O688" i="9"/>
  <c r="X683" i="9"/>
  <c r="V804" i="9"/>
  <c r="R689" i="9" l="1"/>
  <c r="W569" i="9"/>
  <c r="Y569" i="9" s="1"/>
  <c r="M690" i="9"/>
  <c r="O689" i="9"/>
  <c r="V805" i="9"/>
  <c r="X684" i="9"/>
  <c r="W570" i="9" l="1"/>
  <c r="Y570" i="9" s="1"/>
  <c r="O690" i="9"/>
  <c r="M691" i="9"/>
  <c r="R690" i="9"/>
  <c r="V806" i="9"/>
  <c r="X685" i="9"/>
  <c r="O691" i="9" l="1"/>
  <c r="M692" i="9"/>
  <c r="R691" i="9"/>
  <c r="W571" i="9"/>
  <c r="Y571" i="9" s="1"/>
  <c r="X686" i="9"/>
  <c r="V807" i="9"/>
  <c r="R692" i="9" l="1"/>
  <c r="O692" i="9"/>
  <c r="M693" i="9"/>
  <c r="W572" i="9"/>
  <c r="Y572" i="9" s="1"/>
  <c r="X687" i="9"/>
  <c r="V808" i="9"/>
  <c r="R693" i="9" l="1"/>
  <c r="O693" i="9"/>
  <c r="W573" i="9"/>
  <c r="Y573" i="9" s="1"/>
  <c r="M694" i="9"/>
  <c r="V809" i="9"/>
  <c r="X688" i="9"/>
  <c r="M695" i="9" l="1"/>
  <c r="W574" i="9"/>
  <c r="Y574" i="9" s="1"/>
  <c r="O694" i="9"/>
  <c r="R694" i="9"/>
  <c r="V810" i="9"/>
  <c r="X689" i="9"/>
  <c r="O695" i="9" l="1"/>
  <c r="M696" i="9"/>
  <c r="W575" i="9"/>
  <c r="Y575" i="9" s="1"/>
  <c r="R695" i="9"/>
  <c r="X690" i="9"/>
  <c r="V811" i="9"/>
  <c r="R696" i="9" l="1"/>
  <c r="W576" i="9"/>
  <c r="Y576" i="9" s="1"/>
  <c r="O696" i="9"/>
  <c r="M697" i="9"/>
  <c r="V812" i="9"/>
  <c r="X691" i="9"/>
  <c r="M698" i="9" l="1"/>
  <c r="R697" i="9"/>
  <c r="W577" i="9"/>
  <c r="Y577" i="9" s="1"/>
  <c r="O697" i="9"/>
  <c r="V813" i="9"/>
  <c r="X692" i="9"/>
  <c r="R698" i="9" l="1"/>
  <c r="O698" i="9"/>
  <c r="M699" i="9"/>
  <c r="W578" i="9"/>
  <c r="Y578" i="9" s="1"/>
  <c r="V814" i="9"/>
  <c r="X693" i="9"/>
  <c r="O699" i="9" l="1"/>
  <c r="W579" i="9"/>
  <c r="Y579" i="9" s="1"/>
  <c r="M700" i="9"/>
  <c r="R699" i="9"/>
  <c r="V815" i="9"/>
  <c r="X694" i="9"/>
  <c r="M701" i="9" l="1"/>
  <c r="R700" i="9"/>
  <c r="O700" i="9"/>
  <c r="W580" i="9"/>
  <c r="Y580" i="9" s="1"/>
  <c r="X695" i="9"/>
  <c r="V816" i="9"/>
  <c r="M702" i="9" l="1"/>
  <c r="W581" i="9"/>
  <c r="Y581" i="9" s="1"/>
  <c r="R701" i="9"/>
  <c r="O701" i="9"/>
  <c r="V817" i="9"/>
  <c r="X696" i="9"/>
  <c r="O702" i="9" l="1"/>
  <c r="W582" i="9"/>
  <c r="Y582" i="9" s="1"/>
  <c r="M703" i="9"/>
  <c r="R702" i="9"/>
  <c r="X697" i="9"/>
  <c r="V818" i="9"/>
  <c r="O703" i="9" l="1"/>
  <c r="W583" i="9"/>
  <c r="Y583" i="9" s="1"/>
  <c r="M704" i="9"/>
  <c r="R703" i="9"/>
  <c r="X698" i="9"/>
  <c r="V819" i="9"/>
  <c r="W584" i="9" l="1"/>
  <c r="Y584" i="9" s="1"/>
  <c r="M705" i="9"/>
  <c r="O704" i="9"/>
  <c r="R704" i="9"/>
  <c r="X699" i="9"/>
  <c r="V820" i="9"/>
  <c r="M706" i="9" l="1"/>
  <c r="R705" i="9"/>
  <c r="O705" i="9"/>
  <c r="W585" i="9"/>
  <c r="Y585" i="9" s="1"/>
  <c r="V821" i="9"/>
  <c r="X700" i="9"/>
  <c r="W586" i="9" l="1"/>
  <c r="Y586" i="9" s="1"/>
  <c r="R706" i="9"/>
  <c r="M707" i="9"/>
  <c r="O706" i="9"/>
  <c r="V822" i="9"/>
  <c r="X701" i="9"/>
  <c r="R707" i="9" l="1"/>
  <c r="O707" i="9"/>
  <c r="W587" i="9"/>
  <c r="Y587" i="9" s="1"/>
  <c r="M708" i="9"/>
  <c r="V823" i="9"/>
  <c r="X702" i="9"/>
  <c r="M709" i="9" l="1"/>
  <c r="R708" i="9"/>
  <c r="O708" i="9"/>
  <c r="W588" i="9"/>
  <c r="Y588" i="9" s="1"/>
  <c r="X703" i="9"/>
  <c r="V824" i="9"/>
  <c r="R709" i="9" l="1"/>
  <c r="M710" i="9"/>
  <c r="W589" i="9"/>
  <c r="Y589" i="9" s="1"/>
  <c r="O709" i="9"/>
  <c r="V825" i="9"/>
  <c r="X704" i="9"/>
  <c r="R710" i="9" l="1"/>
  <c r="O710" i="9"/>
  <c r="M711" i="9"/>
  <c r="W590" i="9"/>
  <c r="Y590" i="9" s="1"/>
  <c r="V826" i="9"/>
  <c r="X705" i="9"/>
  <c r="W591" i="9" l="1"/>
  <c r="Y591" i="9" s="1"/>
  <c r="R711" i="9"/>
  <c r="O711" i="9"/>
  <c r="M712" i="9"/>
  <c r="V827" i="9"/>
  <c r="X706" i="9"/>
  <c r="O712" i="9" l="1"/>
  <c r="W592" i="9"/>
  <c r="Y592" i="9" s="1"/>
  <c r="M713" i="9"/>
  <c r="R712" i="9"/>
  <c r="X707" i="9"/>
  <c r="V828" i="9"/>
  <c r="O713" i="9" l="1"/>
  <c r="R713" i="9"/>
  <c r="M714" i="9"/>
  <c r="W593" i="9"/>
  <c r="Y593" i="9" s="1"/>
  <c r="X708" i="9"/>
  <c r="V829" i="9"/>
  <c r="O714" i="9" l="1"/>
  <c r="W594" i="9"/>
  <c r="Y594" i="9" s="1"/>
  <c r="R714" i="9"/>
  <c r="M715" i="9"/>
  <c r="X709" i="9"/>
  <c r="V830" i="9"/>
  <c r="O715" i="9" l="1"/>
  <c r="M716" i="9"/>
  <c r="R715" i="9"/>
  <c r="W595" i="9"/>
  <c r="Y595" i="9" s="1"/>
  <c r="V831" i="9"/>
  <c r="X710" i="9"/>
  <c r="M717" i="9" l="1"/>
  <c r="W596" i="9"/>
  <c r="Y596" i="9" s="1"/>
  <c r="R716" i="9"/>
  <c r="O716" i="9"/>
  <c r="X711" i="9"/>
  <c r="V832" i="9"/>
  <c r="W597" i="9" l="1"/>
  <c r="Y597" i="9" s="1"/>
  <c r="M718" i="9"/>
  <c r="O717" i="9"/>
  <c r="R717" i="9"/>
  <c r="X712" i="9"/>
  <c r="V833" i="9"/>
  <c r="R718" i="9" l="1"/>
  <c r="M719" i="9"/>
  <c r="W598" i="9"/>
  <c r="Y598" i="9" s="1"/>
  <c r="O718" i="9"/>
  <c r="V834" i="9"/>
  <c r="X713" i="9"/>
  <c r="O719" i="9" l="1"/>
  <c r="M720" i="9"/>
  <c r="W599" i="9"/>
  <c r="Y599" i="9" s="1"/>
  <c r="R719" i="9"/>
  <c r="X714" i="9"/>
  <c r="V835" i="9"/>
  <c r="R720" i="9" l="1"/>
  <c r="M721" i="9"/>
  <c r="O720" i="9"/>
  <c r="W600" i="9"/>
  <c r="Y600" i="9" s="1"/>
  <c r="V836" i="9"/>
  <c r="X715" i="9"/>
  <c r="W601" i="9" l="1"/>
  <c r="Y601" i="9" s="1"/>
  <c r="R721" i="9"/>
  <c r="M722" i="9"/>
  <c r="O721" i="9"/>
  <c r="X716" i="9"/>
  <c r="V837" i="9"/>
  <c r="W602" i="9" l="1"/>
  <c r="Y602" i="9" s="1"/>
  <c r="R722" i="9"/>
  <c r="O722" i="9"/>
  <c r="M723" i="9"/>
  <c r="V838" i="9"/>
  <c r="X717" i="9"/>
  <c r="W603" i="9" l="1"/>
  <c r="Y603" i="9" s="1"/>
  <c r="M724" i="9"/>
  <c r="R723" i="9"/>
  <c r="O723" i="9"/>
  <c r="X718" i="9"/>
  <c r="V839" i="9"/>
  <c r="O724" i="9" l="1"/>
  <c r="R724" i="9"/>
  <c r="M725" i="9"/>
  <c r="W604" i="9"/>
  <c r="Y604" i="9" s="1"/>
  <c r="V840" i="9"/>
  <c r="X719" i="9"/>
  <c r="M726" i="9" l="1"/>
  <c r="R725" i="9"/>
  <c r="W605" i="9"/>
  <c r="Y605" i="9" s="1"/>
  <c r="O725" i="9"/>
  <c r="V841" i="9"/>
  <c r="X720" i="9"/>
  <c r="M727" i="9" l="1"/>
  <c r="R726" i="9"/>
  <c r="W606" i="9"/>
  <c r="Y606" i="9" s="1"/>
  <c r="O726" i="9"/>
  <c r="V842" i="9"/>
  <c r="X721" i="9"/>
  <c r="W607" i="9" l="1"/>
  <c r="Y607" i="9" s="1"/>
  <c r="M728" i="9"/>
  <c r="R727" i="9"/>
  <c r="O727" i="9"/>
  <c r="X722" i="9"/>
  <c r="V843" i="9"/>
  <c r="O728" i="9" l="1"/>
  <c r="R728" i="9"/>
  <c r="W608" i="9"/>
  <c r="Y608" i="9" s="1"/>
  <c r="M729" i="9"/>
  <c r="V844" i="9"/>
  <c r="X723" i="9"/>
  <c r="W609" i="9" l="1"/>
  <c r="Y609" i="9" s="1"/>
  <c r="O729" i="9"/>
  <c r="M730" i="9"/>
  <c r="R729" i="9"/>
  <c r="X724" i="9"/>
  <c r="V845" i="9"/>
  <c r="M731" i="9" l="1"/>
  <c r="R730" i="9"/>
  <c r="O730" i="9"/>
  <c r="W610" i="9"/>
  <c r="Y610" i="9" s="1"/>
  <c r="V846" i="9"/>
  <c r="X725" i="9"/>
  <c r="M732" i="9" l="1"/>
  <c r="O731" i="9"/>
  <c r="W611" i="9"/>
  <c r="Y611" i="9" s="1"/>
  <c r="R731" i="9"/>
  <c r="X726" i="9"/>
  <c r="V847" i="9"/>
  <c r="W612" i="9" l="1"/>
  <c r="Y612" i="9" s="1"/>
  <c r="M733" i="9"/>
  <c r="R732" i="9"/>
  <c r="O732" i="9"/>
  <c r="V848" i="9"/>
  <c r="X727" i="9"/>
  <c r="W613" i="9" l="1"/>
  <c r="Y613" i="9" s="1"/>
  <c r="R733" i="9"/>
  <c r="O733" i="9"/>
  <c r="M734" i="9"/>
  <c r="V849" i="9"/>
  <c r="X728" i="9"/>
  <c r="O734" i="9" l="1"/>
  <c r="R734" i="9"/>
  <c r="W614" i="9"/>
  <c r="Y614" i="9" s="1"/>
  <c r="M735" i="9"/>
  <c r="V850" i="9"/>
  <c r="X729" i="9"/>
  <c r="W615" i="9" l="1"/>
  <c r="Y615" i="9" s="1"/>
  <c r="O735" i="9"/>
  <c r="M736" i="9"/>
  <c r="R735" i="9"/>
  <c r="V851" i="9"/>
  <c r="X730" i="9"/>
  <c r="W616" i="9" l="1"/>
  <c r="Y616" i="9" s="1"/>
  <c r="M737" i="9"/>
  <c r="O736" i="9"/>
  <c r="R736" i="9"/>
  <c r="V852" i="9"/>
  <c r="X731" i="9"/>
  <c r="W617" i="9" l="1"/>
  <c r="Y617" i="9" s="1"/>
  <c r="R737" i="9"/>
  <c r="O737" i="9"/>
  <c r="M738" i="9"/>
  <c r="X732" i="9"/>
  <c r="V853" i="9"/>
  <c r="O738" i="9" l="1"/>
  <c r="R738" i="9"/>
  <c r="W618" i="9"/>
  <c r="Y618" i="9" s="1"/>
  <c r="M739" i="9"/>
  <c r="X733" i="9"/>
  <c r="V854" i="9"/>
  <c r="O739" i="9" l="1"/>
  <c r="R739" i="9"/>
  <c r="W619" i="9"/>
  <c r="Y619" i="9" s="1"/>
  <c r="M740" i="9"/>
  <c r="X734" i="9"/>
  <c r="V855" i="9"/>
  <c r="O740" i="9" l="1"/>
  <c r="W620" i="9"/>
  <c r="Y620" i="9" s="1"/>
  <c r="M741" i="9"/>
  <c r="R740" i="9"/>
  <c r="V856" i="9"/>
  <c r="X735" i="9"/>
  <c r="W621" i="9" l="1"/>
  <c r="Y621" i="9" s="1"/>
  <c r="R741" i="9"/>
  <c r="O741" i="9"/>
  <c r="M742" i="9"/>
  <c r="V857" i="9"/>
  <c r="X736" i="9"/>
  <c r="M743" i="9" l="1"/>
  <c r="W622" i="9"/>
  <c r="Y622" i="9" s="1"/>
  <c r="O742" i="9"/>
  <c r="R742" i="9"/>
  <c r="X737" i="9"/>
  <c r="V858" i="9"/>
  <c r="R743" i="9" l="1"/>
  <c r="M744" i="9"/>
  <c r="O743" i="9"/>
  <c r="W623" i="9"/>
  <c r="Y623" i="9" s="1"/>
  <c r="X738" i="9"/>
  <c r="V859" i="9"/>
  <c r="M745" i="9" l="1"/>
  <c r="R744" i="9"/>
  <c r="W624" i="9"/>
  <c r="Y624" i="9" s="1"/>
  <c r="O744" i="9"/>
  <c r="V860" i="9"/>
  <c r="X739" i="9"/>
  <c r="M746" i="9" l="1"/>
  <c r="W625" i="9"/>
  <c r="Y625" i="9" s="1"/>
  <c r="R745" i="9"/>
  <c r="O745" i="9"/>
  <c r="V861" i="9"/>
  <c r="X740" i="9"/>
  <c r="R746" i="9" l="1"/>
  <c r="M747" i="9"/>
  <c r="W626" i="9"/>
  <c r="Y626" i="9" s="1"/>
  <c r="O746" i="9"/>
  <c r="X741" i="9"/>
  <c r="V862" i="9"/>
  <c r="W627" i="9" l="1"/>
  <c r="Y627" i="9" s="1"/>
  <c r="O747" i="9"/>
  <c r="M748" i="9"/>
  <c r="R747" i="9"/>
  <c r="V863" i="9"/>
  <c r="X742" i="9"/>
  <c r="M749" i="9" l="1"/>
  <c r="R748" i="9"/>
  <c r="W628" i="9"/>
  <c r="Y628" i="9" s="1"/>
  <c r="O748" i="9"/>
  <c r="V864" i="9"/>
  <c r="X743" i="9"/>
  <c r="W629" i="9" l="1"/>
  <c r="Y629" i="9" s="1"/>
  <c r="O749" i="9"/>
  <c r="M750" i="9"/>
  <c r="R749" i="9"/>
  <c r="V865" i="9"/>
  <c r="X744" i="9"/>
  <c r="O750" i="9" l="1"/>
  <c r="R750" i="9"/>
  <c r="M751" i="9"/>
  <c r="W630" i="9"/>
  <c r="Y630" i="9" s="1"/>
  <c r="V866" i="9"/>
  <c r="X745" i="9"/>
  <c r="O751" i="9" l="1"/>
  <c r="W631" i="9"/>
  <c r="Y631" i="9" s="1"/>
  <c r="M752" i="9"/>
  <c r="R751" i="9"/>
  <c r="V867" i="9"/>
  <c r="X746" i="9"/>
  <c r="W632" i="9" l="1"/>
  <c r="Y632" i="9" s="1"/>
  <c r="R752" i="9"/>
  <c r="O752" i="9"/>
  <c r="M753" i="9"/>
  <c r="X747" i="9"/>
  <c r="V868" i="9"/>
  <c r="M754" i="9" l="1"/>
  <c r="R753" i="9"/>
  <c r="O753" i="9"/>
  <c r="W633" i="9"/>
  <c r="Y633" i="9" s="1"/>
  <c r="V869" i="9"/>
  <c r="X748" i="9"/>
  <c r="W634" i="9" l="1"/>
  <c r="Y634" i="9" s="1"/>
  <c r="M755" i="9"/>
  <c r="O754" i="9"/>
  <c r="R754" i="9"/>
  <c r="X749" i="9"/>
  <c r="V870" i="9"/>
  <c r="W635" i="9" l="1"/>
  <c r="Y635" i="9" s="1"/>
  <c r="R755" i="9"/>
  <c r="O755" i="9"/>
  <c r="M756" i="9"/>
  <c r="V871" i="9"/>
  <c r="X750" i="9"/>
  <c r="M757" i="9" l="1"/>
  <c r="O756" i="9"/>
  <c r="W636" i="9"/>
  <c r="Y636" i="9" s="1"/>
  <c r="R756" i="9"/>
  <c r="X751" i="9"/>
  <c r="V872" i="9"/>
  <c r="W637" i="9" l="1"/>
  <c r="Y637" i="9" s="1"/>
  <c r="R757" i="9"/>
  <c r="M758" i="9"/>
  <c r="O757" i="9"/>
  <c r="X752" i="9"/>
  <c r="V873" i="9"/>
  <c r="M759" i="9" l="1"/>
  <c r="R758" i="9"/>
  <c r="O758" i="9"/>
  <c r="W638" i="9"/>
  <c r="Y638" i="9" s="1"/>
  <c r="V874" i="9"/>
  <c r="X753" i="9"/>
  <c r="M760" i="9" l="1"/>
  <c r="R759" i="9"/>
  <c r="W639" i="9"/>
  <c r="Y639" i="9" s="1"/>
  <c r="O759" i="9"/>
  <c r="V875" i="9"/>
  <c r="X754" i="9"/>
  <c r="O760" i="9" l="1"/>
  <c r="W640" i="9"/>
  <c r="Y640" i="9" s="1"/>
  <c r="R760" i="9"/>
  <c r="M761" i="9"/>
  <c r="V876" i="9"/>
  <c r="X755" i="9"/>
  <c r="W641" i="9" l="1"/>
  <c r="Y641" i="9" s="1"/>
  <c r="R761" i="9"/>
  <c r="M762" i="9"/>
  <c r="O761" i="9"/>
  <c r="V877" i="9"/>
  <c r="X756" i="9"/>
  <c r="W642" i="9" l="1"/>
  <c r="Y642" i="9" s="1"/>
  <c r="O762" i="9"/>
  <c r="M763" i="9"/>
  <c r="R762" i="9"/>
  <c r="X757" i="9"/>
  <c r="V878" i="9"/>
  <c r="R763" i="9" l="1"/>
  <c r="O763" i="9"/>
  <c r="W643" i="9"/>
  <c r="Y643" i="9" s="1"/>
  <c r="M764" i="9"/>
  <c r="X758" i="9"/>
  <c r="V879" i="9"/>
  <c r="O764" i="9" l="1"/>
  <c r="W644" i="9"/>
  <c r="Y644" i="9" s="1"/>
  <c r="M765" i="9"/>
  <c r="R764" i="9"/>
  <c r="X759" i="9"/>
  <c r="V880" i="9"/>
  <c r="O765" i="9" l="1"/>
  <c r="W645" i="9"/>
  <c r="Y645" i="9" s="1"/>
  <c r="M766" i="9"/>
  <c r="R765" i="9"/>
  <c r="V881" i="9"/>
  <c r="X760" i="9"/>
  <c r="M767" i="9" l="1"/>
  <c r="W646" i="9"/>
  <c r="Y646" i="9" s="1"/>
  <c r="R766" i="9"/>
  <c r="O766" i="9"/>
  <c r="X761" i="9"/>
  <c r="V882" i="9"/>
  <c r="M768" i="9" l="1"/>
  <c r="W647" i="9"/>
  <c r="Y647" i="9" s="1"/>
  <c r="O767" i="9"/>
  <c r="R767" i="9"/>
  <c r="X762" i="9"/>
  <c r="V883" i="9"/>
  <c r="R768" i="9" l="1"/>
  <c r="M769" i="9"/>
  <c r="O768" i="9"/>
  <c r="W648" i="9"/>
  <c r="Y648" i="9" s="1"/>
  <c r="V884" i="9"/>
  <c r="X763" i="9"/>
  <c r="O769" i="9" l="1"/>
  <c r="R769" i="9"/>
  <c r="W649" i="9"/>
  <c r="Y649" i="9" s="1"/>
  <c r="M770" i="9"/>
  <c r="V885" i="9"/>
  <c r="X764" i="9"/>
  <c r="O770" i="9" l="1"/>
  <c r="W650" i="9"/>
  <c r="Y650" i="9" s="1"/>
  <c r="M771" i="9"/>
  <c r="R770" i="9"/>
  <c r="X765" i="9"/>
  <c r="V886" i="9"/>
  <c r="W651" i="9" l="1"/>
  <c r="Y651" i="9" s="1"/>
  <c r="R771" i="9"/>
  <c r="O771" i="9"/>
  <c r="M772" i="9"/>
  <c r="V887" i="9"/>
  <c r="X766" i="9"/>
  <c r="R772" i="9" l="1"/>
  <c r="O772" i="9"/>
  <c r="W652" i="9"/>
  <c r="Y652" i="9" s="1"/>
  <c r="M773" i="9"/>
  <c r="V888" i="9"/>
  <c r="X767" i="9"/>
  <c r="W653" i="9" l="1"/>
  <c r="Y653" i="9" s="1"/>
  <c r="M774" i="9"/>
  <c r="R773" i="9"/>
  <c r="O773" i="9"/>
  <c r="V889" i="9"/>
  <c r="X768" i="9"/>
  <c r="M775" i="9" l="1"/>
  <c r="R774" i="9"/>
  <c r="O774" i="9"/>
  <c r="W654" i="9"/>
  <c r="Y654" i="9" s="1"/>
  <c r="X769" i="9"/>
  <c r="V890" i="9"/>
  <c r="R775" i="9" l="1"/>
  <c r="W655" i="9"/>
  <c r="Y655" i="9" s="1"/>
  <c r="O775" i="9"/>
  <c r="M776" i="9"/>
  <c r="V891" i="9"/>
  <c r="X770" i="9"/>
  <c r="R776" i="9" l="1"/>
  <c r="W656" i="9"/>
  <c r="Y656" i="9" s="1"/>
  <c r="M777" i="9"/>
  <c r="O776" i="9"/>
  <c r="V892" i="9"/>
  <c r="X771" i="9"/>
  <c r="O777" i="9" l="1"/>
  <c r="R777" i="9"/>
  <c r="M778" i="9"/>
  <c r="W657" i="9"/>
  <c r="Y657" i="9" s="1"/>
  <c r="X772" i="9"/>
  <c r="V893" i="9"/>
  <c r="M779" i="9" l="1"/>
  <c r="O778" i="9"/>
  <c r="W658" i="9"/>
  <c r="Y658" i="9" s="1"/>
  <c r="R778" i="9"/>
  <c r="X773" i="9"/>
  <c r="V894" i="9"/>
  <c r="R779" i="9" l="1"/>
  <c r="W659" i="9"/>
  <c r="Y659" i="9" s="1"/>
  <c r="M780" i="9"/>
  <c r="O779" i="9"/>
  <c r="V895" i="9"/>
  <c r="X774" i="9"/>
  <c r="W660" i="9" l="1"/>
  <c r="Y660" i="9" s="1"/>
  <c r="O780" i="9"/>
  <c r="M781" i="9"/>
  <c r="R780" i="9"/>
  <c r="V896" i="9"/>
  <c r="X775" i="9"/>
  <c r="R781" i="9" l="1"/>
  <c r="W661" i="9"/>
  <c r="Y661" i="9" s="1"/>
  <c r="M782" i="9"/>
  <c r="O781" i="9"/>
  <c r="V897" i="9"/>
  <c r="X776" i="9"/>
  <c r="M783" i="9" l="1"/>
  <c r="W662" i="9"/>
  <c r="Y662" i="9" s="1"/>
  <c r="O782" i="9"/>
  <c r="R782" i="9"/>
  <c r="X777" i="9"/>
  <c r="V898" i="9"/>
  <c r="R783" i="9" l="1"/>
  <c r="O783" i="9"/>
  <c r="M784" i="9"/>
  <c r="W663" i="9"/>
  <c r="Y663" i="9" s="1"/>
  <c r="X778" i="9"/>
  <c r="V899" i="9"/>
  <c r="R784" i="9" l="1"/>
  <c r="O784" i="9"/>
  <c r="W664" i="9"/>
  <c r="Y664" i="9" s="1"/>
  <c r="M785" i="9"/>
  <c r="V900" i="9"/>
  <c r="X779" i="9"/>
  <c r="O785" i="9" l="1"/>
  <c r="M786" i="9"/>
  <c r="W665" i="9"/>
  <c r="Y665" i="9" s="1"/>
  <c r="R785" i="9"/>
  <c r="V901" i="9"/>
  <c r="X780" i="9"/>
  <c r="M787" i="9" l="1"/>
  <c r="W666" i="9"/>
  <c r="Y666" i="9" s="1"/>
  <c r="R786" i="9"/>
  <c r="O786" i="9"/>
  <c r="V902" i="9"/>
  <c r="X781" i="9"/>
  <c r="M788" i="9" l="1"/>
  <c r="O787" i="9"/>
  <c r="W667" i="9"/>
  <c r="Y667" i="9" s="1"/>
  <c r="R787" i="9"/>
  <c r="V903" i="9"/>
  <c r="X782" i="9"/>
  <c r="R788" i="9" l="1"/>
  <c r="O788" i="9"/>
  <c r="M789" i="9"/>
  <c r="W668" i="9"/>
  <c r="Y668" i="9" s="1"/>
  <c r="V904" i="9"/>
  <c r="X783" i="9"/>
  <c r="O789" i="9" l="1"/>
  <c r="W669" i="9"/>
  <c r="Y669" i="9" s="1"/>
  <c r="R789" i="9"/>
  <c r="M790" i="9"/>
  <c r="X784" i="9"/>
  <c r="V905" i="9"/>
  <c r="O790" i="9" l="1"/>
  <c r="W670" i="9"/>
  <c r="Y670" i="9" s="1"/>
  <c r="R790" i="9"/>
  <c r="M791" i="9"/>
  <c r="V906" i="9"/>
  <c r="X785" i="9"/>
  <c r="M792" i="9" l="1"/>
  <c r="R791" i="9"/>
  <c r="W671" i="9"/>
  <c r="Y671" i="9" s="1"/>
  <c r="O791" i="9"/>
  <c r="V907" i="9"/>
  <c r="X786" i="9"/>
  <c r="M793" i="9" l="1"/>
  <c r="O792" i="9"/>
  <c r="W672" i="9"/>
  <c r="Y672" i="9" s="1"/>
  <c r="R792" i="9"/>
  <c r="X787" i="9"/>
  <c r="V908" i="9"/>
  <c r="M794" i="9" l="1"/>
  <c r="O793" i="9"/>
  <c r="R793" i="9"/>
  <c r="W673" i="9"/>
  <c r="Y673" i="9" s="1"/>
  <c r="X788" i="9"/>
  <c r="V909" i="9"/>
  <c r="W674" i="9" l="1"/>
  <c r="Y674" i="9" s="1"/>
  <c r="R794" i="9"/>
  <c r="M795" i="9"/>
  <c r="O794" i="9"/>
  <c r="V910" i="9"/>
  <c r="X789" i="9"/>
  <c r="W675" i="9" l="1"/>
  <c r="Y675" i="9" s="1"/>
  <c r="M796" i="9"/>
  <c r="O795" i="9"/>
  <c r="R795" i="9"/>
  <c r="X790" i="9"/>
  <c r="V911" i="9"/>
  <c r="R796" i="9" l="1"/>
  <c r="O796" i="9"/>
  <c r="W676" i="9"/>
  <c r="Y676" i="9" s="1"/>
  <c r="M797" i="9"/>
  <c r="V912" i="9"/>
  <c r="X791" i="9"/>
  <c r="W677" i="9" l="1"/>
  <c r="Y677" i="9" s="1"/>
  <c r="R797" i="9"/>
  <c r="O797" i="9"/>
  <c r="M798" i="9"/>
  <c r="X792" i="9"/>
  <c r="V913" i="9"/>
  <c r="R798" i="9" l="1"/>
  <c r="M799" i="9"/>
  <c r="O798" i="9"/>
  <c r="W678" i="9"/>
  <c r="Y678" i="9" s="1"/>
  <c r="V914" i="9"/>
  <c r="X793" i="9"/>
  <c r="O799" i="9" l="1"/>
  <c r="M800" i="9"/>
  <c r="W679" i="9"/>
  <c r="Y679" i="9" s="1"/>
  <c r="R799" i="9"/>
  <c r="X794" i="9"/>
  <c r="V915" i="9"/>
  <c r="R800" i="9" l="1"/>
  <c r="W680" i="9"/>
  <c r="Y680" i="9" s="1"/>
  <c r="O800" i="9"/>
  <c r="M801" i="9"/>
  <c r="X795" i="9"/>
  <c r="V916" i="9"/>
  <c r="W681" i="9" l="1"/>
  <c r="Y681" i="9" s="1"/>
  <c r="O801" i="9"/>
  <c r="R801" i="9"/>
  <c r="M802" i="9"/>
  <c r="V917" i="9"/>
  <c r="X796" i="9"/>
  <c r="W682" i="9" l="1"/>
  <c r="Y682" i="9" s="1"/>
  <c r="O802" i="9"/>
  <c r="M803" i="9"/>
  <c r="R802" i="9"/>
  <c r="X797" i="9"/>
  <c r="V918" i="9"/>
  <c r="W683" i="9" l="1"/>
  <c r="Y683" i="9" s="1"/>
  <c r="M804" i="9"/>
  <c r="R803" i="9"/>
  <c r="O803" i="9"/>
  <c r="V919" i="9"/>
  <c r="X798" i="9"/>
  <c r="W684" i="9" l="1"/>
  <c r="Y684" i="9" s="1"/>
  <c r="R804" i="9"/>
  <c r="M805" i="9"/>
  <c r="O804" i="9"/>
  <c r="V920" i="9"/>
  <c r="X799" i="9"/>
  <c r="M806" i="9" l="1"/>
  <c r="O805" i="9"/>
  <c r="W685" i="9"/>
  <c r="Y685" i="9" s="1"/>
  <c r="R805" i="9"/>
  <c r="X800" i="9"/>
  <c r="V921" i="9"/>
  <c r="O806" i="9" l="1"/>
  <c r="W686" i="9"/>
  <c r="Y686" i="9" s="1"/>
  <c r="M807" i="9"/>
  <c r="R806" i="9"/>
  <c r="X801" i="9"/>
  <c r="V922" i="9"/>
  <c r="W687" i="9" l="1"/>
  <c r="Y687" i="9" s="1"/>
  <c r="M808" i="9"/>
  <c r="R807" i="9"/>
  <c r="O807" i="9"/>
  <c r="V923" i="9"/>
  <c r="X802" i="9"/>
  <c r="W688" i="9" l="1"/>
  <c r="Y688" i="9" s="1"/>
  <c r="M809" i="9"/>
  <c r="O808" i="9"/>
  <c r="R808" i="9"/>
  <c r="X803" i="9"/>
  <c r="V924" i="9"/>
  <c r="M810" i="9" l="1"/>
  <c r="O809" i="9"/>
  <c r="W689" i="9"/>
  <c r="Y689" i="9" s="1"/>
  <c r="R809" i="9"/>
  <c r="V925" i="9"/>
  <c r="X804" i="9"/>
  <c r="O810" i="9" l="1"/>
  <c r="W690" i="9"/>
  <c r="Y690" i="9" s="1"/>
  <c r="R810" i="9"/>
  <c r="M811" i="9"/>
  <c r="X805" i="9"/>
  <c r="V926" i="9"/>
  <c r="R811" i="9" l="1"/>
  <c r="W691" i="9"/>
  <c r="Y691" i="9" s="1"/>
  <c r="M812" i="9"/>
  <c r="O811" i="9"/>
  <c r="V927" i="9"/>
  <c r="X806" i="9"/>
  <c r="R812" i="9" l="1"/>
  <c r="O812" i="9"/>
  <c r="M813" i="9"/>
  <c r="W692" i="9"/>
  <c r="Y692" i="9" s="1"/>
  <c r="V928" i="9"/>
  <c r="X807" i="9"/>
  <c r="O813" i="9" l="1"/>
  <c r="W693" i="9"/>
  <c r="Y693" i="9" s="1"/>
  <c r="M814" i="9"/>
  <c r="R813" i="9"/>
  <c r="V929" i="9"/>
  <c r="X808" i="9"/>
  <c r="W694" i="9" l="1"/>
  <c r="Y694" i="9" s="1"/>
  <c r="O814" i="9"/>
  <c r="M815" i="9"/>
  <c r="R814" i="9"/>
  <c r="V930" i="9"/>
  <c r="X809" i="9"/>
  <c r="M816" i="9" l="1"/>
  <c r="W695" i="9"/>
  <c r="Y695" i="9" s="1"/>
  <c r="O815" i="9"/>
  <c r="R815" i="9"/>
  <c r="X810" i="9"/>
  <c r="V931" i="9"/>
  <c r="M817" i="9" l="1"/>
  <c r="W696" i="9"/>
  <c r="Y696" i="9" s="1"/>
  <c r="R816" i="9"/>
  <c r="O816" i="9"/>
  <c r="V932" i="9"/>
  <c r="X811" i="9"/>
  <c r="O817" i="9" l="1"/>
  <c r="W697" i="9"/>
  <c r="Y697" i="9" s="1"/>
  <c r="M818" i="9"/>
  <c r="R817" i="9"/>
  <c r="X812" i="9"/>
  <c r="V933" i="9"/>
  <c r="O818" i="9" l="1"/>
  <c r="R818" i="9"/>
  <c r="W698" i="9"/>
  <c r="Y698" i="9" s="1"/>
  <c r="M819" i="9"/>
  <c r="X813" i="9"/>
  <c r="V934" i="9"/>
  <c r="R819" i="9" l="1"/>
  <c r="W699" i="9"/>
  <c r="Y699" i="9" s="1"/>
  <c r="M820" i="9"/>
  <c r="O819" i="9"/>
  <c r="X814" i="9"/>
  <c r="V935" i="9"/>
  <c r="R820" i="9" l="1"/>
  <c r="M821" i="9"/>
  <c r="W700" i="9"/>
  <c r="Y700" i="9" s="1"/>
  <c r="O820" i="9"/>
  <c r="V936" i="9"/>
  <c r="X815" i="9"/>
  <c r="M822" i="9" l="1"/>
  <c r="R821" i="9"/>
  <c r="O821" i="9"/>
  <c r="W701" i="9"/>
  <c r="Y701" i="9" s="1"/>
  <c r="V937" i="9"/>
  <c r="X816" i="9"/>
  <c r="R822" i="9" l="1"/>
  <c r="M823" i="9"/>
  <c r="W702" i="9"/>
  <c r="Y702" i="9" s="1"/>
  <c r="O822" i="9"/>
  <c r="X817" i="9"/>
  <c r="V938" i="9"/>
  <c r="M824" i="9" l="1"/>
  <c r="R823" i="9"/>
  <c r="O823" i="9"/>
  <c r="W703" i="9"/>
  <c r="Y703" i="9" s="1"/>
  <c r="X818" i="9"/>
  <c r="V939" i="9"/>
  <c r="M825" i="9" l="1"/>
  <c r="O824" i="9"/>
  <c r="R824" i="9"/>
  <c r="W704" i="9"/>
  <c r="Y704" i="9" s="1"/>
  <c r="V940" i="9"/>
  <c r="X819" i="9"/>
  <c r="R825" i="9" l="1"/>
  <c r="W705" i="9"/>
  <c r="Y705" i="9" s="1"/>
  <c r="M826" i="9"/>
  <c r="O825" i="9"/>
  <c r="X820" i="9"/>
  <c r="V941" i="9"/>
  <c r="W706" i="9" l="1"/>
  <c r="Y706" i="9" s="1"/>
  <c r="R826" i="9"/>
  <c r="O826" i="9"/>
  <c r="M827" i="9"/>
  <c r="V942" i="9"/>
  <c r="X821" i="9"/>
  <c r="O827" i="9" l="1"/>
  <c r="R827" i="9"/>
  <c r="M828" i="9"/>
  <c r="W707" i="9"/>
  <c r="Y707" i="9" s="1"/>
  <c r="V943" i="9"/>
  <c r="X822" i="9"/>
  <c r="W708" i="9" l="1"/>
  <c r="Y708" i="9" s="1"/>
  <c r="O828" i="9"/>
  <c r="R828" i="9"/>
  <c r="M829" i="9"/>
  <c r="V944" i="9"/>
  <c r="X823" i="9"/>
  <c r="R829" i="9" l="1"/>
  <c r="W709" i="9"/>
  <c r="Y709" i="9" s="1"/>
  <c r="M830" i="9"/>
  <c r="O829" i="9"/>
  <c r="V945" i="9"/>
  <c r="X824" i="9"/>
  <c r="W710" i="9" l="1"/>
  <c r="Y710" i="9" s="1"/>
  <c r="O830" i="9"/>
  <c r="R830" i="9"/>
  <c r="M831" i="9"/>
  <c r="X825" i="9"/>
  <c r="V946" i="9"/>
  <c r="R831" i="9" l="1"/>
  <c r="M832" i="9"/>
  <c r="O831" i="9"/>
  <c r="W711" i="9"/>
  <c r="Y711" i="9" s="1"/>
  <c r="V947" i="9"/>
  <c r="X826" i="9"/>
  <c r="W712" i="9" l="1"/>
  <c r="Y712" i="9" s="1"/>
  <c r="R832" i="9"/>
  <c r="O832" i="9"/>
  <c r="M833" i="9"/>
  <c r="V948" i="9"/>
  <c r="X827" i="9"/>
  <c r="R833" i="9" l="1"/>
  <c r="O833" i="9"/>
  <c r="M834" i="9"/>
  <c r="W713" i="9"/>
  <c r="Y713" i="9" s="1"/>
  <c r="V949" i="9"/>
  <c r="X828" i="9"/>
  <c r="M835" i="9" l="1"/>
  <c r="R834" i="9"/>
  <c r="O834" i="9"/>
  <c r="W714" i="9"/>
  <c r="Y714" i="9" s="1"/>
  <c r="X829" i="9"/>
  <c r="V950" i="9"/>
  <c r="R835" i="9" l="1"/>
  <c r="O835" i="9"/>
  <c r="M836" i="9"/>
  <c r="W715" i="9"/>
  <c r="Y715" i="9" s="1"/>
  <c r="V951" i="9"/>
  <c r="X830" i="9"/>
  <c r="O836" i="9" l="1"/>
  <c r="W716" i="9"/>
  <c r="Y716" i="9" s="1"/>
  <c r="R836" i="9"/>
  <c r="M837" i="9"/>
  <c r="V952" i="9"/>
  <c r="X831" i="9"/>
  <c r="W717" i="9" l="1"/>
  <c r="Y717" i="9" s="1"/>
  <c r="R837" i="9"/>
  <c r="M838" i="9"/>
  <c r="O837" i="9"/>
  <c r="X832" i="9"/>
  <c r="V953" i="9"/>
  <c r="M839" i="9" l="1"/>
  <c r="O838" i="9"/>
  <c r="W718" i="9"/>
  <c r="Y718" i="9" s="1"/>
  <c r="R838" i="9"/>
  <c r="X833" i="9"/>
  <c r="V954" i="9"/>
  <c r="R839" i="9" l="1"/>
  <c r="M840" i="9"/>
  <c r="W719" i="9"/>
  <c r="Y719" i="9" s="1"/>
  <c r="O839" i="9"/>
  <c r="V955" i="9"/>
  <c r="X834" i="9"/>
  <c r="O840" i="9" l="1"/>
  <c r="M841" i="9"/>
  <c r="R840" i="9"/>
  <c r="W720" i="9"/>
  <c r="Y720" i="9" s="1"/>
  <c r="V956" i="9"/>
  <c r="X835" i="9"/>
  <c r="O841" i="9" l="1"/>
  <c r="M842" i="9"/>
  <c r="W721" i="9"/>
  <c r="Y721" i="9" s="1"/>
  <c r="R841" i="9"/>
  <c r="X836" i="9"/>
  <c r="V957" i="9"/>
  <c r="O842" i="9" l="1"/>
  <c r="R842" i="9"/>
  <c r="M843" i="9"/>
  <c r="W722" i="9"/>
  <c r="Y722" i="9" s="1"/>
  <c r="X837" i="9"/>
  <c r="V958" i="9"/>
  <c r="W723" i="9" l="1"/>
  <c r="Y723" i="9" s="1"/>
  <c r="O843" i="9"/>
  <c r="M844" i="9"/>
  <c r="R843" i="9"/>
  <c r="X838" i="9"/>
  <c r="V959" i="9"/>
  <c r="R844" i="9" l="1"/>
  <c r="W724" i="9"/>
  <c r="Y724" i="9" s="1"/>
  <c r="M845" i="9"/>
  <c r="O844" i="9"/>
  <c r="X839" i="9"/>
  <c r="V960" i="9"/>
  <c r="W725" i="9" l="1"/>
  <c r="Y725" i="9" s="1"/>
  <c r="M846" i="9"/>
  <c r="R845" i="9"/>
  <c r="O845" i="9"/>
  <c r="V961" i="9"/>
  <c r="X840" i="9"/>
  <c r="O846" i="9" l="1"/>
  <c r="W726" i="9"/>
  <c r="Y726" i="9" s="1"/>
  <c r="R846" i="9"/>
  <c r="M847" i="9"/>
  <c r="X841" i="9"/>
  <c r="V962" i="9"/>
  <c r="W727" i="9" l="1"/>
  <c r="Y727" i="9" s="1"/>
  <c r="M848" i="9"/>
  <c r="O847" i="9"/>
  <c r="R847" i="9"/>
  <c r="X842" i="9"/>
  <c r="V963" i="9"/>
  <c r="R848" i="9" l="1"/>
  <c r="M849" i="9"/>
  <c r="O848" i="9"/>
  <c r="W728" i="9"/>
  <c r="Y728" i="9" s="1"/>
  <c r="V964" i="9"/>
  <c r="X843" i="9"/>
  <c r="W729" i="9" l="1"/>
  <c r="Y729" i="9" s="1"/>
  <c r="M850" i="9"/>
  <c r="R849" i="9"/>
  <c r="O849" i="9"/>
  <c r="X844" i="9"/>
  <c r="V965" i="9"/>
  <c r="R850" i="9" l="1"/>
  <c r="W730" i="9"/>
  <c r="Y730" i="9" s="1"/>
  <c r="O850" i="9"/>
  <c r="M851" i="9"/>
  <c r="X845" i="9"/>
  <c r="V966" i="9"/>
  <c r="W731" i="9" l="1"/>
  <c r="Y731" i="9" s="1"/>
  <c r="M852" i="9"/>
  <c r="R851" i="9"/>
  <c r="O851" i="9"/>
  <c r="V967" i="9"/>
  <c r="X846" i="9"/>
  <c r="W732" i="9" l="1"/>
  <c r="Y732" i="9" s="1"/>
  <c r="R852" i="9"/>
  <c r="O852" i="9"/>
  <c r="M853" i="9"/>
  <c r="X847" i="9"/>
  <c r="V968" i="9"/>
  <c r="M854" i="9" l="1"/>
  <c r="R853" i="9"/>
  <c r="W733" i="9"/>
  <c r="Y733" i="9" s="1"/>
  <c r="O853" i="9"/>
  <c r="X848" i="9"/>
  <c r="V969" i="9"/>
  <c r="M855" i="9" l="1"/>
  <c r="O854" i="9"/>
  <c r="W734" i="9"/>
  <c r="Y734" i="9" s="1"/>
  <c r="R854" i="9"/>
  <c r="X849" i="9"/>
  <c r="V970" i="9"/>
  <c r="W735" i="9" l="1"/>
  <c r="Y735" i="9" s="1"/>
  <c r="R855" i="9"/>
  <c r="O855" i="9"/>
  <c r="M856" i="9"/>
  <c r="X850" i="9"/>
  <c r="V971" i="9"/>
  <c r="R856" i="9" l="1"/>
  <c r="M857" i="9"/>
  <c r="O856" i="9"/>
  <c r="W736" i="9"/>
  <c r="Y736" i="9" s="1"/>
  <c r="X851" i="9"/>
  <c r="V972" i="9"/>
  <c r="O857" i="9" l="1"/>
  <c r="W737" i="9"/>
  <c r="Y737" i="9" s="1"/>
  <c r="M858" i="9"/>
  <c r="R857" i="9"/>
  <c r="X852" i="9"/>
  <c r="V973" i="9"/>
  <c r="M859" i="9" l="1"/>
  <c r="R858" i="9"/>
  <c r="O858" i="9"/>
  <c r="W738" i="9"/>
  <c r="Y738" i="9" s="1"/>
  <c r="X853" i="9"/>
  <c r="V974" i="9"/>
  <c r="O859" i="9" l="1"/>
  <c r="W739" i="9"/>
  <c r="Y739" i="9" s="1"/>
  <c r="R859" i="9"/>
  <c r="M860" i="9"/>
  <c r="V975" i="9"/>
  <c r="X854" i="9"/>
  <c r="M861" i="9" l="1"/>
  <c r="O860" i="9"/>
  <c r="R860" i="9"/>
  <c r="W740" i="9"/>
  <c r="Y740" i="9" s="1"/>
  <c r="V976" i="9"/>
  <c r="X855" i="9"/>
  <c r="R861" i="9" l="1"/>
  <c r="O861" i="9"/>
  <c r="W741" i="9"/>
  <c r="Y741" i="9" s="1"/>
  <c r="M862" i="9"/>
  <c r="V977" i="9"/>
  <c r="X856" i="9"/>
  <c r="R862" i="9" l="1"/>
  <c r="W742" i="9"/>
  <c r="Y742" i="9" s="1"/>
  <c r="O862" i="9"/>
  <c r="M863" i="9"/>
  <c r="V978" i="9"/>
  <c r="X857" i="9"/>
  <c r="R863" i="9" l="1"/>
  <c r="O863" i="9"/>
  <c r="W743" i="9"/>
  <c r="Y743" i="9" s="1"/>
  <c r="M864" i="9"/>
  <c r="X858" i="9"/>
  <c r="V979" i="9"/>
  <c r="O864" i="9" l="1"/>
  <c r="W744" i="9"/>
  <c r="Y744" i="9" s="1"/>
  <c r="R864" i="9"/>
  <c r="M865" i="9"/>
  <c r="V980" i="9"/>
  <c r="X859" i="9"/>
  <c r="W745" i="9" l="1"/>
  <c r="Y745" i="9" s="1"/>
  <c r="O865" i="9"/>
  <c r="M866" i="9"/>
  <c r="R865" i="9"/>
  <c r="X860" i="9"/>
  <c r="V981" i="9"/>
  <c r="M867" i="9" l="1"/>
  <c r="R866" i="9"/>
  <c r="O866" i="9"/>
  <c r="W746" i="9"/>
  <c r="Y746" i="9" s="1"/>
  <c r="V982" i="9"/>
  <c r="X861" i="9"/>
  <c r="R867" i="9" l="1"/>
  <c r="O867" i="9"/>
  <c r="M868" i="9"/>
  <c r="W747" i="9"/>
  <c r="Y747" i="9" s="1"/>
  <c r="X862" i="9"/>
  <c r="V983" i="9"/>
  <c r="O868" i="9" l="1"/>
  <c r="W748" i="9"/>
  <c r="Y748" i="9" s="1"/>
  <c r="R868" i="9"/>
  <c r="M869" i="9"/>
  <c r="V984" i="9"/>
  <c r="X863" i="9"/>
  <c r="O869" i="9" l="1"/>
  <c r="W749" i="9"/>
  <c r="Y749" i="9" s="1"/>
  <c r="M870" i="9"/>
  <c r="R869" i="9"/>
  <c r="V985" i="9"/>
  <c r="X864" i="9"/>
  <c r="O870" i="9" l="1"/>
  <c r="M871" i="9"/>
  <c r="W750" i="9"/>
  <c r="Y750" i="9" s="1"/>
  <c r="R870" i="9"/>
  <c r="V986" i="9"/>
  <c r="X865" i="9"/>
  <c r="M872" i="9" l="1"/>
  <c r="R871" i="9"/>
  <c r="W751" i="9"/>
  <c r="Y751" i="9" s="1"/>
  <c r="O871" i="9"/>
  <c r="V987" i="9"/>
  <c r="X866" i="9"/>
  <c r="M873" i="9" l="1"/>
  <c r="R872" i="9"/>
  <c r="W752" i="9"/>
  <c r="Y752" i="9" s="1"/>
  <c r="O872" i="9"/>
  <c r="V988" i="9"/>
  <c r="X867" i="9"/>
  <c r="W753" i="9" l="1"/>
  <c r="Y753" i="9" s="1"/>
  <c r="M874" i="9"/>
  <c r="R873" i="9"/>
  <c r="O873" i="9"/>
  <c r="V989" i="9"/>
  <c r="X868" i="9"/>
  <c r="O874" i="9" l="1"/>
  <c r="M875" i="9"/>
  <c r="R874" i="9"/>
  <c r="W754" i="9"/>
  <c r="Y754" i="9" s="1"/>
  <c r="X869" i="9"/>
  <c r="V990" i="9"/>
  <c r="W755" i="9" l="1"/>
  <c r="Y755" i="9" s="1"/>
  <c r="M876" i="9"/>
  <c r="O875" i="9"/>
  <c r="R875" i="9"/>
  <c r="V991" i="9"/>
  <c r="X870" i="9"/>
  <c r="R876" i="9" l="1"/>
  <c r="O876" i="9"/>
  <c r="M877" i="9"/>
  <c r="W756" i="9"/>
  <c r="Y756" i="9" s="1"/>
  <c r="V992" i="9"/>
  <c r="X871" i="9"/>
  <c r="W757" i="9" l="1"/>
  <c r="Y757" i="9" s="1"/>
  <c r="M878" i="9"/>
  <c r="R877" i="9"/>
  <c r="O877" i="9"/>
  <c r="X872" i="9"/>
  <c r="V993" i="9"/>
  <c r="W758" i="9" l="1"/>
  <c r="Y758" i="9" s="1"/>
  <c r="R878" i="9"/>
  <c r="M879" i="9"/>
  <c r="O878" i="9"/>
  <c r="X873" i="9"/>
  <c r="V994" i="9"/>
  <c r="O879" i="9" l="1"/>
  <c r="W759" i="9"/>
  <c r="Y759" i="9" s="1"/>
  <c r="R879" i="9"/>
  <c r="M880" i="9"/>
  <c r="V995" i="9"/>
  <c r="X874" i="9"/>
  <c r="R880" i="9" l="1"/>
  <c r="W760" i="9"/>
  <c r="Y760" i="9" s="1"/>
  <c r="M881" i="9"/>
  <c r="O880" i="9"/>
  <c r="X875" i="9"/>
  <c r="V996" i="9"/>
  <c r="M882" i="9" l="1"/>
  <c r="R881" i="9"/>
  <c r="O881" i="9"/>
  <c r="W761" i="9"/>
  <c r="Y761" i="9" s="1"/>
  <c r="X876" i="9"/>
  <c r="V997" i="9"/>
  <c r="R882" i="9" l="1"/>
  <c r="O882" i="9"/>
  <c r="M883" i="9"/>
  <c r="W762" i="9"/>
  <c r="Y762" i="9" s="1"/>
  <c r="X877" i="9"/>
  <c r="V998" i="9"/>
  <c r="O883" i="9" l="1"/>
  <c r="W763" i="9"/>
  <c r="Y763" i="9" s="1"/>
  <c r="R883" i="9"/>
  <c r="M884" i="9"/>
  <c r="V999" i="9"/>
  <c r="X878" i="9"/>
  <c r="M885" i="9" l="1"/>
  <c r="O884" i="9"/>
  <c r="R884" i="9"/>
  <c r="W764" i="9"/>
  <c r="Y764" i="9" s="1"/>
  <c r="X879" i="9"/>
  <c r="V1000" i="9"/>
  <c r="M886" i="9" l="1"/>
  <c r="R885" i="9"/>
  <c r="W765" i="9"/>
  <c r="Y765" i="9" s="1"/>
  <c r="O885" i="9"/>
  <c r="V1001" i="9"/>
  <c r="X880" i="9"/>
  <c r="R886" i="9" l="1"/>
  <c r="O886" i="9"/>
  <c r="W766" i="9"/>
  <c r="Y766" i="9" s="1"/>
  <c r="M887" i="9"/>
  <c r="X881" i="9"/>
  <c r="V1002" i="9"/>
  <c r="R887" i="9" l="1"/>
  <c r="O887" i="9"/>
  <c r="W767" i="9"/>
  <c r="Y767" i="9" s="1"/>
  <c r="M888" i="9"/>
  <c r="X882" i="9"/>
  <c r="V1003" i="9"/>
  <c r="W768" i="9" l="1"/>
  <c r="Y768" i="9" s="1"/>
  <c r="R888" i="9"/>
  <c r="O888" i="9"/>
  <c r="M889" i="9"/>
  <c r="V1004" i="9"/>
  <c r="X883" i="9"/>
  <c r="W769" i="9" l="1"/>
  <c r="Y769" i="9" s="1"/>
  <c r="M890" i="9"/>
  <c r="R889" i="9"/>
  <c r="O889" i="9"/>
  <c r="X884" i="9"/>
  <c r="V1005" i="9"/>
  <c r="O890" i="9" l="1"/>
  <c r="R890" i="9"/>
  <c r="M891" i="9"/>
  <c r="W770" i="9"/>
  <c r="Y770" i="9" s="1"/>
  <c r="V1006" i="9"/>
  <c r="X885" i="9"/>
  <c r="W771" i="9" l="1"/>
  <c r="Y771" i="9" s="1"/>
  <c r="M892" i="9"/>
  <c r="R891" i="9"/>
  <c r="O891" i="9"/>
  <c r="V1007" i="9"/>
  <c r="X886" i="9"/>
  <c r="W772" i="9" l="1"/>
  <c r="Y772" i="9" s="1"/>
  <c r="R892" i="9"/>
  <c r="M893" i="9"/>
  <c r="O892" i="9"/>
  <c r="V1008" i="9"/>
  <c r="X887" i="9"/>
  <c r="O893" i="9" l="1"/>
  <c r="M894" i="9"/>
  <c r="R893" i="9"/>
  <c r="W773" i="9"/>
  <c r="Y773" i="9" s="1"/>
  <c r="X888" i="9"/>
  <c r="V1009" i="9"/>
  <c r="M895" i="9" l="1"/>
  <c r="W774" i="9"/>
  <c r="Y774" i="9" s="1"/>
  <c r="O894" i="9"/>
  <c r="R894" i="9"/>
  <c r="V1010" i="9"/>
  <c r="X889" i="9"/>
  <c r="O895" i="9" l="1"/>
  <c r="W775" i="9"/>
  <c r="Y775" i="9" s="1"/>
  <c r="M896" i="9"/>
  <c r="R895" i="9"/>
  <c r="X890" i="9"/>
  <c r="V1011" i="9"/>
  <c r="R896" i="9" l="1"/>
  <c r="M897" i="9"/>
  <c r="W776" i="9"/>
  <c r="Y776" i="9" s="1"/>
  <c r="O896" i="9"/>
  <c r="X891" i="9"/>
  <c r="V1012" i="9"/>
  <c r="R897" i="9" l="1"/>
  <c r="M898" i="9"/>
  <c r="W777" i="9"/>
  <c r="Y777" i="9" s="1"/>
  <c r="O897" i="9"/>
  <c r="V1013" i="9"/>
  <c r="X892" i="9"/>
  <c r="M899" i="9" l="1"/>
  <c r="R898" i="9"/>
  <c r="W778" i="9"/>
  <c r="Y778" i="9" s="1"/>
  <c r="O898" i="9"/>
  <c r="V1014" i="9"/>
  <c r="X893" i="9"/>
  <c r="W779" i="9" l="1"/>
  <c r="Y779" i="9" s="1"/>
  <c r="O899" i="9"/>
  <c r="M900" i="9"/>
  <c r="R899" i="9"/>
  <c r="X894" i="9"/>
  <c r="V1015" i="9"/>
  <c r="R900" i="9" l="1"/>
  <c r="W780" i="9"/>
  <c r="Y780" i="9" s="1"/>
  <c r="M901" i="9"/>
  <c r="O900" i="9"/>
  <c r="V1016" i="9"/>
  <c r="X895" i="9"/>
  <c r="M902" i="9" l="1"/>
  <c r="O901" i="9"/>
  <c r="W781" i="9"/>
  <c r="Y781" i="9" s="1"/>
  <c r="R901" i="9"/>
  <c r="X896" i="9"/>
  <c r="V1017" i="9"/>
  <c r="W782" i="9" l="1"/>
  <c r="Y782" i="9" s="1"/>
  <c r="M903" i="9"/>
  <c r="R902" i="9"/>
  <c r="O902" i="9"/>
  <c r="V1018" i="9"/>
  <c r="X897" i="9"/>
  <c r="R903" i="9" l="1"/>
  <c r="W783" i="9"/>
  <c r="Y783" i="9" s="1"/>
  <c r="M904" i="9"/>
  <c r="O903" i="9"/>
  <c r="X898" i="9"/>
  <c r="V1019" i="9"/>
  <c r="R904" i="9" l="1"/>
  <c r="W784" i="9"/>
  <c r="Y784" i="9" s="1"/>
  <c r="O904" i="9"/>
  <c r="M905" i="9"/>
  <c r="X899" i="9"/>
  <c r="V1020" i="9"/>
  <c r="W785" i="9" l="1"/>
  <c r="Y785" i="9" s="1"/>
  <c r="R905" i="9"/>
  <c r="M906" i="9"/>
  <c r="O905" i="9"/>
  <c r="X900" i="9"/>
  <c r="V1021" i="9"/>
  <c r="W786" i="9" l="1"/>
  <c r="Y786" i="9" s="1"/>
  <c r="R906" i="9"/>
  <c r="M907" i="9"/>
  <c r="O906" i="9"/>
  <c r="V1022" i="9"/>
  <c r="X901" i="9"/>
  <c r="O907" i="9" l="1"/>
  <c r="W787" i="9"/>
  <c r="Y787" i="9" s="1"/>
  <c r="M908" i="9"/>
  <c r="R907" i="9"/>
  <c r="X902" i="9"/>
  <c r="V1023" i="9"/>
  <c r="M909" i="9" l="1"/>
  <c r="O908" i="9"/>
  <c r="R908" i="9"/>
  <c r="W788" i="9"/>
  <c r="Y788" i="9" s="1"/>
  <c r="V1024" i="9"/>
  <c r="X903" i="9"/>
  <c r="O909" i="9" l="1"/>
  <c r="W789" i="9"/>
  <c r="Y789" i="9" s="1"/>
  <c r="M910" i="9"/>
  <c r="R909" i="9"/>
  <c r="X904" i="9"/>
  <c r="V1025" i="9"/>
  <c r="R910" i="9" l="1"/>
  <c r="W790" i="9"/>
  <c r="Y790" i="9" s="1"/>
  <c r="M911" i="9"/>
  <c r="O910" i="9"/>
  <c r="V1026" i="9"/>
  <c r="X905" i="9"/>
  <c r="R911" i="9" l="1"/>
  <c r="O911" i="9"/>
  <c r="M912" i="9"/>
  <c r="W791" i="9"/>
  <c r="Y791" i="9" s="1"/>
  <c r="V1027" i="9"/>
  <c r="X906" i="9"/>
  <c r="R912" i="9" l="1"/>
  <c r="W792" i="9"/>
  <c r="Y792" i="9" s="1"/>
  <c r="O912" i="9"/>
  <c r="M913" i="9"/>
  <c r="V1028" i="9"/>
  <c r="X907" i="9"/>
  <c r="W793" i="9" l="1"/>
  <c r="Y793" i="9" s="1"/>
  <c r="M914" i="9"/>
  <c r="R913" i="9"/>
  <c r="O913" i="9"/>
  <c r="V1029" i="9"/>
  <c r="X908" i="9"/>
  <c r="W794" i="9" l="1"/>
  <c r="Y794" i="9" s="1"/>
  <c r="O914" i="9"/>
  <c r="M915" i="9"/>
  <c r="R914" i="9"/>
  <c r="X909" i="9"/>
  <c r="V1030" i="9"/>
  <c r="R915" i="9" l="1"/>
  <c r="W795" i="9"/>
  <c r="Y795" i="9" s="1"/>
  <c r="O915" i="9"/>
  <c r="M916" i="9"/>
  <c r="X910" i="9"/>
  <c r="V1031" i="9"/>
  <c r="M917" i="9" l="1"/>
  <c r="R916" i="9"/>
  <c r="W796" i="9"/>
  <c r="Y796" i="9" s="1"/>
  <c r="O916" i="9"/>
  <c r="X911" i="9"/>
  <c r="V1032" i="9"/>
  <c r="R917" i="9" l="1"/>
  <c r="W797" i="9"/>
  <c r="Y797" i="9" s="1"/>
  <c r="O917" i="9"/>
  <c r="M918" i="9"/>
  <c r="V1033" i="9"/>
  <c r="X912" i="9"/>
  <c r="O918" i="9" l="1"/>
  <c r="M919" i="9"/>
  <c r="R918" i="9"/>
  <c r="W798" i="9"/>
  <c r="Y798" i="9" s="1"/>
  <c r="V1034" i="9"/>
  <c r="X913" i="9"/>
  <c r="R919" i="9" l="1"/>
  <c r="M920" i="9"/>
  <c r="W799" i="9"/>
  <c r="Y799" i="9" s="1"/>
  <c r="O919" i="9"/>
  <c r="V1035" i="9"/>
  <c r="X914" i="9"/>
  <c r="O920" i="9" l="1"/>
  <c r="R920" i="9"/>
  <c r="W800" i="9"/>
  <c r="Y800" i="9" s="1"/>
  <c r="M921" i="9"/>
  <c r="X915" i="9"/>
  <c r="V1036" i="9"/>
  <c r="W801" i="9" l="1"/>
  <c r="Y801" i="9" s="1"/>
  <c r="M922" i="9"/>
  <c r="O921" i="9"/>
  <c r="R921" i="9"/>
  <c r="V1037" i="9"/>
  <c r="X916" i="9"/>
  <c r="R922" i="9" l="1"/>
  <c r="O922" i="9"/>
  <c r="M923" i="9"/>
  <c r="W802" i="9"/>
  <c r="Y802" i="9" s="1"/>
  <c r="X917" i="9"/>
  <c r="V1038" i="9"/>
  <c r="O923" i="9" l="1"/>
  <c r="W803" i="9"/>
  <c r="Y803" i="9" s="1"/>
  <c r="M924" i="9"/>
  <c r="R923" i="9"/>
  <c r="V1039" i="9"/>
  <c r="X918" i="9"/>
  <c r="W804" i="9" l="1"/>
  <c r="Y804" i="9" s="1"/>
  <c r="O924" i="9"/>
  <c r="M925" i="9"/>
  <c r="R924" i="9"/>
  <c r="X919" i="9"/>
  <c r="V1040" i="9"/>
  <c r="O925" i="9" l="1"/>
  <c r="M926" i="9"/>
  <c r="R925" i="9"/>
  <c r="W805" i="9"/>
  <c r="Y805" i="9" s="1"/>
  <c r="V1041" i="9"/>
  <c r="X920" i="9"/>
  <c r="R926" i="9" l="1"/>
  <c r="W806" i="9"/>
  <c r="Y806" i="9" s="1"/>
  <c r="O926" i="9"/>
  <c r="M927" i="9"/>
  <c r="X921" i="9"/>
  <c r="V1042" i="9"/>
  <c r="M928" i="9" l="1"/>
  <c r="O927" i="9"/>
  <c r="W807" i="9"/>
  <c r="Y807" i="9" s="1"/>
  <c r="R927" i="9"/>
  <c r="X922" i="9"/>
  <c r="V1043" i="9"/>
  <c r="M929" i="9" l="1"/>
  <c r="R928" i="9"/>
  <c r="W808" i="9"/>
  <c r="Y808" i="9" s="1"/>
  <c r="O928" i="9"/>
  <c r="X923" i="9"/>
  <c r="V1044" i="9"/>
  <c r="W809" i="9" l="1"/>
  <c r="Y809" i="9" s="1"/>
  <c r="R929" i="9"/>
  <c r="M930" i="9"/>
  <c r="O929" i="9"/>
  <c r="V1045" i="9"/>
  <c r="X924" i="9"/>
  <c r="O930" i="9" l="1"/>
  <c r="M931" i="9"/>
  <c r="R930" i="9"/>
  <c r="W810" i="9"/>
  <c r="Y810" i="9" s="1"/>
  <c r="X925" i="9"/>
  <c r="V1046" i="9"/>
  <c r="O931" i="9" l="1"/>
  <c r="M932" i="9"/>
  <c r="R931" i="9"/>
  <c r="W811" i="9"/>
  <c r="Y811" i="9" s="1"/>
  <c r="X926" i="9"/>
  <c r="V1047" i="9"/>
  <c r="M933" i="9" l="1"/>
  <c r="R932" i="9"/>
  <c r="O932" i="9"/>
  <c r="W812" i="9"/>
  <c r="Y812" i="9" s="1"/>
  <c r="V1048" i="9"/>
  <c r="X927" i="9"/>
  <c r="W813" i="9" l="1"/>
  <c r="Y813" i="9" s="1"/>
  <c r="M934" i="9"/>
  <c r="R933" i="9"/>
  <c r="O933" i="9"/>
  <c r="V1049" i="9"/>
  <c r="X928" i="9"/>
  <c r="O934" i="9" l="1"/>
  <c r="R934" i="9"/>
  <c r="M935" i="9"/>
  <c r="W814" i="9"/>
  <c r="Y814" i="9" s="1"/>
  <c r="X929" i="9"/>
  <c r="V1050" i="9"/>
  <c r="M936" i="9" l="1"/>
  <c r="R935" i="9"/>
  <c r="W815" i="9"/>
  <c r="Y815" i="9" s="1"/>
  <c r="O935" i="9"/>
  <c r="V1051" i="9"/>
  <c r="X930" i="9"/>
  <c r="M937" i="9" l="1"/>
  <c r="R936" i="9"/>
  <c r="W816" i="9"/>
  <c r="Y816" i="9" s="1"/>
  <c r="O936" i="9"/>
  <c r="V1052" i="9"/>
  <c r="X931" i="9"/>
  <c r="M938" i="9" l="1"/>
  <c r="R937" i="9"/>
  <c r="W817" i="9"/>
  <c r="Y817" i="9" s="1"/>
  <c r="O937" i="9"/>
  <c r="V1053" i="9"/>
  <c r="X932" i="9"/>
  <c r="O938" i="9" l="1"/>
  <c r="R938" i="9"/>
  <c r="M939" i="9"/>
  <c r="W818" i="9"/>
  <c r="Y818" i="9" s="1"/>
  <c r="V1054" i="9"/>
  <c r="X933" i="9"/>
  <c r="W819" i="9" l="1"/>
  <c r="Y819" i="9" s="1"/>
  <c r="O939" i="9"/>
  <c r="R939" i="9"/>
  <c r="M940" i="9"/>
  <c r="X934" i="9"/>
  <c r="V1055" i="9"/>
  <c r="W820" i="9" l="1"/>
  <c r="Y820" i="9" s="1"/>
  <c r="M941" i="9"/>
  <c r="R940" i="9"/>
  <c r="O940" i="9"/>
  <c r="X935" i="9"/>
  <c r="V1056" i="9"/>
  <c r="R941" i="9" l="1"/>
  <c r="W821" i="9"/>
  <c r="Y821" i="9" s="1"/>
  <c r="M942" i="9"/>
  <c r="O941" i="9"/>
  <c r="V1057" i="9"/>
  <c r="X936" i="9"/>
  <c r="R942" i="9" l="1"/>
  <c r="W822" i="9"/>
  <c r="Y822" i="9" s="1"/>
  <c r="M943" i="9"/>
  <c r="O942" i="9"/>
  <c r="V1058" i="9"/>
  <c r="X937" i="9"/>
  <c r="R943" i="9" l="1"/>
  <c r="M944" i="9"/>
  <c r="W823" i="9"/>
  <c r="Y823" i="9" s="1"/>
  <c r="O943" i="9"/>
  <c r="V1059" i="9"/>
  <c r="X938" i="9"/>
  <c r="R944" i="9" l="1"/>
  <c r="W824" i="9"/>
  <c r="Y824" i="9" s="1"/>
  <c r="M945" i="9"/>
  <c r="O944" i="9"/>
  <c r="X939" i="9"/>
  <c r="V1060" i="9"/>
  <c r="W825" i="9" l="1"/>
  <c r="Y825" i="9" s="1"/>
  <c r="O945" i="9"/>
  <c r="R945" i="9"/>
  <c r="M946" i="9"/>
  <c r="X940" i="9"/>
  <c r="V1061" i="9"/>
  <c r="W826" i="9" l="1"/>
  <c r="Y826" i="9" s="1"/>
  <c r="M947" i="9"/>
  <c r="R946" i="9"/>
  <c r="O946" i="9"/>
  <c r="V1062" i="9"/>
  <c r="X941" i="9"/>
  <c r="R947" i="9" l="1"/>
  <c r="O947" i="9"/>
  <c r="W827" i="9"/>
  <c r="Y827" i="9" s="1"/>
  <c r="M948" i="9"/>
  <c r="X942" i="9"/>
  <c r="V1063" i="9"/>
  <c r="R948" i="9" l="1"/>
  <c r="W828" i="9"/>
  <c r="Y828" i="9" s="1"/>
  <c r="O948" i="9"/>
  <c r="M949" i="9"/>
  <c r="V1064" i="9"/>
  <c r="X943" i="9"/>
  <c r="W829" i="9" l="1"/>
  <c r="Y829" i="9" s="1"/>
  <c r="M950" i="9"/>
  <c r="O949" i="9"/>
  <c r="R949" i="9"/>
  <c r="V1065" i="9"/>
  <c r="X944" i="9"/>
  <c r="M951" i="9" l="1"/>
  <c r="R950" i="9"/>
  <c r="O950" i="9"/>
  <c r="W830" i="9"/>
  <c r="Y830" i="9" s="1"/>
  <c r="V1066" i="9"/>
  <c r="X945" i="9"/>
  <c r="O951" i="9" l="1"/>
  <c r="W831" i="9"/>
  <c r="Y831" i="9" s="1"/>
  <c r="R951" i="9"/>
  <c r="M952" i="9"/>
  <c r="V1067" i="9"/>
  <c r="X946" i="9"/>
  <c r="W832" i="9" l="1"/>
  <c r="Y832" i="9" s="1"/>
  <c r="M953" i="9"/>
  <c r="R952" i="9"/>
  <c r="O952" i="9"/>
  <c r="V1068" i="9"/>
  <c r="X947" i="9"/>
  <c r="M954" i="9" l="1"/>
  <c r="R953" i="9"/>
  <c r="O953" i="9"/>
  <c r="W833" i="9"/>
  <c r="Y833" i="9" s="1"/>
  <c r="X948" i="9"/>
  <c r="V1069" i="9"/>
  <c r="R954" i="9" l="1"/>
  <c r="M955" i="9"/>
  <c r="W834" i="9"/>
  <c r="Y834" i="9" s="1"/>
  <c r="O954" i="9"/>
  <c r="V1070" i="9"/>
  <c r="X949" i="9"/>
  <c r="R955" i="9" l="1"/>
  <c r="M956" i="9"/>
  <c r="W835" i="9"/>
  <c r="Y835" i="9" s="1"/>
  <c r="O955" i="9"/>
  <c r="X950" i="9"/>
  <c r="V1071" i="9"/>
  <c r="W836" i="9" l="1"/>
  <c r="Y836" i="9" s="1"/>
  <c r="R956" i="9"/>
  <c r="O956" i="9"/>
  <c r="M957" i="9"/>
  <c r="V1072" i="9"/>
  <c r="X951" i="9"/>
  <c r="M958" i="9" l="1"/>
  <c r="O957" i="9"/>
  <c r="R957" i="9"/>
  <c r="W837" i="9"/>
  <c r="Y837" i="9" s="1"/>
  <c r="X952" i="9"/>
  <c r="V1073" i="9"/>
  <c r="M959" i="9" l="1"/>
  <c r="R958" i="9"/>
  <c r="O958" i="9"/>
  <c r="W838" i="9"/>
  <c r="Y838" i="9" s="1"/>
  <c r="V1074" i="9"/>
  <c r="X953" i="9"/>
  <c r="R959" i="9" l="1"/>
  <c r="W839" i="9"/>
  <c r="Y839" i="9" s="1"/>
  <c r="O959" i="9"/>
  <c r="M960" i="9"/>
  <c r="V1075" i="9"/>
  <c r="X954" i="9"/>
  <c r="M961" i="9" l="1"/>
  <c r="O960" i="9"/>
  <c r="R960" i="9"/>
  <c r="W840" i="9"/>
  <c r="Y840" i="9" s="1"/>
  <c r="X955" i="9"/>
  <c r="V1076" i="9"/>
  <c r="O961" i="9" l="1"/>
  <c r="W841" i="9"/>
  <c r="Y841" i="9" s="1"/>
  <c r="R961" i="9"/>
  <c r="M962" i="9"/>
  <c r="V1077" i="9"/>
  <c r="X956" i="9"/>
  <c r="O962" i="9" l="1"/>
  <c r="W842" i="9"/>
  <c r="Y842" i="9" s="1"/>
  <c r="M963" i="9"/>
  <c r="R962" i="9"/>
  <c r="X957" i="9"/>
  <c r="V1078" i="9"/>
  <c r="W843" i="9" l="1"/>
  <c r="Y843" i="9" s="1"/>
  <c r="O963" i="9"/>
  <c r="R963" i="9"/>
  <c r="M964" i="9"/>
  <c r="V1079" i="9"/>
  <c r="X958" i="9"/>
  <c r="M965" i="9" l="1"/>
  <c r="O964" i="9"/>
  <c r="R964" i="9"/>
  <c r="W844" i="9"/>
  <c r="Y844" i="9" s="1"/>
  <c r="V1080" i="9"/>
  <c r="X959" i="9"/>
  <c r="O965" i="9" l="1"/>
  <c r="R965" i="9"/>
  <c r="W845" i="9"/>
  <c r="Y845" i="9" s="1"/>
  <c r="M966" i="9"/>
  <c r="V1081" i="9"/>
  <c r="X960" i="9"/>
  <c r="R966" i="9" l="1"/>
  <c r="O966" i="9"/>
  <c r="W846" i="9"/>
  <c r="Y846" i="9" s="1"/>
  <c r="M967" i="9"/>
  <c r="V1082" i="9"/>
  <c r="X961" i="9"/>
  <c r="M968" i="9" l="1"/>
  <c r="R967" i="9"/>
  <c r="O967" i="9"/>
  <c r="W847" i="9"/>
  <c r="Y847" i="9" s="1"/>
  <c r="V1083" i="9"/>
  <c r="X962" i="9"/>
  <c r="O968" i="9" l="1"/>
  <c r="W848" i="9"/>
  <c r="Y848" i="9" s="1"/>
  <c r="R968" i="9"/>
  <c r="M969" i="9"/>
  <c r="V1084" i="9"/>
  <c r="X963" i="9"/>
  <c r="M970" i="9" l="1"/>
  <c r="R969" i="9"/>
  <c r="O969" i="9"/>
  <c r="W849" i="9"/>
  <c r="Y849" i="9" s="1"/>
  <c r="V1085" i="9"/>
  <c r="X964" i="9"/>
  <c r="W850" i="9" l="1"/>
  <c r="Y850" i="9" s="1"/>
  <c r="M971" i="9"/>
  <c r="O970" i="9"/>
  <c r="R970" i="9"/>
  <c r="V1086" i="9"/>
  <c r="X965" i="9"/>
  <c r="M972" i="9" l="1"/>
  <c r="R971" i="9"/>
  <c r="W851" i="9"/>
  <c r="Y851" i="9" s="1"/>
  <c r="O971" i="9"/>
  <c r="V1087" i="9"/>
  <c r="X966" i="9"/>
  <c r="W852" i="9" l="1"/>
  <c r="Y852" i="9" s="1"/>
  <c r="M973" i="9"/>
  <c r="R972" i="9"/>
  <c r="O972" i="9"/>
  <c r="X967" i="9"/>
  <c r="V1088" i="9"/>
  <c r="O973" i="9" l="1"/>
  <c r="R973" i="9"/>
  <c r="M974" i="9"/>
  <c r="W853" i="9"/>
  <c r="Y853" i="9" s="1"/>
  <c r="X968" i="9"/>
  <c r="V1089" i="9"/>
  <c r="R974" i="9" l="1"/>
  <c r="O974" i="9"/>
  <c r="M975" i="9"/>
  <c r="W854" i="9"/>
  <c r="Y854" i="9" s="1"/>
  <c r="V1090" i="9"/>
  <c r="X969" i="9"/>
  <c r="W855" i="9" l="1"/>
  <c r="Y855" i="9" s="1"/>
  <c r="O975" i="9"/>
  <c r="R975" i="9"/>
  <c r="M976" i="9"/>
  <c r="X970" i="9"/>
  <c r="V1091" i="9"/>
  <c r="W856" i="9" l="1"/>
  <c r="Y856" i="9" s="1"/>
  <c r="R976" i="9"/>
  <c r="O976" i="9"/>
  <c r="M977" i="9"/>
  <c r="V1092" i="9"/>
  <c r="X971" i="9"/>
  <c r="W857" i="9" l="1"/>
  <c r="Y857" i="9" s="1"/>
  <c r="R977" i="9"/>
  <c r="M978" i="9"/>
  <c r="O977" i="9"/>
  <c r="X972" i="9"/>
  <c r="V1093" i="9"/>
  <c r="O978" i="9" l="1"/>
  <c r="M979" i="9"/>
  <c r="R978" i="9"/>
  <c r="W858" i="9"/>
  <c r="Y858" i="9" s="1"/>
  <c r="V1094" i="9"/>
  <c r="X973" i="9"/>
  <c r="W859" i="9" l="1"/>
  <c r="Y859" i="9" s="1"/>
  <c r="M980" i="9"/>
  <c r="O979" i="9"/>
  <c r="R979" i="9"/>
  <c r="X974" i="9"/>
  <c r="V1095" i="9"/>
  <c r="O980" i="9" l="1"/>
  <c r="W860" i="9"/>
  <c r="Y860" i="9" s="1"/>
  <c r="M981" i="9"/>
  <c r="R980" i="9"/>
  <c r="X975" i="9"/>
  <c r="V1096" i="9"/>
  <c r="M982" i="9" l="1"/>
  <c r="R981" i="9"/>
  <c r="O981" i="9"/>
  <c r="W861" i="9"/>
  <c r="Y861" i="9" s="1"/>
  <c r="V1097" i="9"/>
  <c r="X976" i="9"/>
  <c r="R982" i="9" l="1"/>
  <c r="W862" i="9"/>
  <c r="Y862" i="9" s="1"/>
  <c r="M983" i="9"/>
  <c r="O982" i="9"/>
  <c r="V1098" i="9"/>
  <c r="X977" i="9"/>
  <c r="W863" i="9" l="1"/>
  <c r="Y863" i="9" s="1"/>
  <c r="M984" i="9"/>
  <c r="R983" i="9"/>
  <c r="O983" i="9"/>
  <c r="X978" i="9"/>
  <c r="V1099" i="9"/>
  <c r="W864" i="9" l="1"/>
  <c r="Y864" i="9" s="1"/>
  <c r="M985" i="9"/>
  <c r="O984" i="9"/>
  <c r="R984" i="9"/>
  <c r="V1100" i="9"/>
  <c r="X979" i="9"/>
  <c r="W865" i="9" l="1"/>
  <c r="Y865" i="9" s="1"/>
  <c r="M986" i="9"/>
  <c r="R985" i="9"/>
  <c r="O985" i="9"/>
  <c r="X980" i="9"/>
  <c r="V1101" i="9"/>
  <c r="O986" i="9" l="1"/>
  <c r="W866" i="9"/>
  <c r="Y866" i="9" s="1"/>
  <c r="R986" i="9"/>
  <c r="M987" i="9"/>
  <c r="V1102" i="9"/>
  <c r="X981" i="9"/>
  <c r="O987" i="9" l="1"/>
  <c r="W867" i="9"/>
  <c r="Y867" i="9" s="1"/>
  <c r="R987" i="9"/>
  <c r="M988" i="9"/>
  <c r="X982" i="9"/>
  <c r="V1103" i="9"/>
  <c r="R988" i="9" l="1"/>
  <c r="W868" i="9"/>
  <c r="Y868" i="9" s="1"/>
  <c r="M989" i="9"/>
  <c r="O988" i="9"/>
  <c r="X983" i="9"/>
  <c r="V1104" i="9"/>
  <c r="O989" i="9" l="1"/>
  <c r="M990" i="9"/>
  <c r="R989" i="9"/>
  <c r="W869" i="9"/>
  <c r="Y869" i="9" s="1"/>
  <c r="X984" i="9"/>
  <c r="V1105" i="9"/>
  <c r="W870" i="9" l="1"/>
  <c r="Y870" i="9" s="1"/>
  <c r="M991" i="9"/>
  <c r="O990" i="9"/>
  <c r="R990" i="9"/>
  <c r="X985" i="9"/>
  <c r="V1106" i="9"/>
  <c r="O991" i="9" l="1"/>
  <c r="W871" i="9"/>
  <c r="Y871" i="9" s="1"/>
  <c r="M992" i="9"/>
  <c r="R991" i="9"/>
  <c r="V1107" i="9"/>
  <c r="X986" i="9"/>
  <c r="R992" i="9" l="1"/>
  <c r="W872" i="9"/>
  <c r="Y872" i="9" s="1"/>
  <c r="M993" i="9"/>
  <c r="O992" i="9"/>
  <c r="V1108" i="9"/>
  <c r="X987" i="9"/>
  <c r="O993" i="9" l="1"/>
  <c r="W873" i="9"/>
  <c r="Y873" i="9" s="1"/>
  <c r="M994" i="9"/>
  <c r="R993" i="9"/>
  <c r="X988" i="9"/>
  <c r="V1109" i="9"/>
  <c r="R994" i="9" l="1"/>
  <c r="M995" i="9"/>
  <c r="O994" i="9"/>
  <c r="W874" i="9"/>
  <c r="Y874" i="9" s="1"/>
  <c r="X989" i="9"/>
  <c r="V1110" i="9"/>
  <c r="R995" i="9" l="1"/>
  <c r="M996" i="9"/>
  <c r="O995" i="9"/>
  <c r="W875" i="9"/>
  <c r="Y875" i="9" s="1"/>
  <c r="X990" i="9"/>
  <c r="V1111" i="9"/>
  <c r="R996" i="9" l="1"/>
  <c r="M997" i="9"/>
  <c r="W876" i="9"/>
  <c r="Y876" i="9" s="1"/>
  <c r="O996" i="9"/>
  <c r="X991" i="9"/>
  <c r="V1112" i="9"/>
  <c r="O997" i="9" l="1"/>
  <c r="R997" i="9"/>
  <c r="W877" i="9"/>
  <c r="Y877" i="9" s="1"/>
  <c r="M998" i="9"/>
  <c r="V1113" i="9"/>
  <c r="X992" i="9"/>
  <c r="R998" i="9" l="1"/>
  <c r="O998" i="9"/>
  <c r="W878" i="9"/>
  <c r="Y878" i="9" s="1"/>
  <c r="M999" i="9"/>
  <c r="X993" i="9"/>
  <c r="V1114" i="9"/>
  <c r="R999" i="9" l="1"/>
  <c r="O999" i="9"/>
  <c r="M1000" i="9"/>
  <c r="W879" i="9"/>
  <c r="Y879" i="9" s="1"/>
  <c r="V1115" i="9"/>
  <c r="X994" i="9"/>
  <c r="M1001" i="9" l="1"/>
  <c r="R1000" i="9"/>
  <c r="O1000" i="9"/>
  <c r="W880" i="9"/>
  <c r="Y880" i="9" s="1"/>
  <c r="X995" i="9"/>
  <c r="V1116" i="9"/>
  <c r="R1001" i="9" l="1"/>
  <c r="M1002" i="9"/>
  <c r="O1001" i="9"/>
  <c r="W881" i="9"/>
  <c r="Y881" i="9" s="1"/>
  <c r="X996" i="9"/>
  <c r="V1117" i="9"/>
  <c r="M1003" i="9" l="1"/>
  <c r="O1002" i="9"/>
  <c r="R1002" i="9"/>
  <c r="W882" i="9"/>
  <c r="Y882" i="9" s="1"/>
  <c r="X997" i="9"/>
  <c r="V1118" i="9"/>
  <c r="O1003" i="9" l="1"/>
  <c r="R1003" i="9"/>
  <c r="W883" i="9"/>
  <c r="Y883" i="9" s="1"/>
  <c r="M1004" i="9"/>
  <c r="X998" i="9"/>
  <c r="V1119" i="9"/>
  <c r="M1005" i="9" l="1"/>
  <c r="W884" i="9"/>
  <c r="Y884" i="9" s="1"/>
  <c r="R1004" i="9"/>
  <c r="O1004" i="9"/>
  <c r="X999" i="9"/>
  <c r="V1120" i="9"/>
  <c r="W885" i="9" l="1"/>
  <c r="Y885" i="9" s="1"/>
  <c r="R1005" i="9"/>
  <c r="O1005" i="9"/>
  <c r="M1006" i="9"/>
  <c r="X1000" i="9"/>
  <c r="V1121" i="9"/>
  <c r="R1006" i="9" l="1"/>
  <c r="O1006" i="9"/>
  <c r="M1007" i="9"/>
  <c r="W886" i="9"/>
  <c r="Y886" i="9" s="1"/>
  <c r="X1001" i="9"/>
  <c r="V1122" i="9"/>
  <c r="O1007" i="9" l="1"/>
  <c r="M1008" i="9"/>
  <c r="R1007" i="9"/>
  <c r="W887" i="9"/>
  <c r="Y887" i="9" s="1"/>
  <c r="V1123" i="9"/>
  <c r="X1002" i="9"/>
  <c r="R1008" i="9" l="1"/>
  <c r="O1008" i="9"/>
  <c r="M1009" i="9"/>
  <c r="W888" i="9"/>
  <c r="Y888" i="9" s="1"/>
  <c r="V1124" i="9"/>
  <c r="X1003" i="9"/>
  <c r="O1009" i="9" l="1"/>
  <c r="R1009" i="9"/>
  <c r="M1010" i="9"/>
  <c r="W889" i="9"/>
  <c r="Y889" i="9" s="1"/>
  <c r="V1125" i="9"/>
  <c r="X1004" i="9"/>
  <c r="O1010" i="9" l="1"/>
  <c r="W890" i="9"/>
  <c r="Y890" i="9" s="1"/>
  <c r="R1010" i="9"/>
  <c r="M1011" i="9"/>
  <c r="V1126" i="9"/>
  <c r="X1005" i="9"/>
  <c r="W891" i="9" l="1"/>
  <c r="Y891" i="9" s="1"/>
  <c r="M1012" i="9"/>
  <c r="R1011" i="9"/>
  <c r="O1011" i="9"/>
  <c r="X1006" i="9"/>
  <c r="V1127" i="9"/>
  <c r="M1013" i="9" l="1"/>
  <c r="W892" i="9"/>
  <c r="Y892" i="9" s="1"/>
  <c r="R1012" i="9"/>
  <c r="O1012" i="9"/>
  <c r="V1128" i="9"/>
  <c r="X1007" i="9"/>
  <c r="R1013" i="9" l="1"/>
  <c r="M1014" i="9"/>
  <c r="O1013" i="9"/>
  <c r="W893" i="9"/>
  <c r="Y893" i="9" s="1"/>
  <c r="V1129" i="9"/>
  <c r="X1008" i="9"/>
  <c r="M1015" i="9" l="1"/>
  <c r="O1014" i="9"/>
  <c r="R1014" i="9"/>
  <c r="W894" i="9"/>
  <c r="Y894" i="9" s="1"/>
  <c r="X1009" i="9"/>
  <c r="V1130" i="9"/>
  <c r="M1016" i="9" l="1"/>
  <c r="O1015" i="9"/>
  <c r="W895" i="9"/>
  <c r="Y895" i="9" s="1"/>
  <c r="R1015" i="9"/>
  <c r="V1131" i="9"/>
  <c r="X1010" i="9"/>
  <c r="M1017" i="9" l="1"/>
  <c r="W896" i="9"/>
  <c r="Y896" i="9" s="1"/>
  <c r="R1016" i="9"/>
  <c r="O1016" i="9"/>
  <c r="X1011" i="9"/>
  <c r="V1132" i="9"/>
  <c r="M1018" i="9" l="1"/>
  <c r="R1017" i="9"/>
  <c r="O1017" i="9"/>
  <c r="W897" i="9"/>
  <c r="Y897" i="9" s="1"/>
  <c r="X1012" i="9"/>
  <c r="V1133" i="9"/>
  <c r="W898" i="9" l="1"/>
  <c r="Y898" i="9" s="1"/>
  <c r="O1018" i="9"/>
  <c r="M1019" i="9"/>
  <c r="R1018" i="9"/>
  <c r="V1134" i="9"/>
  <c r="X1013" i="9"/>
  <c r="M1020" i="9" l="1"/>
  <c r="R1019" i="9"/>
  <c r="O1019" i="9"/>
  <c r="W899" i="9"/>
  <c r="Y899" i="9" s="1"/>
  <c r="X1014" i="9"/>
  <c r="V1135" i="9"/>
  <c r="W900" i="9" l="1"/>
  <c r="Y900" i="9" s="1"/>
  <c r="R1020" i="9"/>
  <c r="O1020" i="9"/>
  <c r="M1021" i="9"/>
  <c r="V1136" i="9"/>
  <c r="X1015" i="9"/>
  <c r="O1021" i="9" l="1"/>
  <c r="R1021" i="9"/>
  <c r="M1022" i="9"/>
  <c r="W901" i="9"/>
  <c r="Y901" i="9" s="1"/>
  <c r="X1016" i="9"/>
  <c r="V1137" i="9"/>
  <c r="R1022" i="9" l="1"/>
  <c r="W902" i="9"/>
  <c r="Y902" i="9" s="1"/>
  <c r="O1022" i="9"/>
  <c r="M1023" i="9"/>
  <c r="X1017" i="9"/>
  <c r="V1138" i="9"/>
  <c r="M1024" i="9" l="1"/>
  <c r="W903" i="9"/>
  <c r="Y903" i="9" s="1"/>
  <c r="R1023" i="9"/>
  <c r="O1023" i="9"/>
  <c r="V1139" i="9"/>
  <c r="X1018" i="9"/>
  <c r="M1025" i="9" l="1"/>
  <c r="R1024" i="9"/>
  <c r="W904" i="9"/>
  <c r="Y904" i="9" s="1"/>
  <c r="O1024" i="9"/>
  <c r="X1019" i="9"/>
  <c r="V1140" i="9"/>
  <c r="W905" i="9" l="1"/>
  <c r="Y905" i="9" s="1"/>
  <c r="R1025" i="9"/>
  <c r="O1025" i="9"/>
  <c r="M1026" i="9"/>
  <c r="X1020" i="9"/>
  <c r="V1141" i="9"/>
  <c r="R1026" i="9" l="1"/>
  <c r="M1027" i="9"/>
  <c r="W906" i="9"/>
  <c r="Y906" i="9" s="1"/>
  <c r="O1026" i="9"/>
  <c r="V1142" i="9"/>
  <c r="X1021" i="9"/>
  <c r="O1027" i="9" l="1"/>
  <c r="R1027" i="9"/>
  <c r="W907" i="9"/>
  <c r="Y907" i="9" s="1"/>
  <c r="M1028" i="9"/>
  <c r="X1022" i="9"/>
  <c r="V1143" i="9"/>
  <c r="M1029" i="9" l="1"/>
  <c r="R1028" i="9"/>
  <c r="O1028" i="9"/>
  <c r="W908" i="9"/>
  <c r="Y908" i="9" s="1"/>
  <c r="X1023" i="9"/>
  <c r="V1144" i="9"/>
  <c r="W909" i="9" l="1"/>
  <c r="Y909" i="9" s="1"/>
  <c r="R1029" i="9"/>
  <c r="M1030" i="9"/>
  <c r="O1029" i="9"/>
  <c r="X1024" i="9"/>
  <c r="V1145" i="9"/>
  <c r="R1030" i="9" l="1"/>
  <c r="W910" i="9"/>
  <c r="Y910" i="9" s="1"/>
  <c r="M1031" i="9"/>
  <c r="O1030" i="9"/>
  <c r="X1025" i="9"/>
  <c r="V1146" i="9"/>
  <c r="R1031" i="9" l="1"/>
  <c r="M1032" i="9"/>
  <c r="O1031" i="9"/>
  <c r="W911" i="9"/>
  <c r="Y911" i="9" s="1"/>
  <c r="V1147" i="9"/>
  <c r="X1026" i="9"/>
  <c r="R1032" i="9" l="1"/>
  <c r="O1032" i="9"/>
  <c r="W912" i="9"/>
  <c r="Y912" i="9" s="1"/>
  <c r="M1033" i="9"/>
  <c r="X1027" i="9"/>
  <c r="V1148" i="9"/>
  <c r="M1034" i="9" l="1"/>
  <c r="O1033" i="9"/>
  <c r="R1033" i="9"/>
  <c r="W913" i="9"/>
  <c r="Y913" i="9" s="1"/>
  <c r="V1149" i="9"/>
  <c r="X1028" i="9"/>
  <c r="R1034" i="9" l="1"/>
  <c r="M1035" i="9"/>
  <c r="W914" i="9"/>
  <c r="Y914" i="9" s="1"/>
  <c r="O1034" i="9"/>
  <c r="X1029" i="9"/>
  <c r="V1150" i="9"/>
  <c r="O1035" i="9" l="1"/>
  <c r="W915" i="9"/>
  <c r="Y915" i="9" s="1"/>
  <c r="R1035" i="9"/>
  <c r="M1036" i="9"/>
  <c r="V1151" i="9"/>
  <c r="X1030" i="9"/>
  <c r="W916" i="9" l="1"/>
  <c r="Y916" i="9" s="1"/>
  <c r="O1036" i="9"/>
  <c r="M1037" i="9"/>
  <c r="R1036" i="9"/>
  <c r="V1152" i="9"/>
  <c r="X1031" i="9"/>
  <c r="M1038" i="9" l="1"/>
  <c r="R1037" i="9"/>
  <c r="W917" i="9"/>
  <c r="Y917" i="9" s="1"/>
  <c r="O1037" i="9"/>
  <c r="V1153" i="9"/>
  <c r="X1032" i="9"/>
  <c r="R1038" i="9" l="1"/>
  <c r="O1038" i="9"/>
  <c r="M1039" i="9"/>
  <c r="W918" i="9"/>
  <c r="Y918" i="9" s="1"/>
  <c r="X1033" i="9"/>
  <c r="V1154" i="9"/>
  <c r="O1039" i="9" l="1"/>
  <c r="W919" i="9"/>
  <c r="Y919" i="9" s="1"/>
  <c r="R1039" i="9"/>
  <c r="M1040" i="9"/>
  <c r="X1034" i="9"/>
  <c r="V1155" i="9"/>
  <c r="O1040" i="9" l="1"/>
  <c r="M1041" i="9"/>
  <c r="W920" i="9"/>
  <c r="Y920" i="9" s="1"/>
  <c r="R1040" i="9"/>
  <c r="X1035" i="9"/>
  <c r="V1156" i="9"/>
  <c r="O1041" i="9" l="1"/>
  <c r="R1041" i="9"/>
  <c r="M1042" i="9"/>
  <c r="W921" i="9"/>
  <c r="Y921" i="9" s="1"/>
  <c r="X1036" i="9"/>
  <c r="V1157" i="9"/>
  <c r="R1042" i="9" l="1"/>
  <c r="M1043" i="9"/>
  <c r="O1042" i="9"/>
  <c r="W922" i="9"/>
  <c r="Y922" i="9" s="1"/>
  <c r="V1158" i="9"/>
  <c r="X1037" i="9"/>
  <c r="R1043" i="9" l="1"/>
  <c r="W923" i="9"/>
  <c r="Y923" i="9" s="1"/>
  <c r="M1044" i="9"/>
  <c r="O1043" i="9"/>
  <c r="V1159" i="9"/>
  <c r="X1038" i="9"/>
  <c r="M1045" i="9" l="1"/>
  <c r="O1044" i="9"/>
  <c r="R1044" i="9"/>
  <c r="W924" i="9"/>
  <c r="Y924" i="9" s="1"/>
  <c r="V1160" i="9"/>
  <c r="X1039" i="9"/>
  <c r="W925" i="9" l="1"/>
  <c r="Y925" i="9" s="1"/>
  <c r="M1046" i="9"/>
  <c r="R1045" i="9"/>
  <c r="O1045" i="9"/>
  <c r="X1040" i="9"/>
  <c r="V1161" i="9"/>
  <c r="R1046" i="9" l="1"/>
  <c r="W926" i="9"/>
  <c r="Y926" i="9" s="1"/>
  <c r="M1047" i="9"/>
  <c r="O1046" i="9"/>
  <c r="X1041" i="9"/>
  <c r="V1162" i="9"/>
  <c r="R1047" i="9" l="1"/>
  <c r="O1047" i="9"/>
  <c r="M1048" i="9"/>
  <c r="W927" i="9"/>
  <c r="Y927" i="9" s="1"/>
  <c r="X1042" i="9"/>
  <c r="V1163" i="9"/>
  <c r="W928" i="9" l="1"/>
  <c r="Y928" i="9" s="1"/>
  <c r="M1049" i="9"/>
  <c r="R1048" i="9"/>
  <c r="O1048" i="9"/>
  <c r="X1043" i="9"/>
  <c r="V1164" i="9"/>
  <c r="O1049" i="9" l="1"/>
  <c r="W929" i="9"/>
  <c r="Y929" i="9" s="1"/>
  <c r="M1050" i="9"/>
  <c r="R1049" i="9"/>
  <c r="V1165" i="9"/>
  <c r="X1044" i="9"/>
  <c r="M1051" i="9" l="1"/>
  <c r="R1050" i="9"/>
  <c r="O1050" i="9"/>
  <c r="W930" i="9"/>
  <c r="Y930" i="9" s="1"/>
  <c r="V1166" i="9"/>
  <c r="X1045" i="9"/>
  <c r="M1052" i="9" l="1"/>
  <c r="W931" i="9"/>
  <c r="Y931" i="9" s="1"/>
  <c r="O1051" i="9"/>
  <c r="R1051" i="9"/>
  <c r="V1167" i="9"/>
  <c r="X1046" i="9"/>
  <c r="O1052" i="9" l="1"/>
  <c r="R1052" i="9"/>
  <c r="M1053" i="9"/>
  <c r="W932" i="9"/>
  <c r="Y932" i="9" s="1"/>
  <c r="V1168" i="9"/>
  <c r="X1047" i="9"/>
  <c r="M1054" i="9" l="1"/>
  <c r="O1053" i="9"/>
  <c r="R1053" i="9"/>
  <c r="W933" i="9"/>
  <c r="Y933" i="9" s="1"/>
  <c r="X1048" i="9"/>
  <c r="V1169" i="9"/>
  <c r="O1054" i="9" l="1"/>
  <c r="M1055" i="9"/>
  <c r="W934" i="9"/>
  <c r="Y934" i="9" s="1"/>
  <c r="R1054" i="9"/>
  <c r="V1170" i="9"/>
  <c r="X1049" i="9"/>
  <c r="R1055" i="9" l="1"/>
  <c r="M1056" i="9"/>
  <c r="W935" i="9"/>
  <c r="Y935" i="9" s="1"/>
  <c r="O1055" i="9"/>
  <c r="X1050" i="9"/>
  <c r="V1171" i="9"/>
  <c r="M1057" i="9" l="1"/>
  <c r="W936" i="9"/>
  <c r="Y936" i="9" s="1"/>
  <c r="R1056" i="9"/>
  <c r="O1056" i="9"/>
  <c r="X1051" i="9"/>
  <c r="V1172" i="9"/>
  <c r="M1058" i="9" l="1"/>
  <c r="O1057" i="9"/>
  <c r="W937" i="9"/>
  <c r="Y937" i="9" s="1"/>
  <c r="R1057" i="9"/>
  <c r="X1052" i="9"/>
  <c r="V1173" i="9"/>
  <c r="R1058" i="9" l="1"/>
  <c r="O1058" i="9"/>
  <c r="W938" i="9"/>
  <c r="Y938" i="9" s="1"/>
  <c r="M1059" i="9"/>
  <c r="X1053" i="9"/>
  <c r="V1174" i="9"/>
  <c r="R1059" i="9" l="1"/>
  <c r="W939" i="9"/>
  <c r="Y939" i="9" s="1"/>
  <c r="O1059" i="9"/>
  <c r="M1060" i="9"/>
  <c r="X1054" i="9"/>
  <c r="V1175" i="9"/>
  <c r="M1061" i="9" l="1"/>
  <c r="R1060" i="9"/>
  <c r="W940" i="9"/>
  <c r="Y940" i="9" s="1"/>
  <c r="O1060" i="9"/>
  <c r="V1176" i="9"/>
  <c r="X1055" i="9"/>
  <c r="M1062" i="9" l="1"/>
  <c r="W941" i="9"/>
  <c r="Y941" i="9" s="1"/>
  <c r="O1061" i="9"/>
  <c r="R1061" i="9"/>
  <c r="X1056" i="9"/>
  <c r="V1177" i="9"/>
  <c r="R1062" i="9" l="1"/>
  <c r="W942" i="9"/>
  <c r="Y942" i="9" s="1"/>
  <c r="M1063" i="9"/>
  <c r="O1062" i="9"/>
  <c r="V1178" i="9"/>
  <c r="X1057" i="9"/>
  <c r="W943" i="9" l="1"/>
  <c r="Y943" i="9" s="1"/>
  <c r="R1063" i="9"/>
  <c r="O1063" i="9"/>
  <c r="M1064" i="9"/>
  <c r="V1179" i="9"/>
  <c r="X1058" i="9"/>
  <c r="W944" i="9" l="1"/>
  <c r="Y944" i="9" s="1"/>
  <c r="R1064" i="9"/>
  <c r="M1065" i="9"/>
  <c r="O1064" i="9"/>
  <c r="V1180" i="9"/>
  <c r="X1059" i="9"/>
  <c r="R1065" i="9" l="1"/>
  <c r="M1066" i="9"/>
  <c r="O1065" i="9"/>
  <c r="W945" i="9"/>
  <c r="Y945" i="9" s="1"/>
  <c r="V1181" i="9"/>
  <c r="X1060" i="9"/>
  <c r="O1066" i="9" l="1"/>
  <c r="M1067" i="9"/>
  <c r="W946" i="9"/>
  <c r="Y946" i="9" s="1"/>
  <c r="R1066" i="9"/>
  <c r="V1182" i="9"/>
  <c r="X1061" i="9"/>
  <c r="M1068" i="9" l="1"/>
  <c r="W947" i="9"/>
  <c r="Y947" i="9" s="1"/>
  <c r="R1067" i="9"/>
  <c r="O1067" i="9"/>
  <c r="V1183" i="9"/>
  <c r="X1062" i="9"/>
  <c r="R1068" i="9" l="1"/>
  <c r="O1068" i="9"/>
  <c r="M1069" i="9"/>
  <c r="W948" i="9"/>
  <c r="Y948" i="9" s="1"/>
  <c r="X1063" i="9"/>
  <c r="V1184" i="9"/>
  <c r="R1069" i="9" l="1"/>
  <c r="M1070" i="9"/>
  <c r="O1069" i="9"/>
  <c r="W949" i="9"/>
  <c r="Y949" i="9" s="1"/>
  <c r="V1185" i="9"/>
  <c r="X1064" i="9"/>
  <c r="M1071" i="9" l="1"/>
  <c r="R1070" i="9"/>
  <c r="O1070" i="9"/>
  <c r="W950" i="9"/>
  <c r="Y950" i="9" s="1"/>
  <c r="V1186" i="9"/>
  <c r="X1065" i="9"/>
  <c r="O1071" i="9" l="1"/>
  <c r="R1071" i="9"/>
  <c r="M1072" i="9"/>
  <c r="W951" i="9"/>
  <c r="Y951" i="9" s="1"/>
  <c r="V1187" i="9"/>
  <c r="X1066" i="9"/>
  <c r="W952" i="9" l="1"/>
  <c r="Y952" i="9" s="1"/>
  <c r="M1073" i="9"/>
  <c r="R1072" i="9"/>
  <c r="O1072" i="9"/>
  <c r="X1067" i="9"/>
  <c r="V1188" i="9"/>
  <c r="M1074" i="9" l="1"/>
  <c r="R1073" i="9"/>
  <c r="O1073" i="9"/>
  <c r="W953" i="9"/>
  <c r="Y953" i="9" s="1"/>
  <c r="X1068" i="9"/>
  <c r="V1189" i="9"/>
  <c r="W954" i="9" l="1"/>
  <c r="Y954" i="9" s="1"/>
  <c r="O1074" i="9"/>
  <c r="M1075" i="9"/>
  <c r="R1074" i="9"/>
  <c r="X1069" i="9"/>
  <c r="V1190" i="9"/>
  <c r="O1075" i="9" l="1"/>
  <c r="R1075" i="9"/>
  <c r="W955" i="9"/>
  <c r="Y955" i="9" s="1"/>
  <c r="M1076" i="9"/>
  <c r="V1191" i="9"/>
  <c r="X1070" i="9"/>
  <c r="M1077" i="9" l="1"/>
  <c r="R1076" i="9"/>
  <c r="O1076" i="9"/>
  <c r="W956" i="9"/>
  <c r="Y956" i="9" s="1"/>
  <c r="V1192" i="9"/>
  <c r="X1071" i="9"/>
  <c r="W957" i="9" l="1"/>
  <c r="Y957" i="9" s="1"/>
  <c r="O1077" i="9"/>
  <c r="M1078" i="9"/>
  <c r="R1077" i="9"/>
  <c r="X1072" i="9"/>
  <c r="V1193" i="9"/>
  <c r="M1079" i="9" l="1"/>
  <c r="W958" i="9"/>
  <c r="Y958" i="9" s="1"/>
  <c r="R1078" i="9"/>
  <c r="O1078" i="9"/>
  <c r="X1073" i="9"/>
  <c r="V1194" i="9"/>
  <c r="M1080" i="9" l="1"/>
  <c r="O1079" i="9"/>
  <c r="R1079" i="9"/>
  <c r="W959" i="9"/>
  <c r="Y959" i="9" s="1"/>
  <c r="V1195" i="9"/>
  <c r="X1074" i="9"/>
  <c r="M1081" i="9" l="1"/>
  <c r="R1080" i="9"/>
  <c r="O1080" i="9"/>
  <c r="W960" i="9"/>
  <c r="Y960" i="9" s="1"/>
  <c r="X1075" i="9"/>
  <c r="V1196" i="9"/>
  <c r="W961" i="9" l="1"/>
  <c r="Y961" i="9" s="1"/>
  <c r="O1081" i="9"/>
  <c r="R1081" i="9"/>
  <c r="M1082" i="9"/>
  <c r="X1076" i="9"/>
  <c r="V1197" i="9"/>
  <c r="O1082" i="9" l="1"/>
  <c r="W962" i="9"/>
  <c r="Y962" i="9" s="1"/>
  <c r="M1083" i="9"/>
  <c r="R1082" i="9"/>
  <c r="X1077" i="9"/>
  <c r="V1198" i="9"/>
  <c r="O1083" i="9" l="1"/>
  <c r="W963" i="9"/>
  <c r="Y963" i="9" s="1"/>
  <c r="M1084" i="9"/>
  <c r="R1083" i="9"/>
  <c r="X1078" i="9"/>
  <c r="V1199" i="9"/>
  <c r="M1085" i="9" l="1"/>
  <c r="R1084" i="9"/>
  <c r="O1084" i="9"/>
  <c r="W964" i="9"/>
  <c r="Y964" i="9" s="1"/>
  <c r="X1079" i="9"/>
  <c r="V1200" i="9"/>
  <c r="O1085" i="9" l="1"/>
  <c r="M1086" i="9"/>
  <c r="W965" i="9"/>
  <c r="Y965" i="9" s="1"/>
  <c r="R1085" i="9"/>
  <c r="V1201" i="9"/>
  <c r="X1080" i="9"/>
  <c r="R1086" i="9" l="1"/>
  <c r="M1087" i="9"/>
  <c r="O1086" i="9"/>
  <c r="W966" i="9"/>
  <c r="Y966" i="9" s="1"/>
  <c r="X1081" i="9"/>
  <c r="V1202" i="9"/>
  <c r="R1087" i="9" l="1"/>
  <c r="O1087" i="9"/>
  <c r="W967" i="9"/>
  <c r="Y967" i="9" s="1"/>
  <c r="M1088" i="9"/>
  <c r="V1203" i="9"/>
  <c r="X1082" i="9"/>
  <c r="W968" i="9" l="1"/>
  <c r="Y968" i="9" s="1"/>
  <c r="R1088" i="9"/>
  <c r="O1088" i="9"/>
  <c r="M1089" i="9"/>
  <c r="X1083" i="9"/>
  <c r="V1204" i="9"/>
  <c r="M1090" i="9" l="1"/>
  <c r="R1089" i="9"/>
  <c r="O1089" i="9"/>
  <c r="W969" i="9"/>
  <c r="Y969" i="9" s="1"/>
  <c r="X1084" i="9"/>
  <c r="V1205" i="9"/>
  <c r="M1091" i="9" l="1"/>
  <c r="W970" i="9"/>
  <c r="Y970" i="9" s="1"/>
  <c r="R1090" i="9"/>
  <c r="O1090" i="9"/>
  <c r="V1206" i="9"/>
  <c r="X1085" i="9"/>
  <c r="W971" i="9" l="1"/>
  <c r="Y971" i="9" s="1"/>
  <c r="M1092" i="9"/>
  <c r="O1091" i="9"/>
  <c r="R1091" i="9"/>
  <c r="X1086" i="9"/>
  <c r="V1207" i="9"/>
  <c r="O1092" i="9" l="1"/>
  <c r="R1092" i="9"/>
  <c r="M1093" i="9"/>
  <c r="W972" i="9"/>
  <c r="Y972" i="9" s="1"/>
  <c r="X1087" i="9"/>
  <c r="V1208" i="9"/>
  <c r="R1093" i="9" l="1"/>
  <c r="O1093" i="9"/>
  <c r="M1094" i="9"/>
  <c r="W973" i="9"/>
  <c r="Y973" i="9" s="1"/>
  <c r="X1088" i="9"/>
  <c r="V1209" i="9"/>
  <c r="O1094" i="9" l="1"/>
  <c r="M1095" i="9"/>
  <c r="W974" i="9"/>
  <c r="Y974" i="9" s="1"/>
  <c r="R1094" i="9"/>
  <c r="X1089" i="9"/>
  <c r="V1210" i="9"/>
  <c r="R1095" i="9" l="1"/>
  <c r="O1095" i="9"/>
  <c r="M1096" i="9"/>
  <c r="W975" i="9"/>
  <c r="Y975" i="9" s="1"/>
  <c r="V1211" i="9"/>
  <c r="X1090" i="9"/>
  <c r="M1097" i="9" l="1"/>
  <c r="O1096" i="9"/>
  <c r="W976" i="9"/>
  <c r="Y976" i="9" s="1"/>
  <c r="R1096" i="9"/>
  <c r="X1091" i="9"/>
  <c r="V1212" i="9"/>
  <c r="M1098" i="9" l="1"/>
  <c r="R1097" i="9"/>
  <c r="W977" i="9"/>
  <c r="Y977" i="9" s="1"/>
  <c r="O1097" i="9"/>
  <c r="X1092" i="9"/>
  <c r="V1213" i="9"/>
  <c r="O1098" i="9" l="1"/>
  <c r="W978" i="9"/>
  <c r="Y978" i="9" s="1"/>
  <c r="R1098" i="9"/>
  <c r="M1099" i="9"/>
  <c r="X1093" i="9"/>
  <c r="V1214" i="9"/>
  <c r="O1099" i="9" l="1"/>
  <c r="W979" i="9"/>
  <c r="Y979" i="9" s="1"/>
  <c r="R1099" i="9"/>
  <c r="M1100" i="9"/>
  <c r="X1094" i="9"/>
  <c r="V1215" i="9"/>
  <c r="M1101" i="9" l="1"/>
  <c r="W980" i="9"/>
  <c r="Y980" i="9" s="1"/>
  <c r="O1100" i="9"/>
  <c r="R1100" i="9"/>
  <c r="V1216" i="9"/>
  <c r="X1095" i="9"/>
  <c r="W981" i="9" l="1"/>
  <c r="Y981" i="9" s="1"/>
  <c r="R1101" i="9"/>
  <c r="M1102" i="9"/>
  <c r="O1101" i="9"/>
  <c r="X1096" i="9"/>
  <c r="V1217" i="9"/>
  <c r="M1103" i="9" l="1"/>
  <c r="W982" i="9"/>
  <c r="Y982" i="9" s="1"/>
  <c r="R1102" i="9"/>
  <c r="O1102" i="9"/>
  <c r="V1218" i="9"/>
  <c r="X1097" i="9"/>
  <c r="W983" i="9" l="1"/>
  <c r="Y983" i="9" s="1"/>
  <c r="R1103" i="9"/>
  <c r="M1104" i="9"/>
  <c r="O1103" i="9"/>
  <c r="V1219" i="9"/>
  <c r="X1098" i="9"/>
  <c r="R1104" i="9" l="1"/>
  <c r="O1104" i="9"/>
  <c r="W984" i="9"/>
  <c r="Y984" i="9" s="1"/>
  <c r="M1105" i="9"/>
  <c r="V1220" i="9"/>
  <c r="X1099" i="9"/>
  <c r="M1106" i="9" l="1"/>
  <c r="W985" i="9"/>
  <c r="Y985" i="9" s="1"/>
  <c r="R1105" i="9"/>
  <c r="O1105" i="9"/>
  <c r="X1100" i="9"/>
  <c r="V1221" i="9"/>
  <c r="O1106" i="9" l="1"/>
  <c r="R1106" i="9"/>
  <c r="W986" i="9"/>
  <c r="Y986" i="9" s="1"/>
  <c r="M1107" i="9"/>
  <c r="V1222" i="9"/>
  <c r="X1101" i="9"/>
  <c r="M1108" i="9" l="1"/>
  <c r="R1107" i="9"/>
  <c r="W987" i="9"/>
  <c r="Y987" i="9" s="1"/>
  <c r="O1107" i="9"/>
  <c r="V1223" i="9"/>
  <c r="X1102" i="9"/>
  <c r="W988" i="9" l="1"/>
  <c r="Y988" i="9" s="1"/>
  <c r="M1109" i="9"/>
  <c r="R1108" i="9"/>
  <c r="O1108" i="9"/>
  <c r="V1224" i="9"/>
  <c r="X1103" i="9"/>
  <c r="R1109" i="9" l="1"/>
  <c r="M1110" i="9"/>
  <c r="O1109" i="9"/>
  <c r="W989" i="9"/>
  <c r="Y989" i="9" s="1"/>
  <c r="V1225" i="9"/>
  <c r="X1104" i="9"/>
  <c r="M1111" i="9" l="1"/>
  <c r="R1110" i="9"/>
  <c r="W990" i="9"/>
  <c r="Y990" i="9" s="1"/>
  <c r="O1110" i="9"/>
  <c r="V1226" i="9"/>
  <c r="X1105" i="9"/>
  <c r="O1111" i="9" l="1"/>
  <c r="W991" i="9"/>
  <c r="Y991" i="9" s="1"/>
  <c r="M1112" i="9"/>
  <c r="R1111" i="9"/>
  <c r="X1106" i="9"/>
  <c r="V1227" i="9"/>
  <c r="M1113" i="9" l="1"/>
  <c r="R1112" i="9"/>
  <c r="O1112" i="9"/>
  <c r="W992" i="9"/>
  <c r="Y992" i="9" s="1"/>
  <c r="V1228" i="9"/>
  <c r="X1107" i="9"/>
  <c r="R1113" i="9" l="1"/>
  <c r="W993" i="9"/>
  <c r="Y993" i="9" s="1"/>
  <c r="M1114" i="9"/>
  <c r="O1113" i="9"/>
  <c r="V1229" i="9"/>
  <c r="X1108" i="9"/>
  <c r="M1115" i="9" l="1"/>
  <c r="R1114" i="9"/>
  <c r="W994" i="9"/>
  <c r="Y994" i="9" s="1"/>
  <c r="O1114" i="9"/>
  <c r="X1109" i="9"/>
  <c r="V1230" i="9"/>
  <c r="W995" i="9" l="1"/>
  <c r="Y995" i="9" s="1"/>
  <c r="M1116" i="9"/>
  <c r="O1115" i="9"/>
  <c r="R1115" i="9"/>
  <c r="X1110" i="9"/>
  <c r="V1231" i="9"/>
  <c r="O1116" i="9" l="1"/>
  <c r="M1117" i="9"/>
  <c r="W996" i="9"/>
  <c r="Y996" i="9" s="1"/>
  <c r="R1116" i="9"/>
  <c r="V1232" i="9"/>
  <c r="X1111" i="9"/>
  <c r="O1117" i="9" l="1"/>
  <c r="M1118" i="9"/>
  <c r="R1117" i="9"/>
  <c r="W997" i="9"/>
  <c r="Y997" i="9" s="1"/>
  <c r="X1112" i="9"/>
  <c r="V1233" i="9"/>
  <c r="R1118" i="9" l="1"/>
  <c r="O1118" i="9"/>
  <c r="W998" i="9"/>
  <c r="Y998" i="9" s="1"/>
  <c r="M1119" i="9"/>
  <c r="V1234" i="9"/>
  <c r="X1113" i="9"/>
  <c r="W999" i="9" l="1"/>
  <c r="Y999" i="9" s="1"/>
  <c r="O1119" i="9"/>
  <c r="R1119" i="9"/>
  <c r="M1120" i="9"/>
  <c r="X1114" i="9"/>
  <c r="V1235" i="9"/>
  <c r="O1120" i="9" l="1"/>
  <c r="R1120" i="9"/>
  <c r="M1121" i="9"/>
  <c r="W1000" i="9"/>
  <c r="Y1000" i="9" s="1"/>
  <c r="X1115" i="9"/>
  <c r="V1236" i="9"/>
  <c r="R1121" i="9" l="1"/>
  <c r="O1121" i="9"/>
  <c r="W1001" i="9"/>
  <c r="Y1001" i="9" s="1"/>
  <c r="M1122" i="9"/>
  <c r="V1237" i="9"/>
  <c r="X1116" i="9"/>
  <c r="M1123" i="9" l="1"/>
  <c r="O1122" i="9"/>
  <c r="R1122" i="9"/>
  <c r="W1002" i="9"/>
  <c r="Y1002" i="9" s="1"/>
  <c r="V1238" i="9"/>
  <c r="X1117" i="9"/>
  <c r="O1123" i="9" l="1"/>
  <c r="W1003" i="9"/>
  <c r="Y1003" i="9" s="1"/>
  <c r="M1124" i="9"/>
  <c r="R1123" i="9"/>
  <c r="X1118" i="9"/>
  <c r="V1239" i="9"/>
  <c r="R1124" i="9" l="1"/>
  <c r="O1124" i="9"/>
  <c r="W1004" i="9"/>
  <c r="Y1004" i="9" s="1"/>
  <c r="M1125" i="9"/>
  <c r="X1119" i="9"/>
  <c r="V1240" i="9"/>
  <c r="W1005" i="9" l="1"/>
  <c r="Y1005" i="9" s="1"/>
  <c r="R1125" i="9"/>
  <c r="O1125" i="9"/>
  <c r="M1126" i="9"/>
  <c r="V1241" i="9"/>
  <c r="X1120" i="9"/>
  <c r="M1127" i="9" l="1"/>
  <c r="R1126" i="9"/>
  <c r="O1126" i="9"/>
  <c r="W1006" i="9"/>
  <c r="Y1006" i="9" s="1"/>
  <c r="V1242" i="9"/>
  <c r="X1121" i="9"/>
  <c r="W1007" i="9" l="1"/>
  <c r="Y1007" i="9" s="1"/>
  <c r="O1127" i="9"/>
  <c r="R1127" i="9"/>
  <c r="M1128" i="9"/>
  <c r="V1243" i="9"/>
  <c r="X1122" i="9"/>
  <c r="R1128" i="9" l="1"/>
  <c r="W1008" i="9"/>
  <c r="Y1008" i="9" s="1"/>
  <c r="M1129" i="9"/>
  <c r="O1128" i="9"/>
  <c r="X1123" i="9"/>
  <c r="V1244" i="9"/>
  <c r="O1129" i="9" l="1"/>
  <c r="W1009" i="9"/>
  <c r="Y1009" i="9" s="1"/>
  <c r="R1129" i="9"/>
  <c r="M1130" i="9"/>
  <c r="V1245" i="9"/>
  <c r="X1124" i="9"/>
  <c r="O1130" i="9" l="1"/>
  <c r="W1010" i="9"/>
  <c r="Y1010" i="9" s="1"/>
  <c r="M1131" i="9"/>
  <c r="R1130" i="9"/>
  <c r="X1125" i="9"/>
  <c r="V1246" i="9"/>
  <c r="M1132" i="9" l="1"/>
  <c r="O1131" i="9"/>
  <c r="W1011" i="9"/>
  <c r="Y1011" i="9" s="1"/>
  <c r="R1131" i="9"/>
  <c r="X1126" i="9"/>
  <c r="V1247" i="9"/>
  <c r="W1012" i="9" l="1"/>
  <c r="Y1012" i="9" s="1"/>
  <c r="M1133" i="9"/>
  <c r="R1132" i="9"/>
  <c r="O1132" i="9"/>
  <c r="V1248" i="9"/>
  <c r="X1127" i="9"/>
  <c r="W1013" i="9" l="1"/>
  <c r="Y1013" i="9" s="1"/>
  <c r="R1133" i="9"/>
  <c r="M1134" i="9"/>
  <c r="O1133" i="9"/>
  <c r="X1128" i="9"/>
  <c r="V1249" i="9"/>
  <c r="O1134" i="9" l="1"/>
  <c r="M1135" i="9"/>
  <c r="W1014" i="9"/>
  <c r="Y1014" i="9" s="1"/>
  <c r="R1134" i="9"/>
  <c r="V1250" i="9"/>
  <c r="X1129" i="9"/>
  <c r="M1136" i="9" l="1"/>
  <c r="O1135" i="9"/>
  <c r="R1135" i="9"/>
  <c r="W1015" i="9"/>
  <c r="Y1015" i="9" s="1"/>
  <c r="X1130" i="9"/>
  <c r="V1251" i="9"/>
  <c r="W1016" i="9" l="1"/>
  <c r="Y1016" i="9" s="1"/>
  <c r="M1137" i="9"/>
  <c r="R1136" i="9"/>
  <c r="O1136" i="9"/>
  <c r="X1131" i="9"/>
  <c r="V1252" i="9"/>
  <c r="O1137" i="9" l="1"/>
  <c r="R1137" i="9"/>
  <c r="W1017" i="9"/>
  <c r="Y1017" i="9" s="1"/>
  <c r="M1138" i="9"/>
  <c r="V1253" i="9"/>
  <c r="X1132" i="9"/>
  <c r="R1138" i="9" l="1"/>
  <c r="O1138" i="9"/>
  <c r="M1139" i="9"/>
  <c r="W1018" i="9"/>
  <c r="Y1018" i="9" s="1"/>
  <c r="V1254" i="9"/>
  <c r="X1133" i="9"/>
  <c r="R1139" i="9" l="1"/>
  <c r="M1140" i="9"/>
  <c r="O1139" i="9"/>
  <c r="W1019" i="9"/>
  <c r="Y1019" i="9" s="1"/>
  <c r="X1134" i="9"/>
  <c r="V1255" i="9"/>
  <c r="R1140" i="9" l="1"/>
  <c r="O1140" i="9"/>
  <c r="W1020" i="9"/>
  <c r="Y1020" i="9" s="1"/>
  <c r="M1141" i="9"/>
  <c r="X1135" i="9"/>
  <c r="V1256" i="9"/>
  <c r="R1141" i="9" l="1"/>
  <c r="M1142" i="9"/>
  <c r="W1021" i="9"/>
  <c r="Y1021" i="9" s="1"/>
  <c r="O1141" i="9"/>
  <c r="X1136" i="9"/>
  <c r="V1257" i="9"/>
  <c r="M1143" i="9" l="1"/>
  <c r="O1142" i="9"/>
  <c r="R1142" i="9"/>
  <c r="W1022" i="9"/>
  <c r="Y1022" i="9" s="1"/>
  <c r="V1258" i="9"/>
  <c r="X1137" i="9"/>
  <c r="O1143" i="9" l="1"/>
  <c r="W1023" i="9"/>
  <c r="Y1023" i="9" s="1"/>
  <c r="R1143" i="9"/>
  <c r="M1144" i="9"/>
  <c r="V1259" i="9"/>
  <c r="X1138" i="9"/>
  <c r="O1144" i="9" l="1"/>
  <c r="M1145" i="9"/>
  <c r="R1144" i="9"/>
  <c r="W1024" i="9"/>
  <c r="Y1024" i="9" s="1"/>
  <c r="V1260" i="9"/>
  <c r="X1139" i="9"/>
  <c r="M1146" i="9" l="1"/>
  <c r="O1145" i="9"/>
  <c r="W1025" i="9"/>
  <c r="Y1025" i="9" s="1"/>
  <c r="R1145" i="9"/>
  <c r="X1140" i="9"/>
  <c r="V1261" i="9"/>
  <c r="O1146" i="9" l="1"/>
  <c r="W1026" i="9"/>
  <c r="Y1026" i="9" s="1"/>
  <c r="M1147" i="9"/>
  <c r="R1146" i="9"/>
  <c r="V1262" i="9"/>
  <c r="X1141" i="9"/>
  <c r="W1027" i="9" l="1"/>
  <c r="Y1027" i="9" s="1"/>
  <c r="M1148" i="9"/>
  <c r="O1147" i="9"/>
  <c r="R1147" i="9"/>
  <c r="X1142" i="9"/>
  <c r="V1263" i="9"/>
  <c r="M1149" i="9" l="1"/>
  <c r="W1028" i="9"/>
  <c r="Y1028" i="9" s="1"/>
  <c r="R1148" i="9"/>
  <c r="O1148" i="9"/>
  <c r="V1264" i="9"/>
  <c r="X1143" i="9"/>
  <c r="W1029" i="9" l="1"/>
  <c r="Y1029" i="9" s="1"/>
  <c r="O1149" i="9"/>
  <c r="R1149" i="9"/>
  <c r="M1150" i="9"/>
  <c r="V1265" i="9"/>
  <c r="X1144" i="9"/>
  <c r="O1150" i="9" l="1"/>
  <c r="W1030" i="9"/>
  <c r="Y1030" i="9" s="1"/>
  <c r="R1150" i="9"/>
  <c r="M1151" i="9"/>
  <c r="X1145" i="9"/>
  <c r="V1266" i="9"/>
  <c r="W1031" i="9" l="1"/>
  <c r="Y1031" i="9" s="1"/>
  <c r="M1152" i="9"/>
  <c r="R1151" i="9"/>
  <c r="O1151" i="9"/>
  <c r="X1146" i="9"/>
  <c r="V1267" i="9"/>
  <c r="W1032" i="9" l="1"/>
  <c r="Y1032" i="9" s="1"/>
  <c r="M1153" i="9"/>
  <c r="R1152" i="9"/>
  <c r="O1152" i="9"/>
  <c r="V1268" i="9"/>
  <c r="X1147" i="9"/>
  <c r="W1033" i="9" l="1"/>
  <c r="Y1033" i="9" s="1"/>
  <c r="R1153" i="9"/>
  <c r="O1153" i="9"/>
  <c r="M1154" i="9"/>
  <c r="X1148" i="9"/>
  <c r="V1269" i="9"/>
  <c r="O1154" i="9" l="1"/>
  <c r="R1154" i="9"/>
  <c r="M1155" i="9"/>
  <c r="W1034" i="9"/>
  <c r="Y1034" i="9" s="1"/>
  <c r="V1270" i="9"/>
  <c r="X1149" i="9"/>
  <c r="O1155" i="9" l="1"/>
  <c r="W1035" i="9"/>
  <c r="Y1035" i="9" s="1"/>
  <c r="R1155" i="9"/>
  <c r="M1156" i="9"/>
  <c r="V1271" i="9"/>
  <c r="X1150" i="9"/>
  <c r="M1157" i="9" l="1"/>
  <c r="O1156" i="9"/>
  <c r="W1036" i="9"/>
  <c r="Y1036" i="9" s="1"/>
  <c r="R1156" i="9"/>
  <c r="X1151" i="9"/>
  <c r="V1272" i="9"/>
  <c r="W1037" i="9" l="1"/>
  <c r="Y1037" i="9" s="1"/>
  <c r="M1158" i="9"/>
  <c r="O1157" i="9"/>
  <c r="R1157" i="9"/>
  <c r="V1273" i="9"/>
  <c r="X1152" i="9"/>
  <c r="R1158" i="9" l="1"/>
  <c r="M1159" i="9"/>
  <c r="W1038" i="9"/>
  <c r="Y1038" i="9" s="1"/>
  <c r="O1158" i="9"/>
  <c r="V1274" i="9"/>
  <c r="X1153" i="9"/>
  <c r="W1039" i="9" l="1"/>
  <c r="Y1039" i="9" s="1"/>
  <c r="R1159" i="9"/>
  <c r="M1160" i="9"/>
  <c r="O1159" i="9"/>
  <c r="V1275" i="9"/>
  <c r="X1154" i="9"/>
  <c r="R1160" i="9" l="1"/>
  <c r="W1040" i="9"/>
  <c r="Y1040" i="9" s="1"/>
  <c r="O1160" i="9"/>
  <c r="M1161" i="9"/>
  <c r="V1276" i="9"/>
  <c r="X1155" i="9"/>
  <c r="M1162" i="9" l="1"/>
  <c r="O1161" i="9"/>
  <c r="W1041" i="9"/>
  <c r="Y1041" i="9" s="1"/>
  <c r="R1161" i="9"/>
  <c r="V1277" i="9"/>
  <c r="X1156" i="9"/>
  <c r="W1042" i="9" l="1"/>
  <c r="Y1042" i="9" s="1"/>
  <c r="M1163" i="9"/>
  <c r="R1162" i="9"/>
  <c r="O1162" i="9"/>
  <c r="V1278" i="9"/>
  <c r="X1157" i="9"/>
  <c r="O1163" i="9" l="1"/>
  <c r="W1043" i="9"/>
  <c r="Y1043" i="9" s="1"/>
  <c r="M1164" i="9"/>
  <c r="R1163" i="9"/>
  <c r="V1279" i="9"/>
  <c r="X1158" i="9"/>
  <c r="W1044" i="9" l="1"/>
  <c r="Y1044" i="9" s="1"/>
  <c r="O1164" i="9"/>
  <c r="R1164" i="9"/>
  <c r="M1165" i="9"/>
  <c r="X1159" i="9"/>
  <c r="V1280" i="9"/>
  <c r="W1045" i="9" l="1"/>
  <c r="Y1045" i="9" s="1"/>
  <c r="R1165" i="9"/>
  <c r="O1165" i="9"/>
  <c r="M1166" i="9"/>
  <c r="V1281" i="9"/>
  <c r="X1160" i="9"/>
  <c r="W1046" i="9" l="1"/>
  <c r="Y1046" i="9" s="1"/>
  <c r="O1166" i="9"/>
  <c r="M1167" i="9"/>
  <c r="R1166" i="9"/>
  <c r="V1282" i="9"/>
  <c r="X1161" i="9"/>
  <c r="M1168" i="9" l="1"/>
  <c r="O1167" i="9"/>
  <c r="W1047" i="9"/>
  <c r="Y1047" i="9" s="1"/>
  <c r="R1167" i="9"/>
  <c r="X1162" i="9"/>
  <c r="V1283" i="9"/>
  <c r="M1169" i="9" l="1"/>
  <c r="O1168" i="9"/>
  <c r="R1168" i="9"/>
  <c r="W1048" i="9"/>
  <c r="Y1048" i="9" s="1"/>
  <c r="V1284" i="9"/>
  <c r="X1163" i="9"/>
  <c r="W1049" i="9" l="1"/>
  <c r="Y1049" i="9" s="1"/>
  <c r="O1169" i="9"/>
  <c r="R1169" i="9"/>
  <c r="M1170" i="9"/>
  <c r="X1164" i="9"/>
  <c r="V1285" i="9"/>
  <c r="M1171" i="9" l="1"/>
  <c r="R1170" i="9"/>
  <c r="O1170" i="9"/>
  <c r="W1050" i="9"/>
  <c r="Y1050" i="9" s="1"/>
  <c r="V1286" i="9"/>
  <c r="X1165" i="9"/>
  <c r="R1171" i="9" l="1"/>
  <c r="O1171" i="9"/>
  <c r="M1172" i="9"/>
  <c r="W1051" i="9"/>
  <c r="Y1051" i="9" s="1"/>
  <c r="V1287" i="9"/>
  <c r="X1166" i="9"/>
  <c r="O1172" i="9" l="1"/>
  <c r="W1052" i="9"/>
  <c r="Y1052" i="9" s="1"/>
  <c r="M1173" i="9"/>
  <c r="R1172" i="9"/>
  <c r="X1167" i="9"/>
  <c r="V1288" i="9"/>
  <c r="R1173" i="9" l="1"/>
  <c r="W1053" i="9"/>
  <c r="Y1053" i="9" s="1"/>
  <c r="O1173" i="9"/>
  <c r="M1174" i="9"/>
  <c r="V1289" i="9"/>
  <c r="X1168" i="9"/>
  <c r="O1174" i="9" l="1"/>
  <c r="M1175" i="9"/>
  <c r="W1054" i="9"/>
  <c r="Y1054" i="9" s="1"/>
  <c r="R1174" i="9"/>
  <c r="V1290" i="9"/>
  <c r="X1169" i="9"/>
  <c r="W1055" i="9" l="1"/>
  <c r="Y1055" i="9" s="1"/>
  <c r="M1176" i="9"/>
  <c r="R1175" i="9"/>
  <c r="O1175" i="9"/>
  <c r="V1291" i="9"/>
  <c r="X1170" i="9"/>
  <c r="M1177" i="9" l="1"/>
  <c r="W1056" i="9"/>
  <c r="Y1056" i="9" s="1"/>
  <c r="R1176" i="9"/>
  <c r="O1176" i="9"/>
  <c r="X1171" i="9"/>
  <c r="V1292" i="9"/>
  <c r="M1178" i="9" l="1"/>
  <c r="O1177" i="9"/>
  <c r="W1057" i="9"/>
  <c r="Y1057" i="9" s="1"/>
  <c r="R1177" i="9"/>
  <c r="V1293" i="9"/>
  <c r="X1172" i="9"/>
  <c r="R1178" i="9" l="1"/>
  <c r="W1058" i="9"/>
  <c r="Y1058" i="9" s="1"/>
  <c r="O1178" i="9"/>
  <c r="M1179" i="9"/>
  <c r="V1294" i="9"/>
  <c r="X1173" i="9"/>
  <c r="M1180" i="9" l="1"/>
  <c r="O1179" i="9"/>
  <c r="R1179" i="9"/>
  <c r="W1059" i="9"/>
  <c r="Y1059" i="9" s="1"/>
  <c r="X1174" i="9"/>
  <c r="V1295" i="9"/>
  <c r="R1180" i="9" l="1"/>
  <c r="M1181" i="9"/>
  <c r="O1180" i="9"/>
  <c r="W1060" i="9"/>
  <c r="Y1060" i="9" s="1"/>
  <c r="V1296" i="9"/>
  <c r="X1175" i="9"/>
  <c r="W1061" i="9" l="1"/>
  <c r="Y1061" i="9" s="1"/>
  <c r="O1181" i="9"/>
  <c r="M1182" i="9"/>
  <c r="R1181" i="9"/>
  <c r="V1297" i="9"/>
  <c r="X1176" i="9"/>
  <c r="M1183" i="9" l="1"/>
  <c r="W1062" i="9"/>
  <c r="Y1062" i="9" s="1"/>
  <c r="R1182" i="9"/>
  <c r="O1182" i="9"/>
  <c r="X1177" i="9"/>
  <c r="V1298" i="9"/>
  <c r="O1183" i="9" l="1"/>
  <c r="R1183" i="9"/>
  <c r="W1063" i="9"/>
  <c r="Y1063" i="9" s="1"/>
  <c r="M1184" i="9"/>
  <c r="V1299" i="9"/>
  <c r="X1178" i="9"/>
  <c r="R1184" i="9" l="1"/>
  <c r="W1064" i="9"/>
  <c r="Y1064" i="9" s="1"/>
  <c r="O1184" i="9"/>
  <c r="M1185" i="9"/>
  <c r="V1300" i="9"/>
  <c r="X1179" i="9"/>
  <c r="M1186" i="9" l="1"/>
  <c r="R1185" i="9"/>
  <c r="W1065" i="9"/>
  <c r="Y1065" i="9" s="1"/>
  <c r="O1185" i="9"/>
  <c r="X1180" i="9"/>
  <c r="V1301" i="9"/>
  <c r="O1186" i="9" l="1"/>
  <c r="W1066" i="9"/>
  <c r="Y1066" i="9" s="1"/>
  <c r="R1186" i="9"/>
  <c r="M1187" i="9"/>
  <c r="V1302" i="9"/>
  <c r="X1181" i="9"/>
  <c r="O1187" i="9" l="1"/>
  <c r="W1067" i="9"/>
  <c r="Y1067" i="9" s="1"/>
  <c r="R1187" i="9"/>
  <c r="M1188" i="9"/>
  <c r="V1303" i="9"/>
  <c r="X1182" i="9"/>
  <c r="R1188" i="9" l="1"/>
  <c r="O1188" i="9"/>
  <c r="W1068" i="9"/>
  <c r="Y1068" i="9" s="1"/>
  <c r="M1189" i="9"/>
  <c r="V1304" i="9"/>
  <c r="X1183" i="9"/>
  <c r="M1190" i="9" l="1"/>
  <c r="R1189" i="9"/>
  <c r="O1189" i="9"/>
  <c r="W1069" i="9"/>
  <c r="Y1069" i="9" s="1"/>
  <c r="X1184" i="9"/>
  <c r="V1305" i="9"/>
  <c r="R1190" i="9" l="1"/>
  <c r="O1190" i="9"/>
  <c r="M1191" i="9"/>
  <c r="W1070" i="9"/>
  <c r="Y1070" i="9" s="1"/>
  <c r="X1185" i="9"/>
  <c r="V1306" i="9"/>
  <c r="R1191" i="9" l="1"/>
  <c r="O1191" i="9"/>
  <c r="W1071" i="9"/>
  <c r="Y1071" i="9" s="1"/>
  <c r="M1192" i="9"/>
  <c r="X1186" i="9"/>
  <c r="V1307" i="9"/>
  <c r="M1193" i="9" l="1"/>
  <c r="W1072" i="9"/>
  <c r="Y1072" i="9" s="1"/>
  <c r="O1192" i="9"/>
  <c r="R1192" i="9"/>
  <c r="V1308" i="9"/>
  <c r="X1187" i="9"/>
  <c r="W1073" i="9" l="1"/>
  <c r="Y1073" i="9" s="1"/>
  <c r="O1193" i="9"/>
  <c r="R1193" i="9"/>
  <c r="M1194" i="9"/>
  <c r="X1188" i="9"/>
  <c r="V1309" i="9"/>
  <c r="R1194" i="9" l="1"/>
  <c r="W1074" i="9"/>
  <c r="Y1074" i="9" s="1"/>
  <c r="O1194" i="9"/>
  <c r="M1195" i="9"/>
  <c r="V1310" i="9"/>
  <c r="X1189" i="9"/>
  <c r="M1196" i="9" l="1"/>
  <c r="R1195" i="9"/>
  <c r="W1075" i="9"/>
  <c r="Y1075" i="9" s="1"/>
  <c r="O1195" i="9"/>
  <c r="V1311" i="9"/>
  <c r="X1190" i="9"/>
  <c r="W1076" i="9" l="1"/>
  <c r="Y1076" i="9" s="1"/>
  <c r="R1196" i="9"/>
  <c r="O1196" i="9"/>
  <c r="M1197" i="9"/>
  <c r="X1191" i="9"/>
  <c r="V1312" i="9"/>
  <c r="R1197" i="9" l="1"/>
  <c r="M1198" i="9"/>
  <c r="O1197" i="9"/>
  <c r="W1077" i="9"/>
  <c r="Y1077" i="9" s="1"/>
  <c r="X1192" i="9"/>
  <c r="V1313" i="9"/>
  <c r="O1198" i="9" l="1"/>
  <c r="M1199" i="9"/>
  <c r="W1078" i="9"/>
  <c r="Y1078" i="9" s="1"/>
  <c r="R1198" i="9"/>
  <c r="V1314" i="9"/>
  <c r="X1193" i="9"/>
  <c r="W1079" i="9" l="1"/>
  <c r="Y1079" i="9" s="1"/>
  <c r="M1200" i="9"/>
  <c r="O1199" i="9"/>
  <c r="R1199" i="9"/>
  <c r="X1194" i="9"/>
  <c r="V1315" i="9"/>
  <c r="R1200" i="9" l="1"/>
  <c r="M1201" i="9"/>
  <c r="O1200" i="9"/>
  <c r="W1080" i="9"/>
  <c r="Y1080" i="9" s="1"/>
  <c r="V1316" i="9"/>
  <c r="X1195" i="9"/>
  <c r="O1201" i="9" l="1"/>
  <c r="M1202" i="9"/>
  <c r="R1201" i="9"/>
  <c r="W1081" i="9"/>
  <c r="Y1081" i="9" s="1"/>
  <c r="X1196" i="9"/>
  <c r="V1317" i="9"/>
  <c r="O1202" i="9" l="1"/>
  <c r="R1202" i="9"/>
  <c r="W1082" i="9"/>
  <c r="Y1082" i="9" s="1"/>
  <c r="M1203" i="9"/>
  <c r="X1197" i="9"/>
  <c r="V1318" i="9"/>
  <c r="W1083" i="9" l="1"/>
  <c r="Y1083" i="9" s="1"/>
  <c r="R1203" i="9"/>
  <c r="M1204" i="9"/>
  <c r="O1203" i="9"/>
  <c r="X1198" i="9"/>
  <c r="V1319" i="9"/>
  <c r="R1204" i="9" l="1"/>
  <c r="W1084" i="9"/>
  <c r="Y1084" i="9" s="1"/>
  <c r="O1204" i="9"/>
  <c r="M1205" i="9"/>
  <c r="X1199" i="9"/>
  <c r="V1320" i="9"/>
  <c r="R1205" i="9" l="1"/>
  <c r="W1085" i="9"/>
  <c r="Y1085" i="9" s="1"/>
  <c r="M1206" i="9"/>
  <c r="O1205" i="9"/>
  <c r="V1321" i="9"/>
  <c r="X1200" i="9"/>
  <c r="M1207" i="9" l="1"/>
  <c r="R1206" i="9"/>
  <c r="W1086" i="9"/>
  <c r="Y1086" i="9" s="1"/>
  <c r="O1206" i="9"/>
  <c r="V1322" i="9"/>
  <c r="X1201" i="9"/>
  <c r="O1207" i="9" l="1"/>
  <c r="R1207" i="9"/>
  <c r="M1208" i="9"/>
  <c r="W1087" i="9"/>
  <c r="Y1087" i="9" s="1"/>
  <c r="V1323" i="9"/>
  <c r="X1202" i="9"/>
  <c r="R1208" i="9" l="1"/>
  <c r="W1088" i="9"/>
  <c r="Y1088" i="9" s="1"/>
  <c r="M1209" i="9"/>
  <c r="O1208" i="9"/>
  <c r="X1203" i="9"/>
  <c r="V1324" i="9"/>
  <c r="W1089" i="9" l="1"/>
  <c r="Y1089" i="9" s="1"/>
  <c r="R1209" i="9"/>
  <c r="M1210" i="9"/>
  <c r="O1209" i="9"/>
  <c r="X1204" i="9"/>
  <c r="V1325" i="9"/>
  <c r="R1210" i="9" l="1"/>
  <c r="M1211" i="9"/>
  <c r="W1090" i="9"/>
  <c r="Y1090" i="9" s="1"/>
  <c r="O1210" i="9"/>
  <c r="V1326" i="9"/>
  <c r="X1205" i="9"/>
  <c r="O1211" i="9" l="1"/>
  <c r="W1091" i="9"/>
  <c r="Y1091" i="9" s="1"/>
  <c r="R1211" i="9"/>
  <c r="M1212" i="9"/>
  <c r="V1327" i="9"/>
  <c r="X1206" i="9"/>
  <c r="R1212" i="9" l="1"/>
  <c r="W1092" i="9"/>
  <c r="Y1092" i="9" s="1"/>
  <c r="M1213" i="9"/>
  <c r="O1212" i="9"/>
  <c r="V1328" i="9"/>
  <c r="X1207" i="9"/>
  <c r="O1213" i="9" l="1"/>
  <c r="R1213" i="9"/>
  <c r="M1214" i="9"/>
  <c r="W1093" i="9"/>
  <c r="Y1093" i="9" s="1"/>
  <c r="V1329" i="9"/>
  <c r="X1208" i="9"/>
  <c r="M1215" i="9" l="1"/>
  <c r="R1214" i="9"/>
  <c r="O1214" i="9"/>
  <c r="W1094" i="9"/>
  <c r="Y1094" i="9" s="1"/>
  <c r="V1330" i="9"/>
  <c r="X1209" i="9"/>
  <c r="M1216" i="9" l="1"/>
  <c r="R1215" i="9"/>
  <c r="O1215" i="9"/>
  <c r="W1095" i="9"/>
  <c r="Y1095" i="9" s="1"/>
  <c r="X1210" i="9"/>
  <c r="V1331" i="9"/>
  <c r="O1216" i="9" l="1"/>
  <c r="W1096" i="9"/>
  <c r="Y1096" i="9" s="1"/>
  <c r="M1217" i="9"/>
  <c r="R1216" i="9"/>
  <c r="V1332" i="9"/>
  <c r="X1211" i="9"/>
  <c r="R1217" i="9" l="1"/>
  <c r="O1217" i="9"/>
  <c r="M1218" i="9"/>
  <c r="W1097" i="9"/>
  <c r="Y1097" i="9" s="1"/>
  <c r="X1212" i="9"/>
  <c r="V1333" i="9"/>
  <c r="R1218" i="9" l="1"/>
  <c r="O1218" i="9"/>
  <c r="M1219" i="9"/>
  <c r="W1098" i="9"/>
  <c r="Y1098" i="9" s="1"/>
  <c r="X1213" i="9"/>
  <c r="V1334" i="9"/>
  <c r="W1099" i="9" l="1"/>
  <c r="Y1099" i="9" s="1"/>
  <c r="R1219" i="9"/>
  <c r="M1220" i="9"/>
  <c r="O1219" i="9"/>
  <c r="V1335" i="9"/>
  <c r="X1214" i="9"/>
  <c r="R1220" i="9" l="1"/>
  <c r="M1221" i="9"/>
  <c r="O1220" i="9"/>
  <c r="W1100" i="9"/>
  <c r="Y1100" i="9" s="1"/>
  <c r="X1215" i="9"/>
  <c r="V1336" i="9"/>
  <c r="R1221" i="9" l="1"/>
  <c r="W1101" i="9"/>
  <c r="Y1101" i="9" s="1"/>
  <c r="M1222" i="9"/>
  <c r="O1221" i="9"/>
  <c r="V1337" i="9"/>
  <c r="X1216" i="9"/>
  <c r="O1222" i="9" l="1"/>
  <c r="M1223" i="9"/>
  <c r="R1222" i="9"/>
  <c r="W1102" i="9"/>
  <c r="Y1102" i="9" s="1"/>
  <c r="X1217" i="9"/>
  <c r="V1338" i="9"/>
  <c r="R1223" i="9" l="1"/>
  <c r="M1224" i="9"/>
  <c r="W1103" i="9"/>
  <c r="Y1103" i="9" s="1"/>
  <c r="O1223" i="9"/>
  <c r="V1339" i="9"/>
  <c r="X1218" i="9"/>
  <c r="W1104" i="9" l="1"/>
  <c r="Y1104" i="9" s="1"/>
  <c r="M1225" i="9"/>
  <c r="R1224" i="9"/>
  <c r="O1224" i="9"/>
  <c r="V1340" i="9"/>
  <c r="X1219" i="9"/>
  <c r="R1225" i="9" l="1"/>
  <c r="M1226" i="9"/>
  <c r="O1225" i="9"/>
  <c r="W1105" i="9"/>
  <c r="Y1105" i="9" s="1"/>
  <c r="X1220" i="9"/>
  <c r="V1341" i="9"/>
  <c r="M1227" i="9" l="1"/>
  <c r="W1106" i="9"/>
  <c r="Y1106" i="9" s="1"/>
  <c r="R1226" i="9"/>
  <c r="O1226" i="9"/>
  <c r="V1342" i="9"/>
  <c r="X1221" i="9"/>
  <c r="M1228" i="9" l="1"/>
  <c r="O1227" i="9"/>
  <c r="W1107" i="9"/>
  <c r="Y1107" i="9" s="1"/>
  <c r="R1227" i="9"/>
  <c r="X1222" i="9"/>
  <c r="V1343" i="9"/>
  <c r="M1229" i="9" l="1"/>
  <c r="R1228" i="9"/>
  <c r="W1108" i="9"/>
  <c r="Y1108" i="9" s="1"/>
  <c r="O1228" i="9"/>
  <c r="X1223" i="9"/>
  <c r="V1344" i="9"/>
  <c r="O1229" i="9" l="1"/>
  <c r="R1229" i="9"/>
  <c r="W1109" i="9"/>
  <c r="Y1109" i="9" s="1"/>
  <c r="M1230" i="9"/>
  <c r="V1345" i="9"/>
  <c r="X1224" i="9"/>
  <c r="M1231" i="9" l="1"/>
  <c r="R1230" i="9"/>
  <c r="O1230" i="9"/>
  <c r="W1110" i="9"/>
  <c r="Y1110" i="9" s="1"/>
  <c r="X1225" i="9"/>
  <c r="V1346" i="9"/>
  <c r="M1232" i="9" l="1"/>
  <c r="W1111" i="9"/>
  <c r="Y1111" i="9" s="1"/>
  <c r="O1231" i="9"/>
  <c r="R1231" i="9"/>
  <c r="X1226" i="9"/>
  <c r="V1347" i="9"/>
  <c r="M1233" i="9" l="1"/>
  <c r="W1112" i="9"/>
  <c r="Y1112" i="9" s="1"/>
  <c r="O1232" i="9"/>
  <c r="R1232" i="9"/>
  <c r="X1227" i="9"/>
  <c r="V1348" i="9"/>
  <c r="M1234" i="9" l="1"/>
  <c r="R1233" i="9"/>
  <c r="O1233" i="9"/>
  <c r="W1113" i="9"/>
  <c r="Y1113" i="9" s="1"/>
  <c r="X1228" i="9"/>
  <c r="V1349" i="9"/>
  <c r="O1234" i="9" l="1"/>
  <c r="M1235" i="9"/>
  <c r="W1114" i="9"/>
  <c r="Y1114" i="9" s="1"/>
  <c r="R1234" i="9"/>
  <c r="X1229" i="9"/>
  <c r="V1350" i="9"/>
  <c r="M1236" i="9" l="1"/>
  <c r="R1235" i="9"/>
  <c r="O1235" i="9"/>
  <c r="W1115" i="9"/>
  <c r="Y1115" i="9" s="1"/>
  <c r="X1230" i="9"/>
  <c r="V1351" i="9"/>
  <c r="O1236" i="9" l="1"/>
  <c r="W1116" i="9"/>
  <c r="Y1116" i="9" s="1"/>
  <c r="M1237" i="9"/>
  <c r="R1236" i="9"/>
  <c r="V1352" i="9"/>
  <c r="X1231" i="9"/>
  <c r="O1237" i="9" l="1"/>
  <c r="W1117" i="9"/>
  <c r="Y1117" i="9" s="1"/>
  <c r="R1237" i="9"/>
  <c r="M1238" i="9"/>
  <c r="X1232" i="9"/>
  <c r="V1353" i="9"/>
  <c r="M1239" i="9" l="1"/>
  <c r="R1238" i="9"/>
  <c r="O1238" i="9"/>
  <c r="W1118" i="9"/>
  <c r="Y1118" i="9" s="1"/>
  <c r="V1354" i="9"/>
  <c r="X1233" i="9"/>
  <c r="O1239" i="9" l="1"/>
  <c r="R1239" i="9"/>
  <c r="M1240" i="9"/>
  <c r="W1119" i="9"/>
  <c r="Y1119" i="9" s="1"/>
  <c r="X1234" i="9"/>
  <c r="V1355" i="9"/>
  <c r="R1240" i="9" l="1"/>
  <c r="O1240" i="9"/>
  <c r="W1120" i="9"/>
  <c r="Y1120" i="9" s="1"/>
  <c r="M1241" i="9"/>
  <c r="X1235" i="9"/>
  <c r="V1356" i="9"/>
  <c r="W1121" i="9" l="1"/>
  <c r="Y1121" i="9" s="1"/>
  <c r="R1241" i="9"/>
  <c r="M1242" i="9"/>
  <c r="O1241" i="9"/>
  <c r="X1236" i="9"/>
  <c r="V1357" i="9"/>
  <c r="O1242" i="9" l="1"/>
  <c r="M1243" i="9"/>
  <c r="W1122" i="9"/>
  <c r="Y1122" i="9" s="1"/>
  <c r="R1242" i="9"/>
  <c r="X1237" i="9"/>
  <c r="V1358" i="9"/>
  <c r="M1244" i="9" l="1"/>
  <c r="O1243" i="9"/>
  <c r="R1243" i="9"/>
  <c r="W1123" i="9"/>
  <c r="Y1123" i="9" s="1"/>
  <c r="X1238" i="9"/>
  <c r="V1359" i="9"/>
  <c r="M1245" i="9" l="1"/>
  <c r="R1244" i="9"/>
  <c r="W1124" i="9"/>
  <c r="Y1124" i="9" s="1"/>
  <c r="O1244" i="9"/>
  <c r="V1360" i="9"/>
  <c r="X1239" i="9"/>
  <c r="W1125" i="9" l="1"/>
  <c r="Y1125" i="9" s="1"/>
  <c r="R1245" i="9"/>
  <c r="M1246" i="9"/>
  <c r="O1245" i="9"/>
  <c r="X1240" i="9"/>
  <c r="V1361" i="9"/>
  <c r="W1126" i="9" l="1"/>
  <c r="Y1126" i="9" s="1"/>
  <c r="R1246" i="9"/>
  <c r="O1246" i="9"/>
  <c r="M1247" i="9"/>
  <c r="V1362" i="9"/>
  <c r="X1241" i="9"/>
  <c r="M1248" i="9" l="1"/>
  <c r="O1247" i="9"/>
  <c r="W1127" i="9"/>
  <c r="Y1127" i="9" s="1"/>
  <c r="R1247" i="9"/>
  <c r="X1242" i="9"/>
  <c r="V1363" i="9"/>
  <c r="M1249" i="9" l="1"/>
  <c r="W1128" i="9"/>
  <c r="Y1128" i="9" s="1"/>
  <c r="O1248" i="9"/>
  <c r="R1248" i="9"/>
  <c r="V1364" i="9"/>
  <c r="X1243" i="9"/>
  <c r="M1250" i="9" l="1"/>
  <c r="O1249" i="9"/>
  <c r="W1129" i="9"/>
  <c r="Y1129" i="9" s="1"/>
  <c r="R1249" i="9"/>
  <c r="V1365" i="9"/>
  <c r="X1244" i="9"/>
  <c r="W1130" i="9" l="1"/>
  <c r="Y1130" i="9" s="1"/>
  <c r="M1251" i="9"/>
  <c r="R1250" i="9"/>
  <c r="O1250" i="9"/>
  <c r="X1245" i="9"/>
  <c r="V1366" i="9"/>
  <c r="M1252" i="9" l="1"/>
  <c r="R1251" i="9"/>
  <c r="W1131" i="9"/>
  <c r="Y1131" i="9" s="1"/>
  <c r="O1251" i="9"/>
  <c r="V1367" i="9"/>
  <c r="X1246" i="9"/>
  <c r="W1132" i="9" l="1"/>
  <c r="Y1132" i="9" s="1"/>
  <c r="O1252" i="9"/>
  <c r="R1252" i="9"/>
  <c r="M1253" i="9"/>
  <c r="V1368" i="9"/>
  <c r="X1247" i="9"/>
  <c r="M1254" i="9" l="1"/>
  <c r="O1253" i="9"/>
  <c r="W1133" i="9"/>
  <c r="Y1133" i="9" s="1"/>
  <c r="R1253" i="9"/>
  <c r="V1369" i="9"/>
  <c r="X1248" i="9"/>
  <c r="R1254" i="9" l="1"/>
  <c r="O1254" i="9"/>
  <c r="M1255" i="9"/>
  <c r="W1134" i="9"/>
  <c r="Y1134" i="9" s="1"/>
  <c r="X1249" i="9"/>
  <c r="V1370" i="9"/>
  <c r="O1255" i="9" l="1"/>
  <c r="R1255" i="9"/>
  <c r="M1256" i="9"/>
  <c r="W1135" i="9"/>
  <c r="Y1135" i="9" s="1"/>
  <c r="X1250" i="9"/>
  <c r="V1371" i="9"/>
  <c r="O1256" i="9" l="1"/>
  <c r="M1257" i="9"/>
  <c r="W1136" i="9"/>
  <c r="Y1136" i="9" s="1"/>
  <c r="R1256" i="9"/>
  <c r="X1251" i="9"/>
  <c r="V1372" i="9"/>
  <c r="R1257" i="9" l="1"/>
  <c r="M1258" i="9"/>
  <c r="O1257" i="9"/>
  <c r="W1137" i="9"/>
  <c r="Y1137" i="9" s="1"/>
  <c r="X1252" i="9"/>
  <c r="V1373" i="9"/>
  <c r="W1138" i="9" l="1"/>
  <c r="Y1138" i="9" s="1"/>
  <c r="R1258" i="9"/>
  <c r="O1258" i="9"/>
  <c r="M1259" i="9"/>
  <c r="V1374" i="9"/>
  <c r="X1253" i="9"/>
  <c r="M1260" i="9" l="1"/>
  <c r="O1259" i="9"/>
  <c r="W1139" i="9"/>
  <c r="Y1139" i="9" s="1"/>
  <c r="R1259" i="9"/>
  <c r="X1254" i="9"/>
  <c r="V1375" i="9"/>
  <c r="M1261" i="9" l="1"/>
  <c r="W1140" i="9"/>
  <c r="Y1140" i="9" s="1"/>
  <c r="R1260" i="9"/>
  <c r="O1260" i="9"/>
  <c r="X1255" i="9"/>
  <c r="V1376" i="9"/>
  <c r="O1261" i="9" l="1"/>
  <c r="R1261" i="9"/>
  <c r="M1262" i="9"/>
  <c r="W1141" i="9"/>
  <c r="Y1141" i="9" s="1"/>
  <c r="V1377" i="9"/>
  <c r="X1256" i="9"/>
  <c r="R1262" i="9" l="1"/>
  <c r="M1263" i="9"/>
  <c r="W1142" i="9"/>
  <c r="Y1142" i="9" s="1"/>
  <c r="O1262" i="9"/>
  <c r="X1257" i="9"/>
  <c r="V1378" i="9"/>
  <c r="M1264" i="9" l="1"/>
  <c r="O1263" i="9"/>
  <c r="W1143" i="9"/>
  <c r="Y1143" i="9" s="1"/>
  <c r="R1263" i="9"/>
  <c r="V1379" i="9"/>
  <c r="X1258" i="9"/>
  <c r="W1144" i="9" l="1"/>
  <c r="Y1144" i="9" s="1"/>
  <c r="M1265" i="9"/>
  <c r="O1264" i="9"/>
  <c r="R1264" i="9"/>
  <c r="V1380" i="9"/>
  <c r="X1259" i="9"/>
  <c r="M1266" i="9" l="1"/>
  <c r="O1265" i="9"/>
  <c r="W1145" i="9"/>
  <c r="Y1145" i="9" s="1"/>
  <c r="R1265" i="9"/>
  <c r="V1381" i="9"/>
  <c r="X1260" i="9"/>
  <c r="R1266" i="9" l="1"/>
  <c r="O1266" i="9"/>
  <c r="W1146" i="9"/>
  <c r="Y1146" i="9" s="1"/>
  <c r="M1267" i="9"/>
  <c r="V1382" i="9"/>
  <c r="X1261" i="9"/>
  <c r="O1267" i="9" l="1"/>
  <c r="R1267" i="9"/>
  <c r="M1268" i="9"/>
  <c r="W1147" i="9"/>
  <c r="Y1147" i="9" s="1"/>
  <c r="X1262" i="9"/>
  <c r="V1383" i="9"/>
  <c r="O1268" i="9" l="1"/>
  <c r="M1269" i="9"/>
  <c r="W1148" i="9"/>
  <c r="Y1148" i="9" s="1"/>
  <c r="R1268" i="9"/>
  <c r="V1384" i="9"/>
  <c r="X1263" i="9"/>
  <c r="W1149" i="9" l="1"/>
  <c r="Y1149" i="9" s="1"/>
  <c r="R1269" i="9"/>
  <c r="M1270" i="9"/>
  <c r="O1269" i="9"/>
  <c r="X1264" i="9"/>
  <c r="V1385" i="9"/>
  <c r="W1150" i="9" l="1"/>
  <c r="Y1150" i="9" s="1"/>
  <c r="R1270" i="9"/>
  <c r="O1270" i="9"/>
  <c r="M1271" i="9"/>
  <c r="X1265" i="9"/>
  <c r="V1386" i="9"/>
  <c r="R1271" i="9" l="1"/>
  <c r="M1272" i="9"/>
  <c r="O1271" i="9"/>
  <c r="W1151" i="9"/>
  <c r="Y1151" i="9" s="1"/>
  <c r="X1266" i="9"/>
  <c r="V1387" i="9"/>
  <c r="O1272" i="9" l="1"/>
  <c r="M1273" i="9"/>
  <c r="R1272" i="9"/>
  <c r="W1152" i="9"/>
  <c r="Y1152" i="9" s="1"/>
  <c r="X1267" i="9"/>
  <c r="V1388" i="9"/>
  <c r="O1273" i="9" l="1"/>
  <c r="M1274" i="9"/>
  <c r="W1153" i="9"/>
  <c r="Y1153" i="9" s="1"/>
  <c r="R1273" i="9"/>
  <c r="V1389" i="9"/>
  <c r="X1268" i="9"/>
  <c r="R1274" i="9" l="1"/>
  <c r="M1275" i="9"/>
  <c r="W1154" i="9"/>
  <c r="Y1154" i="9" s="1"/>
  <c r="O1274" i="9"/>
  <c r="V1390" i="9"/>
  <c r="X1269" i="9"/>
  <c r="O1275" i="9" l="1"/>
  <c r="W1155" i="9"/>
  <c r="Y1155" i="9" s="1"/>
  <c r="R1275" i="9"/>
  <c r="M1276" i="9"/>
  <c r="V1391" i="9"/>
  <c r="X1270" i="9"/>
  <c r="M1277" i="9" l="1"/>
  <c r="W1156" i="9"/>
  <c r="Y1156" i="9" s="1"/>
  <c r="R1276" i="9"/>
  <c r="O1276" i="9"/>
  <c r="X1271" i="9"/>
  <c r="V1392" i="9"/>
  <c r="R1277" i="9" l="1"/>
  <c r="O1277" i="9"/>
  <c r="M1278" i="9"/>
  <c r="W1157" i="9"/>
  <c r="Y1157" i="9" s="1"/>
  <c r="V1393" i="9"/>
  <c r="X1272" i="9"/>
  <c r="M1279" i="9" l="1"/>
  <c r="O1278" i="9"/>
  <c r="R1278" i="9"/>
  <c r="W1158" i="9"/>
  <c r="Y1158" i="9" s="1"/>
  <c r="X1273" i="9"/>
  <c r="V1394" i="9"/>
  <c r="O1279" i="9" l="1"/>
  <c r="R1279" i="9"/>
  <c r="M1280" i="9"/>
  <c r="W1159" i="9"/>
  <c r="Y1159" i="9" s="1"/>
  <c r="X1274" i="9"/>
  <c r="V1395" i="9"/>
  <c r="W1160" i="9" l="1"/>
  <c r="Y1160" i="9" s="1"/>
  <c r="R1280" i="9"/>
  <c r="M1281" i="9"/>
  <c r="O1280" i="9"/>
  <c r="X1275" i="9"/>
  <c r="V1396" i="9"/>
  <c r="M1282" i="9" l="1"/>
  <c r="O1281" i="9"/>
  <c r="W1161" i="9"/>
  <c r="Y1161" i="9" s="1"/>
  <c r="R1281" i="9"/>
  <c r="V1397" i="9"/>
  <c r="X1276" i="9"/>
  <c r="W1162" i="9" l="1"/>
  <c r="Y1162" i="9" s="1"/>
  <c r="O1282" i="9"/>
  <c r="M1283" i="9"/>
  <c r="R1282" i="9"/>
  <c r="X1277" i="9"/>
  <c r="V1398" i="9"/>
  <c r="O1283" i="9" l="1"/>
  <c r="M1284" i="9"/>
  <c r="W1163" i="9"/>
  <c r="Y1163" i="9" s="1"/>
  <c r="R1283" i="9"/>
  <c r="V1399" i="9"/>
  <c r="X1278" i="9"/>
  <c r="R1284" i="9" l="1"/>
  <c r="O1284" i="9"/>
  <c r="M1285" i="9"/>
  <c r="W1164" i="9"/>
  <c r="Y1164" i="9" s="1"/>
  <c r="X1279" i="9"/>
  <c r="V1400" i="9"/>
  <c r="W1165" i="9" l="1"/>
  <c r="Y1165" i="9" s="1"/>
  <c r="R1285" i="9"/>
  <c r="O1285" i="9"/>
  <c r="M1286" i="9"/>
  <c r="V1401" i="9"/>
  <c r="X1280" i="9"/>
  <c r="M1287" i="9" l="1"/>
  <c r="W1166" i="9"/>
  <c r="Y1166" i="9" s="1"/>
  <c r="R1286" i="9"/>
  <c r="O1286" i="9"/>
  <c r="V1402" i="9"/>
  <c r="X1281" i="9"/>
  <c r="W1167" i="9" l="1"/>
  <c r="Y1167" i="9" s="1"/>
  <c r="R1287" i="9"/>
  <c r="M1288" i="9"/>
  <c r="O1287" i="9"/>
  <c r="X1282" i="9"/>
  <c r="V1403" i="9"/>
  <c r="R1288" i="9" l="1"/>
  <c r="O1288" i="9"/>
  <c r="W1168" i="9"/>
  <c r="Y1168" i="9" s="1"/>
  <c r="M1289" i="9"/>
  <c r="X1283" i="9"/>
  <c r="V1404" i="9"/>
  <c r="M1290" i="9" l="1"/>
  <c r="O1289" i="9"/>
  <c r="R1289" i="9"/>
  <c r="W1169" i="9"/>
  <c r="Y1169" i="9" s="1"/>
  <c r="X1284" i="9"/>
  <c r="V1405" i="9"/>
  <c r="R1290" i="9" l="1"/>
  <c r="W1170" i="9"/>
  <c r="Y1170" i="9" s="1"/>
  <c r="M1291" i="9"/>
  <c r="O1290" i="9"/>
  <c r="X1285" i="9"/>
  <c r="V1406" i="9"/>
  <c r="M1292" i="9" l="1"/>
  <c r="R1291" i="9"/>
  <c r="O1291" i="9"/>
  <c r="W1171" i="9"/>
  <c r="Y1171" i="9" s="1"/>
  <c r="X1286" i="9"/>
  <c r="V1407" i="9"/>
  <c r="M1293" i="9" l="1"/>
  <c r="R1292" i="9"/>
  <c r="W1172" i="9"/>
  <c r="Y1172" i="9" s="1"/>
  <c r="O1292" i="9"/>
  <c r="X1287" i="9"/>
  <c r="V1408" i="9"/>
  <c r="R1293" i="9" l="1"/>
  <c r="M1294" i="9"/>
  <c r="W1173" i="9"/>
  <c r="Y1173" i="9" s="1"/>
  <c r="O1293" i="9"/>
  <c r="X1288" i="9"/>
  <c r="V1409" i="9"/>
  <c r="M1295" i="9" l="1"/>
  <c r="W1174" i="9"/>
  <c r="Y1174" i="9" s="1"/>
  <c r="O1294" i="9"/>
  <c r="R1294" i="9"/>
  <c r="X1289" i="9"/>
  <c r="V1410" i="9"/>
  <c r="O1295" i="9" l="1"/>
  <c r="R1295" i="9"/>
  <c r="M1296" i="9"/>
  <c r="W1175" i="9"/>
  <c r="Y1175" i="9" s="1"/>
  <c r="V1411" i="9"/>
  <c r="X1290" i="9"/>
  <c r="O1296" i="9" l="1"/>
  <c r="M1297" i="9"/>
  <c r="R1296" i="9"/>
  <c r="W1176" i="9"/>
  <c r="Y1176" i="9" s="1"/>
  <c r="V1412" i="9"/>
  <c r="X1291" i="9"/>
  <c r="M1298" i="9" l="1"/>
  <c r="O1297" i="9"/>
  <c r="W1177" i="9"/>
  <c r="Y1177" i="9" s="1"/>
  <c r="R1297" i="9"/>
  <c r="V1413" i="9"/>
  <c r="X1292" i="9"/>
  <c r="W1178" i="9" l="1"/>
  <c r="Y1178" i="9" s="1"/>
  <c r="M1299" i="9"/>
  <c r="R1298" i="9"/>
  <c r="O1298" i="9"/>
  <c r="X1293" i="9"/>
  <c r="V1414" i="9"/>
  <c r="M1300" i="9" l="1"/>
  <c r="O1299" i="9"/>
  <c r="W1179" i="9"/>
  <c r="Y1179" i="9" s="1"/>
  <c r="R1299" i="9"/>
  <c r="X1294" i="9"/>
  <c r="V1415" i="9"/>
  <c r="W1180" i="9" l="1"/>
  <c r="Y1180" i="9" s="1"/>
  <c r="O1300" i="9"/>
  <c r="R1300" i="9"/>
  <c r="M1301" i="9"/>
  <c r="X1295" i="9"/>
  <c r="V1416" i="9"/>
  <c r="O1301" i="9" l="1"/>
  <c r="M1302" i="9"/>
  <c r="R1301" i="9"/>
  <c r="W1181" i="9"/>
  <c r="Y1181" i="9" s="1"/>
  <c r="X1296" i="9"/>
  <c r="V1417" i="9"/>
  <c r="R1302" i="9" l="1"/>
  <c r="W1182" i="9"/>
  <c r="Y1182" i="9" s="1"/>
  <c r="M1303" i="9"/>
  <c r="O1302" i="9"/>
  <c r="V1418" i="9"/>
  <c r="X1297" i="9"/>
  <c r="W1183" i="9" l="1"/>
  <c r="Y1183" i="9" s="1"/>
  <c r="R1303" i="9"/>
  <c r="M1304" i="9"/>
  <c r="O1303" i="9"/>
  <c r="V1419" i="9"/>
  <c r="X1298" i="9"/>
  <c r="W1184" i="9" l="1"/>
  <c r="Y1184" i="9" s="1"/>
  <c r="R1304" i="9"/>
  <c r="O1304" i="9"/>
  <c r="M1305" i="9"/>
  <c r="V1420" i="9"/>
  <c r="X1299" i="9"/>
  <c r="M1306" i="9" l="1"/>
  <c r="O1305" i="9"/>
  <c r="W1185" i="9"/>
  <c r="Y1185" i="9" s="1"/>
  <c r="R1305" i="9"/>
  <c r="V1421" i="9"/>
  <c r="X1300" i="9"/>
  <c r="W1186" i="9" l="1"/>
  <c r="Y1186" i="9" s="1"/>
  <c r="R1306" i="9"/>
  <c r="M1307" i="9"/>
  <c r="O1306" i="9"/>
  <c r="V1422" i="9"/>
  <c r="X1301" i="9"/>
  <c r="M1308" i="9" l="1"/>
  <c r="O1307" i="9"/>
  <c r="R1307" i="9"/>
  <c r="W1187" i="9"/>
  <c r="Y1187" i="9" s="1"/>
  <c r="X1302" i="9"/>
  <c r="V1423" i="9"/>
  <c r="O1308" i="9" l="1"/>
  <c r="W1188" i="9"/>
  <c r="Y1188" i="9" s="1"/>
  <c r="M1309" i="9"/>
  <c r="R1308" i="9"/>
  <c r="V1424" i="9"/>
  <c r="X1303" i="9"/>
  <c r="M1310" i="9" l="1"/>
  <c r="O1309" i="9"/>
  <c r="W1189" i="9"/>
  <c r="Y1189" i="9" s="1"/>
  <c r="R1309" i="9"/>
  <c r="V1425" i="9"/>
  <c r="X1304" i="9"/>
  <c r="W1190" i="9" l="1"/>
  <c r="Y1190" i="9" s="1"/>
  <c r="O1310" i="9"/>
  <c r="R1310" i="9"/>
  <c r="M1311" i="9"/>
  <c r="V1426" i="9"/>
  <c r="X1305" i="9"/>
  <c r="M1312" i="9" l="1"/>
  <c r="W1191" i="9"/>
  <c r="Y1191" i="9" s="1"/>
  <c r="R1311" i="9"/>
  <c r="O1311" i="9"/>
  <c r="X1306" i="9"/>
  <c r="V1427" i="9"/>
  <c r="O1312" i="9" l="1"/>
  <c r="M1313" i="9"/>
  <c r="R1312" i="9"/>
  <c r="W1192" i="9"/>
  <c r="Y1192" i="9" s="1"/>
  <c r="X1307" i="9"/>
  <c r="V1428" i="9"/>
  <c r="R1313" i="9" l="1"/>
  <c r="O1313" i="9"/>
  <c r="W1193" i="9"/>
  <c r="Y1193" i="9" s="1"/>
  <c r="M1314" i="9"/>
  <c r="V1429" i="9"/>
  <c r="X1308" i="9"/>
  <c r="R1314" i="9" l="1"/>
  <c r="M1315" i="9"/>
  <c r="O1314" i="9"/>
  <c r="W1194" i="9"/>
  <c r="Y1194" i="9" s="1"/>
  <c r="V1430" i="9"/>
  <c r="X1309" i="9"/>
  <c r="R1315" i="9" l="1"/>
  <c r="W1195" i="9"/>
  <c r="Y1195" i="9" s="1"/>
  <c r="M1316" i="9"/>
  <c r="O1315" i="9"/>
  <c r="V1431" i="9"/>
  <c r="X1310" i="9"/>
  <c r="R1316" i="9" l="1"/>
  <c r="O1316" i="9"/>
  <c r="M1317" i="9"/>
  <c r="W1196" i="9"/>
  <c r="Y1196" i="9" s="1"/>
  <c r="X1311" i="9"/>
  <c r="V1432" i="9"/>
  <c r="O1317" i="9" l="1"/>
  <c r="R1317" i="9"/>
  <c r="M1318" i="9"/>
  <c r="W1197" i="9"/>
  <c r="Y1197" i="9" s="1"/>
  <c r="X1312" i="9"/>
  <c r="V1433" i="9"/>
  <c r="O1318" i="9" l="1"/>
  <c r="W1198" i="9"/>
  <c r="Y1198" i="9" s="1"/>
  <c r="M1319" i="9"/>
  <c r="R1318" i="9"/>
  <c r="X1313" i="9"/>
  <c r="V1434" i="9"/>
  <c r="O1319" i="9" l="1"/>
  <c r="R1319" i="9"/>
  <c r="W1199" i="9"/>
  <c r="Y1199" i="9" s="1"/>
  <c r="M1320" i="9"/>
  <c r="X1314" i="9"/>
  <c r="V1435" i="9"/>
  <c r="O1320" i="9" l="1"/>
  <c r="W1200" i="9"/>
  <c r="Y1200" i="9" s="1"/>
  <c r="R1320" i="9"/>
  <c r="M1321" i="9"/>
  <c r="X1315" i="9"/>
  <c r="V1436" i="9"/>
  <c r="M1322" i="9" l="1"/>
  <c r="W1201" i="9"/>
  <c r="Y1201" i="9" s="1"/>
  <c r="O1321" i="9"/>
  <c r="R1321" i="9"/>
  <c r="X1316" i="9"/>
  <c r="V1437" i="9"/>
  <c r="M1323" i="9" l="1"/>
  <c r="R1322" i="9"/>
  <c r="W1202" i="9"/>
  <c r="Y1202" i="9" s="1"/>
  <c r="O1322" i="9"/>
  <c r="V1438" i="9"/>
  <c r="X1317" i="9"/>
  <c r="O1323" i="9" l="1"/>
  <c r="W1203" i="9"/>
  <c r="Y1203" i="9" s="1"/>
  <c r="R1323" i="9"/>
  <c r="M1324" i="9"/>
  <c r="X1318" i="9"/>
  <c r="V1439" i="9"/>
  <c r="R1324" i="9" l="1"/>
  <c r="O1324" i="9"/>
  <c r="W1204" i="9"/>
  <c r="Y1204" i="9" s="1"/>
  <c r="M1325" i="9"/>
  <c r="V1440" i="9"/>
  <c r="X1319" i="9"/>
  <c r="O1325" i="9" l="1"/>
  <c r="W1205" i="9"/>
  <c r="Y1205" i="9" s="1"/>
  <c r="M1326" i="9"/>
  <c r="R1325" i="9"/>
  <c r="X1320" i="9"/>
  <c r="V1441" i="9"/>
  <c r="R1326" i="9" l="1"/>
  <c r="W1206" i="9"/>
  <c r="Y1206" i="9" s="1"/>
  <c r="M1327" i="9"/>
  <c r="O1326" i="9"/>
  <c r="X1321" i="9"/>
  <c r="V1442" i="9"/>
  <c r="W1207" i="9" l="1"/>
  <c r="Y1207" i="9" s="1"/>
  <c r="M1328" i="9"/>
  <c r="R1327" i="9"/>
  <c r="O1327" i="9"/>
  <c r="X1322" i="9"/>
  <c r="V1443" i="9"/>
  <c r="W1208" i="9" l="1"/>
  <c r="Y1208" i="9" s="1"/>
  <c r="M1329" i="9"/>
  <c r="O1328" i="9"/>
  <c r="R1328" i="9"/>
  <c r="X1323" i="9"/>
  <c r="V1444" i="9"/>
  <c r="R1329" i="9" l="1"/>
  <c r="M1330" i="9"/>
  <c r="O1329" i="9"/>
  <c r="W1209" i="9"/>
  <c r="Y1209" i="9" s="1"/>
  <c r="X1324" i="9"/>
  <c r="V1445" i="9"/>
  <c r="W1210" i="9" l="1"/>
  <c r="Y1210" i="9" s="1"/>
  <c r="R1330" i="9"/>
  <c r="O1330" i="9"/>
  <c r="M1331" i="9"/>
  <c r="X1325" i="9"/>
  <c r="V1446" i="9"/>
  <c r="R1331" i="9" l="1"/>
  <c r="M1332" i="9"/>
  <c r="O1331" i="9"/>
  <c r="W1211" i="9"/>
  <c r="Y1211" i="9" s="1"/>
  <c r="V1447" i="9"/>
  <c r="X1326" i="9"/>
  <c r="O1332" i="9" l="1"/>
  <c r="W1212" i="9"/>
  <c r="Y1212" i="9" s="1"/>
  <c r="R1332" i="9"/>
  <c r="M1333" i="9"/>
  <c r="V1448" i="9"/>
  <c r="X1327" i="9"/>
  <c r="W1213" i="9" l="1"/>
  <c r="Y1213" i="9" s="1"/>
  <c r="M1334" i="9"/>
  <c r="R1333" i="9"/>
  <c r="O1333" i="9"/>
  <c r="V1449" i="9"/>
  <c r="X1328" i="9"/>
  <c r="M1335" i="9" l="1"/>
  <c r="R1334" i="9"/>
  <c r="W1214" i="9"/>
  <c r="Y1214" i="9" s="1"/>
  <c r="O1334" i="9"/>
  <c r="X1329" i="9"/>
  <c r="V1450" i="9"/>
  <c r="W1215" i="9" l="1"/>
  <c r="Y1215" i="9" s="1"/>
  <c r="M1336" i="9"/>
  <c r="R1335" i="9"/>
  <c r="O1335" i="9"/>
  <c r="V1451" i="9"/>
  <c r="X1330" i="9"/>
  <c r="O1336" i="9" l="1"/>
  <c r="M1337" i="9"/>
  <c r="W1216" i="9"/>
  <c r="Y1216" i="9" s="1"/>
  <c r="R1336" i="9"/>
  <c r="X1331" i="9"/>
  <c r="V1452" i="9"/>
  <c r="M1338" i="9" l="1"/>
  <c r="O1337" i="9"/>
  <c r="W1217" i="9"/>
  <c r="Y1217" i="9" s="1"/>
  <c r="R1337" i="9"/>
  <c r="X1332" i="9"/>
  <c r="V1453" i="9"/>
  <c r="R1338" i="9" l="1"/>
  <c r="M1339" i="9"/>
  <c r="O1338" i="9"/>
  <c r="W1218" i="9"/>
  <c r="Y1218" i="9" s="1"/>
  <c r="V1454" i="9"/>
  <c r="X1333" i="9"/>
  <c r="O1339" i="9" l="1"/>
  <c r="R1339" i="9"/>
  <c r="M1340" i="9"/>
  <c r="W1219" i="9"/>
  <c r="Y1219" i="9" s="1"/>
  <c r="V1455" i="9"/>
  <c r="X1334" i="9"/>
  <c r="W1220" i="9" l="1"/>
  <c r="Y1220" i="9" s="1"/>
  <c r="R1340" i="9"/>
  <c r="O1340" i="9"/>
  <c r="M1341" i="9"/>
  <c r="V1456" i="9"/>
  <c r="X1335" i="9"/>
  <c r="O1341" i="9" l="1"/>
  <c r="W1221" i="9"/>
  <c r="Y1221" i="9" s="1"/>
  <c r="R1341" i="9"/>
  <c r="M1342" i="9"/>
  <c r="V1457" i="9"/>
  <c r="X1336" i="9"/>
  <c r="M1343" i="9" l="1"/>
  <c r="W1222" i="9"/>
  <c r="Y1222" i="9" s="1"/>
  <c r="R1342" i="9"/>
  <c r="O1342" i="9"/>
  <c r="V1458" i="9"/>
  <c r="X1337" i="9"/>
  <c r="W1223" i="9" l="1"/>
  <c r="Y1223" i="9" s="1"/>
  <c r="M1344" i="9"/>
  <c r="O1343" i="9"/>
  <c r="R1343" i="9"/>
  <c r="V1459" i="9"/>
  <c r="X1338" i="9"/>
  <c r="W1224" i="9" l="1"/>
  <c r="Y1224" i="9" s="1"/>
  <c r="M1345" i="9"/>
  <c r="R1344" i="9"/>
  <c r="O1344" i="9"/>
  <c r="V1460" i="9"/>
  <c r="X1339" i="9"/>
  <c r="M1346" i="9" l="1"/>
  <c r="W1225" i="9"/>
  <c r="Y1225" i="9" s="1"/>
  <c r="R1345" i="9"/>
  <c r="O1345" i="9"/>
  <c r="V1461" i="9"/>
  <c r="X1340" i="9"/>
  <c r="R1346" i="9" l="1"/>
  <c r="O1346" i="9"/>
  <c r="M1347" i="9"/>
  <c r="W1226" i="9"/>
  <c r="Y1226" i="9" s="1"/>
  <c r="V1462" i="9"/>
  <c r="X1341" i="9"/>
  <c r="R1347" i="9" l="1"/>
  <c r="W1227" i="9"/>
  <c r="Y1227" i="9" s="1"/>
  <c r="O1347" i="9"/>
  <c r="M1348" i="9"/>
  <c r="X1342" i="9"/>
  <c r="V1463" i="9"/>
  <c r="R1348" i="9" l="1"/>
  <c r="O1348" i="9"/>
  <c r="W1228" i="9"/>
  <c r="Y1228" i="9" s="1"/>
  <c r="M1349" i="9"/>
  <c r="V1464" i="9"/>
  <c r="X1343" i="9"/>
  <c r="O1349" i="9" l="1"/>
  <c r="R1349" i="9"/>
  <c r="M1350" i="9"/>
  <c r="W1229" i="9"/>
  <c r="Y1229" i="9" s="1"/>
  <c r="X1344" i="9"/>
  <c r="V1465" i="9"/>
  <c r="O1350" i="9" l="1"/>
  <c r="R1350" i="9"/>
  <c r="M1351" i="9"/>
  <c r="W1230" i="9"/>
  <c r="Y1230" i="9" s="1"/>
  <c r="V1466" i="9"/>
  <c r="X1345" i="9"/>
  <c r="M1352" i="9" l="1"/>
  <c r="O1351" i="9"/>
  <c r="R1351" i="9"/>
  <c r="W1231" i="9"/>
  <c r="Y1231" i="9" s="1"/>
  <c r="V1467" i="9"/>
  <c r="X1346" i="9"/>
  <c r="R1352" i="9" l="1"/>
  <c r="O1352" i="9"/>
  <c r="M1353" i="9"/>
  <c r="W1232" i="9"/>
  <c r="Y1232" i="9" s="1"/>
  <c r="V1468" i="9"/>
  <c r="X1347" i="9"/>
  <c r="O1353" i="9" l="1"/>
  <c r="W1233" i="9"/>
  <c r="Y1233" i="9" s="1"/>
  <c r="R1353" i="9"/>
  <c r="M1354" i="9"/>
  <c r="V1469" i="9"/>
  <c r="X1348" i="9"/>
  <c r="W1234" i="9" l="1"/>
  <c r="Y1234" i="9" s="1"/>
  <c r="R1354" i="9"/>
  <c r="O1354" i="9"/>
  <c r="M1355" i="9"/>
  <c r="X1349" i="9"/>
  <c r="V1470" i="9"/>
  <c r="O1355" i="9" l="1"/>
  <c r="R1355" i="9"/>
  <c r="W1235" i="9"/>
  <c r="Y1235" i="9" s="1"/>
  <c r="M1356" i="9"/>
  <c r="X1350" i="9"/>
  <c r="V1471" i="9"/>
  <c r="W1236" i="9" l="1"/>
  <c r="Y1236" i="9" s="1"/>
  <c r="R1356" i="9"/>
  <c r="O1356" i="9"/>
  <c r="M1357" i="9"/>
  <c r="V1472" i="9"/>
  <c r="X1351" i="9"/>
  <c r="R1357" i="9" l="1"/>
  <c r="M1358" i="9"/>
  <c r="W1237" i="9"/>
  <c r="Y1237" i="9" s="1"/>
  <c r="O1357" i="9"/>
  <c r="V1473" i="9"/>
  <c r="X1352" i="9"/>
  <c r="W1238" i="9" l="1"/>
  <c r="Y1238" i="9" s="1"/>
  <c r="R1358" i="9"/>
  <c r="M1359" i="9"/>
  <c r="O1358" i="9"/>
  <c r="V1474" i="9"/>
  <c r="X1353" i="9"/>
  <c r="M1360" i="9" l="1"/>
  <c r="O1359" i="9"/>
  <c r="W1239" i="9"/>
  <c r="Y1239" i="9" s="1"/>
  <c r="R1359" i="9"/>
  <c r="V1475" i="9"/>
  <c r="X1354" i="9"/>
  <c r="O1360" i="9" l="1"/>
  <c r="R1360" i="9"/>
  <c r="M1361" i="9"/>
  <c r="W1240" i="9"/>
  <c r="Y1240" i="9" s="1"/>
  <c r="X1355" i="9"/>
  <c r="V1476" i="9"/>
  <c r="R1361" i="9" l="1"/>
  <c r="O1361" i="9"/>
  <c r="W1241" i="9"/>
  <c r="Y1241" i="9" s="1"/>
  <c r="M1362" i="9"/>
  <c r="V1477" i="9"/>
  <c r="X1356" i="9"/>
  <c r="W1242" i="9" l="1"/>
  <c r="Y1242" i="9" s="1"/>
  <c r="R1362" i="9"/>
  <c r="M1363" i="9"/>
  <c r="O1362" i="9"/>
  <c r="V1478" i="9"/>
  <c r="X1357" i="9"/>
  <c r="R1363" i="9" l="1"/>
  <c r="W1243" i="9"/>
  <c r="Y1243" i="9" s="1"/>
  <c r="O1363" i="9"/>
  <c r="M1364" i="9"/>
  <c r="X1358" i="9"/>
  <c r="V1479" i="9"/>
  <c r="M1365" i="9" l="1"/>
  <c r="W1244" i="9"/>
  <c r="Y1244" i="9" s="1"/>
  <c r="R1364" i="9"/>
  <c r="O1364" i="9"/>
  <c r="V1480" i="9"/>
  <c r="X1359" i="9"/>
  <c r="M1366" i="9" l="1"/>
  <c r="W1245" i="9"/>
  <c r="Y1245" i="9" s="1"/>
  <c r="R1365" i="9"/>
  <c r="O1365" i="9"/>
  <c r="X1360" i="9"/>
  <c r="V1481" i="9"/>
  <c r="R1366" i="9" l="1"/>
  <c r="W1246" i="9"/>
  <c r="Y1246" i="9" s="1"/>
  <c r="O1366" i="9"/>
  <c r="M1367" i="9"/>
  <c r="V1482" i="9"/>
  <c r="X1361" i="9"/>
  <c r="O1367" i="9" l="1"/>
  <c r="W1247" i="9"/>
  <c r="Y1247" i="9" s="1"/>
  <c r="R1367" i="9"/>
  <c r="M1368" i="9"/>
  <c r="V1483" i="9"/>
  <c r="X1362" i="9"/>
  <c r="M1369" i="9" l="1"/>
  <c r="O1368" i="9"/>
  <c r="W1248" i="9"/>
  <c r="Y1248" i="9" s="1"/>
  <c r="R1368" i="9"/>
  <c r="V1484" i="9"/>
  <c r="X1363" i="9"/>
  <c r="M1370" i="9" l="1"/>
  <c r="R1369" i="9"/>
  <c r="O1369" i="9"/>
  <c r="W1249" i="9"/>
  <c r="Y1249" i="9" s="1"/>
  <c r="X1364" i="9"/>
  <c r="V1485" i="9"/>
  <c r="R1370" i="9" l="1"/>
  <c r="M1371" i="9"/>
  <c r="W1250" i="9"/>
  <c r="Y1250" i="9" s="1"/>
  <c r="O1370" i="9"/>
  <c r="V1486" i="9"/>
  <c r="X1365" i="9"/>
  <c r="M1372" i="9" l="1"/>
  <c r="O1371" i="9"/>
  <c r="W1251" i="9"/>
  <c r="Y1251" i="9" s="1"/>
  <c r="R1371" i="9"/>
  <c r="X1366" i="9"/>
  <c r="V1487" i="9"/>
  <c r="R1372" i="9" l="1"/>
  <c r="O1372" i="9"/>
  <c r="M1373" i="9"/>
  <c r="W1252" i="9"/>
  <c r="Y1252" i="9" s="1"/>
  <c r="V1488" i="9"/>
  <c r="X1367" i="9"/>
  <c r="W1253" i="9" l="1"/>
  <c r="Y1253" i="9" s="1"/>
  <c r="O1373" i="9"/>
  <c r="M1374" i="9"/>
  <c r="R1373" i="9"/>
  <c r="X1368" i="9"/>
  <c r="V1489" i="9"/>
  <c r="M1375" i="9" l="1"/>
  <c r="W1254" i="9"/>
  <c r="Y1254" i="9" s="1"/>
  <c r="O1374" i="9"/>
  <c r="R1374" i="9"/>
  <c r="V1490" i="9"/>
  <c r="X1369" i="9"/>
  <c r="M1376" i="9" l="1"/>
  <c r="W1255" i="9"/>
  <c r="Y1255" i="9" s="1"/>
  <c r="O1375" i="9"/>
  <c r="R1375" i="9"/>
  <c r="V1491" i="9"/>
  <c r="X1370" i="9"/>
  <c r="W1256" i="9" l="1"/>
  <c r="Y1256" i="9" s="1"/>
  <c r="M1377" i="9"/>
  <c r="O1376" i="9"/>
  <c r="R1376" i="9"/>
  <c r="X1371" i="9"/>
  <c r="V1492" i="9"/>
  <c r="W1257" i="9" l="1"/>
  <c r="Y1257" i="9" s="1"/>
  <c r="O1377" i="9"/>
  <c r="R1377" i="9"/>
  <c r="M1378" i="9"/>
  <c r="V1493" i="9"/>
  <c r="X1372" i="9"/>
  <c r="R1378" i="9" l="1"/>
  <c r="O1378" i="9"/>
  <c r="W1258" i="9"/>
  <c r="Y1258" i="9" s="1"/>
  <c r="M1379" i="9"/>
  <c r="V1494" i="9"/>
  <c r="X1373" i="9"/>
  <c r="W1259" i="9" l="1"/>
  <c r="Y1259" i="9" s="1"/>
  <c r="M1380" i="9"/>
  <c r="R1379" i="9"/>
  <c r="O1379" i="9"/>
  <c r="X1374" i="9"/>
  <c r="V1495" i="9"/>
  <c r="W1260" i="9" l="1"/>
  <c r="Y1260" i="9" s="1"/>
  <c r="R1380" i="9"/>
  <c r="M1381" i="9"/>
  <c r="O1380" i="9"/>
  <c r="X1375" i="9"/>
  <c r="V1496" i="9"/>
  <c r="W1261" i="9" l="1"/>
  <c r="Y1261" i="9" s="1"/>
  <c r="O1381" i="9"/>
  <c r="R1381" i="9"/>
  <c r="M1382" i="9"/>
  <c r="V1497" i="9"/>
  <c r="X1376" i="9"/>
  <c r="W1262" i="9" l="1"/>
  <c r="Y1262" i="9" s="1"/>
  <c r="R1382" i="9"/>
  <c r="O1382" i="9"/>
  <c r="M1383" i="9"/>
  <c r="V1498" i="9"/>
  <c r="X1377" i="9"/>
  <c r="M1384" i="9" l="1"/>
  <c r="O1383" i="9"/>
  <c r="R1383" i="9"/>
  <c r="W1263" i="9"/>
  <c r="Y1263" i="9" s="1"/>
  <c r="X1378" i="9"/>
  <c r="V1499" i="9"/>
  <c r="M1385" i="9" l="1"/>
  <c r="W1264" i="9"/>
  <c r="Y1264" i="9" s="1"/>
  <c r="R1384" i="9"/>
  <c r="O1384" i="9"/>
  <c r="X1379" i="9"/>
  <c r="V1500" i="9"/>
  <c r="W1265" i="9" l="1"/>
  <c r="Y1265" i="9" s="1"/>
  <c r="R1385" i="9"/>
  <c r="M1386" i="9"/>
  <c r="O1385" i="9"/>
  <c r="X1380" i="9"/>
  <c r="V1501" i="9"/>
  <c r="R1386" i="9" l="1"/>
  <c r="O1386" i="9"/>
  <c r="W1266" i="9"/>
  <c r="Y1266" i="9" s="1"/>
  <c r="M1387" i="9"/>
  <c r="X1381" i="9"/>
  <c r="V1502" i="9"/>
  <c r="M1388" i="9" l="1"/>
  <c r="W1267" i="9"/>
  <c r="Y1267" i="9" s="1"/>
  <c r="R1387" i="9"/>
  <c r="O1387" i="9"/>
  <c r="V1503" i="9"/>
  <c r="X1382" i="9"/>
  <c r="R1388" i="9" l="1"/>
  <c r="M1389" i="9"/>
  <c r="O1388" i="9"/>
  <c r="W1268" i="9"/>
  <c r="Y1268" i="9" s="1"/>
  <c r="V1504" i="9"/>
  <c r="X1383" i="9"/>
  <c r="R1389" i="9" l="1"/>
  <c r="M1390" i="9"/>
  <c r="O1389" i="9"/>
  <c r="W1269" i="9"/>
  <c r="Y1269" i="9" s="1"/>
  <c r="V1505" i="9"/>
  <c r="X1384" i="9"/>
  <c r="W1270" i="9" l="1"/>
  <c r="Y1270" i="9" s="1"/>
  <c r="O1390" i="9"/>
  <c r="M1391" i="9"/>
  <c r="R1390" i="9"/>
  <c r="V1506" i="9"/>
  <c r="X1385" i="9"/>
  <c r="O1391" i="9" l="1"/>
  <c r="W1271" i="9"/>
  <c r="Y1271" i="9" s="1"/>
  <c r="M1392" i="9"/>
  <c r="R1391" i="9"/>
  <c r="V1507" i="9"/>
  <c r="X1386" i="9"/>
  <c r="R1392" i="9" l="1"/>
  <c r="M1393" i="9"/>
  <c r="O1392" i="9"/>
  <c r="W1272" i="9"/>
  <c r="Y1272" i="9" s="1"/>
  <c r="V1508" i="9"/>
  <c r="X1387" i="9"/>
  <c r="R1393" i="9" l="1"/>
  <c r="W1273" i="9"/>
  <c r="Y1273" i="9" s="1"/>
  <c r="M1394" i="9"/>
  <c r="O1393" i="9"/>
  <c r="X1388" i="9"/>
  <c r="V1509" i="9"/>
  <c r="W1274" i="9" l="1"/>
  <c r="Y1274" i="9" s="1"/>
  <c r="R1394" i="9"/>
  <c r="M1395" i="9"/>
  <c r="O1394" i="9"/>
  <c r="X1389" i="9"/>
  <c r="V1510" i="9"/>
  <c r="R1395" i="9" l="1"/>
  <c r="W1275" i="9"/>
  <c r="Y1275" i="9" s="1"/>
  <c r="O1395" i="9"/>
  <c r="M1396" i="9"/>
  <c r="V1511" i="9"/>
  <c r="X1390" i="9"/>
  <c r="M1397" i="9" l="1"/>
  <c r="O1396" i="9"/>
  <c r="R1396" i="9"/>
  <c r="W1276" i="9"/>
  <c r="Y1276" i="9" s="1"/>
  <c r="X1391" i="9"/>
  <c r="V1512" i="9"/>
  <c r="R1397" i="9" l="1"/>
  <c r="O1397" i="9"/>
  <c r="M1398" i="9"/>
  <c r="W1277" i="9"/>
  <c r="Y1277" i="9" s="1"/>
  <c r="V1513" i="9"/>
  <c r="X1392" i="9"/>
  <c r="M1399" i="9" l="1"/>
  <c r="W1278" i="9"/>
  <c r="Y1278" i="9" s="1"/>
  <c r="O1398" i="9"/>
  <c r="R1398" i="9"/>
  <c r="V1514" i="9"/>
  <c r="X1393" i="9"/>
  <c r="M1400" i="9" l="1"/>
  <c r="R1399" i="9"/>
  <c r="O1399" i="9"/>
  <c r="W1279" i="9"/>
  <c r="Y1279" i="9" s="1"/>
  <c r="V1515" i="9"/>
  <c r="X1394" i="9"/>
  <c r="O1400" i="9" l="1"/>
  <c r="W1280" i="9"/>
  <c r="Y1280" i="9" s="1"/>
  <c r="R1400" i="9"/>
  <c r="M1401" i="9"/>
  <c r="V1516" i="9"/>
  <c r="X1395" i="9"/>
  <c r="O1401" i="9" l="1"/>
  <c r="W1281" i="9"/>
  <c r="Y1281" i="9" s="1"/>
  <c r="R1401" i="9"/>
  <c r="M1402" i="9"/>
  <c r="X1396" i="9"/>
  <c r="V1517" i="9"/>
  <c r="W1282" i="9" l="1"/>
  <c r="Y1282" i="9" s="1"/>
  <c r="R1402" i="9"/>
  <c r="O1402" i="9"/>
  <c r="M1403" i="9"/>
  <c r="V1518" i="9"/>
  <c r="X1397" i="9"/>
  <c r="W1283" i="9" l="1"/>
  <c r="Y1283" i="9" s="1"/>
  <c r="M1404" i="9"/>
  <c r="O1403" i="9"/>
  <c r="R1403" i="9"/>
  <c r="X1398" i="9"/>
  <c r="V1519" i="9"/>
  <c r="M1405" i="9" l="1"/>
  <c r="O1404" i="9"/>
  <c r="W1284" i="9"/>
  <c r="Y1284" i="9" s="1"/>
  <c r="R1404" i="9"/>
  <c r="V1520" i="9"/>
  <c r="X1399" i="9"/>
  <c r="O1405" i="9" l="1"/>
  <c r="R1405" i="9"/>
  <c r="M1406" i="9"/>
  <c r="W1285" i="9"/>
  <c r="Y1285" i="9" s="1"/>
  <c r="V1521" i="9"/>
  <c r="X1400" i="9"/>
  <c r="O1406" i="9" l="1"/>
  <c r="M1407" i="9"/>
  <c r="W1286" i="9"/>
  <c r="Y1286" i="9" s="1"/>
  <c r="R1406" i="9"/>
  <c r="X1401" i="9"/>
  <c r="V1522" i="9"/>
  <c r="M1408" i="9" l="1"/>
  <c r="R1407" i="9"/>
  <c r="O1407" i="9"/>
  <c r="W1287" i="9"/>
  <c r="Y1287" i="9" s="1"/>
  <c r="V1523" i="9"/>
  <c r="X1402" i="9"/>
  <c r="W1288" i="9" l="1"/>
  <c r="Y1288" i="9" s="1"/>
  <c r="R1408" i="9"/>
  <c r="O1408" i="9"/>
  <c r="M1409" i="9"/>
  <c r="X1403" i="9"/>
  <c r="V1524" i="9"/>
  <c r="M1410" i="9" l="1"/>
  <c r="O1409" i="9"/>
  <c r="W1289" i="9"/>
  <c r="Y1289" i="9" s="1"/>
  <c r="R1409" i="9"/>
  <c r="X1404" i="9"/>
  <c r="V1525" i="9"/>
  <c r="R1410" i="9" l="1"/>
  <c r="M1411" i="9"/>
  <c r="O1410" i="9"/>
  <c r="W1290" i="9"/>
  <c r="Y1290" i="9" s="1"/>
  <c r="V1526" i="9"/>
  <c r="X1405" i="9"/>
  <c r="O1411" i="9" l="1"/>
  <c r="R1411" i="9"/>
  <c r="M1412" i="9"/>
  <c r="W1291" i="9"/>
  <c r="Y1291" i="9" s="1"/>
  <c r="X1406" i="9"/>
  <c r="V1527" i="9"/>
  <c r="R1412" i="9" l="1"/>
  <c r="M1413" i="9"/>
  <c r="O1412" i="9"/>
  <c r="W1292" i="9"/>
  <c r="Y1292" i="9" s="1"/>
  <c r="X1407" i="9"/>
  <c r="V1528" i="9"/>
  <c r="W1293" i="9" l="1"/>
  <c r="Y1293" i="9" s="1"/>
  <c r="M1414" i="9"/>
  <c r="R1413" i="9"/>
  <c r="O1413" i="9"/>
  <c r="V1529" i="9"/>
  <c r="X1408" i="9"/>
  <c r="R1414" i="9" l="1"/>
  <c r="M1415" i="9"/>
  <c r="O1414" i="9"/>
  <c r="W1294" i="9"/>
  <c r="Y1294" i="9" s="1"/>
  <c r="X1409" i="9"/>
  <c r="V1530" i="9"/>
  <c r="O1415" i="9" l="1"/>
  <c r="R1415" i="9"/>
  <c r="W1295" i="9"/>
  <c r="Y1295" i="9" s="1"/>
  <c r="M1416" i="9"/>
  <c r="X1410" i="9"/>
  <c r="V1531" i="9"/>
  <c r="W1296" i="9" l="1"/>
  <c r="Y1296" i="9" s="1"/>
  <c r="M1417" i="9"/>
  <c r="R1416" i="9"/>
  <c r="O1416" i="9"/>
  <c r="V1532" i="9"/>
  <c r="X1411" i="9"/>
  <c r="O1417" i="9" l="1"/>
  <c r="W1297" i="9"/>
  <c r="Y1297" i="9" s="1"/>
  <c r="R1417" i="9"/>
  <c r="M1418" i="9"/>
  <c r="V1533" i="9"/>
  <c r="X1412" i="9"/>
  <c r="W1298" i="9" l="1"/>
  <c r="Y1298" i="9" s="1"/>
  <c r="R1418" i="9"/>
  <c r="O1418" i="9"/>
  <c r="M1419" i="9"/>
  <c r="X1413" i="9"/>
  <c r="V1534" i="9"/>
  <c r="O1419" i="9" l="1"/>
  <c r="W1299" i="9"/>
  <c r="Y1299" i="9" s="1"/>
  <c r="R1419" i="9"/>
  <c r="M1420" i="9"/>
  <c r="X1414" i="9"/>
  <c r="V1535" i="9"/>
  <c r="R1420" i="9" l="1"/>
  <c r="O1420" i="9"/>
  <c r="W1300" i="9"/>
  <c r="Y1300" i="9" s="1"/>
  <c r="M1421" i="9"/>
  <c r="V1536" i="9"/>
  <c r="X1415" i="9"/>
  <c r="O1421" i="9" l="1"/>
  <c r="M1422" i="9"/>
  <c r="R1421" i="9"/>
  <c r="W1301" i="9"/>
  <c r="Y1301" i="9" s="1"/>
  <c r="V1537" i="9"/>
  <c r="X1416" i="9"/>
  <c r="W1302" i="9" l="1"/>
  <c r="Y1302" i="9" s="1"/>
  <c r="R1422" i="9"/>
  <c r="M1423" i="9"/>
  <c r="O1422" i="9"/>
  <c r="X1417" i="9"/>
  <c r="V1538" i="9"/>
  <c r="M1424" i="9" l="1"/>
  <c r="R1423" i="9"/>
  <c r="O1423" i="9"/>
  <c r="W1303" i="9"/>
  <c r="Y1303" i="9" s="1"/>
  <c r="V1539" i="9"/>
  <c r="X1418" i="9"/>
  <c r="R1424" i="9" l="1"/>
  <c r="O1424" i="9"/>
  <c r="M1425" i="9"/>
  <c r="W1304" i="9"/>
  <c r="Y1304" i="9" s="1"/>
  <c r="V1540" i="9"/>
  <c r="X1419" i="9"/>
  <c r="O1425" i="9" l="1"/>
  <c r="M1426" i="9"/>
  <c r="R1425" i="9"/>
  <c r="W1305" i="9"/>
  <c r="Y1305" i="9" s="1"/>
  <c r="X1420" i="9"/>
  <c r="V1541" i="9"/>
  <c r="W1306" i="9" l="1"/>
  <c r="Y1306" i="9" s="1"/>
  <c r="R1426" i="9"/>
  <c r="M1427" i="9"/>
  <c r="O1426" i="9"/>
  <c r="V1542" i="9"/>
  <c r="X1421" i="9"/>
  <c r="W1307" i="9" l="1"/>
  <c r="Y1307" i="9" s="1"/>
  <c r="O1427" i="9"/>
  <c r="M1428" i="9"/>
  <c r="R1427" i="9"/>
  <c r="X1422" i="9"/>
  <c r="V1543" i="9"/>
  <c r="M1429" i="9" l="1"/>
  <c r="R1428" i="9"/>
  <c r="W1308" i="9"/>
  <c r="Y1308" i="9" s="1"/>
  <c r="O1428" i="9"/>
  <c r="V1544" i="9"/>
  <c r="X1423" i="9"/>
  <c r="M1430" i="9" l="1"/>
  <c r="O1429" i="9"/>
  <c r="R1429" i="9"/>
  <c r="W1309" i="9"/>
  <c r="Y1309" i="9" s="1"/>
  <c r="V1545" i="9"/>
  <c r="X1424" i="9"/>
  <c r="M1431" i="9" l="1"/>
  <c r="O1430" i="9"/>
  <c r="R1430" i="9"/>
  <c r="W1310" i="9"/>
  <c r="Y1310" i="9" s="1"/>
  <c r="V1546" i="9"/>
  <c r="X1425" i="9"/>
  <c r="R1431" i="9" l="1"/>
  <c r="W1311" i="9"/>
  <c r="Y1311" i="9" s="1"/>
  <c r="O1431" i="9"/>
  <c r="M1432" i="9"/>
  <c r="V1547" i="9"/>
  <c r="X1426" i="9"/>
  <c r="R1432" i="9" l="1"/>
  <c r="M1433" i="9"/>
  <c r="O1432" i="9"/>
  <c r="W1312" i="9"/>
  <c r="Y1312" i="9" s="1"/>
  <c r="V1548" i="9"/>
  <c r="X1427" i="9"/>
  <c r="M1434" i="9" l="1"/>
  <c r="O1433" i="9"/>
  <c r="W1313" i="9"/>
  <c r="Y1313" i="9" s="1"/>
  <c r="R1433" i="9"/>
  <c r="V1549" i="9"/>
  <c r="X1428" i="9"/>
  <c r="M1435" i="9" l="1"/>
  <c r="R1434" i="9"/>
  <c r="O1434" i="9"/>
  <c r="W1314" i="9"/>
  <c r="Y1314" i="9" s="1"/>
  <c r="V1550" i="9"/>
  <c r="X1429" i="9"/>
  <c r="R1435" i="9" l="1"/>
  <c r="O1435" i="9"/>
  <c r="M1436" i="9"/>
  <c r="W1315" i="9"/>
  <c r="Y1315" i="9" s="1"/>
  <c r="V1551" i="9"/>
  <c r="X1430" i="9"/>
  <c r="M1437" i="9" l="1"/>
  <c r="O1436" i="9"/>
  <c r="W1316" i="9"/>
  <c r="Y1316" i="9" s="1"/>
  <c r="R1436" i="9"/>
  <c r="X1431" i="9"/>
  <c r="V1552" i="9"/>
  <c r="M1438" i="9" l="1"/>
  <c r="O1437" i="9"/>
  <c r="W1317" i="9"/>
  <c r="Y1317" i="9" s="1"/>
  <c r="R1437" i="9"/>
  <c r="X1432" i="9"/>
  <c r="V1553" i="9"/>
  <c r="R1438" i="9" l="1"/>
  <c r="O1438" i="9"/>
  <c r="W1318" i="9"/>
  <c r="Y1318" i="9" s="1"/>
  <c r="M1439" i="9"/>
  <c r="V1554" i="9"/>
  <c r="X1433" i="9"/>
  <c r="R1439" i="9" l="1"/>
  <c r="O1439" i="9"/>
  <c r="W1319" i="9"/>
  <c r="Y1319" i="9" s="1"/>
  <c r="M1440" i="9"/>
  <c r="X1434" i="9"/>
  <c r="V1555" i="9"/>
  <c r="W1320" i="9" l="1"/>
  <c r="Y1320" i="9" s="1"/>
  <c r="R1440" i="9"/>
  <c r="M1441" i="9"/>
  <c r="O1440" i="9"/>
  <c r="X1435" i="9"/>
  <c r="V1556" i="9"/>
  <c r="W1321" i="9" l="1"/>
  <c r="Y1321" i="9" s="1"/>
  <c r="R1441" i="9"/>
  <c r="O1441" i="9"/>
  <c r="M1442" i="9"/>
  <c r="X1436" i="9"/>
  <c r="V1557" i="9"/>
  <c r="O1442" i="9" l="1"/>
  <c r="W1322" i="9"/>
  <c r="Y1322" i="9" s="1"/>
  <c r="R1442" i="9"/>
  <c r="M1443" i="9"/>
  <c r="V1558" i="9"/>
  <c r="X1437" i="9"/>
  <c r="R1443" i="9" l="1"/>
  <c r="W1323" i="9"/>
  <c r="Y1323" i="9" s="1"/>
  <c r="O1443" i="9"/>
  <c r="M1444" i="9"/>
  <c r="V1559" i="9"/>
  <c r="X1438" i="9"/>
  <c r="W1324" i="9" l="1"/>
  <c r="Y1324" i="9" s="1"/>
  <c r="O1444" i="9"/>
  <c r="M1445" i="9"/>
  <c r="R1444" i="9"/>
  <c r="V1560" i="9"/>
  <c r="X1439" i="9"/>
  <c r="W1325" i="9" l="1"/>
  <c r="Y1325" i="9" s="1"/>
  <c r="O1445" i="9"/>
  <c r="R1445" i="9"/>
  <c r="M1446" i="9"/>
  <c r="X1440" i="9"/>
  <c r="V1561" i="9"/>
  <c r="O1446" i="9" l="1"/>
  <c r="R1446" i="9"/>
  <c r="W1326" i="9"/>
  <c r="Y1326" i="9" s="1"/>
  <c r="M1447" i="9"/>
  <c r="V1562" i="9"/>
  <c r="X1441" i="9"/>
  <c r="O1447" i="9" l="1"/>
  <c r="W1327" i="9"/>
  <c r="Y1327" i="9" s="1"/>
  <c r="M1448" i="9"/>
  <c r="R1447" i="9"/>
  <c r="X1442" i="9"/>
  <c r="V1563" i="9"/>
  <c r="M1449" i="9" l="1"/>
  <c r="W1328" i="9"/>
  <c r="Y1328" i="9" s="1"/>
  <c r="O1448" i="9"/>
  <c r="R1448" i="9"/>
  <c r="X1443" i="9"/>
  <c r="V1564" i="9"/>
  <c r="O1449" i="9" l="1"/>
  <c r="R1449" i="9"/>
  <c r="M1450" i="9"/>
  <c r="W1329" i="9"/>
  <c r="Y1329" i="9" s="1"/>
  <c r="X1444" i="9"/>
  <c r="V1565" i="9"/>
  <c r="R1450" i="9" l="1"/>
  <c r="O1450" i="9"/>
  <c r="W1330" i="9"/>
  <c r="Y1330" i="9" s="1"/>
  <c r="M1451" i="9"/>
  <c r="X1445" i="9"/>
  <c r="V1566" i="9"/>
  <c r="R1451" i="9" l="1"/>
  <c r="W1331" i="9"/>
  <c r="Y1331" i="9" s="1"/>
  <c r="M1452" i="9"/>
  <c r="O1451" i="9"/>
  <c r="X1446" i="9"/>
  <c r="V1567" i="9"/>
  <c r="M1453" i="9" l="1"/>
  <c r="W1332" i="9"/>
  <c r="Y1332" i="9" s="1"/>
  <c r="O1452" i="9"/>
  <c r="R1452" i="9"/>
  <c r="V1568" i="9"/>
  <c r="X1447" i="9"/>
  <c r="R1453" i="9" l="1"/>
  <c r="M1454" i="9"/>
  <c r="O1453" i="9"/>
  <c r="W1333" i="9"/>
  <c r="Y1333" i="9" s="1"/>
  <c r="X1448" i="9"/>
  <c r="V1569" i="9"/>
  <c r="W1334" i="9" l="1"/>
  <c r="Y1334" i="9" s="1"/>
  <c r="R1454" i="9"/>
  <c r="M1455" i="9"/>
  <c r="O1454" i="9"/>
  <c r="X1449" i="9"/>
  <c r="V1570" i="9"/>
  <c r="M1456" i="9" l="1"/>
  <c r="R1455" i="9"/>
  <c r="W1335" i="9"/>
  <c r="Y1335" i="9" s="1"/>
  <c r="O1455" i="9"/>
  <c r="X1450" i="9"/>
  <c r="V1571" i="9"/>
  <c r="O1456" i="9" l="1"/>
  <c r="W1336" i="9"/>
  <c r="Y1336" i="9" s="1"/>
  <c r="M1457" i="9"/>
  <c r="R1456" i="9"/>
  <c r="X1451" i="9"/>
  <c r="V1572" i="9"/>
  <c r="W1337" i="9" l="1"/>
  <c r="Y1337" i="9" s="1"/>
  <c r="O1457" i="9"/>
  <c r="R1457" i="9"/>
  <c r="M1458" i="9"/>
  <c r="X1452" i="9"/>
  <c r="V1573" i="9"/>
  <c r="W1338" i="9" l="1"/>
  <c r="Y1338" i="9" s="1"/>
  <c r="R1458" i="9"/>
  <c r="O1458" i="9"/>
  <c r="M1459" i="9"/>
  <c r="X1453" i="9"/>
  <c r="V1574" i="9"/>
  <c r="W1339" i="9" l="1"/>
  <c r="Y1339" i="9" s="1"/>
  <c r="M1460" i="9"/>
  <c r="R1459" i="9"/>
  <c r="O1459" i="9"/>
  <c r="V1575" i="9"/>
  <c r="X1454" i="9"/>
  <c r="R1460" i="9" l="1"/>
  <c r="M1461" i="9"/>
  <c r="O1460" i="9"/>
  <c r="W1340" i="9"/>
  <c r="Y1340" i="9" s="1"/>
  <c r="X1455" i="9"/>
  <c r="V1576" i="9"/>
  <c r="R1461" i="9" l="1"/>
  <c r="M1462" i="9"/>
  <c r="O1461" i="9"/>
  <c r="W1341" i="9"/>
  <c r="Y1341" i="9" s="1"/>
  <c r="V1577" i="9"/>
  <c r="X1456" i="9"/>
  <c r="O1462" i="9" l="1"/>
  <c r="W1342" i="9"/>
  <c r="Y1342" i="9" s="1"/>
  <c r="M1463" i="9"/>
  <c r="R1462" i="9"/>
  <c r="V1578" i="9"/>
  <c r="X1457" i="9"/>
  <c r="R1463" i="9" l="1"/>
  <c r="W1343" i="9"/>
  <c r="Y1343" i="9" s="1"/>
  <c r="M1464" i="9"/>
  <c r="O1463" i="9"/>
  <c r="V1579" i="9"/>
  <c r="X1458" i="9"/>
  <c r="O1464" i="9" l="1"/>
  <c r="W1344" i="9"/>
  <c r="Y1344" i="9" s="1"/>
  <c r="M1465" i="9"/>
  <c r="R1464" i="9"/>
  <c r="X1459" i="9"/>
  <c r="V1580" i="9"/>
  <c r="R1465" i="9" l="1"/>
  <c r="W1345" i="9"/>
  <c r="Y1345" i="9" s="1"/>
  <c r="O1465" i="9"/>
  <c r="M1466" i="9"/>
  <c r="V1581" i="9"/>
  <c r="X1460" i="9"/>
  <c r="R1466" i="9" l="1"/>
  <c r="O1466" i="9"/>
  <c r="M1467" i="9"/>
  <c r="W1346" i="9"/>
  <c r="Y1346" i="9" s="1"/>
  <c r="X1461" i="9"/>
  <c r="V1582" i="9"/>
  <c r="M1468" i="9" l="1"/>
  <c r="O1467" i="9"/>
  <c r="R1467" i="9"/>
  <c r="W1347" i="9"/>
  <c r="Y1347" i="9" s="1"/>
  <c r="X1462" i="9"/>
  <c r="V1583" i="9"/>
  <c r="M1469" i="9" l="1"/>
  <c r="R1468" i="9"/>
  <c r="W1348" i="9"/>
  <c r="Y1348" i="9" s="1"/>
  <c r="O1468" i="9"/>
  <c r="V1584" i="9"/>
  <c r="X1463" i="9"/>
  <c r="M1470" i="9" l="1"/>
  <c r="R1469" i="9"/>
  <c r="W1349" i="9"/>
  <c r="Y1349" i="9" s="1"/>
  <c r="O1469" i="9"/>
  <c r="V1585" i="9"/>
  <c r="X1464" i="9"/>
  <c r="R1470" i="9" l="1"/>
  <c r="M1471" i="9"/>
  <c r="O1470" i="9"/>
  <c r="W1350" i="9"/>
  <c r="Y1350" i="9" s="1"/>
  <c r="X1465" i="9"/>
  <c r="V1586" i="9"/>
  <c r="M1472" i="9" l="1"/>
  <c r="W1351" i="9"/>
  <c r="Y1351" i="9" s="1"/>
  <c r="R1471" i="9"/>
  <c r="O1471" i="9"/>
  <c r="X1466" i="9"/>
  <c r="V1587" i="9"/>
  <c r="W1352" i="9" l="1"/>
  <c r="Y1352" i="9" s="1"/>
  <c r="M1473" i="9"/>
  <c r="O1472" i="9"/>
  <c r="R1472" i="9"/>
  <c r="V1588" i="9"/>
  <c r="X1467" i="9"/>
  <c r="O1473" i="9" l="1"/>
  <c r="W1353" i="9"/>
  <c r="Y1353" i="9" s="1"/>
  <c r="M1474" i="9"/>
  <c r="R1473" i="9"/>
  <c r="V1589" i="9"/>
  <c r="X1468" i="9"/>
  <c r="M1475" i="9" l="1"/>
  <c r="O1474" i="9"/>
  <c r="W1354" i="9"/>
  <c r="Y1354" i="9" s="1"/>
  <c r="R1474" i="9"/>
  <c r="X1469" i="9"/>
  <c r="V1590" i="9"/>
  <c r="R1475" i="9" l="1"/>
  <c r="W1355" i="9"/>
  <c r="Y1355" i="9" s="1"/>
  <c r="O1475" i="9"/>
  <c r="M1476" i="9"/>
  <c r="X1470" i="9"/>
  <c r="V1591" i="9"/>
  <c r="O1476" i="9" l="1"/>
  <c r="W1356" i="9"/>
  <c r="Y1356" i="9" s="1"/>
  <c r="R1476" i="9"/>
  <c r="M1477" i="9"/>
  <c r="X1471" i="9"/>
  <c r="V1592" i="9"/>
  <c r="M1478" i="9" l="1"/>
  <c r="O1477" i="9"/>
  <c r="R1477" i="9"/>
  <c r="W1357" i="9"/>
  <c r="Y1357" i="9" s="1"/>
  <c r="V1593" i="9"/>
  <c r="X1472" i="9"/>
  <c r="O1478" i="9" l="1"/>
  <c r="M1479" i="9"/>
  <c r="W1358" i="9"/>
  <c r="Y1358" i="9" s="1"/>
  <c r="R1478" i="9"/>
  <c r="X1473" i="9"/>
  <c r="V1594" i="9"/>
  <c r="W1359" i="9" l="1"/>
  <c r="Y1359" i="9" s="1"/>
  <c r="R1479" i="9"/>
  <c r="O1479" i="9"/>
  <c r="M1480" i="9"/>
  <c r="X1474" i="9"/>
  <c r="V1595" i="9"/>
  <c r="O1480" i="9" l="1"/>
  <c r="M1481" i="9"/>
  <c r="R1480" i="9"/>
  <c r="W1360" i="9"/>
  <c r="Y1360" i="9" s="1"/>
  <c r="V1596" i="9"/>
  <c r="X1475" i="9"/>
  <c r="M1482" i="9" l="1"/>
  <c r="W1361" i="9"/>
  <c r="Y1361" i="9" s="1"/>
  <c r="O1481" i="9"/>
  <c r="R1481" i="9"/>
  <c r="X1476" i="9"/>
  <c r="V1597" i="9"/>
  <c r="O1482" i="9" l="1"/>
  <c r="R1482" i="9"/>
  <c r="M1483" i="9"/>
  <c r="W1362" i="9"/>
  <c r="Y1362" i="9" s="1"/>
  <c r="X1477" i="9"/>
  <c r="V1598" i="9"/>
  <c r="W1363" i="9" l="1"/>
  <c r="Y1363" i="9" s="1"/>
  <c r="O1483" i="9"/>
  <c r="M1484" i="9"/>
  <c r="R1483" i="9"/>
  <c r="X1478" i="9"/>
  <c r="V1599" i="9"/>
  <c r="R1484" i="9" l="1"/>
  <c r="O1484" i="9"/>
  <c r="W1364" i="9"/>
  <c r="Y1364" i="9" s="1"/>
  <c r="M1485" i="9"/>
  <c r="X1479" i="9"/>
  <c r="V1600" i="9"/>
  <c r="R1485" i="9" l="1"/>
  <c r="O1485" i="9"/>
  <c r="M1486" i="9"/>
  <c r="W1365" i="9"/>
  <c r="Y1365" i="9" s="1"/>
  <c r="V1601" i="9"/>
  <c r="X1480" i="9"/>
  <c r="W1366" i="9" l="1"/>
  <c r="Y1366" i="9" s="1"/>
  <c r="M1487" i="9"/>
  <c r="R1486" i="9"/>
  <c r="O1486" i="9"/>
  <c r="V1602" i="9"/>
  <c r="X1481" i="9"/>
  <c r="O1487" i="9" l="1"/>
  <c r="R1487" i="9"/>
  <c r="W1367" i="9"/>
  <c r="Y1367" i="9" s="1"/>
  <c r="M1488" i="9"/>
  <c r="V1603" i="9"/>
  <c r="X1482" i="9"/>
  <c r="R1488" i="9" l="1"/>
  <c r="M1489" i="9"/>
  <c r="O1488" i="9"/>
  <c r="W1368" i="9"/>
  <c r="Y1368" i="9" s="1"/>
  <c r="V1604" i="9"/>
  <c r="X1483" i="9"/>
  <c r="M1490" i="9" l="1"/>
  <c r="W1369" i="9"/>
  <c r="Y1369" i="9" s="1"/>
  <c r="O1489" i="9"/>
  <c r="R1489" i="9"/>
  <c r="V1605" i="9"/>
  <c r="X1484" i="9"/>
  <c r="M1491" i="9" l="1"/>
  <c r="O1490" i="9"/>
  <c r="W1370" i="9"/>
  <c r="Y1370" i="9" s="1"/>
  <c r="R1490" i="9"/>
  <c r="V1606" i="9"/>
  <c r="X1485" i="9"/>
  <c r="W1371" i="9" l="1"/>
  <c r="Y1371" i="9" s="1"/>
  <c r="M1492" i="9"/>
  <c r="O1491" i="9"/>
  <c r="R1491" i="9"/>
  <c r="X1486" i="9"/>
  <c r="V1607" i="9"/>
  <c r="W1372" i="9" l="1"/>
  <c r="Y1372" i="9" s="1"/>
  <c r="R1492" i="9"/>
  <c r="M1493" i="9"/>
  <c r="O1492" i="9"/>
  <c r="X1487" i="9"/>
  <c r="V1608" i="9"/>
  <c r="O1493" i="9" l="1"/>
  <c r="R1493" i="9"/>
  <c r="W1373" i="9"/>
  <c r="Y1373" i="9" s="1"/>
  <c r="M1494" i="9"/>
  <c r="V1609" i="9"/>
  <c r="X1488" i="9"/>
  <c r="M1495" i="9" l="1"/>
  <c r="R1494" i="9"/>
  <c r="O1494" i="9"/>
  <c r="W1374" i="9"/>
  <c r="Y1374" i="9" s="1"/>
  <c r="V1610" i="9"/>
  <c r="X1489" i="9"/>
  <c r="O1495" i="9" l="1"/>
  <c r="M1496" i="9"/>
  <c r="R1495" i="9"/>
  <c r="W1375" i="9"/>
  <c r="Y1375" i="9" s="1"/>
  <c r="V1611" i="9"/>
  <c r="X1490" i="9"/>
  <c r="R1496" i="9" l="1"/>
  <c r="W1376" i="9"/>
  <c r="Y1376" i="9" s="1"/>
  <c r="O1496" i="9"/>
  <c r="M1497" i="9"/>
  <c r="X1491" i="9"/>
  <c r="V1612" i="9"/>
  <c r="O1497" i="9" l="1"/>
  <c r="M1498" i="9"/>
  <c r="W1377" i="9"/>
  <c r="Y1377" i="9" s="1"/>
  <c r="R1497" i="9"/>
  <c r="X1492" i="9"/>
  <c r="V1613" i="9"/>
  <c r="W1378" i="9" l="1"/>
  <c r="Y1378" i="9" s="1"/>
  <c r="R1498" i="9"/>
  <c r="M1499" i="9"/>
  <c r="O1498" i="9"/>
  <c r="X1493" i="9"/>
  <c r="V1614" i="9"/>
  <c r="O1499" i="9" l="1"/>
  <c r="W1379" i="9"/>
  <c r="Y1379" i="9" s="1"/>
  <c r="M1500" i="9"/>
  <c r="R1499" i="9"/>
  <c r="V1615" i="9"/>
  <c r="X1494" i="9"/>
  <c r="R1500" i="9" l="1"/>
  <c r="O1500" i="9"/>
  <c r="W1380" i="9"/>
  <c r="Y1380" i="9" s="1"/>
  <c r="M1501" i="9"/>
  <c r="V1616" i="9"/>
  <c r="X1495" i="9"/>
  <c r="R1501" i="9" l="1"/>
  <c r="M1502" i="9"/>
  <c r="O1501" i="9"/>
  <c r="W1381" i="9"/>
  <c r="Y1381" i="9" s="1"/>
  <c r="V1617" i="9"/>
  <c r="X1496" i="9"/>
  <c r="O1502" i="9" l="1"/>
  <c r="M1503" i="9"/>
  <c r="W1382" i="9"/>
  <c r="Y1382" i="9" s="1"/>
  <c r="R1502" i="9"/>
  <c r="V1618" i="9"/>
  <c r="X1497" i="9"/>
  <c r="W1383" i="9" l="1"/>
  <c r="Y1383" i="9" s="1"/>
  <c r="R1503" i="9"/>
  <c r="M1504" i="9"/>
  <c r="O1503" i="9"/>
  <c r="X1498" i="9"/>
  <c r="V1619" i="9"/>
  <c r="O1504" i="9" l="1"/>
  <c r="W1384" i="9"/>
  <c r="Y1384" i="9" s="1"/>
  <c r="M1505" i="9"/>
  <c r="R1504" i="9"/>
  <c r="X1499" i="9"/>
  <c r="V1620" i="9"/>
  <c r="M1506" i="9" l="1"/>
  <c r="R1505" i="9"/>
  <c r="O1505" i="9"/>
  <c r="W1385" i="9"/>
  <c r="Y1385" i="9" s="1"/>
  <c r="V1621" i="9"/>
  <c r="X1500" i="9"/>
  <c r="R1506" i="9" l="1"/>
  <c r="M1507" i="9"/>
  <c r="W1386" i="9"/>
  <c r="Y1386" i="9" s="1"/>
  <c r="O1506" i="9"/>
  <c r="V1622" i="9"/>
  <c r="X1501" i="9"/>
  <c r="M1508" i="9" l="1"/>
  <c r="O1507" i="9"/>
  <c r="R1507" i="9"/>
  <c r="W1387" i="9"/>
  <c r="Y1387" i="9" s="1"/>
  <c r="X1502" i="9"/>
  <c r="V1623" i="9"/>
  <c r="M1509" i="9" l="1"/>
  <c r="R1508" i="9"/>
  <c r="O1508" i="9"/>
  <c r="W1388" i="9"/>
  <c r="Y1388" i="9" s="1"/>
  <c r="X1503" i="9"/>
  <c r="V1624" i="9"/>
  <c r="R1509" i="9" l="1"/>
  <c r="M1510" i="9"/>
  <c r="O1509" i="9"/>
  <c r="W1389" i="9"/>
  <c r="Y1389" i="9" s="1"/>
  <c r="V1625" i="9"/>
  <c r="X1504" i="9"/>
  <c r="M1511" i="9" l="1"/>
  <c r="R1510" i="9"/>
  <c r="O1510" i="9"/>
  <c r="W1390" i="9"/>
  <c r="Y1390" i="9" s="1"/>
  <c r="V1626" i="9"/>
  <c r="X1505" i="9"/>
  <c r="M1512" i="9" l="1"/>
  <c r="O1511" i="9"/>
  <c r="R1511" i="9"/>
  <c r="W1391" i="9"/>
  <c r="Y1391" i="9" s="1"/>
  <c r="X1506" i="9"/>
  <c r="V1627" i="9"/>
  <c r="R1512" i="9" l="1"/>
  <c r="W1392" i="9"/>
  <c r="Y1392" i="9" s="1"/>
  <c r="M1513" i="9"/>
  <c r="O1512" i="9"/>
  <c r="V1628" i="9"/>
  <c r="X1507" i="9"/>
  <c r="R1513" i="9" l="1"/>
  <c r="M1514" i="9"/>
  <c r="W1393" i="9"/>
  <c r="Y1393" i="9" s="1"/>
  <c r="O1513" i="9"/>
  <c r="V1629" i="9"/>
  <c r="X1508" i="9"/>
  <c r="M1515" i="9" l="1"/>
  <c r="R1514" i="9"/>
  <c r="W1394" i="9"/>
  <c r="Y1394" i="9" s="1"/>
  <c r="O1514" i="9"/>
  <c r="V1630" i="9"/>
  <c r="X1509" i="9"/>
  <c r="M1516" i="9" l="1"/>
  <c r="R1515" i="9"/>
  <c r="W1395" i="9"/>
  <c r="Y1395" i="9" s="1"/>
  <c r="O1515" i="9"/>
  <c r="X1510" i="9"/>
  <c r="V1631" i="9"/>
  <c r="W1396" i="9" l="1"/>
  <c r="Y1396" i="9" s="1"/>
  <c r="R1516" i="9"/>
  <c r="O1516" i="9"/>
  <c r="M1517" i="9"/>
  <c r="V1632" i="9"/>
  <c r="X1511" i="9"/>
  <c r="O1517" i="9" l="1"/>
  <c r="R1517" i="9"/>
  <c r="W1397" i="9"/>
  <c r="Y1397" i="9" s="1"/>
  <c r="M1518" i="9"/>
  <c r="V1633" i="9"/>
  <c r="X1512" i="9"/>
  <c r="M1519" i="9" l="1"/>
  <c r="R1518" i="9"/>
  <c r="W1398" i="9"/>
  <c r="Y1398" i="9" s="1"/>
  <c r="O1518" i="9"/>
  <c r="X1513" i="9"/>
  <c r="V1634" i="9"/>
  <c r="M1520" i="9" l="1"/>
  <c r="W1399" i="9"/>
  <c r="Y1399" i="9" s="1"/>
  <c r="R1519" i="9"/>
  <c r="O1519" i="9"/>
  <c r="V1635" i="9"/>
  <c r="X1514" i="9"/>
  <c r="M1521" i="9" l="1"/>
  <c r="O1520" i="9"/>
  <c r="R1520" i="9"/>
  <c r="W1400" i="9"/>
  <c r="Y1400" i="9" s="1"/>
  <c r="V1636" i="9"/>
  <c r="X1515" i="9"/>
  <c r="O1521" i="9" l="1"/>
  <c r="W1401" i="9"/>
  <c r="Y1401" i="9" s="1"/>
  <c r="R1521" i="9"/>
  <c r="M1522" i="9"/>
  <c r="X1516" i="9"/>
  <c r="V1637" i="9"/>
  <c r="W1402" i="9" l="1"/>
  <c r="Y1402" i="9" s="1"/>
  <c r="R1522" i="9"/>
  <c r="O1522" i="9"/>
  <c r="M1523" i="9"/>
  <c r="X1517" i="9"/>
  <c r="V1638" i="9"/>
  <c r="W1403" i="9" l="1"/>
  <c r="Y1403" i="9" s="1"/>
  <c r="R1523" i="9"/>
  <c r="M1524" i="9"/>
  <c r="O1523" i="9"/>
  <c r="V1639" i="9"/>
  <c r="X1518" i="9"/>
  <c r="M1525" i="9" l="1"/>
  <c r="R1524" i="9"/>
  <c r="W1404" i="9"/>
  <c r="Y1404" i="9" s="1"/>
  <c r="O1524" i="9"/>
  <c r="V1640" i="9"/>
  <c r="X1519" i="9"/>
  <c r="R1525" i="9" l="1"/>
  <c r="W1405" i="9"/>
  <c r="Y1405" i="9" s="1"/>
  <c r="M1526" i="9"/>
  <c r="O1525" i="9"/>
  <c r="V1641" i="9"/>
  <c r="X1520" i="9"/>
  <c r="M1527" i="9" l="1"/>
  <c r="R1526" i="9"/>
  <c r="W1406" i="9"/>
  <c r="Y1406" i="9" s="1"/>
  <c r="O1526" i="9"/>
  <c r="X1521" i="9"/>
  <c r="V1642" i="9"/>
  <c r="O1527" i="9" l="1"/>
  <c r="W1407" i="9"/>
  <c r="Y1407" i="9" s="1"/>
  <c r="M1528" i="9"/>
  <c r="R1527" i="9"/>
  <c r="X1522" i="9"/>
  <c r="V1643" i="9"/>
  <c r="R1528" i="9" l="1"/>
  <c r="O1528" i="9"/>
  <c r="W1408" i="9"/>
  <c r="Y1408" i="9" s="1"/>
  <c r="M1529" i="9"/>
  <c r="X1523" i="9"/>
  <c r="V1644" i="9"/>
  <c r="O1529" i="9" l="1"/>
  <c r="R1529" i="9"/>
  <c r="W1409" i="9"/>
  <c r="Y1409" i="9" s="1"/>
  <c r="M1530" i="9"/>
  <c r="X1524" i="9"/>
  <c r="V1645" i="9"/>
  <c r="O1530" i="9" l="1"/>
  <c r="R1530" i="9"/>
  <c r="M1531" i="9"/>
  <c r="W1410" i="9"/>
  <c r="Y1410" i="9" s="1"/>
  <c r="X1525" i="9"/>
  <c r="V1646" i="9"/>
  <c r="O1531" i="9" l="1"/>
  <c r="R1531" i="9"/>
  <c r="W1411" i="9"/>
  <c r="Y1411" i="9" s="1"/>
  <c r="M1532" i="9"/>
  <c r="V1647" i="9"/>
  <c r="X1526" i="9"/>
  <c r="W1412" i="9" l="1"/>
  <c r="Y1412" i="9" s="1"/>
  <c r="R1532" i="9"/>
  <c r="M1533" i="9"/>
  <c r="O1532" i="9"/>
  <c r="V1648" i="9"/>
  <c r="X1527" i="9"/>
  <c r="W1413" i="9" l="1"/>
  <c r="Y1413" i="9" s="1"/>
  <c r="R1533" i="9"/>
  <c r="M1534" i="9"/>
  <c r="O1533" i="9"/>
  <c r="X1528" i="9"/>
  <c r="V1649" i="9"/>
  <c r="M1535" i="9" l="1"/>
  <c r="R1534" i="9"/>
  <c r="W1414" i="9"/>
  <c r="Y1414" i="9" s="1"/>
  <c r="O1534" i="9"/>
  <c r="V1650" i="9"/>
  <c r="X1529" i="9"/>
  <c r="W1415" i="9" l="1"/>
  <c r="Y1415" i="9" s="1"/>
  <c r="R1535" i="9"/>
  <c r="O1535" i="9"/>
  <c r="M1536" i="9"/>
  <c r="X1530" i="9"/>
  <c r="V1651" i="9"/>
  <c r="R1536" i="9" l="1"/>
  <c r="O1536" i="9"/>
  <c r="W1416" i="9"/>
  <c r="Y1416" i="9" s="1"/>
  <c r="M1537" i="9"/>
  <c r="V1652" i="9"/>
  <c r="X1531" i="9"/>
  <c r="W1417" i="9" l="1"/>
  <c r="Y1417" i="9" s="1"/>
  <c r="O1537" i="9"/>
  <c r="R1537" i="9"/>
  <c r="M1538" i="9"/>
  <c r="X1532" i="9"/>
  <c r="V1653" i="9"/>
  <c r="O1538" i="9" l="1"/>
  <c r="W1418" i="9"/>
  <c r="Y1418" i="9" s="1"/>
  <c r="M1539" i="9"/>
  <c r="R1538" i="9"/>
  <c r="V1654" i="9"/>
  <c r="X1533" i="9"/>
  <c r="R1539" i="9" l="1"/>
  <c r="M1540" i="9"/>
  <c r="O1539" i="9"/>
  <c r="W1419" i="9"/>
  <c r="Y1419" i="9" s="1"/>
  <c r="V1655" i="9"/>
  <c r="X1534" i="9"/>
  <c r="O1540" i="9" l="1"/>
  <c r="R1540" i="9"/>
  <c r="M1541" i="9"/>
  <c r="W1420" i="9"/>
  <c r="Y1420" i="9" s="1"/>
  <c r="X1535" i="9"/>
  <c r="V1656" i="9"/>
  <c r="W1421" i="9" l="1"/>
  <c r="Y1421" i="9" s="1"/>
  <c r="O1541" i="9"/>
  <c r="R1541" i="9"/>
  <c r="M1542" i="9"/>
  <c r="X1536" i="9"/>
  <c r="V1657" i="9"/>
  <c r="O1542" i="9" l="1"/>
  <c r="W1422" i="9"/>
  <c r="Y1422" i="9" s="1"/>
  <c r="M1543" i="9"/>
  <c r="R1542" i="9"/>
  <c r="V1658" i="9"/>
  <c r="X1537" i="9"/>
  <c r="R1543" i="9" l="1"/>
  <c r="W1423" i="9"/>
  <c r="Y1423" i="9" s="1"/>
  <c r="M1544" i="9"/>
  <c r="O1543" i="9"/>
  <c r="V1659" i="9"/>
  <c r="X1538" i="9"/>
  <c r="O1544" i="9" l="1"/>
  <c r="W1424" i="9"/>
  <c r="Y1424" i="9" s="1"/>
  <c r="M1545" i="9"/>
  <c r="R1544" i="9"/>
  <c r="X1539" i="9"/>
  <c r="V1660" i="9"/>
  <c r="W1425" i="9" l="1"/>
  <c r="Y1425" i="9" s="1"/>
  <c r="R1545" i="9"/>
  <c r="M1546" i="9"/>
  <c r="O1545" i="9"/>
  <c r="V1661" i="9"/>
  <c r="X1540" i="9"/>
  <c r="O1546" i="9" l="1"/>
  <c r="M1547" i="9"/>
  <c r="R1546" i="9"/>
  <c r="W1426" i="9"/>
  <c r="Y1426" i="9" s="1"/>
  <c r="V1662" i="9"/>
  <c r="X1541" i="9"/>
  <c r="M1548" i="9" l="1"/>
  <c r="O1547" i="9"/>
  <c r="W1427" i="9"/>
  <c r="Y1427" i="9" s="1"/>
  <c r="R1547" i="9"/>
  <c r="V1663" i="9"/>
  <c r="X1542" i="9"/>
  <c r="M1549" i="9" l="1"/>
  <c r="W1428" i="9"/>
  <c r="Y1428" i="9" s="1"/>
  <c r="R1548" i="9"/>
  <c r="O1548" i="9"/>
  <c r="X1543" i="9"/>
  <c r="V1664" i="9"/>
  <c r="O1549" i="9" l="1"/>
  <c r="M1550" i="9"/>
  <c r="W1429" i="9"/>
  <c r="Y1429" i="9" s="1"/>
  <c r="R1549" i="9"/>
  <c r="V1665" i="9"/>
  <c r="X1544" i="9"/>
  <c r="O1550" i="9" l="1"/>
  <c r="R1550" i="9"/>
  <c r="M1551" i="9"/>
  <c r="W1430" i="9"/>
  <c r="Y1430" i="9" s="1"/>
  <c r="V1666" i="9"/>
  <c r="X1545" i="9"/>
  <c r="O1551" i="9" l="1"/>
  <c r="M1552" i="9"/>
  <c r="W1431" i="9"/>
  <c r="Y1431" i="9" s="1"/>
  <c r="R1551" i="9"/>
  <c r="X1546" i="9"/>
  <c r="V1667" i="9"/>
  <c r="M1553" i="9" l="1"/>
  <c r="O1552" i="9"/>
  <c r="R1552" i="9"/>
  <c r="W1432" i="9"/>
  <c r="Y1432" i="9" s="1"/>
  <c r="V1668" i="9"/>
  <c r="X1547" i="9"/>
  <c r="M1554" i="9" l="1"/>
  <c r="W1433" i="9"/>
  <c r="Y1433" i="9" s="1"/>
  <c r="O1553" i="9"/>
  <c r="R1553" i="9"/>
  <c r="V1669" i="9"/>
  <c r="X1548" i="9"/>
  <c r="W1434" i="9" l="1"/>
  <c r="Y1434" i="9" s="1"/>
  <c r="O1554" i="9"/>
  <c r="M1555" i="9"/>
  <c r="R1554" i="9"/>
  <c r="V1670" i="9"/>
  <c r="X1549" i="9"/>
  <c r="R1555" i="9" l="1"/>
  <c r="M1556" i="9"/>
  <c r="O1555" i="9"/>
  <c r="W1435" i="9"/>
  <c r="Y1435" i="9" s="1"/>
  <c r="V1671" i="9"/>
  <c r="X1550" i="9"/>
  <c r="R1556" i="9" l="1"/>
  <c r="O1556" i="9"/>
  <c r="M1557" i="9"/>
  <c r="W1436" i="9"/>
  <c r="Y1436" i="9" s="1"/>
  <c r="V1672" i="9"/>
  <c r="X1551" i="9"/>
  <c r="R1557" i="9" l="1"/>
  <c r="W1437" i="9"/>
  <c r="Y1437" i="9" s="1"/>
  <c r="O1557" i="9"/>
  <c r="M1558" i="9"/>
  <c r="V1673" i="9"/>
  <c r="X1552" i="9"/>
  <c r="W1438" i="9" l="1"/>
  <c r="Y1438" i="9" s="1"/>
  <c r="M1559" i="9"/>
  <c r="O1558" i="9"/>
  <c r="R1558" i="9"/>
  <c r="V1674" i="9"/>
  <c r="X1553" i="9"/>
  <c r="W1439" i="9" l="1"/>
  <c r="Y1439" i="9" s="1"/>
  <c r="O1559" i="9"/>
  <c r="M1560" i="9"/>
  <c r="R1559" i="9"/>
  <c r="V1675" i="9"/>
  <c r="X1554" i="9"/>
  <c r="M1561" i="9" l="1"/>
  <c r="R1560" i="9"/>
  <c r="O1560" i="9"/>
  <c r="W1440" i="9"/>
  <c r="Y1440" i="9" s="1"/>
  <c r="X1555" i="9"/>
  <c r="V1676" i="9"/>
  <c r="R1561" i="9" l="1"/>
  <c r="M1562" i="9"/>
  <c r="W1441" i="9"/>
  <c r="Y1441" i="9" s="1"/>
  <c r="O1561" i="9"/>
  <c r="V1677" i="9"/>
  <c r="X1556" i="9"/>
  <c r="R1562" i="9" l="1"/>
  <c r="O1562" i="9"/>
  <c r="M1563" i="9"/>
  <c r="W1442" i="9"/>
  <c r="Y1442" i="9" s="1"/>
  <c r="X1557" i="9"/>
  <c r="V1678" i="9"/>
  <c r="O1563" i="9" l="1"/>
  <c r="R1563" i="9"/>
  <c r="M1564" i="9"/>
  <c r="W1443" i="9"/>
  <c r="Y1443" i="9" s="1"/>
  <c r="V1679" i="9"/>
  <c r="X1558" i="9"/>
  <c r="W1444" i="9" l="1"/>
  <c r="Y1444" i="9" s="1"/>
  <c r="O1564" i="9"/>
  <c r="R1564" i="9"/>
  <c r="M1565" i="9"/>
  <c r="X1559" i="9"/>
  <c r="V1680" i="9"/>
  <c r="O1565" i="9" l="1"/>
  <c r="M1566" i="9"/>
  <c r="W1445" i="9"/>
  <c r="Y1445" i="9" s="1"/>
  <c r="R1565" i="9"/>
  <c r="V1681" i="9"/>
  <c r="X1560" i="9"/>
  <c r="O1566" i="9" l="1"/>
  <c r="R1566" i="9"/>
  <c r="M1567" i="9"/>
  <c r="W1446" i="9"/>
  <c r="Y1446" i="9" s="1"/>
  <c r="X1561" i="9"/>
  <c r="V1682" i="9"/>
  <c r="R1567" i="9" l="1"/>
  <c r="W1447" i="9"/>
  <c r="Y1447" i="9" s="1"/>
  <c r="O1567" i="9"/>
  <c r="M1568" i="9"/>
  <c r="V1683" i="9"/>
  <c r="X1562" i="9"/>
  <c r="R1568" i="9" l="1"/>
  <c r="O1568" i="9"/>
  <c r="W1448" i="9"/>
  <c r="Y1448" i="9" s="1"/>
  <c r="M1569" i="9"/>
  <c r="X1563" i="9"/>
  <c r="V1684" i="9"/>
  <c r="M1570" i="9" l="1"/>
  <c r="R1569" i="9"/>
  <c r="W1449" i="9"/>
  <c r="Y1449" i="9" s="1"/>
  <c r="O1569" i="9"/>
  <c r="V1685" i="9"/>
  <c r="X1564" i="9"/>
  <c r="R1570" i="9" l="1"/>
  <c r="O1570" i="9"/>
  <c r="M1571" i="9"/>
  <c r="W1450" i="9"/>
  <c r="Y1450" i="9" s="1"/>
  <c r="X1565" i="9"/>
  <c r="V1686" i="9"/>
  <c r="R1571" i="9" l="1"/>
  <c r="M1572" i="9"/>
  <c r="O1571" i="9"/>
  <c r="W1451" i="9"/>
  <c r="Y1451" i="9" s="1"/>
  <c r="X1566" i="9"/>
  <c r="V1687" i="9"/>
  <c r="M1573" i="9" l="1"/>
  <c r="O1572" i="9"/>
  <c r="W1452" i="9"/>
  <c r="Y1452" i="9" s="1"/>
  <c r="R1572" i="9"/>
  <c r="V1688" i="9"/>
  <c r="X1567" i="9"/>
  <c r="M1574" i="9" l="1"/>
  <c r="R1573" i="9"/>
  <c r="O1573" i="9"/>
  <c r="W1453" i="9"/>
  <c r="Y1453" i="9" s="1"/>
  <c r="V1689" i="9"/>
  <c r="X1568" i="9"/>
  <c r="O1574" i="9" l="1"/>
  <c r="R1574" i="9"/>
  <c r="M1575" i="9"/>
  <c r="W1454" i="9"/>
  <c r="Y1454" i="9" s="1"/>
  <c r="V1690" i="9"/>
  <c r="X1569" i="9"/>
  <c r="W1455" i="9" l="1"/>
  <c r="Y1455" i="9" s="1"/>
  <c r="O1575" i="9"/>
  <c r="R1575" i="9"/>
  <c r="M1576" i="9"/>
  <c r="X1570" i="9"/>
  <c r="V1691" i="9"/>
  <c r="M1577" i="9" l="1"/>
  <c r="O1576" i="9"/>
  <c r="W1456" i="9"/>
  <c r="Y1456" i="9" s="1"/>
  <c r="R1576" i="9"/>
  <c r="V1692" i="9"/>
  <c r="X1571" i="9"/>
  <c r="W1457" i="9" l="1"/>
  <c r="Y1457" i="9" s="1"/>
  <c r="R1577" i="9"/>
  <c r="M1578" i="9"/>
  <c r="O1577" i="9"/>
  <c r="V1693" i="9"/>
  <c r="X1572" i="9"/>
  <c r="W1458" i="9" l="1"/>
  <c r="Y1458" i="9" s="1"/>
  <c r="M1579" i="9"/>
  <c r="O1578" i="9"/>
  <c r="R1578" i="9"/>
  <c r="X1573" i="9"/>
  <c r="V1694" i="9"/>
  <c r="M1580" i="9" l="1"/>
  <c r="W1459" i="9"/>
  <c r="Y1459" i="9" s="1"/>
  <c r="O1579" i="9"/>
  <c r="R1579" i="9"/>
  <c r="V1695" i="9"/>
  <c r="X1574" i="9"/>
  <c r="W1460" i="9" l="1"/>
  <c r="Y1460" i="9" s="1"/>
  <c r="O1580" i="9"/>
  <c r="R1580" i="9"/>
  <c r="M1581" i="9"/>
  <c r="V1696" i="9"/>
  <c r="X1575" i="9"/>
  <c r="O1581" i="9" l="1"/>
  <c r="W1461" i="9"/>
  <c r="Y1461" i="9" s="1"/>
  <c r="R1581" i="9"/>
  <c r="M1582" i="9"/>
  <c r="V1697" i="9"/>
  <c r="X1576" i="9"/>
  <c r="M1583" i="9" l="1"/>
  <c r="W1462" i="9"/>
  <c r="Y1462" i="9" s="1"/>
  <c r="O1582" i="9"/>
  <c r="R1582" i="9"/>
  <c r="V1698" i="9"/>
  <c r="X1577" i="9"/>
  <c r="W1463" i="9" l="1"/>
  <c r="Y1463" i="9" s="1"/>
  <c r="M1584" i="9"/>
  <c r="O1583" i="9"/>
  <c r="R1583" i="9"/>
  <c r="X1578" i="9"/>
  <c r="V1699" i="9"/>
  <c r="M1585" i="9" l="1"/>
  <c r="W1464" i="9"/>
  <c r="Y1464" i="9" s="1"/>
  <c r="O1584" i="9"/>
  <c r="R1584" i="9"/>
  <c r="V1700" i="9"/>
  <c r="X1579" i="9"/>
  <c r="W1465" i="9" l="1"/>
  <c r="Y1465" i="9" s="1"/>
  <c r="M1586" i="9"/>
  <c r="O1585" i="9"/>
  <c r="R1585" i="9"/>
  <c r="V1701" i="9"/>
  <c r="X1580" i="9"/>
  <c r="O1586" i="9" l="1"/>
  <c r="M1587" i="9"/>
  <c r="W1466" i="9"/>
  <c r="Y1466" i="9" s="1"/>
  <c r="R1586" i="9"/>
  <c r="V1702" i="9"/>
  <c r="X1581" i="9"/>
  <c r="O1587" i="9" l="1"/>
  <c r="W1467" i="9"/>
  <c r="Y1467" i="9" s="1"/>
  <c r="R1587" i="9"/>
  <c r="M1588" i="9"/>
  <c r="V1703" i="9"/>
  <c r="X1582" i="9"/>
  <c r="R1588" i="9" l="1"/>
  <c r="O1588" i="9"/>
  <c r="M1589" i="9"/>
  <c r="W1468" i="9"/>
  <c r="Y1468" i="9" s="1"/>
  <c r="X1583" i="9"/>
  <c r="V1704" i="9"/>
  <c r="O1589" i="9" l="1"/>
  <c r="M1590" i="9"/>
  <c r="W1469" i="9"/>
  <c r="Y1469" i="9" s="1"/>
  <c r="R1589" i="9"/>
  <c r="V1705" i="9"/>
  <c r="X1584" i="9"/>
  <c r="M1591" i="9" l="1"/>
  <c r="W1470" i="9"/>
  <c r="Y1470" i="9" s="1"/>
  <c r="O1590" i="9"/>
  <c r="R1590" i="9"/>
  <c r="V1706" i="9"/>
  <c r="X1585" i="9"/>
  <c r="M1592" i="9" l="1"/>
  <c r="R1591" i="9"/>
  <c r="W1471" i="9"/>
  <c r="Y1471" i="9" s="1"/>
  <c r="O1591" i="9"/>
  <c r="X1586" i="9"/>
  <c r="V1707" i="9"/>
  <c r="M1593" i="9" l="1"/>
  <c r="O1592" i="9"/>
  <c r="W1472" i="9"/>
  <c r="Y1472" i="9" s="1"/>
  <c r="R1592" i="9"/>
  <c r="X1587" i="9"/>
  <c r="V1708" i="9"/>
  <c r="W1473" i="9" l="1"/>
  <c r="Y1473" i="9" s="1"/>
  <c r="O1593" i="9"/>
  <c r="R1593" i="9"/>
  <c r="M1594" i="9"/>
  <c r="V1709" i="9"/>
  <c r="X1588" i="9"/>
  <c r="O1594" i="9" l="1"/>
  <c r="R1594" i="9"/>
  <c r="M1595" i="9"/>
  <c r="W1474" i="9"/>
  <c r="Y1474" i="9" s="1"/>
  <c r="V1710" i="9"/>
  <c r="X1589" i="9"/>
  <c r="W1475" i="9" l="1"/>
  <c r="Y1475" i="9" s="1"/>
  <c r="M1596" i="9"/>
  <c r="R1595" i="9"/>
  <c r="O1595" i="9"/>
  <c r="V1711" i="9"/>
  <c r="X1590" i="9"/>
  <c r="R1596" i="9" l="1"/>
  <c r="O1596" i="9"/>
  <c r="W1476" i="9"/>
  <c r="Y1476" i="9" s="1"/>
  <c r="M1597" i="9"/>
  <c r="V1712" i="9"/>
  <c r="X1591" i="9"/>
  <c r="R1597" i="9" l="1"/>
  <c r="W1477" i="9"/>
  <c r="Y1477" i="9" s="1"/>
  <c r="O1597" i="9"/>
  <c r="M1598" i="9"/>
  <c r="X1592" i="9"/>
  <c r="V1713" i="9"/>
  <c r="M1599" i="9" l="1"/>
  <c r="W1478" i="9"/>
  <c r="Y1478" i="9" s="1"/>
  <c r="R1598" i="9"/>
  <c r="O1598" i="9"/>
  <c r="V1714" i="9"/>
  <c r="X1593" i="9"/>
  <c r="W1479" i="9" l="1"/>
  <c r="Y1479" i="9" s="1"/>
  <c r="O1599" i="9"/>
  <c r="M1600" i="9"/>
  <c r="R1599" i="9"/>
  <c r="V1715" i="9"/>
  <c r="X1594" i="9"/>
  <c r="O1600" i="9" l="1"/>
  <c r="M1601" i="9"/>
  <c r="R1600" i="9"/>
  <c r="W1480" i="9"/>
  <c r="Y1480" i="9" s="1"/>
  <c r="V1716" i="9"/>
  <c r="X1595" i="9"/>
  <c r="M1602" i="9" l="1"/>
  <c r="O1601" i="9"/>
  <c r="W1481" i="9"/>
  <c r="Y1481" i="9" s="1"/>
  <c r="R1601" i="9"/>
  <c r="X1596" i="9"/>
  <c r="V1717" i="9"/>
  <c r="R1602" i="9" l="1"/>
  <c r="M1603" i="9"/>
  <c r="O1602" i="9"/>
  <c r="W1482" i="9"/>
  <c r="Y1482" i="9" s="1"/>
  <c r="X1597" i="9"/>
  <c r="V1718" i="9"/>
  <c r="M1604" i="9" l="1"/>
  <c r="O1603" i="9"/>
  <c r="W1483" i="9"/>
  <c r="Y1483" i="9" s="1"/>
  <c r="R1603" i="9"/>
  <c r="V1719" i="9"/>
  <c r="X1598" i="9"/>
  <c r="M1605" i="9" l="1"/>
  <c r="O1604" i="9"/>
  <c r="W1484" i="9"/>
  <c r="Y1484" i="9" s="1"/>
  <c r="R1604" i="9"/>
  <c r="X1599" i="9"/>
  <c r="V1720" i="9"/>
  <c r="W1485" i="9" l="1"/>
  <c r="Y1485" i="9" s="1"/>
  <c r="R1605" i="9"/>
  <c r="M1606" i="9"/>
  <c r="O1605" i="9"/>
  <c r="X1600" i="9"/>
  <c r="V1721" i="9"/>
  <c r="R1606" i="9" l="1"/>
  <c r="W1486" i="9"/>
  <c r="Y1486" i="9" s="1"/>
  <c r="O1606" i="9"/>
  <c r="M1607" i="9"/>
  <c r="X1601" i="9"/>
  <c r="V1722" i="9"/>
  <c r="R1607" i="9" l="1"/>
  <c r="M1608" i="9"/>
  <c r="O1607" i="9"/>
  <c r="W1487" i="9"/>
  <c r="Y1487" i="9" s="1"/>
  <c r="X1602" i="9"/>
  <c r="V1723" i="9"/>
  <c r="M1609" i="9" l="1"/>
  <c r="O1608" i="9"/>
  <c r="W1488" i="9"/>
  <c r="Y1488" i="9" s="1"/>
  <c r="R1608" i="9"/>
  <c r="V1724" i="9"/>
  <c r="X1603" i="9"/>
  <c r="M1610" i="9" l="1"/>
  <c r="O1609" i="9"/>
  <c r="W1489" i="9"/>
  <c r="Y1489" i="9" s="1"/>
  <c r="R1609" i="9"/>
  <c r="X1604" i="9"/>
  <c r="V1725" i="9"/>
  <c r="O1610" i="9" l="1"/>
  <c r="M1611" i="9"/>
  <c r="W1490" i="9"/>
  <c r="Y1490" i="9" s="1"/>
  <c r="R1610" i="9"/>
  <c r="X1605" i="9"/>
  <c r="V1726" i="9"/>
  <c r="O1611" i="9" l="1"/>
  <c r="W1491" i="9"/>
  <c r="Y1491" i="9" s="1"/>
  <c r="R1611" i="9"/>
  <c r="M1612" i="9"/>
  <c r="X1606" i="9"/>
  <c r="V1727" i="9"/>
  <c r="M1613" i="9" l="1"/>
  <c r="O1612" i="9"/>
  <c r="R1612" i="9"/>
  <c r="W1492" i="9"/>
  <c r="Y1492" i="9" s="1"/>
  <c r="V1728" i="9"/>
  <c r="X1607" i="9"/>
  <c r="R1613" i="9" l="1"/>
  <c r="M1614" i="9"/>
  <c r="W1493" i="9"/>
  <c r="Y1493" i="9" s="1"/>
  <c r="O1613" i="9"/>
  <c r="V1729" i="9"/>
  <c r="X1608" i="9"/>
  <c r="W1494" i="9" l="1"/>
  <c r="Y1494" i="9" s="1"/>
  <c r="R1614" i="9"/>
  <c r="M1615" i="9"/>
  <c r="O1614" i="9"/>
  <c r="V1730" i="9"/>
  <c r="X1609" i="9"/>
  <c r="W1495" i="9" l="1"/>
  <c r="Y1495" i="9" s="1"/>
  <c r="M1616" i="9"/>
  <c r="R1615" i="9"/>
  <c r="O1615" i="9"/>
  <c r="V1731" i="9"/>
  <c r="X1610" i="9"/>
  <c r="O1616" i="9" l="1"/>
  <c r="M1617" i="9"/>
  <c r="W1496" i="9"/>
  <c r="Y1496" i="9" s="1"/>
  <c r="R1616" i="9"/>
  <c r="V1732" i="9"/>
  <c r="X1611" i="9"/>
  <c r="O1617" i="9" l="1"/>
  <c r="W1497" i="9"/>
  <c r="Y1497" i="9" s="1"/>
  <c r="R1617" i="9"/>
  <c r="M1618" i="9"/>
  <c r="V1733" i="9"/>
  <c r="X1612" i="9"/>
  <c r="R1618" i="9" l="1"/>
  <c r="O1618" i="9"/>
  <c r="M1619" i="9"/>
  <c r="W1498" i="9"/>
  <c r="Y1498" i="9" s="1"/>
  <c r="X1613" i="9"/>
  <c r="V1734" i="9"/>
  <c r="W1499" i="9" l="1"/>
  <c r="Y1499" i="9" s="1"/>
  <c r="M1620" i="9"/>
  <c r="R1619" i="9"/>
  <c r="O1619" i="9"/>
  <c r="X1614" i="9"/>
  <c r="V1735" i="9"/>
  <c r="W1500" i="9" l="1"/>
  <c r="Y1500" i="9" s="1"/>
  <c r="R1620" i="9"/>
  <c r="M1621" i="9"/>
  <c r="O1620" i="9"/>
  <c r="X1615" i="9"/>
  <c r="V1736" i="9"/>
  <c r="O1621" i="9" l="1"/>
  <c r="W1501" i="9"/>
  <c r="Y1501" i="9" s="1"/>
  <c r="M1622" i="9"/>
  <c r="R1621" i="9"/>
  <c r="X1616" i="9"/>
  <c r="V1737" i="9"/>
  <c r="O1622" i="9" l="1"/>
  <c r="M1623" i="9"/>
  <c r="W1502" i="9"/>
  <c r="Y1502" i="9" s="1"/>
  <c r="R1622" i="9"/>
  <c r="X1617" i="9"/>
  <c r="V1738" i="9"/>
  <c r="O1623" i="9" l="1"/>
  <c r="R1623" i="9"/>
  <c r="W1503" i="9"/>
  <c r="Y1503" i="9" s="1"/>
  <c r="M1624" i="9"/>
  <c r="X1618" i="9"/>
  <c r="V1739" i="9"/>
  <c r="W1504" i="9" l="1"/>
  <c r="Y1504" i="9" s="1"/>
  <c r="M1625" i="9"/>
  <c r="R1624" i="9"/>
  <c r="O1624" i="9"/>
  <c r="X1619" i="9"/>
  <c r="V1740" i="9"/>
  <c r="O1625" i="9" l="1"/>
  <c r="W1505" i="9"/>
  <c r="Y1505" i="9" s="1"/>
  <c r="R1625" i="9"/>
  <c r="M1626" i="9"/>
  <c r="V1741" i="9"/>
  <c r="X1620" i="9"/>
  <c r="M1627" i="9" l="1"/>
  <c r="O1626" i="9"/>
  <c r="W1506" i="9"/>
  <c r="Y1506" i="9" s="1"/>
  <c r="R1626" i="9"/>
  <c r="V1742" i="9"/>
  <c r="X1621" i="9"/>
  <c r="W1507" i="9" l="1"/>
  <c r="Y1507" i="9" s="1"/>
  <c r="O1627" i="9"/>
  <c r="M1628" i="9"/>
  <c r="R1627" i="9"/>
  <c r="X1622" i="9"/>
  <c r="V1743" i="9"/>
  <c r="O1628" i="9" l="1"/>
  <c r="W1508" i="9"/>
  <c r="Y1508" i="9" s="1"/>
  <c r="M1629" i="9"/>
  <c r="R1628" i="9"/>
  <c r="V1744" i="9"/>
  <c r="X1623" i="9"/>
  <c r="O1629" i="9" l="1"/>
  <c r="W1509" i="9"/>
  <c r="Y1509" i="9" s="1"/>
  <c r="M1630" i="9"/>
  <c r="R1629" i="9"/>
  <c r="X1624" i="9"/>
  <c r="V1745" i="9"/>
  <c r="M1631" i="9" l="1"/>
  <c r="O1630" i="9"/>
  <c r="R1630" i="9"/>
  <c r="W1510" i="9"/>
  <c r="Y1510" i="9" s="1"/>
  <c r="X1625" i="9"/>
  <c r="V1746" i="9"/>
  <c r="W1511" i="9" l="1"/>
  <c r="Y1511" i="9" s="1"/>
  <c r="M1632" i="9"/>
  <c r="O1631" i="9"/>
  <c r="R1631" i="9"/>
  <c r="V1747" i="9"/>
  <c r="X1626" i="9"/>
  <c r="W1512" i="9" l="1"/>
  <c r="Y1512" i="9" s="1"/>
  <c r="M1633" i="9"/>
  <c r="R1632" i="9"/>
  <c r="O1632" i="9"/>
  <c r="X1627" i="9"/>
  <c r="V1748" i="9"/>
  <c r="W1513" i="9" l="1"/>
  <c r="Y1513" i="9" s="1"/>
  <c r="M1634" i="9"/>
  <c r="R1633" i="9"/>
  <c r="O1633" i="9"/>
  <c r="V1749" i="9"/>
  <c r="X1628" i="9"/>
  <c r="M1635" i="9" l="1"/>
  <c r="O1634" i="9"/>
  <c r="R1634" i="9"/>
  <c r="W1514" i="9"/>
  <c r="Y1514" i="9" s="1"/>
  <c r="X1629" i="9"/>
  <c r="V1750" i="9"/>
  <c r="R1635" i="9" l="1"/>
  <c r="O1635" i="9"/>
  <c r="M1636" i="9"/>
  <c r="W1515" i="9"/>
  <c r="Y1515" i="9" s="1"/>
  <c r="X1630" i="9"/>
  <c r="V1751" i="9"/>
  <c r="O1636" i="9" l="1"/>
  <c r="M1637" i="9"/>
  <c r="R1636" i="9"/>
  <c r="W1516" i="9"/>
  <c r="Y1516" i="9" s="1"/>
  <c r="V1752" i="9"/>
  <c r="X1631" i="9"/>
  <c r="M1638" i="9" l="1"/>
  <c r="O1637" i="9"/>
  <c r="R1637" i="9"/>
  <c r="W1517" i="9"/>
  <c r="Y1517" i="9" s="1"/>
  <c r="X1632" i="9"/>
  <c r="V1753" i="9"/>
  <c r="M1639" i="9" l="1"/>
  <c r="W1518" i="9"/>
  <c r="Y1518" i="9" s="1"/>
  <c r="R1638" i="9"/>
  <c r="O1638" i="9"/>
  <c r="X1633" i="9"/>
  <c r="V1754" i="9"/>
  <c r="R1639" i="9" l="1"/>
  <c r="O1639" i="9"/>
  <c r="M1640" i="9"/>
  <c r="W1519" i="9"/>
  <c r="Y1519" i="9" s="1"/>
  <c r="X1634" i="9"/>
  <c r="V1755" i="9"/>
  <c r="O1640" i="9" l="1"/>
  <c r="M1641" i="9"/>
  <c r="W1520" i="9"/>
  <c r="Y1520" i="9" s="1"/>
  <c r="R1640" i="9"/>
  <c r="X1635" i="9"/>
  <c r="V1756" i="9"/>
  <c r="R1641" i="9" l="1"/>
  <c r="W1521" i="9"/>
  <c r="Y1521" i="9" s="1"/>
  <c r="M1642" i="9"/>
  <c r="O1641" i="9"/>
  <c r="V1757" i="9"/>
  <c r="X1636" i="9"/>
  <c r="M1643" i="9" l="1"/>
  <c r="O1642" i="9"/>
  <c r="W1522" i="9"/>
  <c r="Y1522" i="9" s="1"/>
  <c r="R1642" i="9"/>
  <c r="V1758" i="9"/>
  <c r="X1637" i="9"/>
  <c r="O1643" i="9" l="1"/>
  <c r="R1643" i="9"/>
  <c r="W1523" i="9"/>
  <c r="Y1523" i="9" s="1"/>
  <c r="M1644" i="9"/>
  <c r="V1759" i="9"/>
  <c r="X1638" i="9"/>
  <c r="R1644" i="9" l="1"/>
  <c r="M1645" i="9"/>
  <c r="W1524" i="9"/>
  <c r="Y1524" i="9" s="1"/>
  <c r="O1644" i="9"/>
  <c r="X1639" i="9"/>
  <c r="V1760" i="9"/>
  <c r="O1645" i="9" l="1"/>
  <c r="M1646" i="9"/>
  <c r="W1525" i="9"/>
  <c r="Y1525" i="9" s="1"/>
  <c r="R1645" i="9"/>
  <c r="V1761" i="9"/>
  <c r="X1640" i="9"/>
  <c r="W1526" i="9" l="1"/>
  <c r="Y1526" i="9" s="1"/>
  <c r="O1646" i="9"/>
  <c r="M1647" i="9"/>
  <c r="R1646" i="9"/>
  <c r="V1762" i="9"/>
  <c r="X1641" i="9"/>
  <c r="W1527" i="9" l="1"/>
  <c r="Y1527" i="9" s="1"/>
  <c r="M1648" i="9"/>
  <c r="R1647" i="9"/>
  <c r="O1647" i="9"/>
  <c r="X1642" i="9"/>
  <c r="V1763" i="9"/>
  <c r="R1648" i="9" l="1"/>
  <c r="M1649" i="9"/>
  <c r="W1528" i="9"/>
  <c r="Y1528" i="9" s="1"/>
  <c r="O1648" i="9"/>
  <c r="X1643" i="9"/>
  <c r="V1764" i="9"/>
  <c r="R1649" i="9" l="1"/>
  <c r="O1649" i="9"/>
  <c r="W1529" i="9"/>
  <c r="Y1529" i="9" s="1"/>
  <c r="M1650" i="9"/>
  <c r="X1644" i="9"/>
  <c r="V1765" i="9"/>
  <c r="M1651" i="9" l="1"/>
  <c r="O1650" i="9"/>
  <c r="W1530" i="9"/>
  <c r="Y1530" i="9" s="1"/>
  <c r="R1650" i="9"/>
  <c r="V1766" i="9"/>
  <c r="X1645" i="9"/>
  <c r="O1651" i="9" l="1"/>
  <c r="W1531" i="9"/>
  <c r="Y1531" i="9" s="1"/>
  <c r="M1652" i="9"/>
  <c r="R1651" i="9"/>
  <c r="X1646" i="9"/>
  <c r="V1767" i="9"/>
  <c r="O1652" i="9" l="1"/>
  <c r="W1532" i="9"/>
  <c r="Y1532" i="9" s="1"/>
  <c r="R1652" i="9"/>
  <c r="M1653" i="9"/>
  <c r="X1647" i="9"/>
  <c r="V1768" i="9"/>
  <c r="R1653" i="9" l="1"/>
  <c r="M1654" i="9"/>
  <c r="W1533" i="9"/>
  <c r="Y1533" i="9" s="1"/>
  <c r="O1653" i="9"/>
  <c r="X1648" i="9"/>
  <c r="V1769" i="9"/>
  <c r="R1654" i="9" l="1"/>
  <c r="O1654" i="9"/>
  <c r="M1655" i="9"/>
  <c r="W1534" i="9"/>
  <c r="Y1534" i="9" s="1"/>
  <c r="V1770" i="9"/>
  <c r="X1649" i="9"/>
  <c r="M1656" i="9" l="1"/>
  <c r="O1655" i="9"/>
  <c r="R1655" i="9"/>
  <c r="W1535" i="9"/>
  <c r="Y1535" i="9" s="1"/>
  <c r="X1650" i="9"/>
  <c r="V1771" i="9"/>
  <c r="O1656" i="9" l="1"/>
  <c r="M1657" i="9"/>
  <c r="W1536" i="9"/>
  <c r="Y1536" i="9" s="1"/>
  <c r="R1656" i="9"/>
  <c r="V1772" i="9"/>
  <c r="X1651" i="9"/>
  <c r="R1657" i="9" l="1"/>
  <c r="W1537" i="9"/>
  <c r="Y1537" i="9" s="1"/>
  <c r="M1658" i="9"/>
  <c r="O1657" i="9"/>
  <c r="V1773" i="9"/>
  <c r="X1652" i="9"/>
  <c r="W1538" i="9" l="1"/>
  <c r="Y1538" i="9" s="1"/>
  <c r="R1658" i="9"/>
  <c r="M1659" i="9"/>
  <c r="O1658" i="9"/>
  <c r="V1774" i="9"/>
  <c r="X1653" i="9"/>
  <c r="O1659" i="9" l="1"/>
  <c r="W1539" i="9"/>
  <c r="Y1539" i="9" s="1"/>
  <c r="R1659" i="9"/>
  <c r="M1660" i="9"/>
  <c r="V1775" i="9"/>
  <c r="X1654" i="9"/>
  <c r="O1660" i="9" l="1"/>
  <c r="W1540" i="9"/>
  <c r="Y1540" i="9" s="1"/>
  <c r="M1661" i="9"/>
  <c r="R1660" i="9"/>
  <c r="V1776" i="9"/>
  <c r="X1655" i="9"/>
  <c r="R1661" i="9" l="1"/>
  <c r="O1661" i="9"/>
  <c r="M1662" i="9"/>
  <c r="W1541" i="9"/>
  <c r="Y1541" i="9" s="1"/>
  <c r="V1777" i="9"/>
  <c r="X1656" i="9"/>
  <c r="W1542" i="9" l="1"/>
  <c r="Y1542" i="9" s="1"/>
  <c r="M1663" i="9"/>
  <c r="R1662" i="9"/>
  <c r="O1662" i="9"/>
  <c r="X1657" i="9"/>
  <c r="V1778" i="9"/>
  <c r="M1664" i="9" l="1"/>
  <c r="O1663" i="9"/>
  <c r="W1543" i="9"/>
  <c r="Y1543" i="9" s="1"/>
  <c r="R1663" i="9"/>
  <c r="V1779" i="9"/>
  <c r="X1658" i="9"/>
  <c r="M1665" i="9" l="1"/>
  <c r="W1544" i="9"/>
  <c r="Y1544" i="9" s="1"/>
  <c r="R1664" i="9"/>
  <c r="O1664" i="9"/>
  <c r="X1659" i="9"/>
  <c r="V1780" i="9"/>
  <c r="O1665" i="9" l="1"/>
  <c r="R1665" i="9"/>
  <c r="W1545" i="9"/>
  <c r="Y1545" i="9" s="1"/>
  <c r="M1666" i="9"/>
  <c r="X1660" i="9"/>
  <c r="V1781" i="9"/>
  <c r="O1666" i="9" l="1"/>
  <c r="W1546" i="9"/>
  <c r="Y1546" i="9" s="1"/>
  <c r="R1666" i="9"/>
  <c r="M1667" i="9"/>
  <c r="V1782" i="9"/>
  <c r="X1661" i="9"/>
  <c r="O1667" i="9" l="1"/>
  <c r="W1547" i="9"/>
  <c r="Y1547" i="9" s="1"/>
  <c r="M1668" i="9"/>
  <c r="R1667" i="9"/>
  <c r="X1662" i="9"/>
  <c r="V1783" i="9"/>
  <c r="R1668" i="9" l="1"/>
  <c r="O1668" i="9"/>
  <c r="M1669" i="9"/>
  <c r="W1548" i="9"/>
  <c r="Y1548" i="9" s="1"/>
  <c r="V1784" i="9"/>
  <c r="X1663" i="9"/>
  <c r="O1669" i="9" l="1"/>
  <c r="M1670" i="9"/>
  <c r="W1549" i="9"/>
  <c r="Y1549" i="9" s="1"/>
  <c r="R1669" i="9"/>
  <c r="V1785" i="9"/>
  <c r="X1664" i="9"/>
  <c r="W1550" i="9" l="1"/>
  <c r="Y1550" i="9" s="1"/>
  <c r="M1671" i="9"/>
  <c r="R1670" i="9"/>
  <c r="O1670" i="9"/>
  <c r="X1665" i="9"/>
  <c r="V1786" i="9"/>
  <c r="M1672" i="9" l="1"/>
  <c r="W1551" i="9"/>
  <c r="Y1551" i="9" s="1"/>
  <c r="O1671" i="9"/>
  <c r="R1671" i="9"/>
  <c r="V1787" i="9"/>
  <c r="X1666" i="9"/>
  <c r="O1672" i="9" l="1"/>
  <c r="W1552" i="9"/>
  <c r="Y1552" i="9" s="1"/>
  <c r="R1672" i="9"/>
  <c r="M1673" i="9"/>
  <c r="X1667" i="9"/>
  <c r="V1788" i="9"/>
  <c r="R1673" i="9" l="1"/>
  <c r="O1673" i="9"/>
  <c r="M1674" i="9"/>
  <c r="W1553" i="9"/>
  <c r="Y1553" i="9" s="1"/>
  <c r="V1789" i="9"/>
  <c r="X1668" i="9"/>
  <c r="R1674" i="9" l="1"/>
  <c r="O1674" i="9"/>
  <c r="W1554" i="9"/>
  <c r="Y1554" i="9" s="1"/>
  <c r="M1675" i="9"/>
  <c r="X1669" i="9"/>
  <c r="V1790" i="9"/>
  <c r="W1555" i="9" l="1"/>
  <c r="Y1555" i="9" s="1"/>
  <c r="M1676" i="9"/>
  <c r="O1675" i="9"/>
  <c r="R1675" i="9"/>
  <c r="X1670" i="9"/>
  <c r="V1791" i="9"/>
  <c r="W1556" i="9" l="1"/>
  <c r="Y1556" i="9" s="1"/>
  <c r="O1676" i="9"/>
  <c r="M1677" i="9"/>
  <c r="R1676" i="9"/>
  <c r="X1671" i="9"/>
  <c r="V1792" i="9"/>
  <c r="M1678" i="9" l="1"/>
  <c r="O1677" i="9"/>
  <c r="W1557" i="9"/>
  <c r="Y1557" i="9" s="1"/>
  <c r="R1677" i="9"/>
  <c r="V1793" i="9"/>
  <c r="X1672" i="9"/>
  <c r="R1678" i="9" l="1"/>
  <c r="M1679" i="9"/>
  <c r="O1678" i="9"/>
  <c r="W1558" i="9"/>
  <c r="Y1558" i="9" s="1"/>
  <c r="V1794" i="9"/>
  <c r="X1673" i="9"/>
  <c r="R1679" i="9" l="1"/>
  <c r="O1679" i="9"/>
  <c r="M1680" i="9"/>
  <c r="W1559" i="9"/>
  <c r="Y1559" i="9" s="1"/>
  <c r="V1795" i="9"/>
  <c r="X1674" i="9"/>
  <c r="M1681" i="9" l="1"/>
  <c r="W1560" i="9"/>
  <c r="Y1560" i="9" s="1"/>
  <c r="R1680" i="9"/>
  <c r="O1680" i="9"/>
  <c r="X1675" i="9"/>
  <c r="V1796" i="9"/>
  <c r="W1561" i="9" l="1"/>
  <c r="Y1561" i="9" s="1"/>
  <c r="M1682" i="9"/>
  <c r="O1681" i="9"/>
  <c r="R1681" i="9"/>
  <c r="V1797" i="9"/>
  <c r="X1676" i="9"/>
  <c r="R1682" i="9" l="1"/>
  <c r="O1682" i="9"/>
  <c r="W1562" i="9"/>
  <c r="Y1562" i="9" s="1"/>
  <c r="M1683" i="9"/>
  <c r="X1677" i="9"/>
  <c r="V1798" i="9"/>
  <c r="W1563" i="9" l="1"/>
  <c r="Y1563" i="9" s="1"/>
  <c r="O1683" i="9"/>
  <c r="R1683" i="9"/>
  <c r="M1684" i="9"/>
  <c r="V1799" i="9"/>
  <c r="X1678" i="9"/>
  <c r="M1685" i="9" l="1"/>
  <c r="W1564" i="9"/>
  <c r="Y1564" i="9" s="1"/>
  <c r="O1684" i="9"/>
  <c r="R1684" i="9"/>
  <c r="V1800" i="9"/>
  <c r="X1679" i="9"/>
  <c r="R1685" i="9" l="1"/>
  <c r="O1685" i="9"/>
  <c r="W1565" i="9"/>
  <c r="Y1565" i="9" s="1"/>
  <c r="M1686" i="9"/>
  <c r="V1801" i="9"/>
  <c r="X1680" i="9"/>
  <c r="W1566" i="9" l="1"/>
  <c r="Y1566" i="9" s="1"/>
  <c r="O1686" i="9"/>
  <c r="M1687" i="9"/>
  <c r="R1686" i="9"/>
  <c r="X1681" i="9"/>
  <c r="V1802" i="9"/>
  <c r="M1688" i="9" l="1"/>
  <c r="O1687" i="9"/>
  <c r="W1567" i="9"/>
  <c r="Y1567" i="9" s="1"/>
  <c r="R1687" i="9"/>
  <c r="V1803" i="9"/>
  <c r="X1682" i="9"/>
  <c r="R1688" i="9" l="1"/>
  <c r="O1688" i="9"/>
  <c r="W1568" i="9"/>
  <c r="Y1568" i="9" s="1"/>
  <c r="M1689" i="9"/>
  <c r="V1804" i="9"/>
  <c r="X1683" i="9"/>
  <c r="O1689" i="9" l="1"/>
  <c r="R1689" i="9"/>
  <c r="M1690" i="9"/>
  <c r="W1569" i="9"/>
  <c r="Y1569" i="9" s="1"/>
  <c r="X1684" i="9"/>
  <c r="V1805" i="9"/>
  <c r="M1691" i="9" l="1"/>
  <c r="R1690" i="9"/>
  <c r="W1570" i="9"/>
  <c r="Y1570" i="9" s="1"/>
  <c r="O1690" i="9"/>
  <c r="X1685" i="9"/>
  <c r="V1806" i="9"/>
  <c r="O1691" i="9" l="1"/>
  <c r="W1571" i="9"/>
  <c r="Y1571" i="9" s="1"/>
  <c r="M1692" i="9"/>
  <c r="R1691" i="9"/>
  <c r="X1686" i="9"/>
  <c r="V1807" i="9"/>
  <c r="M1693" i="9" l="1"/>
  <c r="W1572" i="9"/>
  <c r="Y1572" i="9" s="1"/>
  <c r="O1692" i="9"/>
  <c r="R1692" i="9"/>
  <c r="V1808" i="9"/>
  <c r="X1687" i="9"/>
  <c r="W1573" i="9" l="1"/>
  <c r="Y1573" i="9" s="1"/>
  <c r="R1693" i="9"/>
  <c r="M1694" i="9"/>
  <c r="O1693" i="9"/>
  <c r="V1809" i="9"/>
  <c r="X1688" i="9"/>
  <c r="O1694" i="9" l="1"/>
  <c r="R1694" i="9"/>
  <c r="M1695" i="9"/>
  <c r="W1574" i="9"/>
  <c r="Y1574" i="9" s="1"/>
  <c r="V1810" i="9"/>
  <c r="X1689" i="9"/>
  <c r="R1695" i="9" l="1"/>
  <c r="M1696" i="9"/>
  <c r="W1575" i="9"/>
  <c r="Y1575" i="9" s="1"/>
  <c r="O1695" i="9"/>
  <c r="V1811" i="9"/>
  <c r="X1690" i="9"/>
  <c r="W1576" i="9" l="1"/>
  <c r="Y1576" i="9" s="1"/>
  <c r="R1696" i="9"/>
  <c r="M1697" i="9"/>
  <c r="O1696" i="9"/>
  <c r="X1691" i="9"/>
  <c r="V1812" i="9"/>
  <c r="W1577" i="9" l="1"/>
  <c r="Y1577" i="9" s="1"/>
  <c r="O1697" i="9"/>
  <c r="R1697" i="9"/>
  <c r="M1698" i="9"/>
  <c r="X1692" i="9"/>
  <c r="V1813" i="9"/>
  <c r="R1698" i="9" l="1"/>
  <c r="M1699" i="9"/>
  <c r="W1578" i="9"/>
  <c r="Y1578" i="9" s="1"/>
  <c r="O1698" i="9"/>
  <c r="V1814" i="9"/>
  <c r="X1693" i="9"/>
  <c r="R1699" i="9" l="1"/>
  <c r="M1700" i="9"/>
  <c r="O1699" i="9"/>
  <c r="W1579" i="9"/>
  <c r="Y1579" i="9" s="1"/>
  <c r="V1815" i="9"/>
  <c r="X1694" i="9"/>
  <c r="M1701" i="9" l="1"/>
  <c r="W1580" i="9"/>
  <c r="Y1580" i="9" s="1"/>
  <c r="R1700" i="9"/>
  <c r="O1700" i="9"/>
  <c r="V1816" i="9"/>
  <c r="X1695" i="9"/>
  <c r="M1702" i="9" l="1"/>
  <c r="W1581" i="9"/>
  <c r="Y1581" i="9" s="1"/>
  <c r="R1701" i="9"/>
  <c r="O1701" i="9"/>
  <c r="V1817" i="9"/>
  <c r="X1696" i="9"/>
  <c r="R1702" i="9" l="1"/>
  <c r="M1703" i="9"/>
  <c r="O1702" i="9"/>
  <c r="W1582" i="9"/>
  <c r="Y1582" i="9" s="1"/>
  <c r="X1697" i="9"/>
  <c r="V1818" i="9"/>
  <c r="O1703" i="9" l="1"/>
  <c r="W1583" i="9"/>
  <c r="Y1583" i="9" s="1"/>
  <c r="R1703" i="9"/>
  <c r="M1704" i="9"/>
  <c r="X1698" i="9"/>
  <c r="V1819" i="9"/>
  <c r="W1584" i="9" l="1"/>
  <c r="Y1584" i="9" s="1"/>
  <c r="M1705" i="9"/>
  <c r="O1704" i="9"/>
  <c r="R1704" i="9"/>
  <c r="V1820" i="9"/>
  <c r="X1699" i="9"/>
  <c r="W1585" i="9" l="1"/>
  <c r="Y1585" i="9" s="1"/>
  <c r="M1706" i="9"/>
  <c r="R1705" i="9"/>
  <c r="O1705" i="9"/>
  <c r="X1700" i="9"/>
  <c r="V1821" i="9"/>
  <c r="R1706" i="9" l="1"/>
  <c r="M1707" i="9"/>
  <c r="O1706" i="9"/>
  <c r="W1586" i="9"/>
  <c r="Y1586" i="9" s="1"/>
  <c r="V1822" i="9"/>
  <c r="X1701" i="9"/>
  <c r="O1707" i="9" l="1"/>
  <c r="R1707" i="9"/>
  <c r="W1587" i="9"/>
  <c r="Y1587" i="9" s="1"/>
  <c r="M1708" i="9"/>
  <c r="V1823" i="9"/>
  <c r="X1702" i="9"/>
  <c r="O1708" i="9" l="1"/>
  <c r="W1588" i="9"/>
  <c r="Y1588" i="9" s="1"/>
  <c r="R1708" i="9"/>
  <c r="M1709" i="9"/>
  <c r="X1703" i="9"/>
  <c r="V1824" i="9"/>
  <c r="R1709" i="9" l="1"/>
  <c r="O1709" i="9"/>
  <c r="M1710" i="9"/>
  <c r="W1589" i="9"/>
  <c r="Y1589" i="9" s="1"/>
  <c r="V1825" i="9"/>
  <c r="X1704" i="9"/>
  <c r="R1710" i="9" l="1"/>
  <c r="M1711" i="9"/>
  <c r="O1710" i="9"/>
  <c r="W1590" i="9"/>
  <c r="Y1590" i="9" s="1"/>
  <c r="X1705" i="9"/>
  <c r="V1826" i="9"/>
  <c r="M1712" i="9" l="1"/>
  <c r="O1711" i="9"/>
  <c r="R1711" i="9"/>
  <c r="W1591" i="9"/>
  <c r="Y1591" i="9" s="1"/>
  <c r="X1706" i="9"/>
  <c r="V1827" i="9"/>
  <c r="W1592" i="9" l="1"/>
  <c r="Y1592" i="9" s="1"/>
  <c r="M1713" i="9"/>
  <c r="O1712" i="9"/>
  <c r="R1712" i="9"/>
  <c r="V1828" i="9"/>
  <c r="X1707" i="9"/>
  <c r="M1714" i="9" l="1"/>
  <c r="O1713" i="9"/>
  <c r="W1593" i="9"/>
  <c r="Y1593" i="9" s="1"/>
  <c r="R1713" i="9"/>
  <c r="V1829" i="9"/>
  <c r="X1708" i="9"/>
  <c r="W1594" i="9" l="1"/>
  <c r="Y1594" i="9" s="1"/>
  <c r="R1714" i="9"/>
  <c r="M1715" i="9"/>
  <c r="O1714" i="9"/>
  <c r="V1830" i="9"/>
  <c r="X1709" i="9"/>
  <c r="O1715" i="9" l="1"/>
  <c r="R1715" i="9"/>
  <c r="W1595" i="9"/>
  <c r="Y1595" i="9" s="1"/>
  <c r="M1716" i="9"/>
  <c r="V1831" i="9"/>
  <c r="X1710" i="9"/>
  <c r="O1716" i="9" l="1"/>
  <c r="R1716" i="9"/>
  <c r="W1596" i="9"/>
  <c r="Y1596" i="9" s="1"/>
  <c r="M1717" i="9"/>
  <c r="X1711" i="9"/>
  <c r="V1832" i="9"/>
  <c r="R1717" i="9" l="1"/>
  <c r="M1718" i="9"/>
  <c r="O1717" i="9"/>
  <c r="W1597" i="9"/>
  <c r="Y1597" i="9" s="1"/>
  <c r="X1712" i="9"/>
  <c r="V1833" i="9"/>
  <c r="O1718" i="9" l="1"/>
  <c r="W1598" i="9"/>
  <c r="Y1598" i="9" s="1"/>
  <c r="R1718" i="9"/>
  <c r="M1719" i="9"/>
  <c r="X1713" i="9"/>
  <c r="V1834" i="9"/>
  <c r="W1599" i="9" l="1"/>
  <c r="Y1599" i="9" s="1"/>
  <c r="M1720" i="9"/>
  <c r="R1719" i="9"/>
  <c r="O1719" i="9"/>
  <c r="X1714" i="9"/>
  <c r="V1835" i="9"/>
  <c r="M1721" i="9" l="1"/>
  <c r="W1600" i="9"/>
  <c r="Y1600" i="9" s="1"/>
  <c r="R1720" i="9"/>
  <c r="O1720" i="9"/>
  <c r="V1836" i="9"/>
  <c r="X1715" i="9"/>
  <c r="O1721" i="9" l="1"/>
  <c r="W1601" i="9"/>
  <c r="Y1601" i="9" s="1"/>
  <c r="R1721" i="9"/>
  <c r="M1722" i="9"/>
  <c r="V1837" i="9"/>
  <c r="X1716" i="9"/>
  <c r="W1602" i="9" l="1"/>
  <c r="Y1602" i="9" s="1"/>
  <c r="R1722" i="9"/>
  <c r="M1723" i="9"/>
  <c r="O1722" i="9"/>
  <c r="V1838" i="9"/>
  <c r="X1717" i="9"/>
  <c r="M1724" i="9" l="1"/>
  <c r="O1723" i="9"/>
  <c r="R1723" i="9"/>
  <c r="W1603" i="9"/>
  <c r="Y1603" i="9" s="1"/>
  <c r="V1839" i="9"/>
  <c r="X1718" i="9"/>
  <c r="R1724" i="9" l="1"/>
  <c r="M1725" i="9"/>
  <c r="W1604" i="9"/>
  <c r="Y1604" i="9" s="1"/>
  <c r="O1724" i="9"/>
  <c r="X1719" i="9"/>
  <c r="V1840" i="9"/>
  <c r="W1605" i="9" l="1"/>
  <c r="Y1605" i="9" s="1"/>
  <c r="R1725" i="9"/>
  <c r="O1725" i="9"/>
  <c r="M1726" i="9"/>
  <c r="X1720" i="9"/>
  <c r="V1841" i="9"/>
  <c r="M1727" i="9" l="1"/>
  <c r="O1726" i="9"/>
  <c r="R1726" i="9"/>
  <c r="W1606" i="9"/>
  <c r="Y1606" i="9" s="1"/>
  <c r="V1842" i="9"/>
  <c r="X1721" i="9"/>
  <c r="M1728" i="9" l="1"/>
  <c r="O1727" i="9"/>
  <c r="R1727" i="9"/>
  <c r="W1607" i="9"/>
  <c r="Y1607" i="9" s="1"/>
  <c r="V1843" i="9"/>
  <c r="X1722" i="9"/>
  <c r="M1729" i="9" l="1"/>
  <c r="W1608" i="9"/>
  <c r="Y1608" i="9" s="1"/>
  <c r="O1728" i="9"/>
  <c r="R1728" i="9"/>
  <c r="V1844" i="9"/>
  <c r="X1723" i="9"/>
  <c r="M1730" i="9" l="1"/>
  <c r="O1729" i="9"/>
  <c r="R1729" i="9"/>
  <c r="W1609" i="9"/>
  <c r="Y1609" i="9" s="1"/>
  <c r="V1845" i="9"/>
  <c r="X1724" i="9"/>
  <c r="R1730" i="9" l="1"/>
  <c r="O1730" i="9"/>
  <c r="M1731" i="9"/>
  <c r="W1610" i="9"/>
  <c r="Y1610" i="9" s="1"/>
  <c r="X1725" i="9"/>
  <c r="V1846" i="9"/>
  <c r="W1611" i="9" l="1"/>
  <c r="Y1611" i="9" s="1"/>
  <c r="M1732" i="9"/>
  <c r="R1731" i="9"/>
  <c r="O1731" i="9"/>
  <c r="V1847" i="9"/>
  <c r="X1726" i="9"/>
  <c r="O1732" i="9" l="1"/>
  <c r="M1733" i="9"/>
  <c r="W1612" i="9"/>
  <c r="Y1612" i="9" s="1"/>
  <c r="R1732" i="9"/>
  <c r="X1727" i="9"/>
  <c r="V1848" i="9"/>
  <c r="O1733" i="9" l="1"/>
  <c r="M1734" i="9"/>
  <c r="W1613" i="9"/>
  <c r="Y1613" i="9" s="1"/>
  <c r="R1733" i="9"/>
  <c r="X1728" i="9"/>
  <c r="V1849" i="9"/>
  <c r="O1734" i="9" l="1"/>
  <c r="M1735" i="9"/>
  <c r="W1614" i="9"/>
  <c r="Y1614" i="9" s="1"/>
  <c r="R1734" i="9"/>
  <c r="X1729" i="9"/>
  <c r="V1850" i="9"/>
  <c r="O1735" i="9" l="1"/>
  <c r="W1615" i="9"/>
  <c r="Y1615" i="9" s="1"/>
  <c r="M1736" i="9"/>
  <c r="R1735" i="9"/>
  <c r="V1851" i="9"/>
  <c r="X1731" i="9" s="1"/>
  <c r="X1730" i="9"/>
  <c r="O1736" i="9" l="1"/>
  <c r="M1737" i="9"/>
  <c r="R1736" i="9"/>
  <c r="W1616" i="9"/>
  <c r="Y1616" i="9" s="1"/>
  <c r="M1738" i="9" l="1"/>
  <c r="W1617" i="9"/>
  <c r="Y1617" i="9" s="1"/>
  <c r="R1737" i="9"/>
  <c r="O1737" i="9"/>
  <c r="O1738" i="9" l="1"/>
  <c r="W1618" i="9"/>
  <c r="Y1618" i="9" s="1"/>
  <c r="R1738" i="9"/>
  <c r="M1739" i="9"/>
  <c r="O1739" i="9" l="1"/>
  <c r="R1739" i="9"/>
  <c r="W1619" i="9"/>
  <c r="Y1619" i="9" s="1"/>
  <c r="M1740" i="9"/>
  <c r="R1740" i="9" l="1"/>
  <c r="M1741" i="9"/>
  <c r="W1620" i="9"/>
  <c r="Y1620" i="9" s="1"/>
  <c r="O1740" i="9"/>
  <c r="M1742" i="9" l="1"/>
  <c r="O1741" i="9"/>
  <c r="W1621" i="9"/>
  <c r="Y1621" i="9" s="1"/>
  <c r="R1741" i="9"/>
  <c r="O1742" i="9" l="1"/>
  <c r="R1742" i="9"/>
  <c r="W1622" i="9"/>
  <c r="Y1622" i="9" s="1"/>
  <c r="M1743" i="9"/>
  <c r="R1743" i="9" l="1"/>
  <c r="M1744" i="9"/>
  <c r="O1743" i="9"/>
  <c r="W1623" i="9"/>
  <c r="Y1623" i="9" s="1"/>
  <c r="W1624" i="9" l="1"/>
  <c r="Y1624" i="9" s="1"/>
  <c r="M1745" i="9"/>
  <c r="O1744" i="9"/>
  <c r="R1744" i="9"/>
  <c r="R1745" i="9" l="1"/>
  <c r="O1745" i="9"/>
  <c r="M1746" i="9"/>
  <c r="W1625" i="9"/>
  <c r="Y1625" i="9" s="1"/>
  <c r="M1747" i="9" l="1"/>
  <c r="O1746" i="9"/>
  <c r="R1746" i="9"/>
  <c r="W1626" i="9"/>
  <c r="Y1626" i="9" s="1"/>
  <c r="M1748" i="9" l="1"/>
  <c r="R1747" i="9"/>
  <c r="W1627" i="9"/>
  <c r="Y1627" i="9" s="1"/>
  <c r="O1747" i="9"/>
  <c r="W1628" i="9" l="1"/>
  <c r="Y1628" i="9" s="1"/>
  <c r="O1748" i="9"/>
  <c r="R1748" i="9"/>
  <c r="M1749" i="9"/>
  <c r="O1749" i="9" l="1"/>
  <c r="R1749" i="9"/>
  <c r="M1750" i="9"/>
  <c r="W1629" i="9"/>
  <c r="Y1629" i="9" s="1"/>
  <c r="M1751" i="9" l="1"/>
  <c r="W1630" i="9"/>
  <c r="Y1630" i="9" s="1"/>
  <c r="O1750" i="9"/>
  <c r="R1750" i="9"/>
  <c r="O1751" i="9" l="1"/>
  <c r="M1752" i="9"/>
  <c r="W1631" i="9"/>
  <c r="Y1631" i="9" s="1"/>
  <c r="R1751" i="9"/>
  <c r="M1753" i="9" l="1"/>
  <c r="W1632" i="9"/>
  <c r="Y1632" i="9" s="1"/>
  <c r="O1752" i="9"/>
  <c r="R1752" i="9"/>
  <c r="R1753" i="9" l="1"/>
  <c r="O1753" i="9"/>
  <c r="M1754" i="9"/>
  <c r="W1633" i="9"/>
  <c r="Y1633" i="9" s="1"/>
  <c r="M1755" i="9" l="1"/>
  <c r="R1754" i="9"/>
  <c r="O1754" i="9"/>
  <c r="W1634" i="9"/>
  <c r="Y1634" i="9" s="1"/>
  <c r="R1755" i="9" l="1"/>
  <c r="O1755" i="9"/>
  <c r="W1635" i="9"/>
  <c r="Y1635" i="9" s="1"/>
  <c r="M1756" i="9"/>
  <c r="O1756" i="9" l="1"/>
  <c r="R1756" i="9"/>
  <c r="M1757" i="9"/>
  <c r="W1636" i="9"/>
  <c r="Y1636" i="9" s="1"/>
  <c r="W1637" i="9" l="1"/>
  <c r="Y1637" i="9" s="1"/>
  <c r="O1757" i="9"/>
  <c r="M1758" i="9"/>
  <c r="R1757" i="9"/>
  <c r="W1638" i="9" l="1"/>
  <c r="Y1638" i="9" s="1"/>
  <c r="M1759" i="9"/>
  <c r="R1758" i="9"/>
  <c r="O1758" i="9"/>
  <c r="W1639" i="9" l="1"/>
  <c r="Y1639" i="9" s="1"/>
  <c r="R1759" i="9"/>
  <c r="O1759" i="9"/>
  <c r="M1760" i="9"/>
  <c r="R1760" i="9" l="1"/>
  <c r="W1640" i="9"/>
  <c r="Y1640" i="9" s="1"/>
  <c r="M1761" i="9"/>
  <c r="O1760" i="9"/>
  <c r="R1761" i="9" l="1"/>
  <c r="W1641" i="9"/>
  <c r="Y1641" i="9" s="1"/>
  <c r="O1761" i="9"/>
  <c r="M1762" i="9"/>
  <c r="M1763" i="9" l="1"/>
  <c r="O1762" i="9"/>
  <c r="R1762" i="9"/>
  <c r="W1642" i="9"/>
  <c r="Y1642" i="9" s="1"/>
  <c r="M1764" i="9" l="1"/>
  <c r="R1763" i="9"/>
  <c r="O1763" i="9"/>
  <c r="W1643" i="9"/>
  <c r="Y1643" i="9" s="1"/>
  <c r="M1765" i="9" l="1"/>
  <c r="W1644" i="9"/>
  <c r="Y1644" i="9" s="1"/>
  <c r="R1764" i="9"/>
  <c r="O1764" i="9"/>
  <c r="W1645" i="9" l="1"/>
  <c r="Y1645" i="9" s="1"/>
  <c r="M1766" i="9"/>
  <c r="R1765" i="9"/>
  <c r="O1765" i="9"/>
  <c r="O1766" i="9" l="1"/>
  <c r="R1766" i="9"/>
  <c r="W1646" i="9"/>
  <c r="Y1646" i="9" s="1"/>
  <c r="M1767" i="9"/>
  <c r="R1767" i="9" l="1"/>
  <c r="O1767" i="9"/>
  <c r="W1647" i="9"/>
  <c r="Y1647" i="9" s="1"/>
  <c r="M1768" i="9"/>
  <c r="O1768" i="9" l="1"/>
  <c r="M1769" i="9"/>
  <c r="W1648" i="9"/>
  <c r="Y1648" i="9" s="1"/>
  <c r="R1768" i="9"/>
  <c r="M1770" i="9" l="1"/>
  <c r="R1769" i="9"/>
  <c r="W1649" i="9"/>
  <c r="Y1649" i="9" s="1"/>
  <c r="O1769" i="9"/>
  <c r="O1770" i="9" l="1"/>
  <c r="M1771" i="9"/>
  <c r="R1770" i="9"/>
  <c r="W1650" i="9"/>
  <c r="Y1650" i="9" s="1"/>
  <c r="W1651" i="9" l="1"/>
  <c r="Y1651" i="9" s="1"/>
  <c r="R1771" i="9"/>
  <c r="O1771" i="9"/>
  <c r="M1772" i="9"/>
  <c r="O1772" i="9" l="1"/>
  <c r="M1773" i="9"/>
  <c r="W1652" i="9"/>
  <c r="Y1652" i="9" s="1"/>
  <c r="R1772" i="9"/>
  <c r="R1773" i="9" l="1"/>
  <c r="M1774" i="9"/>
  <c r="W1653" i="9"/>
  <c r="Y1653" i="9" s="1"/>
  <c r="O1773" i="9"/>
  <c r="M1775" i="9" l="1"/>
  <c r="O1774" i="9"/>
  <c r="R1774" i="9"/>
  <c r="W1654" i="9"/>
  <c r="Y1654" i="9" s="1"/>
  <c r="O1775" i="9" l="1"/>
  <c r="M1776" i="9"/>
  <c r="R1775" i="9"/>
  <c r="W1655" i="9"/>
  <c r="Y1655" i="9" s="1"/>
  <c r="O1776" i="9" l="1"/>
  <c r="R1776" i="9"/>
  <c r="M1777" i="9"/>
  <c r="W1656" i="9"/>
  <c r="Y1656" i="9" s="1"/>
  <c r="O1777" i="9" l="1"/>
  <c r="M1778" i="9"/>
  <c r="W1657" i="9"/>
  <c r="Y1657" i="9" s="1"/>
  <c r="R1777" i="9"/>
  <c r="M1779" i="9" l="1"/>
  <c r="O1778" i="9"/>
  <c r="W1658" i="9"/>
  <c r="Y1658" i="9" s="1"/>
  <c r="R1778" i="9"/>
  <c r="R1779" i="9" l="1"/>
  <c r="O1779" i="9"/>
  <c r="M1780" i="9"/>
  <c r="W1659" i="9"/>
  <c r="Y1659" i="9" s="1"/>
  <c r="R1780" i="9" l="1"/>
  <c r="W1660" i="9"/>
  <c r="Y1660" i="9" s="1"/>
  <c r="M1781" i="9"/>
  <c r="O1780" i="9"/>
  <c r="R1781" i="9" l="1"/>
  <c r="W1661" i="9"/>
  <c r="Y1661" i="9" s="1"/>
  <c r="O1781" i="9"/>
  <c r="M1782" i="9"/>
  <c r="W1662" i="9" l="1"/>
  <c r="Y1662" i="9" s="1"/>
  <c r="R1782" i="9"/>
  <c r="M1783" i="9"/>
  <c r="O1782" i="9"/>
  <c r="M1784" i="9" l="1"/>
  <c r="R1783" i="9"/>
  <c r="W1663" i="9"/>
  <c r="Y1663" i="9" s="1"/>
  <c r="O1783" i="9"/>
  <c r="O1784" i="9" l="1"/>
  <c r="W1664" i="9"/>
  <c r="Y1664" i="9" s="1"/>
  <c r="M1785" i="9"/>
  <c r="R1784" i="9"/>
  <c r="O1785" i="9" l="1"/>
  <c r="M1786" i="9"/>
  <c r="R1785" i="9"/>
  <c r="W1665" i="9"/>
  <c r="Y1665" i="9" s="1"/>
  <c r="W1666" i="9" l="1"/>
  <c r="Y1666" i="9" s="1"/>
  <c r="O1786" i="9"/>
  <c r="R1786" i="9"/>
  <c r="M1787" i="9"/>
  <c r="O1787" i="9" l="1"/>
  <c r="W1667" i="9"/>
  <c r="Y1667" i="9" s="1"/>
  <c r="R1787" i="9"/>
  <c r="M1788" i="9"/>
  <c r="W1668" i="9" l="1"/>
  <c r="Y1668" i="9" s="1"/>
  <c r="M1789" i="9"/>
  <c r="R1788" i="9"/>
  <c r="O1788" i="9"/>
  <c r="W1669" i="9" l="1"/>
  <c r="Y1669" i="9" s="1"/>
  <c r="M1790" i="9"/>
  <c r="R1789" i="9"/>
  <c r="O1789" i="9"/>
  <c r="O1790" i="9" l="1"/>
  <c r="M1791" i="9"/>
  <c r="W1670" i="9"/>
  <c r="Y1670" i="9" s="1"/>
  <c r="R1790" i="9"/>
  <c r="M1792" i="9" l="1"/>
  <c r="R1791" i="9"/>
  <c r="O1791" i="9"/>
  <c r="W1671" i="9"/>
  <c r="Y1671" i="9" s="1"/>
  <c r="W1672" i="9" l="1"/>
  <c r="Y1672" i="9" s="1"/>
  <c r="M1793" i="9"/>
  <c r="R1792" i="9"/>
  <c r="O1792" i="9"/>
  <c r="R1793" i="9" l="1"/>
  <c r="M1794" i="9"/>
  <c r="O1793" i="9"/>
  <c r="W1673" i="9"/>
  <c r="Y1673" i="9" s="1"/>
  <c r="W1674" i="9" l="1"/>
  <c r="Y1674" i="9" s="1"/>
  <c r="M1795" i="9"/>
  <c r="R1794" i="9"/>
  <c r="O1794" i="9"/>
  <c r="R1795" i="9" l="1"/>
  <c r="O1795" i="9"/>
  <c r="M1796" i="9"/>
  <c r="W1675" i="9"/>
  <c r="Y1675" i="9" s="1"/>
  <c r="W1676" i="9" l="1"/>
  <c r="Y1676" i="9" s="1"/>
  <c r="R1796" i="9"/>
  <c r="M1797" i="9"/>
  <c r="O1796" i="9"/>
  <c r="R1797" i="9" l="1"/>
  <c r="M1798" i="9"/>
  <c r="W1677" i="9"/>
  <c r="Y1677" i="9" s="1"/>
  <c r="O1797" i="9"/>
  <c r="R1798" i="9" l="1"/>
  <c r="M1799" i="9"/>
  <c r="O1798" i="9"/>
  <c r="W1678" i="9"/>
  <c r="Y1678" i="9" s="1"/>
  <c r="R1799" i="9" l="1"/>
  <c r="W1679" i="9"/>
  <c r="Y1679" i="9" s="1"/>
  <c r="M1800" i="9"/>
  <c r="O1799" i="9"/>
  <c r="W1680" i="9" l="1"/>
  <c r="Y1680" i="9" s="1"/>
  <c r="R1800" i="9"/>
  <c r="M1801" i="9"/>
  <c r="O1800" i="9"/>
  <c r="W1681" i="9" l="1"/>
  <c r="Y1681" i="9" s="1"/>
  <c r="O1801" i="9"/>
  <c r="M1802" i="9"/>
  <c r="R1801" i="9"/>
  <c r="W1682" i="9" l="1"/>
  <c r="Y1682" i="9" s="1"/>
  <c r="M1803" i="9"/>
  <c r="R1802" i="9"/>
  <c r="O1802" i="9"/>
  <c r="R1803" i="9" l="1"/>
  <c r="M1804" i="9"/>
  <c r="W1683" i="9"/>
  <c r="Y1683" i="9" s="1"/>
  <c r="O1803" i="9"/>
  <c r="M1805" i="9" l="1"/>
  <c r="O1804" i="9"/>
  <c r="W1684" i="9"/>
  <c r="Y1684" i="9" s="1"/>
  <c r="R1804" i="9"/>
  <c r="W1685" i="9" l="1"/>
  <c r="Y1685" i="9" s="1"/>
  <c r="R1805" i="9"/>
  <c r="O1805" i="9"/>
  <c r="M1806" i="9"/>
  <c r="O1806" i="9" l="1"/>
  <c r="M1807" i="9"/>
  <c r="W1686" i="9"/>
  <c r="Y1686" i="9" s="1"/>
  <c r="R1806" i="9"/>
  <c r="M1808" i="9" l="1"/>
  <c r="W1687" i="9"/>
  <c r="Y1687" i="9" s="1"/>
  <c r="R1807" i="9"/>
  <c r="O1807" i="9"/>
  <c r="R1808" i="9" l="1"/>
  <c r="M1809" i="9"/>
  <c r="W1688" i="9"/>
  <c r="Y1688" i="9" s="1"/>
  <c r="O1808" i="9"/>
  <c r="M1810" i="9" l="1"/>
  <c r="O1809" i="9"/>
  <c r="W1689" i="9"/>
  <c r="Y1689" i="9" s="1"/>
  <c r="R1809" i="9"/>
  <c r="M1811" i="9" l="1"/>
  <c r="R1810" i="9"/>
  <c r="O1810" i="9"/>
  <c r="W1690" i="9"/>
  <c r="Y1690" i="9" s="1"/>
  <c r="M1812" i="9" l="1"/>
  <c r="W1691" i="9"/>
  <c r="Y1691" i="9" s="1"/>
  <c r="R1811" i="9"/>
  <c r="O1811" i="9"/>
  <c r="W1692" i="9" l="1"/>
  <c r="Y1692" i="9" s="1"/>
  <c r="O1812" i="9"/>
  <c r="R1812" i="9"/>
  <c r="M1813" i="9"/>
  <c r="W1693" i="9" l="1"/>
  <c r="Y1693" i="9" s="1"/>
  <c r="R1813" i="9"/>
  <c r="M1814" i="9"/>
  <c r="O1813" i="9"/>
  <c r="R1814" i="9" l="1"/>
  <c r="W1694" i="9"/>
  <c r="Y1694" i="9" s="1"/>
  <c r="O1814" i="9"/>
  <c r="M1815" i="9"/>
  <c r="M1816" i="9" l="1"/>
  <c r="O1815" i="9"/>
  <c r="R1815" i="9"/>
  <c r="W1695" i="9"/>
  <c r="Y1695" i="9" s="1"/>
  <c r="R1816" i="9" l="1"/>
  <c r="W1696" i="9"/>
  <c r="Y1696" i="9" s="1"/>
  <c r="M1817" i="9"/>
  <c r="O1816" i="9"/>
  <c r="M1818" i="9" l="1"/>
  <c r="O1817" i="9"/>
  <c r="R1817" i="9"/>
  <c r="W1697" i="9"/>
  <c r="Y1697" i="9" s="1"/>
  <c r="W1698" i="9" l="1"/>
  <c r="Y1698" i="9" s="1"/>
  <c r="R1818" i="9"/>
  <c r="M1819" i="9"/>
  <c r="O1818" i="9"/>
  <c r="R1819" i="9" l="1"/>
  <c r="W1699" i="9"/>
  <c r="Y1699" i="9" s="1"/>
  <c r="O1819" i="9"/>
  <c r="M1820" i="9"/>
  <c r="M1821" i="9" l="1"/>
  <c r="O1820" i="9"/>
  <c r="W1700" i="9"/>
  <c r="Y1700" i="9" s="1"/>
  <c r="R1820" i="9"/>
  <c r="R1821" i="9" l="1"/>
  <c r="O1821" i="9"/>
  <c r="W1701" i="9"/>
  <c r="Y1701" i="9" s="1"/>
  <c r="M1822" i="9"/>
  <c r="O1822" i="9" l="1"/>
  <c r="R1822" i="9"/>
  <c r="W1702" i="9"/>
  <c r="Y1702" i="9" s="1"/>
  <c r="M1823" i="9"/>
  <c r="R1823" i="9" l="1"/>
  <c r="W1703" i="9"/>
  <c r="Y1703" i="9" s="1"/>
  <c r="M1824" i="9"/>
  <c r="O1823" i="9"/>
  <c r="W1704" i="9" l="1"/>
  <c r="Y1704" i="9" s="1"/>
  <c r="O1824" i="9"/>
  <c r="M1825" i="9"/>
  <c r="R1824" i="9"/>
  <c r="M1826" i="9" l="1"/>
  <c r="R1825" i="9"/>
  <c r="W1705" i="9"/>
  <c r="Y1705" i="9" s="1"/>
  <c r="O1825" i="9"/>
  <c r="R1826" i="9" l="1"/>
  <c r="M1827" i="9"/>
  <c r="W1706" i="9"/>
  <c r="Y1706" i="9" s="1"/>
  <c r="O1826" i="9"/>
  <c r="W1707" i="9" l="1"/>
  <c r="Y1707" i="9" s="1"/>
  <c r="O1827" i="9"/>
  <c r="R1827" i="9"/>
  <c r="M1828" i="9"/>
  <c r="R1828" i="9" l="1"/>
  <c r="W1708" i="9"/>
  <c r="Y1708" i="9" s="1"/>
  <c r="M1829" i="9"/>
  <c r="O1828" i="9"/>
  <c r="R1829" i="9" l="1"/>
  <c r="O1829" i="9"/>
  <c r="M1830" i="9"/>
  <c r="W1709" i="9"/>
  <c r="Y1709" i="9" s="1"/>
  <c r="W1710" i="9" l="1"/>
  <c r="Y1710" i="9" s="1"/>
  <c r="M1831" i="9"/>
  <c r="O1830" i="9"/>
  <c r="R1830" i="9"/>
  <c r="O1831" i="9" l="1"/>
  <c r="R1831" i="9"/>
  <c r="W1711" i="9"/>
  <c r="Y1711" i="9" s="1"/>
  <c r="M1832" i="9"/>
  <c r="W1712" i="9" l="1"/>
  <c r="Y1712" i="9" s="1"/>
  <c r="R1832" i="9"/>
  <c r="M1833" i="9"/>
  <c r="O1832" i="9"/>
  <c r="W1713" i="9" l="1"/>
  <c r="Y1713" i="9" s="1"/>
  <c r="O1833" i="9"/>
  <c r="M1834" i="9"/>
  <c r="R1833" i="9"/>
  <c r="R1834" i="9" l="1"/>
  <c r="O1834" i="9"/>
  <c r="M1835" i="9"/>
  <c r="W1714" i="9"/>
  <c r="Y1714" i="9" s="1"/>
  <c r="W1715" i="9" l="1"/>
  <c r="Y1715" i="9" s="1"/>
  <c r="R1835" i="9"/>
  <c r="M1836" i="9"/>
  <c r="O1835" i="9"/>
  <c r="O1836" i="9" l="1"/>
  <c r="W1716" i="9"/>
  <c r="Y1716" i="9" s="1"/>
  <c r="R1836" i="9"/>
  <c r="M1837" i="9"/>
  <c r="M1838" i="9" l="1"/>
  <c r="O1837" i="9"/>
  <c r="W1717" i="9"/>
  <c r="Y1717" i="9" s="1"/>
  <c r="R1837" i="9"/>
  <c r="R1838" i="9" l="1"/>
  <c r="M1839" i="9"/>
  <c r="O1838" i="9"/>
  <c r="W1718" i="9"/>
  <c r="Y1718" i="9" s="1"/>
  <c r="W1719" i="9" l="1"/>
  <c r="Y1719" i="9" s="1"/>
  <c r="O1839" i="9"/>
  <c r="M1840" i="9"/>
  <c r="R1839" i="9"/>
  <c r="O1840" i="9" l="1"/>
  <c r="R1840" i="9"/>
  <c r="W1720" i="9"/>
  <c r="Y1720" i="9" s="1"/>
  <c r="M1841" i="9"/>
  <c r="W1721" i="9" l="1"/>
  <c r="Y1721" i="9" s="1"/>
  <c r="O1841" i="9"/>
  <c r="M1842" i="9"/>
  <c r="R1841" i="9"/>
  <c r="R1842" i="9" l="1"/>
  <c r="W1722" i="9"/>
  <c r="Y1722" i="9" s="1"/>
  <c r="M1843" i="9"/>
  <c r="O1842" i="9"/>
  <c r="O1843" i="9" l="1"/>
  <c r="R1843" i="9"/>
  <c r="W1723" i="9"/>
  <c r="Y1723" i="9" s="1"/>
  <c r="M1844" i="9"/>
  <c r="W1724" i="9" l="1"/>
  <c r="Y1724" i="9" s="1"/>
  <c r="M1845" i="9"/>
  <c r="O1844" i="9"/>
  <c r="R1844" i="9"/>
  <c r="W1725" i="9" l="1"/>
  <c r="Y1725" i="9" s="1"/>
  <c r="O1845" i="9"/>
  <c r="M1846" i="9"/>
  <c r="R1845" i="9"/>
  <c r="R1846" i="9" l="1"/>
  <c r="M1847" i="9"/>
  <c r="O1846" i="9"/>
  <c r="W1726" i="9"/>
  <c r="Y1726" i="9" s="1"/>
  <c r="M1848" i="9" l="1"/>
  <c r="W1727" i="9"/>
  <c r="Y1727" i="9" s="1"/>
  <c r="O1847" i="9"/>
  <c r="R1847" i="9"/>
  <c r="O1848" i="9" l="1"/>
  <c r="W1728" i="9"/>
  <c r="Y1728" i="9" s="1"/>
  <c r="M1849" i="9"/>
  <c r="R1848" i="9"/>
  <c r="R1849" i="9" l="1"/>
  <c r="W1729" i="9"/>
  <c r="Y1729" i="9" s="1"/>
  <c r="M1850" i="9"/>
  <c r="R1850" i="9" l="1"/>
  <c r="M1851" i="9"/>
  <c r="W1730" i="9"/>
  <c r="Y1730" i="9" s="1"/>
  <c r="W1731" i="9" l="1"/>
  <c r="Y1731" i="9" s="1"/>
  <c r="R1851" i="9"/>
</calcChain>
</file>

<file path=xl/sharedStrings.xml><?xml version="1.0" encoding="utf-8"?>
<sst xmlns="http://schemas.openxmlformats.org/spreadsheetml/2006/main" count="617" uniqueCount="176">
  <si>
    <t>CPILFESL</t>
  </si>
  <si>
    <t>Date</t>
  </si>
  <si>
    <t>1-Year Annualized Change</t>
  </si>
  <si>
    <t>10-Year Annualized Change</t>
  </si>
  <si>
    <t>NFCICREDIT</t>
  </si>
  <si>
    <t>NFCIRISK</t>
  </si>
  <si>
    <t>NFCILEVERAGE</t>
  </si>
  <si>
    <t>June GS10 is June 3 value</t>
  </si>
  <si>
    <t>May/June CPI estimated</t>
  </si>
  <si>
    <t>June price is June 3 close</t>
  </si>
  <si>
    <t>NA</t>
  </si>
  <si>
    <t>Returns</t>
  </si>
  <si>
    <t>Real Return</t>
  </si>
  <si>
    <t>Yield</t>
  </si>
  <si>
    <t>TR CAPE</t>
  </si>
  <si>
    <t>CAPE</t>
  </si>
  <si>
    <t>Earnings</t>
  </si>
  <si>
    <t>Price</t>
  </si>
  <si>
    <t>Dividend</t>
  </si>
  <si>
    <t>Rate GS10</t>
  </si>
  <si>
    <t>Fraction</t>
  </si>
  <si>
    <t>CPI</t>
  </si>
  <si>
    <t>E</t>
  </si>
  <si>
    <t>D</t>
  </si>
  <si>
    <t>P</t>
  </si>
  <si>
    <t xml:space="preserve">Excess Annualized </t>
  </si>
  <si>
    <t xml:space="preserve">Annualized Bonds </t>
  </si>
  <si>
    <t>Annualized Stock</t>
  </si>
  <si>
    <t>Bond</t>
  </si>
  <si>
    <t>TR P/E10 or</t>
  </si>
  <si>
    <t>P/E10 or</t>
  </si>
  <si>
    <t>Scaled</t>
  </si>
  <si>
    <t>Real</t>
  </si>
  <si>
    <t>Return</t>
  </si>
  <si>
    <t>Interest</t>
  </si>
  <si>
    <t xml:space="preserve">Date  </t>
  </si>
  <si>
    <t>Index</t>
  </si>
  <si>
    <t>Comp.</t>
  </si>
  <si>
    <t>Real 10 Year</t>
  </si>
  <si>
    <t>10 Year</t>
  </si>
  <si>
    <t>Total</t>
  </si>
  <si>
    <t>Excess</t>
  </si>
  <si>
    <t>Ratio</t>
  </si>
  <si>
    <t>TR</t>
  </si>
  <si>
    <t>Long</t>
  </si>
  <si>
    <t>S&amp;P</t>
  </si>
  <si>
    <t>Monthly</t>
  </si>
  <si>
    <t xml:space="preserve">  Consumer</t>
  </si>
  <si>
    <t>Total Return Price</t>
  </si>
  <si>
    <t>Adjusted</t>
  </si>
  <si>
    <t xml:space="preserve">Robert J. Shiller </t>
  </si>
  <si>
    <t xml:space="preserve">Cyclically </t>
  </si>
  <si>
    <t>Cyclically</t>
  </si>
  <si>
    <t>Stock Market Data Used in "Irrational Exuberance" Princeton University Press, 2000, 2005, 2015, updated</t>
  </si>
  <si>
    <t>Date-wrong</t>
  </si>
  <si>
    <t>Year</t>
  </si>
  <si>
    <t>Month</t>
  </si>
  <si>
    <t>USSLIND</t>
  </si>
  <si>
    <t>USPHCI</t>
  </si>
  <si>
    <t>CPIAUCSL</t>
  </si>
  <si>
    <t>Consumer Price Index for All Urban Consumers: All Items Less Food and Energy in U.S. City Average</t>
  </si>
  <si>
    <t>Sticky Price Consumer Price Index less Food and Energy</t>
  </si>
  <si>
    <t>CORESTICKM159SFRBATL</t>
  </si>
  <si>
    <t>Consumer Price Index for All Urban Consumers: All Items in U.S. City Average</t>
  </si>
  <si>
    <t>PCEPI</t>
  </si>
  <si>
    <t>Personal Consumption Expenditures: Chain-type Price Index</t>
  </si>
  <si>
    <t>PCEPILFE</t>
  </si>
  <si>
    <t>Personal Consumption Expenditures Excluding Food and Energy (Chain-Type Price Index)</t>
  </si>
  <si>
    <t>MEDCPIM158SFRBCLE</t>
  </si>
  <si>
    <t>Median Consumer Price Indexed</t>
  </si>
  <si>
    <t>PPIACO</t>
  </si>
  <si>
    <t>Producer Price Index by Commodity: All Commodities</t>
  </si>
  <si>
    <t>PCUOMFGOMFG</t>
  </si>
  <si>
    <t>Producer Price Index by Industry: Total Manufacturing Industries</t>
  </si>
  <si>
    <t>Leading Index for the United States (%)</t>
  </si>
  <si>
    <t>Coincident Economic Activity Index for the United States</t>
  </si>
  <si>
    <t>JHGDPBRINDX</t>
  </si>
  <si>
    <t>GDPC1</t>
  </si>
  <si>
    <t>Real Gross Domestic Product, Billions of Chained 2017 Dollars (Quarterly)</t>
  </si>
  <si>
    <t>ISRATIO</t>
  </si>
  <si>
    <t>Total Business: Inventories to Sales Ratio</t>
  </si>
  <si>
    <t>GDP-Based Recession Indicator Index (%,Quarterly)</t>
  </si>
  <si>
    <t>Chicago Fed National Financial Conditions Risk Subindex</t>
  </si>
  <si>
    <t>Chicago Fed National Financial Conditions Credit Subindex</t>
  </si>
  <si>
    <t>Chicago Fed National Financial Conditions Leverage Subindex</t>
  </si>
  <si>
    <t>BUSINV</t>
  </si>
  <si>
    <t>Total Business Inventories (Millions of Dollars)</t>
  </si>
  <si>
    <t>TTLCONS</t>
  </si>
  <si>
    <t>Total Construction Spending (Millions of Dollars)</t>
  </si>
  <si>
    <t>TLMFGCONS</t>
  </si>
  <si>
    <t>Total Construction Spending: Manufacturing in the United States (Millions of Dollars)</t>
  </si>
  <si>
    <t>USSTHPI</t>
  </si>
  <si>
    <t>All-Transactions House Price Index for the United States (Quarterly)</t>
  </si>
  <si>
    <t>PERMIT</t>
  </si>
  <si>
    <t>New Privately-Owned Housing Units Authorized in Permit-Issuing Places: Total Units (Thousands of Units)</t>
  </si>
  <si>
    <t>INDPRO</t>
  </si>
  <si>
    <t>Industrial Production: Total Index</t>
  </si>
  <si>
    <t>TCU</t>
  </si>
  <si>
    <t>Capacity Utilization: Total Index</t>
  </si>
  <si>
    <t>IPMAN</t>
  </si>
  <si>
    <t>Industrial Production: Manufacturing (NAICS)</t>
  </si>
  <si>
    <t>MNFCTRIRSA</t>
  </si>
  <si>
    <t>Manufacturers: Inventories to Sales Ratio</t>
  </si>
  <si>
    <t>WHLSLRIRSA</t>
  </si>
  <si>
    <t>Merchant Wholesalers: Inventories to Sales Ratio</t>
  </si>
  <si>
    <t>https://shillerdata.com/</t>
  </si>
  <si>
    <t>GFDEGDQ188S</t>
  </si>
  <si>
    <t>IEAMGSN</t>
  </si>
  <si>
    <t>IEAXGS</t>
  </si>
  <si>
    <t>National Accounts</t>
  </si>
  <si>
    <t>UNRATE</t>
  </si>
  <si>
    <t>MANEMP</t>
  </si>
  <si>
    <t>PAYEMS</t>
  </si>
  <si>
    <t>JTSJOL</t>
  </si>
  <si>
    <t>IURSA</t>
  </si>
  <si>
    <t>ICSA</t>
  </si>
  <si>
    <t>Labor</t>
  </si>
  <si>
    <t xml:space="preserve">Cyclically Adjusted PE Ratio </t>
  </si>
  <si>
    <t>Equity Earning Yield</t>
  </si>
  <si>
    <t>T10YFF</t>
  </si>
  <si>
    <t>M2REAL</t>
  </si>
  <si>
    <t>M1REAL</t>
  </si>
  <si>
    <t>DFF</t>
  </si>
  <si>
    <t>Monetary Policies</t>
  </si>
  <si>
    <t>Financial Conditions</t>
  </si>
  <si>
    <t>Manufacturers: Inventories to Sales Ratio </t>
  </si>
  <si>
    <t>Capacity Utilization: Total Index </t>
  </si>
  <si>
    <t>Quarterly</t>
  </si>
  <si>
    <t>All-Transactions House Price Index for the United States</t>
  </si>
  <si>
    <t>Production &amp; Business Activity</t>
  </si>
  <si>
    <t>Median Consumer Price Index</t>
  </si>
  <si>
    <t>Personal Consumption Expenditures: Chain-type Price Index </t>
  </si>
  <si>
    <t>Variable</t>
  </si>
  <si>
    <t>Ticker</t>
  </si>
  <si>
    <t>Group</t>
  </si>
  <si>
    <t>Link:</t>
  </si>
  <si>
    <t>Starting Date</t>
  </si>
  <si>
    <t>INFLATION</t>
  </si>
  <si>
    <t>Frequency</t>
  </si>
  <si>
    <r>
      <t>Total Business Inventories</t>
    </r>
    <r>
      <rPr>
        <sz val="11"/>
        <color rgb="FFFF0000"/>
        <rFont val="Calibri"/>
        <family val="2"/>
        <scheme val="minor"/>
      </rPr>
      <t xml:space="preserve"> (Millions of Dollars)</t>
    </r>
  </si>
  <si>
    <r>
      <t xml:space="preserve">Total Construction Spending: Total Construction in the United States </t>
    </r>
    <r>
      <rPr>
        <sz val="11"/>
        <color rgb="FFFF0000"/>
        <rFont val="Calibri"/>
        <family val="2"/>
        <scheme val="minor"/>
      </rPr>
      <t>(Millions of Dollars)</t>
    </r>
  </si>
  <si>
    <r>
      <t xml:space="preserve">Total Construction Spending: Manufacturing in the United States </t>
    </r>
    <r>
      <rPr>
        <sz val="11"/>
        <color rgb="FFFF0000"/>
        <rFont val="Calibri"/>
        <family val="2"/>
        <scheme val="minor"/>
      </rPr>
      <t>(Millions od Dollars)</t>
    </r>
  </si>
  <si>
    <r>
      <t xml:space="preserve">New Privately-Owned Housing Units Authorized in Permit-Issuing Places: Total Units </t>
    </r>
    <r>
      <rPr>
        <sz val="11"/>
        <color rgb="FFFF0000"/>
        <rFont val="Calibri"/>
        <family val="2"/>
        <scheme val="minor"/>
      </rPr>
      <t>(Thousands of Units)</t>
    </r>
  </si>
  <si>
    <r>
      <t xml:space="preserve">Leading Index for the United States </t>
    </r>
    <r>
      <rPr>
        <sz val="11"/>
        <color rgb="FFFF0000"/>
        <rFont val="Calibri"/>
        <family val="2"/>
        <scheme val="minor"/>
      </rPr>
      <t>(%)</t>
    </r>
  </si>
  <si>
    <r>
      <t xml:space="preserve">GDP-Based Recession Indicator Index </t>
    </r>
    <r>
      <rPr>
        <sz val="11"/>
        <color rgb="FFFF0000"/>
        <rFont val="Calibri"/>
        <family val="2"/>
        <scheme val="minor"/>
      </rPr>
      <t>(%)</t>
    </r>
  </si>
  <si>
    <r>
      <t xml:space="preserve">Real Gross Domestic Product </t>
    </r>
    <r>
      <rPr>
        <sz val="11"/>
        <color rgb="FFFF0000"/>
        <rFont val="Calibri"/>
        <family val="2"/>
        <scheme val="minor"/>
      </rPr>
      <t>(Billions of Chained 2017 Dollars)</t>
    </r>
  </si>
  <si>
    <t>Federal Funds Effective Rate (%)</t>
  </si>
  <si>
    <r>
      <t xml:space="preserve">Real M1 Money Stock </t>
    </r>
    <r>
      <rPr>
        <sz val="11"/>
        <color rgb="FFFF0000"/>
        <rFont val="Calibri"/>
        <family val="2"/>
        <scheme val="minor"/>
      </rPr>
      <t>(Billions of 1982-84 Dollars)</t>
    </r>
  </si>
  <si>
    <r>
      <t xml:space="preserve">Federal Funds Effective Rate </t>
    </r>
    <r>
      <rPr>
        <sz val="11"/>
        <color rgb="FFFF0000"/>
        <rFont val="Calibri"/>
        <family val="2"/>
        <scheme val="minor"/>
      </rPr>
      <t>(%)</t>
    </r>
  </si>
  <si>
    <t>Real M1 Money Stock (Billions of 1982-84 Dollars)</t>
  </si>
  <si>
    <t>Real M2 Money Stock (Billions of 1982-84 Dollars)</t>
  </si>
  <si>
    <r>
      <t xml:space="preserve">10-Year Treasury Constant Maturity Minus Federal Funds Rate </t>
    </r>
    <r>
      <rPr>
        <sz val="11"/>
        <color rgb="FFFF0000"/>
        <rFont val="Calibri"/>
        <family val="2"/>
        <scheme val="minor"/>
      </rPr>
      <t>(%)</t>
    </r>
  </si>
  <si>
    <r>
      <t xml:space="preserve">Real M2 Money Stock </t>
    </r>
    <r>
      <rPr>
        <sz val="11"/>
        <color rgb="FFFF0000"/>
        <rFont val="Calibri"/>
        <family val="2"/>
        <scheme val="minor"/>
      </rPr>
      <t>(Billions of 1982-84 Dollars)</t>
    </r>
  </si>
  <si>
    <t>10-Year Treasury Constant Maturity Minus Federal Funds Rate (Percent)</t>
  </si>
  <si>
    <t>Initial Claims (Number)</t>
  </si>
  <si>
    <t>Insured Unemployment Rate (%)</t>
  </si>
  <si>
    <r>
      <t>Initial Claims </t>
    </r>
    <r>
      <rPr>
        <sz val="11"/>
        <color rgb="FFFF0000"/>
        <rFont val="Calibri"/>
        <family val="2"/>
        <scheme val="minor"/>
      </rPr>
      <t xml:space="preserve"> (Number of Claims)</t>
    </r>
  </si>
  <si>
    <r>
      <t xml:space="preserve">Insured Unemployment Rate </t>
    </r>
    <r>
      <rPr>
        <sz val="11"/>
        <color rgb="FFFF0000"/>
        <rFont val="Calibri"/>
        <family val="2"/>
        <scheme val="minor"/>
      </rPr>
      <t>(%)</t>
    </r>
  </si>
  <si>
    <t>Job Openings: Total Nonfarm (Level in Thousands)</t>
  </si>
  <si>
    <t>All Employees, Total Nonfarm (Thousands of Persons)</t>
  </si>
  <si>
    <t>All Employees, Manufacturing (Thousands of Persons)</t>
  </si>
  <si>
    <t>Unemployment Rate (%)</t>
  </si>
  <si>
    <r>
      <t xml:space="preserve">Job Openings: Total Nonfarm </t>
    </r>
    <r>
      <rPr>
        <sz val="11"/>
        <color rgb="FFFF0000"/>
        <rFont val="Calibri"/>
        <family val="2"/>
        <scheme val="minor"/>
      </rPr>
      <t>(Thousands)</t>
    </r>
  </si>
  <si>
    <r>
      <t xml:space="preserve">All Employees, Total Nonfarm  </t>
    </r>
    <r>
      <rPr>
        <sz val="11"/>
        <color rgb="FFFF0000"/>
        <rFont val="Calibri"/>
        <family val="2"/>
        <scheme val="minor"/>
      </rPr>
      <t>(Thousands)</t>
    </r>
  </si>
  <si>
    <r>
      <t xml:space="preserve">All Employees, Manufacturing </t>
    </r>
    <r>
      <rPr>
        <sz val="11"/>
        <color rgb="FFFF0000"/>
        <rFont val="Calibri"/>
        <family val="2"/>
        <scheme val="minor"/>
      </rPr>
      <t>(Thousands)</t>
    </r>
  </si>
  <si>
    <r>
      <t xml:space="preserve">Unemployment Rate </t>
    </r>
    <r>
      <rPr>
        <sz val="11"/>
        <color rgb="FFFF0000"/>
        <rFont val="Calibri"/>
        <family val="2"/>
        <scheme val="minor"/>
      </rPr>
      <t>(%)</t>
    </r>
  </si>
  <si>
    <t>Exports of goods and services (Millions of Dollars)</t>
  </si>
  <si>
    <t>Imports of goods and services (Millions of Dollars)</t>
  </si>
  <si>
    <t>Federal Debt: Total Public Debt as Percent of Gross Domestic Product (%)</t>
  </si>
  <si>
    <r>
      <t>Exports of goods and services</t>
    </r>
    <r>
      <rPr>
        <u/>
        <sz val="11"/>
        <color rgb="FFFF0000"/>
        <rFont val="Calibri"/>
        <family val="2"/>
        <scheme val="minor"/>
      </rPr>
      <t xml:space="preserve"> (Millions od Dollars)</t>
    </r>
  </si>
  <si>
    <r>
      <t xml:space="preserve">Imports of goods and service </t>
    </r>
    <r>
      <rPr>
        <u/>
        <sz val="11"/>
        <color rgb="FFFF0000"/>
        <rFont val="Calibri"/>
        <family val="2"/>
        <scheme val="minor"/>
      </rPr>
      <t>(Millions od Dollars)</t>
    </r>
  </si>
  <si>
    <r>
      <t xml:space="preserve">Federal Debt: Total Public Debt as Percent of Gross Domestic Product </t>
    </r>
    <r>
      <rPr>
        <u/>
        <sz val="11"/>
        <color rgb="FFFF0000"/>
        <rFont val="Calibri"/>
        <family val="2"/>
        <scheme val="minor"/>
      </rPr>
      <t>(%)</t>
    </r>
  </si>
  <si>
    <r>
      <t xml:space="preserve">CPILFESL 10-Years Annualized Change </t>
    </r>
    <r>
      <rPr>
        <sz val="11"/>
        <color rgb="FFFF0000"/>
        <rFont val="Calibri"/>
        <family val="2"/>
        <scheme val="minor"/>
      </rPr>
      <t>(%)</t>
    </r>
  </si>
  <si>
    <r>
      <t xml:space="preserve">CPILFESL 1-Year Annualized Change </t>
    </r>
    <r>
      <rPr>
        <sz val="11"/>
        <color rgb="FFFF0000"/>
        <rFont val="Calibri"/>
        <family val="2"/>
        <scheme val="minor"/>
      </rPr>
      <t>(%)</t>
    </r>
  </si>
  <si>
    <t>CPILFESL1YAC</t>
  </si>
  <si>
    <t>CPILFESL10YAC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</si>
</sst>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yyyy\-mm\-dd"/>
    <numFmt numFmtId="166" formatCode="0.000%"/>
    <numFmt numFmtId="167" formatCode="0.00000"/>
    <numFmt numFmtId="168" formatCode="_(* #,##0.00_);_(* \(#,##0.00\);_(* &quot;-&quot;??_);_(@_)"/>
    <numFmt numFmtId="169" formatCode="_(* #,##0.00000_);_(* \(#,##0.00000\);_(* &quot;-&quot;??_);_(@_)"/>
    <numFmt numFmtId="170" formatCode="0.0000"/>
    <numFmt numFmtId="171" formatCode="0.0"/>
    <numFmt numFmtId="172" formatCode="0.0000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name val="Arial"/>
      <family val="2"/>
    </font>
    <font>
      <sz val="10"/>
      <name val="Courier"/>
    </font>
    <font>
      <sz val="10"/>
      <name val="Times New Roman"/>
      <family val="1"/>
    </font>
    <font>
      <b/>
      <sz val="10"/>
      <name val="Times New Roman"/>
      <family val="1"/>
    </font>
    <font>
      <i/>
      <sz val="9"/>
      <name val="Courier"/>
    </font>
    <font>
      <b/>
      <sz val="10"/>
      <name val="Courier"/>
    </font>
    <font>
      <sz val="9"/>
      <name val="Courier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i/>
      <sz val="9"/>
      <name val="Times New Roman"/>
      <family val="1"/>
    </font>
    <font>
      <i/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</font>
    <font>
      <u/>
      <sz val="10"/>
      <color theme="10"/>
      <name val="Arial"/>
      <family val="2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0"/>
      <color rgb="FF0070C0"/>
      <name val="Calibri"/>
      <family val="2"/>
      <scheme val="minor"/>
    </font>
    <font>
      <b/>
      <u/>
      <sz val="10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u/>
      <sz val="10"/>
      <color rgb="FFFFC000"/>
      <name val="Calibri"/>
      <family val="2"/>
      <scheme val="minor"/>
    </font>
    <font>
      <b/>
      <u/>
      <sz val="10"/>
      <color theme="7" tint="-0.249977111117893"/>
      <name val="Calibri"/>
      <family val="2"/>
      <scheme val="minor"/>
    </font>
    <font>
      <b/>
      <u/>
      <sz val="10"/>
      <color rgb="FF00B0F0"/>
      <name val="Calibri"/>
      <family val="2"/>
      <scheme val="minor"/>
    </font>
    <font>
      <b/>
      <u/>
      <sz val="10"/>
      <color rgb="FF00B05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rgb="FF92D05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2"/>
    <xf numFmtId="164" fontId="2" fillId="0" borderId="0" xfId="2" applyNumberFormat="1"/>
    <xf numFmtId="165" fontId="2" fillId="0" borderId="0" xfId="2" applyNumberFormat="1"/>
    <xf numFmtId="166" fontId="2" fillId="0" borderId="0" xfId="1" applyNumberFormat="1" applyFont="1"/>
    <xf numFmtId="0" fontId="2" fillId="2" borderId="0" xfId="2" applyFill="1" applyAlignment="1">
      <alignment horizontal="center"/>
    </xf>
    <xf numFmtId="0" fontId="4" fillId="0" borderId="0" xfId="2" applyFont="1"/>
    <xf numFmtId="0" fontId="3" fillId="0" borderId="0" xfId="3"/>
    <xf numFmtId="0" fontId="2" fillId="0" borderId="0" xfId="2" applyAlignment="1">
      <alignment horizontal="right"/>
    </xf>
    <xf numFmtId="167" fontId="2" fillId="0" borderId="0" xfId="2" applyNumberFormat="1"/>
    <xf numFmtId="2" fontId="2" fillId="0" borderId="0" xfId="2" applyNumberFormat="1"/>
    <xf numFmtId="0" fontId="5" fillId="0" borderId="0" xfId="4"/>
    <xf numFmtId="169" fontId="0" fillId="0" borderId="0" xfId="5" applyNumberFormat="1" applyFont="1"/>
    <xf numFmtId="10" fontId="6" fillId="3" borderId="0" xfId="6" applyNumberFormat="1" applyFont="1" applyFill="1" applyAlignment="1">
      <alignment horizontal="center" vertical="center"/>
    </xf>
    <xf numFmtId="0" fontId="6" fillId="0" borderId="0" xfId="4" applyFont="1" applyAlignment="1">
      <alignment horizontal="center" vertical="center"/>
    </xf>
    <xf numFmtId="2" fontId="6" fillId="0" borderId="0" xfId="5" applyNumberFormat="1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2" fontId="8" fillId="3" borderId="0" xfId="5" applyNumberFormat="1" applyFont="1" applyFill="1" applyAlignment="1">
      <alignment horizontal="center" vertical="center"/>
    </xf>
    <xf numFmtId="2" fontId="9" fillId="0" borderId="0" xfId="5" applyNumberFormat="1" applyFont="1" applyAlignment="1">
      <alignment horizontal="center"/>
    </xf>
    <xf numFmtId="168" fontId="5" fillId="3" borderId="0" xfId="5" applyFont="1" applyFill="1"/>
    <xf numFmtId="2" fontId="0" fillId="0" borderId="0" xfId="5" applyNumberFormat="1" applyFont="1"/>
    <xf numFmtId="2" fontId="0" fillId="0" borderId="0" xfId="5" applyNumberFormat="1" applyFont="1" applyAlignment="1">
      <alignment horizontal="center" vertical="center"/>
    </xf>
    <xf numFmtId="2" fontId="0" fillId="0" borderId="0" xfId="5" applyNumberFormat="1" applyFont="1" applyAlignment="1">
      <alignment horizontal="center"/>
    </xf>
    <xf numFmtId="168" fontId="6" fillId="3" borderId="0" xfId="5" applyFont="1" applyFill="1"/>
    <xf numFmtId="2" fontId="6" fillId="0" borderId="0" xfId="5" applyNumberFormat="1" applyFont="1"/>
    <xf numFmtId="2" fontId="7" fillId="0" borderId="0" xfId="5" applyNumberFormat="1" applyFont="1" applyAlignment="1">
      <alignment horizontal="center"/>
    </xf>
    <xf numFmtId="2" fontId="6" fillId="0" borderId="0" xfId="5" applyNumberFormat="1" applyFont="1" applyAlignment="1">
      <alignment horizontal="center"/>
    </xf>
    <xf numFmtId="0" fontId="6" fillId="0" borderId="0" xfId="4" applyFont="1"/>
    <xf numFmtId="170" fontId="6" fillId="0" borderId="0" xfId="4" applyNumberFormat="1" applyFont="1" applyAlignment="1">
      <alignment horizontal="center" vertical="center"/>
    </xf>
    <xf numFmtId="170" fontId="7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69" fontId="10" fillId="0" borderId="0" xfId="5" applyNumberFormat="1" applyFont="1" applyAlignment="1">
      <alignment horizontal="center" vertical="center"/>
    </xf>
    <xf numFmtId="0" fontId="11" fillId="0" borderId="0" xfId="4" applyFont="1" applyAlignment="1">
      <alignment horizontal="center" vertical="center"/>
    </xf>
    <xf numFmtId="2" fontId="11" fillId="0" borderId="0" xfId="5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2" fontId="12" fillId="0" borderId="0" xfId="5" applyNumberFormat="1" applyFont="1" applyAlignment="1">
      <alignment horizontal="center" vertical="center"/>
    </xf>
    <xf numFmtId="2" fontId="13" fillId="0" borderId="0" xfId="5" applyNumberFormat="1" applyFont="1" applyAlignment="1">
      <alignment horizontal="center" vertical="center"/>
    </xf>
    <xf numFmtId="168" fontId="11" fillId="3" borderId="0" xfId="5" applyFont="1" applyFill="1" applyAlignment="1">
      <alignment horizontal="center" vertical="center"/>
    </xf>
    <xf numFmtId="2" fontId="11" fillId="0" borderId="0" xfId="5" applyNumberFormat="1" applyFont="1" applyAlignment="1">
      <alignment horizontal="center" vertical="center" wrapText="1"/>
    </xf>
    <xf numFmtId="10" fontId="5" fillId="0" borderId="0" xfId="4" applyNumberFormat="1"/>
    <xf numFmtId="10" fontId="7" fillId="3" borderId="0" xfId="6" applyNumberFormat="1" applyFont="1" applyFill="1" applyAlignment="1">
      <alignment horizontal="center" vertical="center"/>
    </xf>
    <xf numFmtId="2" fontId="14" fillId="3" borderId="0" xfId="5" applyNumberFormat="1" applyFont="1" applyFill="1" applyAlignment="1">
      <alignment horizontal="center" vertical="center"/>
    </xf>
    <xf numFmtId="2" fontId="7" fillId="4" borderId="1" xfId="5" applyNumberFormat="1" applyFont="1" applyFill="1" applyBorder="1" applyAlignment="1">
      <alignment horizontal="center"/>
    </xf>
    <xf numFmtId="2" fontId="6" fillId="3" borderId="0" xfId="5" applyNumberFormat="1" applyFont="1" applyFill="1"/>
    <xf numFmtId="2" fontId="6" fillId="0" borderId="0" xfId="4" applyNumberFormat="1" applyFont="1" applyAlignment="1">
      <alignment horizontal="center"/>
    </xf>
    <xf numFmtId="2" fontId="6" fillId="0" borderId="0" xfId="5" applyNumberFormat="1" applyFont="1" applyFill="1"/>
    <xf numFmtId="2" fontId="6" fillId="3" borderId="0" xfId="5" applyNumberFormat="1" applyFont="1" applyFill="1" applyAlignment="1">
      <alignment horizontal="center"/>
    </xf>
    <xf numFmtId="2" fontId="6" fillId="0" borderId="0" xfId="5" applyNumberFormat="1" applyFont="1" applyAlignment="1" applyProtection="1">
      <alignment horizontal="center" vertical="center"/>
      <protection locked="0"/>
    </xf>
    <xf numFmtId="2" fontId="6" fillId="0" borderId="0" xfId="5" applyNumberFormat="1" applyFont="1" applyAlignment="1">
      <alignment horizontal="center" wrapText="1"/>
    </xf>
    <xf numFmtId="2" fontId="6" fillId="0" borderId="0" xfId="5" applyNumberFormat="1" applyFont="1" applyAlignment="1">
      <alignment horizontal="right"/>
    </xf>
    <xf numFmtId="2" fontId="7" fillId="3" borderId="0" xfId="5" applyNumberFormat="1" applyFont="1" applyFill="1" applyAlignment="1">
      <alignment horizontal="center" vertical="center"/>
    </xf>
    <xf numFmtId="2" fontId="6" fillId="3" borderId="0" xfId="5" applyNumberFormat="1" applyFont="1" applyFill="1" applyAlignment="1">
      <alignment horizontal="center" vertical="center"/>
    </xf>
    <xf numFmtId="2" fontId="15" fillId="3" borderId="0" xfId="5" applyNumberFormat="1" applyFont="1" applyFill="1" applyAlignment="1">
      <alignment horizontal="center"/>
    </xf>
    <xf numFmtId="168" fontId="6" fillId="3" borderId="0" xfId="5" applyFont="1" applyFill="1" applyAlignment="1">
      <alignment horizontal="center"/>
    </xf>
    <xf numFmtId="0" fontId="6" fillId="0" borderId="0" xfId="4" applyFont="1" applyAlignment="1">
      <alignment horizontal="center"/>
    </xf>
    <xf numFmtId="0" fontId="6" fillId="0" borderId="0" xfId="4" applyFont="1" applyAlignment="1">
      <alignment horizontal="left"/>
    </xf>
    <xf numFmtId="2" fontId="7" fillId="2" borderId="4" xfId="5" applyNumberFormat="1" applyFont="1" applyFill="1" applyBorder="1" applyAlignment="1">
      <alignment horizontal="center"/>
    </xf>
    <xf numFmtId="2" fontId="7" fillId="2" borderId="3" xfId="5" applyNumberFormat="1" applyFont="1" applyFill="1" applyBorder="1" applyAlignment="1">
      <alignment horizontal="center"/>
    </xf>
    <xf numFmtId="0" fontId="6" fillId="2" borderId="0" xfId="4" applyFont="1" applyFill="1" applyAlignment="1">
      <alignment horizontal="center"/>
    </xf>
    <xf numFmtId="14" fontId="6" fillId="0" borderId="0" xfId="4" applyNumberFormat="1" applyFont="1"/>
    <xf numFmtId="2" fontId="6" fillId="0" borderId="0" xfId="4" applyNumberFormat="1" applyFont="1"/>
    <xf numFmtId="1" fontId="0" fillId="0" borderId="0" xfId="0" applyNumberFormat="1"/>
    <xf numFmtId="1" fontId="1" fillId="0" borderId="0" xfId="0" applyNumberFormat="1" applyFont="1"/>
    <xf numFmtId="169" fontId="1" fillId="0" borderId="0" xfId="5" applyNumberFormat="1" applyFont="1"/>
    <xf numFmtId="171" fontId="2" fillId="0" borderId="0" xfId="2" applyNumberFormat="1"/>
    <xf numFmtId="0" fontId="2" fillId="2" borderId="0" xfId="2" applyFill="1"/>
    <xf numFmtId="0" fontId="20" fillId="0" borderId="0" xfId="11"/>
    <xf numFmtId="165" fontId="0" fillId="0" borderId="0" xfId="0" applyNumberFormat="1"/>
    <xf numFmtId="171" fontId="0" fillId="0" borderId="0" xfId="0" applyNumberFormat="1"/>
    <xf numFmtId="0" fontId="21" fillId="0" borderId="0" xfId="3" applyFont="1"/>
    <xf numFmtId="172" fontId="2" fillId="0" borderId="0" xfId="2" applyNumberFormat="1"/>
    <xf numFmtId="1" fontId="2" fillId="0" borderId="0" xfId="2" applyNumberFormat="1"/>
    <xf numFmtId="2" fontId="3" fillId="0" borderId="0" xfId="3" applyNumberForma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left" vertical="center"/>
    </xf>
    <xf numFmtId="0" fontId="3" fillId="2" borderId="0" xfId="3" applyFill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3" fillId="2" borderId="0" xfId="3" applyFill="1"/>
    <xf numFmtId="0" fontId="24" fillId="0" borderId="8" xfId="3" applyFont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2" fontId="6" fillId="0" borderId="0" xfId="5" applyNumberFormat="1" applyFont="1" applyBorder="1" applyAlignment="1">
      <alignment horizontal="center"/>
    </xf>
    <xf numFmtId="2" fontId="6" fillId="0" borderId="0" xfId="5" applyNumberFormat="1" applyFont="1" applyBorder="1" applyAlignment="1">
      <alignment horizontal="center" vertical="center"/>
    </xf>
    <xf numFmtId="168" fontId="6" fillId="3" borderId="0" xfId="5" applyFont="1" applyFill="1" applyBorder="1" applyAlignment="1">
      <alignment horizontal="center"/>
    </xf>
    <xf numFmtId="2" fontId="7" fillId="0" borderId="0" xfId="5" applyNumberFormat="1" applyFont="1" applyFill="1" applyBorder="1" applyAlignment="1">
      <alignment horizontal="center"/>
    </xf>
    <xf numFmtId="2" fontId="7" fillId="0" borderId="0" xfId="5" applyNumberFormat="1" applyFont="1" applyBorder="1" applyAlignment="1">
      <alignment horizontal="center"/>
    </xf>
    <xf numFmtId="2" fontId="15" fillId="3" borderId="0" xfId="5" applyNumberFormat="1" applyFont="1" applyFill="1" applyBorder="1" applyAlignment="1">
      <alignment horizontal="center"/>
    </xf>
    <xf numFmtId="2" fontId="7" fillId="3" borderId="0" xfId="5" applyNumberFormat="1" applyFont="1" applyFill="1" applyBorder="1" applyAlignment="1">
      <alignment horizontal="center" vertical="center"/>
    </xf>
    <xf numFmtId="2" fontId="6" fillId="3" borderId="0" xfId="5" applyNumberFormat="1" applyFont="1" applyFill="1" applyBorder="1" applyAlignment="1">
      <alignment horizontal="center" vertical="center"/>
    </xf>
    <xf numFmtId="2" fontId="3" fillId="2" borderId="2" xfId="3" applyNumberFormat="1" applyFill="1" applyBorder="1" applyAlignment="1">
      <alignment horizontal="center"/>
    </xf>
    <xf numFmtId="14" fontId="2" fillId="0" borderId="8" xfId="2" applyNumberFormat="1" applyBorder="1"/>
    <xf numFmtId="14" fontId="0" fillId="0" borderId="8" xfId="0" applyNumberFormat="1" applyBorder="1"/>
    <xf numFmtId="0" fontId="26" fillId="0" borderId="0" xfId="0" applyFont="1"/>
    <xf numFmtId="0" fontId="25" fillId="0" borderId="8" xfId="3" applyFont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7" fillId="0" borderId="8" xfId="3" applyFont="1" applyBorder="1" applyAlignment="1">
      <alignment horizontal="center"/>
    </xf>
    <xf numFmtId="0" fontId="29" fillId="0" borderId="8" xfId="3" applyFont="1" applyBorder="1" applyAlignment="1">
      <alignment horizontal="center" vertical="center"/>
    </xf>
    <xf numFmtId="0" fontId="29" fillId="0" borderId="8" xfId="3" applyFont="1" applyBorder="1" applyAlignment="1">
      <alignment horizontal="center"/>
    </xf>
    <xf numFmtId="14" fontId="2" fillId="12" borderId="8" xfId="2" applyNumberFormat="1" applyFill="1" applyBorder="1"/>
    <xf numFmtId="0" fontId="0" fillId="13" borderId="8" xfId="0" applyFill="1" applyBorder="1"/>
    <xf numFmtId="0" fontId="30" fillId="0" borderId="1" xfId="3" applyFont="1" applyBorder="1" applyAlignment="1">
      <alignment horizontal="center" vertical="center"/>
    </xf>
    <xf numFmtId="0" fontId="30" fillId="0" borderId="6" xfId="3" applyFont="1" applyBorder="1" applyAlignment="1">
      <alignment horizontal="center" vertical="center"/>
    </xf>
    <xf numFmtId="0" fontId="30" fillId="0" borderId="8" xfId="3" applyFont="1" applyBorder="1" applyAlignment="1">
      <alignment horizontal="center"/>
    </xf>
    <xf numFmtId="0" fontId="30" fillId="0" borderId="8" xfId="3" applyFont="1" applyBorder="1" applyAlignment="1">
      <alignment horizontal="center" vertical="center"/>
    </xf>
    <xf numFmtId="0" fontId="2" fillId="2" borderId="0" xfId="2" applyFill="1" applyAlignment="1">
      <alignment horizontal="right"/>
    </xf>
    <xf numFmtId="0" fontId="3" fillId="2" borderId="0" xfId="3" applyFill="1" applyAlignment="1">
      <alignment horizontal="right"/>
    </xf>
    <xf numFmtId="0" fontId="31" fillId="0" borderId="8" xfId="3" applyFont="1" applyBorder="1" applyAlignment="1">
      <alignment horizontal="center"/>
    </xf>
    <xf numFmtId="14" fontId="2" fillId="14" borderId="8" xfId="2" applyNumberFormat="1" applyFill="1" applyBorder="1"/>
    <xf numFmtId="14" fontId="2" fillId="15" borderId="8" xfId="2" applyNumberFormat="1" applyFill="1" applyBorder="1"/>
    <xf numFmtId="14" fontId="2" fillId="16" borderId="8" xfId="2" applyNumberFormat="1" applyFill="1" applyBorder="1"/>
    <xf numFmtId="0" fontId="28" fillId="0" borderId="7" xfId="3" applyFont="1" applyBorder="1" applyAlignment="1">
      <alignment horizontal="center"/>
    </xf>
    <xf numFmtId="0" fontId="28" fillId="0" borderId="1" xfId="3" applyFont="1" applyBorder="1" applyAlignment="1">
      <alignment horizontal="center"/>
    </xf>
    <xf numFmtId="0" fontId="28" fillId="0" borderId="6" xfId="3" applyFont="1" applyBorder="1" applyAlignment="1">
      <alignment horizontal="center"/>
    </xf>
    <xf numFmtId="0" fontId="26" fillId="0" borderId="8" xfId="0" applyFont="1" applyBorder="1"/>
    <xf numFmtId="14" fontId="2" fillId="11" borderId="8" xfId="2" applyNumberFormat="1" applyFill="1" applyBorder="1"/>
    <xf numFmtId="0" fontId="1" fillId="13" borderId="8" xfId="0" applyFont="1" applyFill="1" applyBorder="1"/>
    <xf numFmtId="0" fontId="33" fillId="0" borderId="1" xfId="3" applyFont="1" applyBorder="1" applyAlignment="1">
      <alignment horizontal="center" vertical="center"/>
    </xf>
    <xf numFmtId="0" fontId="33" fillId="0" borderId="6" xfId="3" applyFont="1" applyBorder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14" fontId="34" fillId="0" borderId="0" xfId="4" applyNumberFormat="1" applyFont="1"/>
    <xf numFmtId="0" fontId="35" fillId="0" borderId="8" xfId="3" applyFont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64" fontId="0" fillId="0" borderId="0" xfId="0" applyNumberFormat="1"/>
  </cellXfs>
  <cellStyles count="12">
    <cellStyle name="Collegamento ipertestuale" xfId="3" builtinId="8"/>
    <cellStyle name="Collegamento ipertestuale 2" xfId="10" xr:uid="{09E1162B-3267-4DD4-AFA3-F486A9E6AA05}"/>
    <cellStyle name="Collegamento ipertestuale 3" xfId="11" xr:uid="{725CBEF6-02F2-424B-9308-319084E2A91F}"/>
    <cellStyle name="Migliaia 2" xfId="5" xr:uid="{9E18829F-288E-4410-8017-2FB7C72F9A8D}"/>
    <cellStyle name="Normal 3" xfId="7" xr:uid="{52568F81-EC03-49A6-A311-118CCA94B535}"/>
    <cellStyle name="Normal 5" xfId="8" xr:uid="{BB97F9FE-548B-4EA0-8589-943A8A79777D}"/>
    <cellStyle name="Normale" xfId="0" builtinId="0"/>
    <cellStyle name="Normale 2" xfId="2" xr:uid="{D14D4FF0-38C3-4F84-9960-D251FDDD7E35}"/>
    <cellStyle name="Normale 3" xfId="4" xr:uid="{3B4563B1-BE71-4B71-A4A0-945F450B4690}"/>
    <cellStyle name="Normale 4" xfId="9" xr:uid="{19336D38-8382-40F8-B55B-4EA613B1BC52}"/>
    <cellStyle name="Percentuale" xfId="1" builtinId="5"/>
    <cellStyle name="Percentuale 2" xfId="6" xr:uid="{E7740A58-FB0D-4E7D-BC7E-52A9D507C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dash\My%20Documents\sweta\IBM2003\my%20updatefornewIBMLCD%2003Q4%20iSi1-v11updat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final"/>
      <sheetName val="Inputs"/>
      <sheetName val="DB"/>
      <sheetName val="Summary"/>
      <sheetName val="Mobile Handset Fcst by Std"/>
      <sheetName val="Mobile Handset Semi by Std"/>
      <sheetName val="Mobile Handset Semi by Func."/>
      <sheetName val="Fabs and Regional Sp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CPILFES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CPIAUCS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CORESTICKM159SFRBAT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CEPI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CEPILF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MEDCPIM158SFRBCL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PIACO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CUOMFGOMF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SRATIO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BUSINV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TTLCONS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TLMFGCONS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ERMIT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NDPRO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TCU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PMAN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MNFCTRIRSA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WHLSLRIRSA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USSLIND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USPHCI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JHGDPBRINDX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GDPC1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NFCIRISK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NFCICREDIT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NFCILEVERAGE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DFF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M1REAL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M2REAL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T10YFF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shillerdata.com/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hillerdata.com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CSA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URSA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JTSJOL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AYEMS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MANEMP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UNRATE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EAXGS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IEAMGSN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GFDEGDQ188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1395-FCB2-41E9-A022-5449F59A395D}">
  <sheetPr>
    <tabColor rgb="FFC00000"/>
  </sheetPr>
  <dimension ref="A1:E44"/>
  <sheetViews>
    <sheetView workbookViewId="0">
      <selection activeCell="B3" sqref="B3"/>
    </sheetView>
  </sheetViews>
  <sheetFormatPr defaultRowHeight="14.5"/>
  <cols>
    <col min="1" max="1" width="30.26953125" customWidth="1"/>
    <col min="2" max="2" width="24.453125" customWidth="1"/>
    <col min="3" max="3" width="89.453125" bestFit="1" customWidth="1"/>
    <col min="4" max="4" width="11.81640625" bestFit="1" customWidth="1"/>
    <col min="5" max="5" width="9.453125" bestFit="1" customWidth="1"/>
  </cols>
  <sheetData>
    <row r="1" spans="1:5">
      <c r="A1" s="78" t="s">
        <v>134</v>
      </c>
      <c r="B1" s="78" t="s">
        <v>133</v>
      </c>
      <c r="C1" s="78" t="s">
        <v>132</v>
      </c>
      <c r="D1" s="83" t="s">
        <v>136</v>
      </c>
      <c r="E1" s="80" t="s">
        <v>138</v>
      </c>
    </row>
    <row r="2" spans="1:5">
      <c r="A2" s="135" t="s">
        <v>137</v>
      </c>
      <c r="B2" s="103" t="s">
        <v>0</v>
      </c>
      <c r="C2" s="79" t="s">
        <v>60</v>
      </c>
      <c r="D2" s="94">
        <v>20821</v>
      </c>
      <c r="E2" s="74" t="s">
        <v>46</v>
      </c>
    </row>
    <row r="3" spans="1:5">
      <c r="A3" s="136"/>
      <c r="B3" s="119" t="s">
        <v>174</v>
      </c>
      <c r="C3" s="76" t="s">
        <v>173</v>
      </c>
      <c r="D3" s="94">
        <v>21186</v>
      </c>
      <c r="E3" s="74" t="s">
        <v>46</v>
      </c>
    </row>
    <row r="4" spans="1:5">
      <c r="A4" s="136"/>
      <c r="B4" s="120" t="s">
        <v>175</v>
      </c>
      <c r="C4" s="74" t="s">
        <v>172</v>
      </c>
      <c r="D4" s="94">
        <v>24473</v>
      </c>
      <c r="E4" s="74" t="s">
        <v>46</v>
      </c>
    </row>
    <row r="5" spans="1:5">
      <c r="A5" s="136"/>
      <c r="B5" s="105" t="s">
        <v>59</v>
      </c>
      <c r="C5" s="75" t="s">
        <v>63</v>
      </c>
      <c r="D5" s="93">
        <v>17168</v>
      </c>
      <c r="E5" s="74" t="s">
        <v>46</v>
      </c>
    </row>
    <row r="6" spans="1:5">
      <c r="A6" s="136"/>
      <c r="B6" s="105" t="s">
        <v>62</v>
      </c>
      <c r="C6" s="75" t="s">
        <v>61</v>
      </c>
      <c r="D6" s="93">
        <v>24838</v>
      </c>
      <c r="E6" s="74" t="s">
        <v>46</v>
      </c>
    </row>
    <row r="7" spans="1:5">
      <c r="A7" s="136"/>
      <c r="B7" s="106" t="s">
        <v>64</v>
      </c>
      <c r="C7" s="75" t="s">
        <v>131</v>
      </c>
      <c r="D7" s="93">
        <v>21551</v>
      </c>
      <c r="E7" s="74" t="s">
        <v>46</v>
      </c>
    </row>
    <row r="8" spans="1:5">
      <c r="A8" s="136"/>
      <c r="B8" s="106" t="s">
        <v>66</v>
      </c>
      <c r="C8" s="75" t="s">
        <v>67</v>
      </c>
      <c r="D8" s="93">
        <v>21551</v>
      </c>
      <c r="E8" s="74" t="s">
        <v>46</v>
      </c>
    </row>
    <row r="9" spans="1:5">
      <c r="A9" s="136"/>
      <c r="B9" s="106" t="s">
        <v>68</v>
      </c>
      <c r="C9" s="75" t="s">
        <v>130</v>
      </c>
      <c r="D9" s="93">
        <v>30317</v>
      </c>
      <c r="E9" s="74" t="s">
        <v>46</v>
      </c>
    </row>
    <row r="10" spans="1:5">
      <c r="A10" s="136"/>
      <c r="B10" s="106" t="s">
        <v>70</v>
      </c>
      <c r="C10" s="75" t="s">
        <v>71</v>
      </c>
      <c r="D10" s="93">
        <v>4750</v>
      </c>
      <c r="E10" s="74" t="s">
        <v>46</v>
      </c>
    </row>
    <row r="11" spans="1:5">
      <c r="A11" s="137"/>
      <c r="B11" s="104" t="s">
        <v>72</v>
      </c>
      <c r="C11" s="73" t="s">
        <v>73</v>
      </c>
      <c r="D11" s="93">
        <v>31017</v>
      </c>
      <c r="E11" s="74" t="s">
        <v>46</v>
      </c>
    </row>
    <row r="12" spans="1:5">
      <c r="A12" s="141" t="s">
        <v>129</v>
      </c>
      <c r="B12" s="99" t="s">
        <v>79</v>
      </c>
      <c r="C12" s="74" t="s">
        <v>80</v>
      </c>
      <c r="D12" s="111">
        <v>33604</v>
      </c>
      <c r="E12" s="74" t="s">
        <v>46</v>
      </c>
    </row>
    <row r="13" spans="1:5">
      <c r="A13" s="142"/>
      <c r="B13" s="99" t="s">
        <v>85</v>
      </c>
      <c r="C13" s="74" t="s">
        <v>139</v>
      </c>
      <c r="D13" s="111">
        <v>33604</v>
      </c>
      <c r="E13" s="74" t="s">
        <v>46</v>
      </c>
    </row>
    <row r="14" spans="1:5">
      <c r="A14" s="142"/>
      <c r="B14" s="99" t="s">
        <v>87</v>
      </c>
      <c r="C14" s="74" t="s">
        <v>140</v>
      </c>
      <c r="D14" s="101">
        <v>33970</v>
      </c>
      <c r="E14" s="74" t="s">
        <v>46</v>
      </c>
    </row>
    <row r="15" spans="1:5">
      <c r="A15" s="142"/>
      <c r="B15" s="99" t="s">
        <v>89</v>
      </c>
      <c r="C15" s="74" t="s">
        <v>141</v>
      </c>
      <c r="D15" s="112">
        <v>37257</v>
      </c>
      <c r="E15" s="74" t="s">
        <v>46</v>
      </c>
    </row>
    <row r="16" spans="1:5">
      <c r="A16" s="142"/>
      <c r="B16" s="99" t="s">
        <v>91</v>
      </c>
      <c r="C16" s="74" t="s">
        <v>128</v>
      </c>
      <c r="D16" s="93">
        <v>27395</v>
      </c>
      <c r="E16" s="102" t="s">
        <v>127</v>
      </c>
    </row>
    <row r="17" spans="1:5">
      <c r="A17" s="142"/>
      <c r="B17" s="99" t="s">
        <v>93</v>
      </c>
      <c r="C17" s="74" t="s">
        <v>142</v>
      </c>
      <c r="D17" s="93">
        <v>21916</v>
      </c>
      <c r="E17" s="74" t="s">
        <v>46</v>
      </c>
    </row>
    <row r="18" spans="1:5">
      <c r="A18" s="142"/>
      <c r="B18" s="99" t="s">
        <v>95</v>
      </c>
      <c r="C18" s="74" t="s">
        <v>96</v>
      </c>
      <c r="D18" s="93">
        <v>6941</v>
      </c>
      <c r="E18" s="74" t="s">
        <v>46</v>
      </c>
    </row>
    <row r="19" spans="1:5">
      <c r="A19" s="142"/>
      <c r="B19" s="99" t="s">
        <v>97</v>
      </c>
      <c r="C19" s="74" t="s">
        <v>126</v>
      </c>
      <c r="D19" s="93">
        <v>24473</v>
      </c>
      <c r="E19" s="74" t="s">
        <v>46</v>
      </c>
    </row>
    <row r="20" spans="1:5">
      <c r="A20" s="142"/>
      <c r="B20" s="99" t="s">
        <v>99</v>
      </c>
      <c r="C20" s="74" t="s">
        <v>100</v>
      </c>
      <c r="D20" s="93">
        <v>26299</v>
      </c>
      <c r="E20" s="74" t="s">
        <v>46</v>
      </c>
    </row>
    <row r="21" spans="1:5">
      <c r="A21" s="142"/>
      <c r="B21" s="99" t="s">
        <v>101</v>
      </c>
      <c r="C21" s="74" t="s">
        <v>125</v>
      </c>
      <c r="D21" s="93">
        <v>33604</v>
      </c>
      <c r="E21" s="74" t="s">
        <v>46</v>
      </c>
    </row>
    <row r="22" spans="1:5">
      <c r="A22" s="142"/>
      <c r="B22" s="99" t="s">
        <v>103</v>
      </c>
      <c r="C22" s="74" t="s">
        <v>104</v>
      </c>
      <c r="D22" s="93">
        <v>33604</v>
      </c>
      <c r="E22" s="74" t="s">
        <v>46</v>
      </c>
    </row>
    <row r="23" spans="1:5">
      <c r="A23" s="142"/>
      <c r="B23" s="100" t="s">
        <v>57</v>
      </c>
      <c r="C23" s="74" t="s">
        <v>143</v>
      </c>
      <c r="D23" s="93">
        <v>29952</v>
      </c>
      <c r="E23" s="74" t="s">
        <v>46</v>
      </c>
    </row>
    <row r="24" spans="1:5">
      <c r="A24" s="142"/>
      <c r="B24" s="100" t="s">
        <v>58</v>
      </c>
      <c r="C24" s="74" t="s">
        <v>75</v>
      </c>
      <c r="D24" s="93">
        <v>28856</v>
      </c>
      <c r="E24" s="74" t="s">
        <v>46</v>
      </c>
    </row>
    <row r="25" spans="1:5">
      <c r="A25" s="142"/>
      <c r="B25" s="100" t="s">
        <v>76</v>
      </c>
      <c r="C25" s="74" t="s">
        <v>144</v>
      </c>
      <c r="D25" s="93">
        <v>24746</v>
      </c>
      <c r="E25" s="102" t="s">
        <v>127</v>
      </c>
    </row>
    <row r="26" spans="1:5">
      <c r="A26" s="143"/>
      <c r="B26" s="100" t="s">
        <v>77</v>
      </c>
      <c r="C26" s="74" t="s">
        <v>145</v>
      </c>
      <c r="D26" s="93">
        <v>17168</v>
      </c>
      <c r="E26" s="102" t="s">
        <v>127</v>
      </c>
    </row>
    <row r="27" spans="1:5">
      <c r="A27" s="126" t="s">
        <v>124</v>
      </c>
      <c r="B27" s="98" t="s">
        <v>5</v>
      </c>
      <c r="C27" s="74" t="s">
        <v>82</v>
      </c>
      <c r="D27" s="93">
        <v>25934</v>
      </c>
      <c r="E27" s="74" t="s">
        <v>46</v>
      </c>
    </row>
    <row r="28" spans="1:5">
      <c r="A28" s="127"/>
      <c r="B28" s="96" t="s">
        <v>4</v>
      </c>
      <c r="C28" s="74" t="s">
        <v>83</v>
      </c>
      <c r="D28" s="93">
        <v>25934</v>
      </c>
      <c r="E28" s="74" t="s">
        <v>46</v>
      </c>
    </row>
    <row r="29" spans="1:5">
      <c r="A29" s="128"/>
      <c r="B29" s="96" t="s">
        <v>6</v>
      </c>
      <c r="C29" s="74" t="s">
        <v>84</v>
      </c>
      <c r="D29" s="93">
        <v>25934</v>
      </c>
      <c r="E29" s="74" t="s">
        <v>46</v>
      </c>
    </row>
    <row r="30" spans="1:5">
      <c r="A30" s="138" t="s">
        <v>123</v>
      </c>
      <c r="B30" s="82" t="s">
        <v>122</v>
      </c>
      <c r="C30" s="74" t="s">
        <v>148</v>
      </c>
      <c r="D30" s="93">
        <v>19906</v>
      </c>
      <c r="E30" s="74" t="s">
        <v>46</v>
      </c>
    </row>
    <row r="31" spans="1:5">
      <c r="A31" s="139"/>
      <c r="B31" s="82" t="s">
        <v>121</v>
      </c>
      <c r="C31" s="74" t="s">
        <v>147</v>
      </c>
      <c r="D31" s="93">
        <v>21551</v>
      </c>
      <c r="E31" s="74" t="s">
        <v>46</v>
      </c>
    </row>
    <row r="32" spans="1:5">
      <c r="A32" s="139"/>
      <c r="B32" s="82" t="s">
        <v>120</v>
      </c>
      <c r="C32" s="74" t="s">
        <v>152</v>
      </c>
      <c r="D32" s="93">
        <v>21551</v>
      </c>
      <c r="E32" s="74" t="s">
        <v>46</v>
      </c>
    </row>
    <row r="33" spans="1:5">
      <c r="A33" s="140"/>
      <c r="B33" s="82" t="s">
        <v>119</v>
      </c>
      <c r="C33" s="74" t="s">
        <v>151</v>
      </c>
      <c r="D33" s="93">
        <v>22647</v>
      </c>
      <c r="E33" s="74" t="s">
        <v>46</v>
      </c>
    </row>
    <row r="34" spans="1:5">
      <c r="A34" s="97" t="s">
        <v>118</v>
      </c>
      <c r="B34" s="125" t="s">
        <v>15</v>
      </c>
      <c r="C34" s="74" t="s">
        <v>117</v>
      </c>
      <c r="D34" s="93">
        <v>1</v>
      </c>
      <c r="E34" s="93" t="s">
        <v>46</v>
      </c>
    </row>
    <row r="35" spans="1:5">
      <c r="A35" s="129" t="s">
        <v>116</v>
      </c>
      <c r="B35" s="109" t="s">
        <v>115</v>
      </c>
      <c r="C35" s="74" t="s">
        <v>156</v>
      </c>
      <c r="D35" s="93">
        <v>24473</v>
      </c>
      <c r="E35" s="74" t="s">
        <v>46</v>
      </c>
    </row>
    <row r="36" spans="1:5">
      <c r="A36" s="130"/>
      <c r="B36" s="109" t="s">
        <v>114</v>
      </c>
      <c r="C36" s="74" t="s">
        <v>157</v>
      </c>
      <c r="D36" s="93">
        <v>25934</v>
      </c>
      <c r="E36" s="74" t="s">
        <v>46</v>
      </c>
    </row>
    <row r="37" spans="1:5">
      <c r="A37" s="130"/>
      <c r="B37" s="109" t="s">
        <v>113</v>
      </c>
      <c r="C37" s="74" t="s">
        <v>162</v>
      </c>
      <c r="D37" s="110">
        <v>36861</v>
      </c>
      <c r="E37" s="74" t="s">
        <v>46</v>
      </c>
    </row>
    <row r="38" spans="1:5">
      <c r="A38" s="130"/>
      <c r="B38" s="109" t="s">
        <v>112</v>
      </c>
      <c r="C38" s="74" t="s">
        <v>163</v>
      </c>
      <c r="D38" s="93">
        <v>14246</v>
      </c>
      <c r="E38" s="74" t="s">
        <v>46</v>
      </c>
    </row>
    <row r="39" spans="1:5">
      <c r="A39" s="130"/>
      <c r="B39" s="109" t="s">
        <v>111</v>
      </c>
      <c r="C39" s="74" t="s">
        <v>164</v>
      </c>
      <c r="D39" s="93">
        <v>14246</v>
      </c>
      <c r="E39" s="74" t="s">
        <v>46</v>
      </c>
    </row>
    <row r="40" spans="1:5">
      <c r="A40" s="131"/>
      <c r="B40" s="109" t="s">
        <v>110</v>
      </c>
      <c r="C40" s="74" t="s">
        <v>165</v>
      </c>
      <c r="D40" s="93">
        <v>17533</v>
      </c>
      <c r="E40" s="74" t="s">
        <v>46</v>
      </c>
    </row>
    <row r="41" spans="1:5">
      <c r="A41" s="132" t="s">
        <v>109</v>
      </c>
      <c r="B41" s="113" t="s">
        <v>108</v>
      </c>
      <c r="C41" s="116" t="s">
        <v>169</v>
      </c>
      <c r="D41" s="117">
        <v>36161</v>
      </c>
      <c r="E41" s="118" t="s">
        <v>127</v>
      </c>
    </row>
    <row r="42" spans="1:5">
      <c r="A42" s="133"/>
      <c r="B42" s="114" t="s">
        <v>107</v>
      </c>
      <c r="C42" s="116" t="s">
        <v>170</v>
      </c>
      <c r="D42" s="117">
        <v>36161</v>
      </c>
      <c r="E42" s="118" t="s">
        <v>127</v>
      </c>
    </row>
    <row r="43" spans="1:5">
      <c r="A43" s="134"/>
      <c r="B43" s="115" t="s">
        <v>106</v>
      </c>
      <c r="C43" s="116" t="s">
        <v>171</v>
      </c>
      <c r="D43" s="117">
        <v>24108</v>
      </c>
      <c r="E43" s="118" t="s">
        <v>127</v>
      </c>
    </row>
    <row r="44" spans="1:5">
      <c r="D44" s="95"/>
    </row>
  </sheetData>
  <mergeCells count="6">
    <mergeCell ref="A27:A29"/>
    <mergeCell ref="A35:A40"/>
    <mergeCell ref="A41:A43"/>
    <mergeCell ref="A2:A11"/>
    <mergeCell ref="A30:A33"/>
    <mergeCell ref="A12:A26"/>
  </mergeCells>
  <hyperlinks>
    <hyperlink ref="B5" location="CPIAUCSL!A1" display="CPIAUCSL" xr:uid="{FF7476D2-BE83-417C-A48A-1FD623BF4734}"/>
    <hyperlink ref="B6" location="CORESTICKM159SFRBATL!A1" display="CORESTICKM159SFRBATL" xr:uid="{6745B2BA-5B84-49BF-B203-333017F599FE}"/>
    <hyperlink ref="B7" location="PCEPI!A1" display="PCEPI" xr:uid="{9C094B77-CD3B-43C7-B556-945117D27C72}"/>
    <hyperlink ref="B8" location="PCEPILFE!A1" display="PCEPILFE" xr:uid="{D62DBBCD-F8A3-4397-9F89-4D5C0CF0AA68}"/>
    <hyperlink ref="B9" location="MEDCPIM158SFRBCLE!A1" display="MEDCPIM158SFRBCLE" xr:uid="{8102EA42-2954-4C54-BE92-61D834DE57E6}"/>
    <hyperlink ref="B10" location="PPIACO!A1" display="PPIACO" xr:uid="{44646986-8363-430D-AAFD-595C2EC46B4B}"/>
    <hyperlink ref="B11" location="PCUOMFGOMFG!A1" display="PCUOMFGOMFG" xr:uid="{D97552F6-3ED2-44AB-B71A-73AF8418A025}"/>
    <hyperlink ref="B27" location="NFCIRISK!A1" display="NFCIRISK" xr:uid="{942E05F8-2173-4A09-8035-72534572B458}"/>
    <hyperlink ref="B28" location="NFCICREDIT!A1" display="NFCICREDIT" xr:uid="{FA870E58-7E75-4AFC-9B9D-C4AD9795B826}"/>
    <hyperlink ref="B29" location="NFCILEVERAGE!A1" display="NFCILEVERAGE" xr:uid="{8BB17558-074B-4C88-AF9A-D87CD8582BBA}"/>
    <hyperlink ref="B34" location="CAPE!A1" display="CAPE" xr:uid="{1F488356-96F7-4BF6-9EC2-1433E235E31E}"/>
    <hyperlink ref="B26" location="GDPC1!A1" display="GDPC1" xr:uid="{570C2FB7-1B57-42A0-A0DA-B6F479012F25}"/>
    <hyperlink ref="B12" location="ISRATIO!A1" display="ISRATIO" xr:uid="{F83638B7-B944-4E80-8EAE-E5CA758C4D2E}"/>
    <hyperlink ref="B13" location="BUSINV!A1" display="BUSINV" xr:uid="{C6B90519-05EB-439A-9665-DA3244A72EF0}"/>
    <hyperlink ref="B14" location="TTLCONS!A1" display="TTLCONS" xr:uid="{1CA4B0A5-A66D-4A07-908E-FC9ABD4BD4CC}"/>
    <hyperlink ref="B15" location="TLMFGCONS!A1" display="TLMFGCONS" xr:uid="{53AC771E-0282-4AB9-9F2A-BC2BEB4B051A}"/>
    <hyperlink ref="B16" location="USSTHPI!A1" display="USSTHPI" xr:uid="{CC0816DE-C525-43AA-A0A4-13C0A6CCC0BE}"/>
    <hyperlink ref="B17" location="PERMIT!A1" display="PERMIT" xr:uid="{30BC259F-A535-49AD-8CD3-3E773C7FCF5C}"/>
    <hyperlink ref="B18" location="INDPRO!A1" display="INDPRO" xr:uid="{1019A8BD-D942-425A-AA15-4A58A22F0C76}"/>
    <hyperlink ref="B19" location="TCU!A1" display="TCU" xr:uid="{1109B8B4-9B73-422C-A9F5-6B2C8C0B5D72}"/>
    <hyperlink ref="B20" location="IPMAN!A1" display="IPMAN" xr:uid="{49CABC68-C679-4552-8E2B-AB695E18143A}"/>
    <hyperlink ref="B21" location="MNFCTRIRSA!A1" display="MNFCTRIRSA" xr:uid="{C9889CF1-F639-46C3-9F1F-432CA9EEF805}"/>
    <hyperlink ref="B22" location="WHLSLRIRSA!A1" display="WHLSLRIRSA" xr:uid="{832F9AC0-D136-40BE-883E-C483500E4580}"/>
    <hyperlink ref="B23" location="USSLIND!A1" display="USSLIND" xr:uid="{A5198E21-366E-4D7E-9D91-D1CD7D06DE20}"/>
    <hyperlink ref="B24" location="USPHCI!A1" display="USPHCI" xr:uid="{1E33AF97-0FDC-4457-915B-1FCB1DAFB74C}"/>
    <hyperlink ref="B25" location="JHGDPBRINDX!A1" display="JHGDPBRINDX" xr:uid="{430D1C9A-6C36-484C-91A3-D01339619A43}"/>
    <hyperlink ref="B30" location="DFF!A1" display="DFF" xr:uid="{A0018FB7-4224-492A-8FB5-602434B28D77}"/>
    <hyperlink ref="B31" location="M1REAL!A1" display="M1REAL" xr:uid="{AD8D0AA7-6747-4EBF-A4E7-719494BB60DC}"/>
    <hyperlink ref="B32" location="M2REAL!A1" display="M2REAL" xr:uid="{BC9F9C49-413C-4756-BB7D-8589A5ACD4A8}"/>
    <hyperlink ref="B33" location="T10YFF!A1" display="T10YFF" xr:uid="{527958B4-E33C-4241-AAD6-203E924BE8D5}"/>
    <hyperlink ref="B35" location="ICSA!A1" display="ICSA" xr:uid="{896E669E-4223-480B-954B-D310961F6C93}"/>
    <hyperlink ref="B36" location="IURSA!A1" display="IURSA" xr:uid="{0ACF5DCC-489A-4FC8-BD47-35672726B7BB}"/>
    <hyperlink ref="B37" location="JTSJOL!A1" display="JTSJOL" xr:uid="{5BE4BBBE-7008-424A-8BC8-2BAC27138A86}"/>
    <hyperlink ref="B38" location="PAYEMS!A1" display="PAYEMS" xr:uid="{8E46C30E-EC45-4A5B-958F-8B805835EC62}"/>
    <hyperlink ref="B39" location="MANEMP!A1" display="MANEMP" xr:uid="{264DAF64-EB5A-4924-AD09-6A08237183C2}"/>
    <hyperlink ref="B40" location="UNRATE!A1" display="UNRATE" xr:uid="{654DFDE0-1DD7-4288-836F-72111BAA599E}"/>
    <hyperlink ref="B41" location="IEAXGS!A1" display="IEAXGS" xr:uid="{D63E7AD8-3920-430B-8B58-A0D87C749159}"/>
    <hyperlink ref="B42" location="IEAMGSN!A1" display="IEAMGSN" xr:uid="{87431759-ED01-463C-A566-45FEE1EB7DBF}"/>
    <hyperlink ref="B43" location="GFDEGDQ188S!A1" display="GFDEGDQ188S" xr:uid="{67DB9E45-7319-4B31-A531-DBE494D3ACF3}"/>
    <hyperlink ref="B3" location="CPILFESL1YAC!A1" display="CPILFESL1YAC" xr:uid="{DF8886A6-6868-4F16-AF19-0FFFDAC58015}"/>
    <hyperlink ref="B4" location="CPILFESL10YAC!A1" display="CPILFESL10YAC" xr:uid="{72A94C47-9104-4A19-8FBC-84C59881E63C}"/>
  </hyperlinks>
  <pageMargins left="0.7" right="0.7" top="0.75" bottom="0.75" header="0.3" footer="0.3"/>
  <pageSetup orientation="portrait" r:id="rId1"/>
  <headerFooter>
    <oddFooter>&amp;C_x000D_&amp;1#&amp;"Calibri"&amp;10&amp;K000000 This document is classified as Anima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06BB-C204-464A-A821-269850CEC6E7}">
  <sheetPr>
    <tabColor rgb="FF00B0F0"/>
  </sheetPr>
  <dimension ref="A1:F812"/>
  <sheetViews>
    <sheetView tabSelected="1" topLeftCell="A388" zoomScaleNormal="100" workbookViewId="0">
      <selection activeCell="B399" sqref="B399"/>
    </sheetView>
  </sheetViews>
  <sheetFormatPr defaultRowHeight="12.5"/>
  <cols>
    <col min="1" max="1" width="10.08984375" style="1" bestFit="1" customWidth="1"/>
    <col min="2" max="2" width="84.36328125" style="1" bestFit="1" customWidth="1"/>
    <col min="3" max="3" width="20.7265625" style="1" customWidth="1"/>
    <col min="4" max="4" width="22.26953125" style="1" bestFit="1" customWidth="1"/>
    <col min="5" max="5" width="22.36328125" style="1" bestFit="1" customWidth="1"/>
    <col min="6" max="7" width="20.7265625" style="1" customWidth="1"/>
    <col min="8" max="8" width="23.26953125" style="1" bestFit="1" customWidth="1"/>
    <col min="9" max="256" width="20.7265625" style="1" customWidth="1"/>
    <col min="257" max="16384" width="8.7265625" style="1"/>
  </cols>
  <sheetData>
    <row r="1" spans="1:6" ht="14.5">
      <c r="A1" s="8" t="s">
        <v>135</v>
      </c>
      <c r="B1" s="7" t="s">
        <v>60</v>
      </c>
    </row>
    <row r="3" spans="1:6" ht="14.5">
      <c r="A3" s="5" t="s">
        <v>1</v>
      </c>
      <c r="B3" s="77" t="s">
        <v>0</v>
      </c>
    </row>
    <row r="4" spans="1:6" s="6" customFormat="1" ht="14.5">
      <c r="A4" s="67">
        <v>20821</v>
      </c>
      <c r="B4" s="68">
        <v>100</v>
      </c>
      <c r="C4" s="1"/>
      <c r="F4" s="1"/>
    </row>
    <row r="5" spans="1:6" s="6" customFormat="1" ht="14.5">
      <c r="A5" s="67">
        <v>20852</v>
      </c>
      <c r="B5" s="68">
        <v>100.35088</v>
      </c>
      <c r="C5" s="1"/>
      <c r="F5" s="1"/>
    </row>
    <row r="6" spans="1:6" s="6" customFormat="1" ht="14.5">
      <c r="A6" s="67">
        <v>20880</v>
      </c>
      <c r="B6" s="68">
        <v>100.70175</v>
      </c>
      <c r="C6" s="1"/>
      <c r="F6" s="1"/>
    </row>
    <row r="7" spans="1:6" s="6" customFormat="1" ht="14.5">
      <c r="A7" s="67">
        <v>20911</v>
      </c>
      <c r="B7" s="68">
        <v>101.05262999999999</v>
      </c>
      <c r="C7" s="1"/>
      <c r="F7" s="1"/>
    </row>
    <row r="8" spans="1:6" s="6" customFormat="1" ht="14.5">
      <c r="A8" s="67">
        <v>20941</v>
      </c>
      <c r="B8" s="68">
        <v>101.05262999999999</v>
      </c>
      <c r="C8" s="1"/>
      <c r="F8" s="1"/>
    </row>
    <row r="9" spans="1:6" s="6" customFormat="1" ht="14.5">
      <c r="A9" s="67">
        <v>20972</v>
      </c>
      <c r="B9" s="68">
        <v>101.40351</v>
      </c>
      <c r="C9" s="1"/>
      <c r="F9" s="1"/>
    </row>
    <row r="10" spans="1:6" s="6" customFormat="1" ht="14.5">
      <c r="A10" s="67">
        <v>21002</v>
      </c>
      <c r="B10" s="68">
        <v>101.75439</v>
      </c>
      <c r="C10" s="1"/>
      <c r="F10" s="1"/>
    </row>
    <row r="11" spans="1:6" s="6" customFormat="1" ht="14.5">
      <c r="A11" s="67">
        <v>21033</v>
      </c>
      <c r="B11" s="68">
        <v>101.75439</v>
      </c>
      <c r="C11" s="1"/>
      <c r="F11" s="1"/>
    </row>
    <row r="12" spans="1:6" s="6" customFormat="1" ht="14.5">
      <c r="A12" s="67">
        <v>21064</v>
      </c>
      <c r="B12" s="68">
        <v>102.10526</v>
      </c>
      <c r="C12" s="1"/>
      <c r="F12" s="1"/>
    </row>
    <row r="13" spans="1:6" s="6" customFormat="1" ht="14.5">
      <c r="A13" s="67">
        <v>21094</v>
      </c>
      <c r="B13" s="68">
        <v>102.45614</v>
      </c>
      <c r="C13" s="1"/>
      <c r="F13" s="1"/>
    </row>
    <row r="14" spans="1:6" s="6" customFormat="1" ht="14.5">
      <c r="A14" s="67">
        <v>21125</v>
      </c>
      <c r="B14" s="68">
        <v>102.80701999999999</v>
      </c>
      <c r="C14" s="1"/>
      <c r="F14" s="1"/>
    </row>
    <row r="15" spans="1:6" s="6" customFormat="1" ht="14.5">
      <c r="A15" s="67">
        <v>21155</v>
      </c>
      <c r="B15" s="68">
        <v>102.80701999999999</v>
      </c>
      <c r="C15" s="1"/>
      <c r="F15" s="1"/>
    </row>
    <row r="16" spans="1:6" s="6" customFormat="1" ht="14.5">
      <c r="A16" s="67">
        <v>21186</v>
      </c>
      <c r="B16" s="68">
        <v>102.80701999999999</v>
      </c>
      <c r="C16" s="1"/>
      <c r="F16" s="1"/>
    </row>
    <row r="17" spans="1:6" s="6" customFormat="1" ht="14.5">
      <c r="A17" s="67">
        <v>21217</v>
      </c>
      <c r="B17" s="68">
        <v>103.15788999999999</v>
      </c>
      <c r="C17" s="1"/>
      <c r="F17" s="1"/>
    </row>
    <row r="18" spans="1:6" s="6" customFormat="1" ht="14.5">
      <c r="A18" s="67">
        <v>21245</v>
      </c>
      <c r="B18" s="68">
        <v>103.50877</v>
      </c>
      <c r="C18" s="1"/>
      <c r="F18" s="1"/>
    </row>
    <row r="19" spans="1:6" s="6" customFormat="1" ht="14.5">
      <c r="A19" s="67">
        <v>21276</v>
      </c>
      <c r="B19" s="68">
        <v>103.50877</v>
      </c>
      <c r="C19" s="1"/>
      <c r="F19" s="1"/>
    </row>
    <row r="20" spans="1:6" s="6" customFormat="1" ht="14.5">
      <c r="A20" s="67">
        <v>21306</v>
      </c>
      <c r="B20" s="68">
        <v>103.50877</v>
      </c>
      <c r="C20" s="1"/>
      <c r="F20" s="1"/>
    </row>
    <row r="21" spans="1:6" s="6" customFormat="1" ht="14.5">
      <c r="A21" s="67">
        <v>21337</v>
      </c>
      <c r="B21" s="68">
        <v>103.85965</v>
      </c>
      <c r="C21" s="1"/>
      <c r="F21" s="1"/>
    </row>
    <row r="22" spans="1:6" s="6" customFormat="1" ht="14.5">
      <c r="A22" s="67">
        <v>21367</v>
      </c>
      <c r="B22" s="68">
        <v>103.85965</v>
      </c>
      <c r="C22" s="1"/>
      <c r="F22" s="1"/>
    </row>
    <row r="23" spans="1:6" s="6" customFormat="1" ht="14.5">
      <c r="A23" s="67">
        <v>21398</v>
      </c>
      <c r="B23" s="68">
        <v>103.85965</v>
      </c>
      <c r="C23" s="1"/>
      <c r="F23" s="1"/>
    </row>
    <row r="24" spans="1:6" s="6" customFormat="1" ht="14.5">
      <c r="A24" s="67">
        <v>21429</v>
      </c>
      <c r="B24" s="68">
        <v>104.21053000000001</v>
      </c>
      <c r="C24" s="1"/>
      <c r="F24" s="1"/>
    </row>
    <row r="25" spans="1:6" s="6" customFormat="1" ht="14.5">
      <c r="A25" s="67">
        <v>21459</v>
      </c>
      <c r="B25" s="68">
        <v>104.21053000000001</v>
      </c>
      <c r="C25" s="1"/>
      <c r="F25" s="1"/>
    </row>
    <row r="26" spans="1:6" s="6" customFormat="1" ht="14.5">
      <c r="A26" s="67">
        <v>21490</v>
      </c>
      <c r="B26" s="68">
        <v>104.56140000000001</v>
      </c>
      <c r="C26" s="1"/>
      <c r="F26" s="1"/>
    </row>
    <row r="27" spans="1:6" s="6" customFormat="1" ht="14.5">
      <c r="A27" s="67">
        <v>21520</v>
      </c>
      <c r="B27" s="68">
        <v>104.91228</v>
      </c>
      <c r="C27" s="1"/>
      <c r="F27" s="1"/>
    </row>
    <row r="28" spans="1:6" s="6" customFormat="1" ht="14.5">
      <c r="A28" s="67">
        <v>21551</v>
      </c>
      <c r="B28" s="68">
        <v>104.91228</v>
      </c>
      <c r="C28" s="1"/>
      <c r="F28" s="1"/>
    </row>
    <row r="29" spans="1:6" s="6" customFormat="1" ht="14.5">
      <c r="A29" s="67">
        <v>21582</v>
      </c>
      <c r="B29" s="68">
        <v>104.91228</v>
      </c>
      <c r="C29" s="1"/>
      <c r="F29" s="1"/>
    </row>
    <row r="30" spans="1:6" s="6" customFormat="1" ht="14.5">
      <c r="A30" s="67">
        <v>21610</v>
      </c>
      <c r="B30" s="68">
        <v>105.26316</v>
      </c>
      <c r="C30" s="1"/>
      <c r="F30" s="1"/>
    </row>
    <row r="31" spans="1:6" s="6" customFormat="1" ht="14.5">
      <c r="A31" s="67">
        <v>21641</v>
      </c>
      <c r="B31" s="68">
        <v>105.26316</v>
      </c>
      <c r="C31" s="1"/>
      <c r="F31" s="1"/>
    </row>
    <row r="32" spans="1:6" s="6" customFormat="1" ht="14.5">
      <c r="A32" s="67">
        <v>21671</v>
      </c>
      <c r="B32" s="68">
        <v>105.61404</v>
      </c>
      <c r="C32" s="1"/>
      <c r="F32" s="1"/>
    </row>
    <row r="33" spans="1:6" s="6" customFormat="1" ht="14.5">
      <c r="A33" s="67">
        <v>21702</v>
      </c>
      <c r="B33" s="68">
        <v>105.96491</v>
      </c>
      <c r="C33" s="1"/>
      <c r="F33" s="1"/>
    </row>
    <row r="34" spans="1:6" s="6" customFormat="1" ht="14.5">
      <c r="A34" s="67">
        <v>21732</v>
      </c>
      <c r="B34" s="68">
        <v>105.96491</v>
      </c>
      <c r="C34" s="1"/>
      <c r="F34" s="1"/>
    </row>
    <row r="35" spans="1:6" s="6" customFormat="1" ht="14.5">
      <c r="A35" s="67">
        <v>21763</v>
      </c>
      <c r="B35" s="68">
        <v>105.96491</v>
      </c>
      <c r="C35" s="1"/>
      <c r="F35" s="1"/>
    </row>
    <row r="36" spans="1:6" s="6" customFormat="1" ht="14.5">
      <c r="A36" s="67">
        <v>21794</v>
      </c>
      <c r="B36" s="68">
        <v>106.31579000000001</v>
      </c>
      <c r="C36" s="1"/>
      <c r="F36" s="1"/>
    </row>
    <row r="37" spans="1:6" s="6" customFormat="1" ht="14.5">
      <c r="A37" s="67">
        <v>21824</v>
      </c>
      <c r="B37" s="68">
        <v>106.66667</v>
      </c>
      <c r="C37" s="1"/>
      <c r="F37" s="1"/>
    </row>
    <row r="38" spans="1:6" s="6" customFormat="1" ht="14.5">
      <c r="A38" s="67">
        <v>21855</v>
      </c>
      <c r="B38" s="68">
        <v>106.66667</v>
      </c>
      <c r="C38" s="1"/>
      <c r="F38" s="1"/>
    </row>
    <row r="39" spans="1:6" s="6" customFormat="1" ht="14.5">
      <c r="A39" s="67">
        <v>21885</v>
      </c>
      <c r="B39" s="68">
        <v>107.01754</v>
      </c>
      <c r="C39" s="1"/>
      <c r="F39" s="1"/>
    </row>
    <row r="40" spans="1:6" s="6" customFormat="1" ht="14.5">
      <c r="A40" s="67">
        <v>21916</v>
      </c>
      <c r="B40" s="68">
        <v>107.01754</v>
      </c>
      <c r="C40" s="1"/>
      <c r="F40" s="1"/>
    </row>
    <row r="41" spans="1:6" s="6" customFormat="1" ht="14.5">
      <c r="A41" s="67">
        <v>21947</v>
      </c>
      <c r="B41" s="68">
        <v>107.36842</v>
      </c>
      <c r="C41" s="1"/>
      <c r="F41" s="1"/>
    </row>
    <row r="42" spans="1:6" s="6" customFormat="1" ht="14.5">
      <c r="A42" s="67">
        <v>21976</v>
      </c>
      <c r="B42" s="68">
        <v>107.36842</v>
      </c>
      <c r="C42" s="1"/>
      <c r="F42" s="1"/>
    </row>
    <row r="43" spans="1:6" s="6" customFormat="1" ht="14.5">
      <c r="A43" s="67">
        <v>22007</v>
      </c>
      <c r="B43" s="68">
        <v>107.36842</v>
      </c>
      <c r="C43" s="1"/>
      <c r="F43" s="1"/>
    </row>
    <row r="44" spans="1:6" s="6" customFormat="1" ht="14.5">
      <c r="A44" s="67">
        <v>22037</v>
      </c>
      <c r="B44" s="68">
        <v>107.36842</v>
      </c>
      <c r="C44" s="1"/>
      <c r="F44" s="1"/>
    </row>
    <row r="45" spans="1:6" s="6" customFormat="1" ht="14.5">
      <c r="A45" s="67">
        <v>22068</v>
      </c>
      <c r="B45" s="68">
        <v>107.7193</v>
      </c>
      <c r="C45" s="1"/>
      <c r="F45" s="1"/>
    </row>
    <row r="46" spans="1:6" s="6" customFormat="1" ht="14.5">
      <c r="A46" s="67">
        <v>22098</v>
      </c>
      <c r="B46" s="68">
        <v>107.36842</v>
      </c>
      <c r="C46" s="1"/>
      <c r="F46" s="1"/>
    </row>
    <row r="47" spans="1:6" s="6" customFormat="1" ht="14.5">
      <c r="A47" s="67">
        <v>22129</v>
      </c>
      <c r="B47" s="68">
        <v>107.36842</v>
      </c>
      <c r="C47" s="1"/>
      <c r="F47" s="1"/>
    </row>
    <row r="48" spans="1:6" s="6" customFormat="1" ht="14.5">
      <c r="A48" s="67">
        <v>22160</v>
      </c>
      <c r="B48" s="68">
        <v>107.36842</v>
      </c>
      <c r="C48" s="1"/>
      <c r="F48" s="1"/>
    </row>
    <row r="49" spans="1:6" s="6" customFormat="1" ht="14.5">
      <c r="A49" s="67">
        <v>22190</v>
      </c>
      <c r="B49" s="68">
        <v>108.07017999999999</v>
      </c>
      <c r="C49" s="1"/>
      <c r="F49" s="1"/>
    </row>
    <row r="50" spans="1:6" s="6" customFormat="1" ht="14.5">
      <c r="A50" s="67">
        <v>22221</v>
      </c>
      <c r="B50" s="68">
        <v>108.07017999999999</v>
      </c>
      <c r="C50" s="1"/>
      <c r="F50" s="1"/>
    </row>
    <row r="51" spans="1:6" s="6" customFormat="1" ht="14.5">
      <c r="A51" s="67">
        <v>22251</v>
      </c>
      <c r="B51" s="68">
        <v>107.7193</v>
      </c>
      <c r="C51" s="1"/>
      <c r="F51" s="1"/>
    </row>
    <row r="52" spans="1:6" s="6" customFormat="1" ht="14.5">
      <c r="A52" s="67">
        <v>22282</v>
      </c>
      <c r="B52" s="68">
        <v>108.07017999999999</v>
      </c>
      <c r="C52" s="1"/>
      <c r="F52" s="1"/>
    </row>
    <row r="53" spans="1:6" s="6" customFormat="1" ht="14.5">
      <c r="A53" s="67">
        <v>22313</v>
      </c>
      <c r="B53" s="68">
        <v>108.07017999999999</v>
      </c>
      <c r="C53" s="1"/>
      <c r="F53" s="1"/>
    </row>
    <row r="54" spans="1:6" s="6" customFormat="1" ht="14.5">
      <c r="A54" s="67">
        <v>22341</v>
      </c>
      <c r="B54" s="68">
        <v>108.42104999999999</v>
      </c>
      <c r="C54" s="1"/>
      <c r="F54" s="1"/>
    </row>
    <row r="55" spans="1:6" s="6" customFormat="1" ht="14.5">
      <c r="A55" s="67">
        <v>22372</v>
      </c>
      <c r="B55" s="68">
        <v>108.42104999999999</v>
      </c>
      <c r="C55" s="1"/>
      <c r="F55" s="1"/>
    </row>
    <row r="56" spans="1:6" s="6" customFormat="1" ht="14.5">
      <c r="A56" s="67">
        <v>22402</v>
      </c>
      <c r="B56" s="68">
        <v>108.42104999999999</v>
      </c>
      <c r="C56" s="1"/>
      <c r="F56" s="1"/>
    </row>
    <row r="57" spans="1:6" s="6" customFormat="1" ht="14.5">
      <c r="A57" s="67">
        <v>22433</v>
      </c>
      <c r="B57" s="68">
        <v>108.77193</v>
      </c>
      <c r="C57" s="1"/>
      <c r="F57" s="1"/>
    </row>
    <row r="58" spans="1:6" s="6" customFormat="1" ht="14.5">
      <c r="A58" s="67">
        <v>22463</v>
      </c>
      <c r="B58" s="68">
        <v>108.77193</v>
      </c>
      <c r="C58" s="1"/>
      <c r="F58" s="1"/>
    </row>
    <row r="59" spans="1:6" s="6" customFormat="1" ht="14.5">
      <c r="A59" s="67">
        <v>22494</v>
      </c>
      <c r="B59" s="68">
        <v>109.12281</v>
      </c>
      <c r="C59" s="1"/>
      <c r="F59" s="1"/>
    </row>
    <row r="60" spans="1:6" s="6" customFormat="1" ht="14.5">
      <c r="A60" s="67">
        <v>22525</v>
      </c>
      <c r="B60" s="68">
        <v>109.12281</v>
      </c>
      <c r="C60" s="1"/>
      <c r="F60" s="1"/>
    </row>
    <row r="61" spans="1:6" s="6" customFormat="1" ht="14.5">
      <c r="A61" s="67">
        <v>22555</v>
      </c>
      <c r="B61" s="68">
        <v>109.12281</v>
      </c>
      <c r="C61" s="1"/>
      <c r="F61" s="1"/>
    </row>
    <row r="62" spans="1:6" s="6" customFormat="1" ht="14.5">
      <c r="A62" s="67">
        <v>22586</v>
      </c>
      <c r="B62" s="68">
        <v>109.47368</v>
      </c>
      <c r="C62" s="1"/>
      <c r="F62" s="1"/>
    </row>
    <row r="63" spans="1:6" s="6" customFormat="1" ht="14.5">
      <c r="A63" s="67">
        <v>22616</v>
      </c>
      <c r="B63" s="68">
        <v>109.47368</v>
      </c>
      <c r="C63" s="1"/>
      <c r="F63" s="1"/>
    </row>
    <row r="64" spans="1:6" s="6" customFormat="1" ht="14.5">
      <c r="A64" s="67">
        <v>22647</v>
      </c>
      <c r="B64" s="68">
        <v>109.47368</v>
      </c>
      <c r="C64" s="1"/>
      <c r="F64" s="1"/>
    </row>
    <row r="65" spans="1:6" s="6" customFormat="1" ht="14.5">
      <c r="A65" s="67">
        <v>22678</v>
      </c>
      <c r="B65" s="68">
        <v>109.47368</v>
      </c>
      <c r="C65" s="1"/>
      <c r="F65" s="1"/>
    </row>
    <row r="66" spans="1:6" s="6" customFormat="1" ht="14.5">
      <c r="A66" s="67">
        <v>22706</v>
      </c>
      <c r="B66" s="68">
        <v>109.82456000000001</v>
      </c>
      <c r="C66" s="1"/>
      <c r="F66" s="1"/>
    </row>
    <row r="67" spans="1:6" s="6" customFormat="1" ht="14.5">
      <c r="A67" s="67">
        <v>22737</v>
      </c>
      <c r="B67" s="68">
        <v>109.82456000000001</v>
      </c>
      <c r="C67" s="1"/>
      <c r="F67" s="1"/>
    </row>
    <row r="68" spans="1:6" s="6" customFormat="1" ht="14.5">
      <c r="A68" s="67">
        <v>22767</v>
      </c>
      <c r="B68" s="68">
        <v>110.17543999999999</v>
      </c>
      <c r="C68" s="1"/>
      <c r="F68" s="1"/>
    </row>
    <row r="69" spans="1:6" s="6" customFormat="1" ht="14.5">
      <c r="A69" s="67">
        <v>22798</v>
      </c>
      <c r="B69" s="68">
        <v>110.17543999999999</v>
      </c>
      <c r="C69" s="1"/>
      <c r="F69" s="1"/>
    </row>
    <row r="70" spans="1:6" s="6" customFormat="1" ht="14.5">
      <c r="A70" s="67">
        <v>22828</v>
      </c>
      <c r="B70" s="68">
        <v>110.17543999999999</v>
      </c>
      <c r="C70" s="1"/>
      <c r="F70" s="1"/>
    </row>
    <row r="71" spans="1:6" s="6" customFormat="1" ht="14.5">
      <c r="A71" s="67">
        <v>22859</v>
      </c>
      <c r="B71" s="68">
        <v>110.52632</v>
      </c>
      <c r="C71" s="1"/>
      <c r="F71" s="1"/>
    </row>
    <row r="72" spans="1:6" s="6" customFormat="1" ht="14.5">
      <c r="A72" s="67">
        <v>22890</v>
      </c>
      <c r="B72" s="68">
        <v>110.52632</v>
      </c>
      <c r="C72" s="1"/>
      <c r="F72" s="1"/>
    </row>
    <row r="73" spans="1:6" s="6" customFormat="1" ht="14.5">
      <c r="A73" s="67">
        <v>22920</v>
      </c>
      <c r="B73" s="68">
        <v>110.52632</v>
      </c>
      <c r="C73" s="1"/>
      <c r="F73" s="1"/>
    </row>
    <row r="74" spans="1:6" s="6" customFormat="1" ht="14.5">
      <c r="A74" s="67">
        <v>22951</v>
      </c>
      <c r="B74" s="68">
        <v>110.52632</v>
      </c>
      <c r="C74" s="1"/>
      <c r="F74" s="1"/>
    </row>
    <row r="75" spans="1:6" s="6" customFormat="1" ht="14.5">
      <c r="A75" s="67">
        <v>22981</v>
      </c>
      <c r="B75" s="68">
        <v>110.87719</v>
      </c>
      <c r="C75" s="1"/>
      <c r="F75" s="1"/>
    </row>
    <row r="76" spans="1:6" s="6" customFormat="1" ht="14.5">
      <c r="A76" s="67">
        <v>23012</v>
      </c>
      <c r="B76" s="68">
        <v>110.52632</v>
      </c>
      <c r="C76" s="1"/>
      <c r="F76" s="1"/>
    </row>
    <row r="77" spans="1:6" s="6" customFormat="1" ht="14.5">
      <c r="A77" s="67">
        <v>23043</v>
      </c>
      <c r="B77" s="68">
        <v>110.87719</v>
      </c>
      <c r="C77" s="1"/>
      <c r="F77" s="1"/>
    </row>
    <row r="78" spans="1:6" s="6" customFormat="1" ht="14.5">
      <c r="A78" s="67">
        <v>23071</v>
      </c>
      <c r="B78" s="68">
        <v>111.22807</v>
      </c>
      <c r="C78" s="1"/>
      <c r="F78" s="1"/>
    </row>
    <row r="79" spans="1:6" s="6" customFormat="1" ht="14.5">
      <c r="A79" s="67">
        <v>23102</v>
      </c>
      <c r="B79" s="68">
        <v>111.22807</v>
      </c>
      <c r="C79" s="1"/>
      <c r="F79" s="1"/>
    </row>
    <row r="80" spans="1:6" s="6" customFormat="1" ht="14.5">
      <c r="A80" s="67">
        <v>23132</v>
      </c>
      <c r="B80" s="68">
        <v>111.22807</v>
      </c>
      <c r="C80" s="1"/>
      <c r="F80" s="1"/>
    </row>
    <row r="81" spans="1:6" s="6" customFormat="1" ht="14.5">
      <c r="A81" s="67">
        <v>23163</v>
      </c>
      <c r="B81" s="68">
        <v>111.57895000000001</v>
      </c>
      <c r="C81" s="1"/>
      <c r="F81" s="1"/>
    </row>
    <row r="82" spans="1:6" s="6" customFormat="1" ht="14.5">
      <c r="A82" s="67">
        <v>23193</v>
      </c>
      <c r="B82" s="68">
        <v>111.57895000000001</v>
      </c>
      <c r="C82" s="1"/>
      <c r="F82" s="1"/>
    </row>
    <row r="83" spans="1:6" s="6" customFormat="1" ht="14.5">
      <c r="A83" s="67">
        <v>23224</v>
      </c>
      <c r="B83" s="68">
        <v>111.92982000000001</v>
      </c>
      <c r="C83" s="1"/>
      <c r="F83" s="1"/>
    </row>
    <row r="84" spans="1:6" s="6" customFormat="1" ht="14.5">
      <c r="A84" s="67">
        <v>23255</v>
      </c>
      <c r="B84" s="68">
        <v>111.92982000000001</v>
      </c>
      <c r="C84" s="1"/>
      <c r="F84" s="1"/>
    </row>
    <row r="85" spans="1:6" s="6" customFormat="1" ht="14.5">
      <c r="A85" s="67">
        <v>23285</v>
      </c>
      <c r="B85" s="68">
        <v>112.2807</v>
      </c>
      <c r="C85" s="1"/>
      <c r="F85" s="1"/>
    </row>
    <row r="86" spans="1:6" s="6" customFormat="1" ht="14.5">
      <c r="A86" s="67">
        <v>23316</v>
      </c>
      <c r="B86" s="68">
        <v>112.2807</v>
      </c>
      <c r="C86" s="1"/>
      <c r="F86" s="1"/>
    </row>
    <row r="87" spans="1:6" s="6" customFormat="1" ht="14.5">
      <c r="A87" s="67">
        <v>23346</v>
      </c>
      <c r="B87" s="68">
        <v>112.63158</v>
      </c>
      <c r="C87" s="1"/>
      <c r="F87" s="1"/>
    </row>
    <row r="88" spans="1:6" s="6" customFormat="1" ht="14.5">
      <c r="A88" s="67">
        <v>23377</v>
      </c>
      <c r="B88" s="68">
        <v>112.98246</v>
      </c>
      <c r="C88" s="1"/>
      <c r="F88" s="1"/>
    </row>
    <row r="89" spans="1:6" s="6" customFormat="1" ht="14.5">
      <c r="A89" s="67">
        <v>23408</v>
      </c>
      <c r="B89" s="68">
        <v>112.98246</v>
      </c>
      <c r="C89" s="1"/>
      <c r="F89" s="1"/>
    </row>
    <row r="90" spans="1:6" s="6" customFormat="1" ht="14.5">
      <c r="A90" s="67">
        <v>23437</v>
      </c>
      <c r="B90" s="68">
        <v>112.98246</v>
      </c>
      <c r="C90" s="1"/>
      <c r="F90" s="1"/>
    </row>
    <row r="91" spans="1:6" s="6" customFormat="1" ht="14.5">
      <c r="A91" s="67">
        <v>23468</v>
      </c>
      <c r="B91" s="68">
        <v>112.98246</v>
      </c>
      <c r="C91" s="1"/>
      <c r="F91" s="1"/>
    </row>
    <row r="92" spans="1:6" s="6" customFormat="1" ht="14.5">
      <c r="A92" s="67">
        <v>23498</v>
      </c>
      <c r="B92" s="68">
        <v>112.98246</v>
      </c>
      <c r="C92" s="1"/>
      <c r="F92" s="1"/>
    </row>
    <row r="93" spans="1:6" s="6" customFormat="1" ht="14.5">
      <c r="A93" s="67">
        <v>23529</v>
      </c>
      <c r="B93" s="68">
        <v>113.33333</v>
      </c>
      <c r="C93" s="1"/>
      <c r="F93" s="1"/>
    </row>
    <row r="94" spans="1:6" s="6" customFormat="1" ht="14.5">
      <c r="A94" s="67">
        <v>23559</v>
      </c>
      <c r="B94" s="68">
        <v>113.33333</v>
      </c>
      <c r="C94" s="1"/>
      <c r="F94" s="1"/>
    </row>
    <row r="95" spans="1:6" s="6" customFormat="1" ht="14.5">
      <c r="A95" s="67">
        <v>23590</v>
      </c>
      <c r="B95" s="68">
        <v>113.33333</v>
      </c>
      <c r="C95" s="1"/>
      <c r="F95" s="1"/>
    </row>
    <row r="96" spans="1:6" s="6" customFormat="1" ht="14.5">
      <c r="A96" s="67">
        <v>23621</v>
      </c>
      <c r="B96" s="68">
        <v>113.33333</v>
      </c>
      <c r="C96" s="1"/>
      <c r="F96" s="1"/>
    </row>
    <row r="97" spans="1:6" s="6" customFormat="1" ht="14.5">
      <c r="A97" s="67">
        <v>23651</v>
      </c>
      <c r="B97" s="68">
        <v>113.68420999999999</v>
      </c>
      <c r="C97" s="1"/>
      <c r="F97" s="1"/>
    </row>
    <row r="98" spans="1:6" s="6" customFormat="1" ht="14.5">
      <c r="A98" s="67">
        <v>23682</v>
      </c>
      <c r="B98" s="68">
        <v>114.03509</v>
      </c>
      <c r="C98" s="1"/>
      <c r="F98" s="1"/>
    </row>
    <row r="99" spans="1:6" s="6" customFormat="1" ht="14.5">
      <c r="A99" s="67">
        <v>23712</v>
      </c>
      <c r="B99" s="68">
        <v>114.03509</v>
      </c>
      <c r="C99" s="1"/>
      <c r="F99" s="1"/>
    </row>
    <row r="100" spans="1:6" s="6" customFormat="1" ht="14.5">
      <c r="A100" s="67">
        <v>23743</v>
      </c>
      <c r="B100" s="68">
        <v>114.38596</v>
      </c>
      <c r="C100" s="1"/>
      <c r="F100" s="1"/>
    </row>
    <row r="101" spans="1:6" s="6" customFormat="1" ht="14.5">
      <c r="A101" s="67">
        <v>23774</v>
      </c>
      <c r="B101" s="68">
        <v>114.38596</v>
      </c>
      <c r="C101" s="1"/>
      <c r="F101" s="1"/>
    </row>
    <row r="102" spans="1:6" s="6" customFormat="1" ht="14.5">
      <c r="A102" s="67">
        <v>23802</v>
      </c>
      <c r="B102" s="68">
        <v>114.38596</v>
      </c>
      <c r="C102" s="1"/>
      <c r="F102" s="1"/>
    </row>
    <row r="103" spans="1:6" s="6" customFormat="1" ht="14.5">
      <c r="A103" s="67">
        <v>23833</v>
      </c>
      <c r="B103" s="68">
        <v>114.73684</v>
      </c>
      <c r="C103" s="1"/>
      <c r="F103" s="1"/>
    </row>
    <row r="104" spans="1:6" s="6" customFormat="1" ht="14.5">
      <c r="A104" s="67">
        <v>23863</v>
      </c>
      <c r="B104" s="68">
        <v>114.73684</v>
      </c>
      <c r="C104" s="1"/>
      <c r="F104" s="1"/>
    </row>
    <row r="105" spans="1:6" s="6" customFormat="1" ht="14.5">
      <c r="A105" s="67">
        <v>23894</v>
      </c>
      <c r="B105" s="68">
        <v>114.73684</v>
      </c>
      <c r="C105" s="1"/>
      <c r="F105" s="1"/>
    </row>
    <row r="106" spans="1:6" s="6" customFormat="1" ht="14.5">
      <c r="A106" s="67">
        <v>23924</v>
      </c>
      <c r="B106" s="68">
        <v>114.73684</v>
      </c>
      <c r="C106" s="1"/>
      <c r="F106" s="1"/>
    </row>
    <row r="107" spans="1:6" s="6" customFormat="1" ht="14.5">
      <c r="A107" s="67">
        <v>23955</v>
      </c>
      <c r="B107" s="68">
        <v>114.73684</v>
      </c>
      <c r="C107" s="1"/>
      <c r="F107" s="1"/>
    </row>
    <row r="108" spans="1:6" s="6" customFormat="1" ht="14.5">
      <c r="A108" s="67">
        <v>23986</v>
      </c>
      <c r="B108" s="68">
        <v>115.08772</v>
      </c>
      <c r="C108" s="1"/>
      <c r="F108" s="1"/>
    </row>
    <row r="109" spans="1:6" s="6" customFormat="1" ht="14.5">
      <c r="A109" s="67">
        <v>24016</v>
      </c>
      <c r="B109" s="68">
        <v>115.08772</v>
      </c>
      <c r="C109" s="1"/>
      <c r="F109" s="1"/>
    </row>
    <row r="110" spans="1:6" s="6" customFormat="1" ht="14.5">
      <c r="A110" s="67">
        <v>24047</v>
      </c>
      <c r="B110" s="68">
        <v>115.43859999999999</v>
      </c>
      <c r="C110" s="1"/>
      <c r="F110" s="1"/>
    </row>
    <row r="111" spans="1:6" s="6" customFormat="1" ht="14.5">
      <c r="A111" s="67">
        <v>24077</v>
      </c>
      <c r="B111" s="68">
        <v>115.78946999999999</v>
      </c>
      <c r="C111" s="1"/>
      <c r="F111" s="1"/>
    </row>
    <row r="112" spans="1:6" s="6" customFormat="1" ht="14.5">
      <c r="A112" s="67">
        <v>24108</v>
      </c>
      <c r="B112" s="68">
        <v>115.78946999999999</v>
      </c>
      <c r="C112" s="1"/>
      <c r="F112" s="1"/>
    </row>
    <row r="113" spans="1:6" s="6" customFormat="1" ht="14.5">
      <c r="A113" s="67">
        <v>24139</v>
      </c>
      <c r="B113" s="68">
        <v>116.14035</v>
      </c>
      <c r="C113" s="1"/>
      <c r="F113" s="1"/>
    </row>
    <row r="114" spans="1:6" s="6" customFormat="1" ht="14.5">
      <c r="A114" s="67">
        <v>24167</v>
      </c>
      <c r="B114" s="68">
        <v>116.14035</v>
      </c>
      <c r="C114" s="1"/>
      <c r="F114" s="1"/>
    </row>
    <row r="115" spans="1:6" s="6" customFormat="1" ht="14.5">
      <c r="A115" s="67">
        <v>24198</v>
      </c>
      <c r="B115" s="68">
        <v>116.84211000000001</v>
      </c>
      <c r="C115" s="1"/>
      <c r="F115" s="1"/>
    </row>
    <row r="116" spans="1:6" s="6" customFormat="1" ht="14.5">
      <c r="A116" s="67">
        <v>24228</v>
      </c>
      <c r="B116" s="68">
        <v>117.19298000000001</v>
      </c>
      <c r="C116" s="1"/>
      <c r="F116" s="1"/>
    </row>
    <row r="117" spans="1:6" s="6" customFormat="1" ht="14.5">
      <c r="A117" s="67">
        <v>24259</v>
      </c>
      <c r="B117" s="68">
        <v>117.54386</v>
      </c>
      <c r="C117" s="1"/>
      <c r="F117" s="1"/>
    </row>
    <row r="118" spans="1:6" s="6" customFormat="1" ht="14.5">
      <c r="A118" s="67">
        <v>24289</v>
      </c>
      <c r="B118" s="68">
        <v>117.89474</v>
      </c>
      <c r="C118" s="1"/>
      <c r="F118" s="1"/>
    </row>
    <row r="119" spans="1:6" s="6" customFormat="1" ht="14.5">
      <c r="A119" s="67">
        <v>24320</v>
      </c>
      <c r="B119" s="68">
        <v>118.24561</v>
      </c>
      <c r="C119" s="1"/>
      <c r="F119" s="1"/>
    </row>
    <row r="120" spans="1:6" s="6" customFormat="1" ht="14.5">
      <c r="A120" s="67">
        <v>24351</v>
      </c>
      <c r="B120" s="68">
        <v>118.59649</v>
      </c>
      <c r="C120" s="1"/>
      <c r="F120" s="1"/>
    </row>
    <row r="121" spans="1:6" s="6" customFormat="1" ht="14.5">
      <c r="A121" s="67">
        <v>24381</v>
      </c>
      <c r="B121" s="68">
        <v>119.29825</v>
      </c>
      <c r="C121" s="1"/>
      <c r="F121" s="1"/>
    </row>
    <row r="122" spans="1:6" s="6" customFormat="1" ht="14.5">
      <c r="A122" s="67">
        <v>24412</v>
      </c>
      <c r="B122" s="68">
        <v>119.29825</v>
      </c>
      <c r="C122" s="1"/>
      <c r="F122" s="1"/>
    </row>
    <row r="123" spans="1:6" s="6" customFormat="1" ht="14.5">
      <c r="A123" s="67">
        <v>24442</v>
      </c>
      <c r="B123" s="68">
        <v>119.64912</v>
      </c>
      <c r="C123" s="1"/>
      <c r="F123" s="1"/>
    </row>
    <row r="124" spans="1:6" s="6" customFormat="1" ht="14.5">
      <c r="A124" s="67">
        <v>24473</v>
      </c>
      <c r="B124" s="68">
        <v>120</v>
      </c>
      <c r="C124" s="1"/>
      <c r="F124" s="1"/>
    </row>
    <row r="125" spans="1:6" s="6" customFormat="1" ht="14.5">
      <c r="A125" s="67">
        <v>24504</v>
      </c>
      <c r="B125" s="68">
        <v>120</v>
      </c>
      <c r="C125" s="1"/>
      <c r="F125" s="1"/>
    </row>
    <row r="126" spans="1:6" s="6" customFormat="1" ht="14.5">
      <c r="A126" s="67">
        <v>24532</v>
      </c>
      <c r="B126" s="68">
        <v>120.35088</v>
      </c>
      <c r="C126" s="1"/>
      <c r="F126" s="1"/>
    </row>
    <row r="127" spans="1:6" s="6" customFormat="1" ht="14.5">
      <c r="A127" s="67">
        <v>24563</v>
      </c>
      <c r="B127" s="68">
        <v>120.70175</v>
      </c>
      <c r="C127" s="1"/>
      <c r="F127" s="1"/>
    </row>
    <row r="128" spans="1:6" s="6" customFormat="1" ht="14.5">
      <c r="A128" s="67">
        <v>24593</v>
      </c>
      <c r="B128" s="68">
        <v>121.05262999999999</v>
      </c>
      <c r="C128" s="1"/>
      <c r="F128" s="1"/>
    </row>
    <row r="129" spans="1:6" s="6" customFormat="1" ht="14.5">
      <c r="A129" s="67">
        <v>24624</v>
      </c>
      <c r="B129" s="68">
        <v>121.40351</v>
      </c>
      <c r="C129" s="1"/>
      <c r="F129" s="1"/>
    </row>
    <row r="130" spans="1:6" s="6" customFormat="1" ht="14.5">
      <c r="A130" s="67">
        <v>24654</v>
      </c>
      <c r="B130" s="68">
        <v>121.75439</v>
      </c>
      <c r="C130" s="1"/>
      <c r="F130" s="1"/>
    </row>
    <row r="131" spans="1:6" s="6" customFormat="1" ht="14.5">
      <c r="A131" s="67">
        <v>24685</v>
      </c>
      <c r="B131" s="68">
        <v>122.45614</v>
      </c>
      <c r="C131" s="1"/>
      <c r="F131" s="1"/>
    </row>
    <row r="132" spans="1:6" s="6" customFormat="1" ht="14.5">
      <c r="A132" s="67">
        <v>24716</v>
      </c>
      <c r="B132" s="68">
        <v>122.80701999999999</v>
      </c>
      <c r="C132" s="1"/>
      <c r="F132" s="1"/>
    </row>
    <row r="133" spans="1:6" s="6" customFormat="1" ht="14.5">
      <c r="A133" s="67">
        <v>24746</v>
      </c>
      <c r="B133" s="68">
        <v>123.15788999999999</v>
      </c>
      <c r="C133" s="1"/>
      <c r="F133" s="1"/>
    </row>
    <row r="134" spans="1:6" s="6" customFormat="1" ht="14.5">
      <c r="A134" s="67">
        <v>24777</v>
      </c>
      <c r="B134" s="68">
        <v>123.50877</v>
      </c>
      <c r="C134" s="1"/>
      <c r="F134" s="1"/>
    </row>
    <row r="135" spans="1:6" s="6" customFormat="1" ht="14.5">
      <c r="A135" s="67">
        <v>24807</v>
      </c>
      <c r="B135" s="68">
        <v>124.21053000000001</v>
      </c>
      <c r="C135" s="1"/>
      <c r="F135" s="1"/>
    </row>
    <row r="136" spans="1:6" s="6" customFormat="1" ht="14.5">
      <c r="A136" s="67">
        <v>24838</v>
      </c>
      <c r="B136" s="68">
        <v>124.56140000000001</v>
      </c>
      <c r="C136" s="1"/>
      <c r="F136" s="1"/>
    </row>
    <row r="137" spans="1:6" s="6" customFormat="1" ht="14.5">
      <c r="A137" s="67">
        <v>24869</v>
      </c>
      <c r="B137" s="68">
        <v>125.26316</v>
      </c>
      <c r="C137" s="1"/>
      <c r="F137" s="1"/>
    </row>
    <row r="138" spans="1:6" s="6" customFormat="1" ht="14.5">
      <c r="A138" s="67">
        <v>24898</v>
      </c>
      <c r="B138" s="68">
        <v>125.61404</v>
      </c>
      <c r="C138" s="1"/>
      <c r="F138" s="1"/>
    </row>
    <row r="139" spans="1:6" s="6" customFormat="1" ht="14.5">
      <c r="A139" s="67">
        <v>24929</v>
      </c>
      <c r="B139" s="68">
        <v>125.96491</v>
      </c>
      <c r="C139" s="1"/>
      <c r="F139" s="1"/>
    </row>
    <row r="140" spans="1:6" s="6" customFormat="1" ht="14.5">
      <c r="A140" s="67">
        <v>24959</v>
      </c>
      <c r="B140" s="68">
        <v>126.31579000000001</v>
      </c>
      <c r="C140" s="1"/>
      <c r="F140" s="1"/>
    </row>
    <row r="141" spans="1:6" s="6" customFormat="1" ht="14.5">
      <c r="A141" s="67">
        <v>24990</v>
      </c>
      <c r="B141" s="68">
        <v>127.01754</v>
      </c>
      <c r="C141" s="1"/>
      <c r="F141" s="1"/>
    </row>
    <row r="142" spans="1:6" s="6" customFormat="1" ht="14.5">
      <c r="A142" s="67">
        <v>25020</v>
      </c>
      <c r="B142" s="68">
        <v>127.7193</v>
      </c>
      <c r="C142" s="1"/>
      <c r="F142" s="1"/>
    </row>
    <row r="143" spans="1:6" s="6" customFormat="1" ht="14.5">
      <c r="A143" s="67">
        <v>25051</v>
      </c>
      <c r="B143" s="68">
        <v>128.07017999999999</v>
      </c>
      <c r="C143" s="1"/>
      <c r="F143" s="1"/>
    </row>
    <row r="144" spans="1:6" s="6" customFormat="1" ht="14.5">
      <c r="A144" s="67">
        <v>25082</v>
      </c>
      <c r="B144" s="68">
        <v>128.77193</v>
      </c>
      <c r="C144" s="1"/>
      <c r="F144" s="1"/>
    </row>
    <row r="145" spans="1:6" s="6" customFormat="1" ht="14.5">
      <c r="A145" s="67">
        <v>25112</v>
      </c>
      <c r="B145" s="68">
        <v>129.47368</v>
      </c>
      <c r="C145" s="1"/>
      <c r="F145" s="1"/>
    </row>
    <row r="146" spans="1:6" s="6" customFormat="1" ht="14.5">
      <c r="A146" s="67">
        <v>25143</v>
      </c>
      <c r="B146" s="68">
        <v>130.17544000000001</v>
      </c>
      <c r="C146" s="1"/>
      <c r="F146" s="1"/>
    </row>
    <row r="147" spans="1:6" s="6" customFormat="1" ht="14.5">
      <c r="A147" s="67">
        <v>25173</v>
      </c>
      <c r="B147" s="68">
        <v>130.52632</v>
      </c>
      <c r="C147" s="1"/>
      <c r="F147" s="1"/>
    </row>
    <row r="148" spans="1:6" s="6" customFormat="1" ht="14.5">
      <c r="A148" s="67">
        <v>25204</v>
      </c>
      <c r="B148" s="68">
        <v>130.87719000000001</v>
      </c>
      <c r="C148" s="1"/>
      <c r="F148" s="1"/>
    </row>
    <row r="149" spans="1:6" s="6" customFormat="1" ht="14.5">
      <c r="A149" s="67">
        <v>25235</v>
      </c>
      <c r="B149" s="68">
        <v>131.92982000000001</v>
      </c>
      <c r="C149" s="1"/>
      <c r="F149" s="1"/>
    </row>
    <row r="150" spans="1:6" s="6" customFormat="1" ht="14.5">
      <c r="A150" s="67">
        <v>25263</v>
      </c>
      <c r="B150" s="68">
        <v>132.63158000000001</v>
      </c>
      <c r="C150" s="1"/>
      <c r="F150" s="1"/>
    </row>
    <row r="151" spans="1:6" s="6" customFormat="1" ht="14.5">
      <c r="A151" s="67">
        <v>25294</v>
      </c>
      <c r="B151" s="68">
        <v>133.68421000000001</v>
      </c>
      <c r="C151" s="1"/>
      <c r="F151" s="1"/>
    </row>
    <row r="152" spans="1:6" s="6" customFormat="1" ht="14.5">
      <c r="A152" s="67">
        <v>25324</v>
      </c>
      <c r="B152" s="68">
        <v>133.68421000000001</v>
      </c>
      <c r="C152" s="1"/>
      <c r="F152" s="1"/>
    </row>
    <row r="153" spans="1:6" s="6" customFormat="1" ht="14.5">
      <c r="A153" s="67">
        <v>25355</v>
      </c>
      <c r="B153" s="68">
        <v>134.38596000000001</v>
      </c>
      <c r="C153" s="1"/>
      <c r="F153" s="1"/>
    </row>
    <row r="154" spans="1:6" s="6" customFormat="1" ht="14.5">
      <c r="A154" s="67">
        <v>25385</v>
      </c>
      <c r="B154" s="68">
        <v>135.08771999999999</v>
      </c>
      <c r="C154" s="1"/>
      <c r="F154" s="1"/>
    </row>
    <row r="155" spans="1:6" s="6" customFormat="1" ht="14.5">
      <c r="A155" s="67">
        <v>25416</v>
      </c>
      <c r="B155" s="68">
        <v>135.78946999999999</v>
      </c>
      <c r="C155" s="1"/>
      <c r="F155" s="1"/>
    </row>
    <row r="156" spans="1:6" s="6" customFormat="1" ht="14.5">
      <c r="A156" s="67">
        <v>25447</v>
      </c>
      <c r="B156" s="68">
        <v>136.49123</v>
      </c>
      <c r="C156" s="1"/>
      <c r="F156" s="1"/>
    </row>
    <row r="157" spans="1:6" s="6" customFormat="1" ht="14.5">
      <c r="A157" s="67">
        <v>25477</v>
      </c>
      <c r="B157" s="68">
        <v>137.19298000000001</v>
      </c>
      <c r="C157" s="1"/>
      <c r="F157" s="1"/>
    </row>
    <row r="158" spans="1:6" s="6" customFormat="1" ht="14.5">
      <c r="A158" s="67">
        <v>25508</v>
      </c>
      <c r="B158" s="68">
        <v>137.54386</v>
      </c>
      <c r="C158" s="1"/>
      <c r="F158" s="1"/>
    </row>
    <row r="159" spans="1:6" s="6" customFormat="1" ht="14.5">
      <c r="A159" s="67">
        <v>25538</v>
      </c>
      <c r="B159" s="68">
        <v>138.24561</v>
      </c>
      <c r="C159" s="1"/>
      <c r="F159" s="1"/>
    </row>
    <row r="160" spans="1:6" s="6" customFormat="1" ht="14.5">
      <c r="A160" s="67">
        <v>25569</v>
      </c>
      <c r="B160" s="68">
        <v>138.94737000000001</v>
      </c>
      <c r="C160" s="1"/>
      <c r="F160" s="1"/>
    </row>
    <row r="161" spans="1:6" s="6" customFormat="1" ht="14.5">
      <c r="A161" s="67">
        <v>25600</v>
      </c>
      <c r="B161" s="68">
        <v>139.64912000000001</v>
      </c>
      <c r="C161" s="1"/>
      <c r="F161" s="1"/>
    </row>
    <row r="162" spans="1:6" s="6" customFormat="1" ht="14.5">
      <c r="A162" s="67">
        <v>25628</v>
      </c>
      <c r="B162" s="68">
        <v>140.70175</v>
      </c>
      <c r="C162" s="1"/>
      <c r="F162" s="1"/>
    </row>
    <row r="163" spans="1:6" s="6" customFormat="1" ht="14.5">
      <c r="A163" s="67">
        <v>25659</v>
      </c>
      <c r="B163" s="68">
        <v>141.75439</v>
      </c>
      <c r="C163" s="1"/>
      <c r="F163" s="1"/>
    </row>
    <row r="164" spans="1:6" s="6" customFormat="1" ht="14.5">
      <c r="A164" s="67">
        <v>25689</v>
      </c>
      <c r="B164" s="68">
        <v>142.10525999999999</v>
      </c>
      <c r="C164" s="1"/>
      <c r="F164" s="1"/>
    </row>
    <row r="165" spans="1:6" s="6" customFormat="1" ht="14.5">
      <c r="A165" s="67">
        <v>25720</v>
      </c>
      <c r="B165" s="68">
        <v>143.15789000000001</v>
      </c>
      <c r="C165" s="1"/>
      <c r="F165" s="1"/>
    </row>
    <row r="166" spans="1:6" s="6" customFormat="1" ht="14.5">
      <c r="A166" s="67">
        <v>25750</v>
      </c>
      <c r="B166" s="68">
        <v>143.50877</v>
      </c>
      <c r="C166" s="1"/>
      <c r="F166" s="1"/>
    </row>
    <row r="167" spans="1:6" s="6" customFormat="1" ht="14.5">
      <c r="A167" s="67">
        <v>25781</v>
      </c>
      <c r="B167" s="68">
        <v>144.21053000000001</v>
      </c>
      <c r="C167" s="1"/>
      <c r="F167" s="1"/>
    </row>
    <row r="168" spans="1:6" s="6" customFormat="1" ht="14.5">
      <c r="A168" s="67">
        <v>25812</v>
      </c>
      <c r="B168" s="68">
        <v>144.91228000000001</v>
      </c>
      <c r="C168" s="1"/>
      <c r="F168" s="1"/>
    </row>
    <row r="169" spans="1:6" s="6" customFormat="1" ht="14.5">
      <c r="A169" s="67">
        <v>25842</v>
      </c>
      <c r="B169" s="68">
        <v>145.61403999999999</v>
      </c>
      <c r="C169" s="1"/>
      <c r="F169" s="1"/>
    </row>
    <row r="170" spans="1:6" s="6" customFormat="1" ht="14.5">
      <c r="A170" s="67">
        <v>25873</v>
      </c>
      <c r="B170" s="68">
        <v>146.66667000000001</v>
      </c>
      <c r="C170" s="1"/>
      <c r="F170" s="1"/>
    </row>
    <row r="171" spans="1:6" s="6" customFormat="1" ht="14.5">
      <c r="A171" s="67">
        <v>25903</v>
      </c>
      <c r="B171" s="68">
        <v>147.36841999999999</v>
      </c>
      <c r="C171" s="1"/>
      <c r="F171" s="1"/>
    </row>
    <row r="172" spans="1:6" s="6" customFormat="1" ht="14.5">
      <c r="A172" s="67">
        <v>25934</v>
      </c>
      <c r="B172" s="68">
        <v>147.7193</v>
      </c>
      <c r="C172" s="1"/>
      <c r="F172" s="1"/>
    </row>
    <row r="173" spans="1:6" s="6" customFormat="1" ht="14.5">
      <c r="A173" s="67">
        <v>25965</v>
      </c>
      <c r="B173" s="68">
        <v>148.07017999999999</v>
      </c>
      <c r="C173" s="1"/>
      <c r="F173" s="1"/>
    </row>
    <row r="174" spans="1:6" s="6" customFormat="1" ht="14.5">
      <c r="A174" s="67">
        <v>25993</v>
      </c>
      <c r="B174" s="68">
        <v>148.07017999999999</v>
      </c>
      <c r="C174" s="1"/>
      <c r="F174" s="1"/>
    </row>
    <row r="175" spans="1:6" s="6" customFormat="1" ht="14.5">
      <c r="A175" s="67">
        <v>26024</v>
      </c>
      <c r="B175" s="68">
        <v>148.77193</v>
      </c>
      <c r="C175" s="1"/>
      <c r="F175" s="1"/>
    </row>
    <row r="176" spans="1:6" s="6" customFormat="1" ht="14.5">
      <c r="A176" s="67">
        <v>26054</v>
      </c>
      <c r="B176" s="68">
        <v>149.47368</v>
      </c>
      <c r="C176" s="1"/>
      <c r="F176" s="1"/>
    </row>
    <row r="177" spans="1:6" s="6" customFormat="1" ht="14.5">
      <c r="A177" s="67">
        <v>26085</v>
      </c>
      <c r="B177" s="68">
        <v>150.17544000000001</v>
      </c>
      <c r="C177" s="1"/>
      <c r="F177" s="1"/>
    </row>
    <row r="178" spans="1:6" s="6" customFormat="1" ht="14.5">
      <c r="A178" s="67">
        <v>26115</v>
      </c>
      <c r="B178" s="68">
        <v>150.52632</v>
      </c>
      <c r="C178" s="1"/>
      <c r="F178" s="1"/>
    </row>
    <row r="179" spans="1:6" s="6" customFormat="1" ht="14.5">
      <c r="A179" s="67">
        <v>26146</v>
      </c>
      <c r="B179" s="68">
        <v>150.87719000000001</v>
      </c>
      <c r="C179" s="1"/>
      <c r="F179" s="1"/>
    </row>
    <row r="180" spans="1:6" s="6" customFormat="1" ht="14.5">
      <c r="A180" s="67">
        <v>26177</v>
      </c>
      <c r="B180" s="68">
        <v>150.87719000000001</v>
      </c>
      <c r="C180" s="1"/>
      <c r="F180" s="1"/>
    </row>
    <row r="181" spans="1:6" s="6" customFormat="1" ht="14.5">
      <c r="A181" s="67">
        <v>26207</v>
      </c>
      <c r="B181" s="68">
        <v>151.22807</v>
      </c>
      <c r="C181" s="1"/>
      <c r="F181" s="1"/>
    </row>
    <row r="182" spans="1:6" s="6" customFormat="1" ht="14.5">
      <c r="A182" s="67">
        <v>26238</v>
      </c>
      <c r="B182" s="68">
        <v>151.57894999999999</v>
      </c>
      <c r="C182" s="1"/>
      <c r="F182" s="1"/>
    </row>
    <row r="183" spans="1:6" s="6" customFormat="1" ht="14.5">
      <c r="A183" s="67">
        <v>26268</v>
      </c>
      <c r="B183" s="68">
        <v>151.92982000000001</v>
      </c>
      <c r="C183" s="1"/>
      <c r="F183" s="1"/>
    </row>
    <row r="184" spans="1:6" s="6" customFormat="1" ht="14.5">
      <c r="A184" s="67">
        <v>26299</v>
      </c>
      <c r="B184" s="68">
        <v>152.63158000000001</v>
      </c>
      <c r="C184" s="1"/>
      <c r="F184" s="1"/>
    </row>
    <row r="185" spans="1:6" s="6" customFormat="1" ht="14.5">
      <c r="A185" s="67">
        <v>26330</v>
      </c>
      <c r="B185" s="68">
        <v>152.98246</v>
      </c>
      <c r="C185" s="1"/>
      <c r="F185" s="1"/>
    </row>
    <row r="186" spans="1:6" s="6" customFormat="1" ht="14.5">
      <c r="A186" s="67">
        <v>26359</v>
      </c>
      <c r="B186" s="68">
        <v>152.98246</v>
      </c>
      <c r="C186" s="1"/>
      <c r="F186" s="1"/>
    </row>
    <row r="187" spans="1:6" s="6" customFormat="1" ht="14.5">
      <c r="A187" s="67">
        <v>26390</v>
      </c>
      <c r="B187" s="68">
        <v>153.68421000000001</v>
      </c>
      <c r="C187" s="1"/>
      <c r="F187" s="1"/>
    </row>
    <row r="188" spans="1:6" s="6" customFormat="1" ht="14.5">
      <c r="A188" s="67">
        <v>26420</v>
      </c>
      <c r="B188" s="68">
        <v>154.03509</v>
      </c>
      <c r="C188" s="1"/>
      <c r="F188" s="1"/>
    </row>
    <row r="189" spans="1:6" s="6" customFormat="1" ht="14.5">
      <c r="A189" s="67">
        <v>26451</v>
      </c>
      <c r="B189" s="68">
        <v>154.38596000000001</v>
      </c>
      <c r="C189" s="1"/>
      <c r="F189" s="1"/>
    </row>
    <row r="190" spans="1:6" s="6" customFormat="1" ht="14.5">
      <c r="A190" s="67">
        <v>26481</v>
      </c>
      <c r="B190" s="68">
        <v>154.73684</v>
      </c>
      <c r="C190" s="1"/>
      <c r="F190" s="1"/>
    </row>
    <row r="191" spans="1:6" s="6" customFormat="1" ht="14.5">
      <c r="A191" s="67">
        <v>26512</v>
      </c>
      <c r="B191" s="68">
        <v>155.43860000000001</v>
      </c>
      <c r="C191" s="1"/>
      <c r="F191" s="1"/>
    </row>
    <row r="192" spans="1:6" s="6" customFormat="1" ht="14.5">
      <c r="A192" s="67">
        <v>26543</v>
      </c>
      <c r="B192" s="68">
        <v>155.43860000000001</v>
      </c>
      <c r="C192" s="1"/>
      <c r="F192" s="1"/>
    </row>
    <row r="193" spans="1:6" s="6" customFormat="1" ht="14.5">
      <c r="A193" s="67">
        <v>26573</v>
      </c>
      <c r="B193" s="68">
        <v>155.78946999999999</v>
      </c>
      <c r="C193" s="1"/>
      <c r="F193" s="1"/>
    </row>
    <row r="194" spans="1:6" s="6" customFormat="1" ht="14.5">
      <c r="A194" s="67">
        <v>26604</v>
      </c>
      <c r="B194" s="68">
        <v>155.78946999999999</v>
      </c>
      <c r="C194" s="1"/>
      <c r="F194" s="1"/>
    </row>
    <row r="195" spans="1:6" s="6" customFormat="1" ht="14.5">
      <c r="A195" s="67">
        <v>26634</v>
      </c>
      <c r="B195" s="68">
        <v>156.49123</v>
      </c>
      <c r="C195" s="1"/>
      <c r="F195" s="1"/>
    </row>
    <row r="196" spans="1:6" s="6" customFormat="1" ht="14.5">
      <c r="A196" s="67">
        <v>26665</v>
      </c>
      <c r="B196" s="68">
        <v>156.49123</v>
      </c>
      <c r="C196" s="1"/>
      <c r="F196" s="1"/>
    </row>
    <row r="197" spans="1:6" s="6" customFormat="1" ht="14.5">
      <c r="A197" s="67">
        <v>26696</v>
      </c>
      <c r="B197" s="68">
        <v>157.19298000000001</v>
      </c>
      <c r="C197" s="1"/>
      <c r="F197" s="1"/>
    </row>
    <row r="198" spans="1:6" s="6" customFormat="1" ht="14.5">
      <c r="A198" s="67">
        <v>26724</v>
      </c>
      <c r="B198" s="68">
        <v>157.89474000000001</v>
      </c>
      <c r="C198" s="1"/>
      <c r="F198" s="1"/>
    </row>
    <row r="199" spans="1:6" s="6" customFormat="1" ht="14.5">
      <c r="A199" s="67">
        <v>26755</v>
      </c>
      <c r="B199" s="68">
        <v>158.24561</v>
      </c>
      <c r="C199" s="1"/>
      <c r="F199" s="1"/>
    </row>
    <row r="200" spans="1:6" s="6" customFormat="1" ht="14.5">
      <c r="A200" s="67">
        <v>26785</v>
      </c>
      <c r="B200" s="68">
        <v>158.94737000000001</v>
      </c>
      <c r="C200" s="1"/>
      <c r="F200" s="1"/>
    </row>
    <row r="201" spans="1:6" s="6" customFormat="1" ht="14.5">
      <c r="A201" s="67">
        <v>26816</v>
      </c>
      <c r="B201" s="68">
        <v>159.29825</v>
      </c>
      <c r="C201" s="1"/>
      <c r="F201" s="1"/>
    </row>
    <row r="202" spans="1:6" s="6" customFormat="1" ht="14.5">
      <c r="A202" s="67">
        <v>26846</v>
      </c>
      <c r="B202" s="68">
        <v>159.64912000000001</v>
      </c>
      <c r="C202" s="1"/>
      <c r="F202" s="1"/>
    </row>
    <row r="203" spans="1:6" s="6" customFormat="1" ht="14.5">
      <c r="A203" s="67">
        <v>26877</v>
      </c>
      <c r="B203" s="68">
        <v>160.35087999999999</v>
      </c>
      <c r="C203" s="1"/>
      <c r="F203" s="1"/>
    </row>
    <row r="204" spans="1:6" s="6" customFormat="1" ht="14.5">
      <c r="A204" s="67">
        <v>26908</v>
      </c>
      <c r="B204" s="68">
        <v>161.40351000000001</v>
      </c>
      <c r="C204" s="1"/>
      <c r="F204" s="1"/>
    </row>
    <row r="205" spans="1:6" s="6" customFormat="1" ht="14.5">
      <c r="A205" s="67">
        <v>26938</v>
      </c>
      <c r="B205" s="68">
        <v>162.45614</v>
      </c>
      <c r="C205" s="1"/>
      <c r="F205" s="1"/>
    </row>
    <row r="206" spans="1:6" s="6" customFormat="1" ht="14.5">
      <c r="A206" s="67">
        <v>26969</v>
      </c>
      <c r="B206" s="68">
        <v>163.15789000000001</v>
      </c>
      <c r="C206" s="1"/>
      <c r="F206" s="1"/>
    </row>
    <row r="207" spans="1:6" s="6" customFormat="1" ht="14.5">
      <c r="A207" s="67">
        <v>26999</v>
      </c>
      <c r="B207" s="68">
        <v>163.85964999999999</v>
      </c>
      <c r="C207" s="1"/>
      <c r="F207" s="1"/>
    </row>
    <row r="208" spans="1:6" s="6" customFormat="1" ht="14.5">
      <c r="A208" s="67">
        <v>27030</v>
      </c>
      <c r="B208" s="68">
        <v>164.56139999999999</v>
      </c>
      <c r="C208" s="1"/>
      <c r="F208" s="1"/>
    </row>
    <row r="209" spans="1:6" s="6" customFormat="1" ht="14.5">
      <c r="A209" s="67">
        <v>27061</v>
      </c>
      <c r="B209" s="68">
        <v>165.61403999999999</v>
      </c>
      <c r="C209" s="1"/>
      <c r="F209" s="1"/>
    </row>
    <row r="210" spans="1:6" s="6" customFormat="1" ht="14.5">
      <c r="A210" s="67">
        <v>27089</v>
      </c>
      <c r="B210" s="68">
        <v>167.01754</v>
      </c>
      <c r="C210" s="1"/>
      <c r="F210" s="1"/>
    </row>
    <row r="211" spans="1:6" s="6" customFormat="1" ht="14.5">
      <c r="A211" s="67">
        <v>27120</v>
      </c>
      <c r="B211" s="68">
        <v>168.07017999999999</v>
      </c>
      <c r="C211" s="1"/>
      <c r="F211" s="1"/>
    </row>
    <row r="212" spans="1:6" s="6" customFormat="1" ht="14.5">
      <c r="A212" s="67">
        <v>27150</v>
      </c>
      <c r="B212" s="68">
        <v>170.17544000000001</v>
      </c>
      <c r="C212" s="1"/>
      <c r="F212" s="1"/>
    </row>
    <row r="213" spans="1:6" s="6" customFormat="1" ht="14.5">
      <c r="A213" s="67">
        <v>27181</v>
      </c>
      <c r="B213" s="68">
        <v>171.92982000000001</v>
      </c>
      <c r="C213" s="1"/>
      <c r="F213" s="1"/>
    </row>
    <row r="214" spans="1:6" s="6" customFormat="1" ht="14.5">
      <c r="A214" s="67">
        <v>27211</v>
      </c>
      <c r="B214" s="68">
        <v>173.68421000000001</v>
      </c>
      <c r="C214" s="1"/>
      <c r="F214" s="1"/>
    </row>
    <row r="215" spans="1:6" s="6" customFormat="1" ht="14.5">
      <c r="A215" s="67">
        <v>27242</v>
      </c>
      <c r="B215" s="68">
        <v>176.14035000000001</v>
      </c>
      <c r="C215" s="1"/>
      <c r="F215" s="1"/>
    </row>
    <row r="216" spans="1:6" s="6" customFormat="1" ht="14.5">
      <c r="A216" s="67">
        <v>27273</v>
      </c>
      <c r="B216" s="68">
        <v>177.89474000000001</v>
      </c>
      <c r="C216" s="1"/>
      <c r="F216" s="1"/>
    </row>
    <row r="217" spans="1:6" s="6" customFormat="1" ht="14.5">
      <c r="A217" s="67">
        <v>27303</v>
      </c>
      <c r="B217" s="68">
        <v>179.64912000000001</v>
      </c>
      <c r="C217" s="1"/>
      <c r="F217" s="1"/>
    </row>
    <row r="218" spans="1:6" s="6" customFormat="1" ht="14.5">
      <c r="A218" s="67">
        <v>27334</v>
      </c>
      <c r="B218" s="68">
        <v>181.05262999999999</v>
      </c>
      <c r="C218" s="1"/>
      <c r="F218" s="1"/>
    </row>
    <row r="219" spans="1:6" s="6" customFormat="1" ht="14.5">
      <c r="A219" s="67">
        <v>27364</v>
      </c>
      <c r="B219" s="68">
        <v>182.45614</v>
      </c>
      <c r="C219" s="1"/>
      <c r="F219" s="1"/>
    </row>
    <row r="220" spans="1:6" s="6" customFormat="1" ht="14.5">
      <c r="A220" s="67">
        <v>27395</v>
      </c>
      <c r="B220" s="68">
        <v>183.50877</v>
      </c>
      <c r="C220" s="1"/>
      <c r="F220" s="1"/>
    </row>
    <row r="221" spans="1:6" s="6" customFormat="1" ht="14.5">
      <c r="A221" s="67">
        <v>27426</v>
      </c>
      <c r="B221" s="68">
        <v>185.26316</v>
      </c>
      <c r="C221" s="1"/>
      <c r="F221" s="1"/>
    </row>
    <row r="222" spans="1:6" s="6" customFormat="1" ht="14.5">
      <c r="A222" s="67">
        <v>27454</v>
      </c>
      <c r="B222" s="68">
        <v>185.96491</v>
      </c>
      <c r="C222" s="1"/>
      <c r="F222" s="1"/>
    </row>
    <row r="223" spans="1:6" s="6" customFormat="1" ht="14.5">
      <c r="A223" s="67">
        <v>27485</v>
      </c>
      <c r="B223" s="68">
        <v>187.01754</v>
      </c>
      <c r="C223" s="1"/>
      <c r="F223" s="1"/>
    </row>
    <row r="224" spans="1:6" s="6" customFormat="1" ht="14.5">
      <c r="A224" s="67">
        <v>27515</v>
      </c>
      <c r="B224" s="68">
        <v>187.7193</v>
      </c>
      <c r="C224" s="1"/>
      <c r="F224" s="1"/>
    </row>
    <row r="225" spans="1:6" s="6" customFormat="1" ht="14.5">
      <c r="A225" s="67">
        <v>27546</v>
      </c>
      <c r="B225" s="68">
        <v>188.77193</v>
      </c>
      <c r="C225" s="1"/>
      <c r="F225" s="1"/>
    </row>
    <row r="226" spans="1:6" s="6" customFormat="1" ht="14.5">
      <c r="A226" s="67">
        <v>27576</v>
      </c>
      <c r="B226" s="68">
        <v>189.47368</v>
      </c>
      <c r="C226" s="1"/>
      <c r="F226" s="1"/>
    </row>
    <row r="227" spans="1:6" s="6" customFormat="1" ht="14.5">
      <c r="A227" s="67">
        <v>27607</v>
      </c>
      <c r="B227" s="68">
        <v>190.17544000000001</v>
      </c>
      <c r="C227" s="1"/>
      <c r="F227" s="1"/>
    </row>
    <row r="228" spans="1:6" s="6" customFormat="1" ht="14.5">
      <c r="A228" s="67">
        <v>27638</v>
      </c>
      <c r="B228" s="68">
        <v>191.22807</v>
      </c>
      <c r="C228" s="1"/>
      <c r="F228" s="1"/>
    </row>
    <row r="229" spans="1:6" s="6" customFormat="1" ht="14.5">
      <c r="A229" s="67">
        <v>27668</v>
      </c>
      <c r="B229" s="68">
        <v>192.2807</v>
      </c>
      <c r="C229" s="1"/>
      <c r="F229" s="1"/>
    </row>
    <row r="230" spans="1:6" s="6" customFormat="1" ht="14.5">
      <c r="A230" s="67">
        <v>27699</v>
      </c>
      <c r="B230" s="68">
        <v>193.68421000000001</v>
      </c>
      <c r="C230" s="1"/>
      <c r="F230" s="1"/>
    </row>
    <row r="231" spans="1:6" s="6" customFormat="1" ht="14.5">
      <c r="A231" s="67">
        <v>27729</v>
      </c>
      <c r="B231" s="68">
        <v>194.73684</v>
      </c>
      <c r="C231" s="1"/>
      <c r="F231" s="1"/>
    </row>
    <row r="232" spans="1:6" s="6" customFormat="1" ht="14.5">
      <c r="A232" s="67">
        <v>27760</v>
      </c>
      <c r="B232" s="68">
        <v>196.14035000000001</v>
      </c>
      <c r="C232" s="1"/>
      <c r="F232" s="1"/>
    </row>
    <row r="233" spans="1:6" s="6" customFormat="1" ht="14.5">
      <c r="A233" s="67">
        <v>27791</v>
      </c>
      <c r="B233" s="68">
        <v>197.19298000000001</v>
      </c>
      <c r="C233" s="1"/>
      <c r="F233" s="1"/>
    </row>
    <row r="234" spans="1:6" s="6" customFormat="1" ht="14.5">
      <c r="A234" s="67">
        <v>27820</v>
      </c>
      <c r="B234" s="68">
        <v>198.24561</v>
      </c>
      <c r="C234" s="1"/>
      <c r="F234" s="1"/>
    </row>
    <row r="235" spans="1:6" s="6" customFormat="1" ht="14.5">
      <c r="A235" s="67">
        <v>27851</v>
      </c>
      <c r="B235" s="68">
        <v>198.94737000000001</v>
      </c>
      <c r="C235" s="1"/>
      <c r="F235" s="1"/>
    </row>
    <row r="236" spans="1:6" s="6" customFormat="1" ht="14.5">
      <c r="A236" s="67">
        <v>27881</v>
      </c>
      <c r="B236" s="68">
        <v>200</v>
      </c>
      <c r="C236" s="1"/>
      <c r="F236" s="1"/>
    </row>
    <row r="237" spans="1:6" s="6" customFormat="1" ht="14.5">
      <c r="A237" s="67">
        <v>27912</v>
      </c>
      <c r="B237" s="68">
        <v>200.70175</v>
      </c>
      <c r="C237" s="1"/>
      <c r="F237" s="1"/>
    </row>
    <row r="238" spans="1:6" s="6" customFormat="1" ht="14.5">
      <c r="A238" s="67">
        <v>27942</v>
      </c>
      <c r="B238" s="68">
        <v>202.10525999999999</v>
      </c>
      <c r="C238" s="1"/>
      <c r="F238" s="1"/>
    </row>
    <row r="239" spans="1:6" s="6" customFormat="1" ht="14.5">
      <c r="A239" s="67">
        <v>27973</v>
      </c>
      <c r="B239" s="68">
        <v>203.15789000000001</v>
      </c>
      <c r="C239" s="1"/>
      <c r="F239" s="1"/>
    </row>
    <row r="240" spans="1:6" s="6" customFormat="1" ht="14.5">
      <c r="A240" s="67">
        <v>28004</v>
      </c>
      <c r="B240" s="68">
        <v>204.21053000000001</v>
      </c>
      <c r="C240" s="1"/>
      <c r="F240" s="1"/>
    </row>
    <row r="241" spans="1:6" s="6" customFormat="1" ht="14.5">
      <c r="A241" s="67">
        <v>28034</v>
      </c>
      <c r="B241" s="68">
        <v>205.26316</v>
      </c>
      <c r="C241" s="1"/>
      <c r="F241" s="1"/>
    </row>
    <row r="242" spans="1:6" s="6" customFormat="1" ht="14.5">
      <c r="A242" s="67">
        <v>28065</v>
      </c>
      <c r="B242" s="68">
        <v>205.96491</v>
      </c>
      <c r="C242" s="1"/>
      <c r="F242" s="1"/>
    </row>
    <row r="243" spans="1:6" s="6" customFormat="1" ht="14.5">
      <c r="A243" s="67">
        <v>28095</v>
      </c>
      <c r="B243" s="68">
        <v>206.66667000000001</v>
      </c>
      <c r="C243" s="1"/>
      <c r="F243" s="1"/>
    </row>
    <row r="244" spans="1:6" s="6" customFormat="1" ht="14.5">
      <c r="A244" s="67">
        <v>28126</v>
      </c>
      <c r="B244" s="68">
        <v>208.07017999999999</v>
      </c>
      <c r="C244" s="1"/>
      <c r="F244" s="1"/>
    </row>
    <row r="245" spans="1:6" s="6" customFormat="1" ht="14.5">
      <c r="A245" s="67">
        <v>28157</v>
      </c>
      <c r="B245" s="68">
        <v>209.47368</v>
      </c>
      <c r="C245" s="1"/>
      <c r="F245" s="1"/>
    </row>
    <row r="246" spans="1:6" s="6" customFormat="1" ht="14.5">
      <c r="A246" s="67">
        <v>28185</v>
      </c>
      <c r="B246" s="68">
        <v>210.52632</v>
      </c>
      <c r="C246" s="1"/>
      <c r="F246" s="1"/>
    </row>
    <row r="247" spans="1:6" s="6" customFormat="1" ht="14.5">
      <c r="A247" s="67">
        <v>28216</v>
      </c>
      <c r="B247" s="68">
        <v>211.57894999999999</v>
      </c>
      <c r="C247" s="1"/>
      <c r="F247" s="1"/>
    </row>
    <row r="248" spans="1:6" s="6" customFormat="1" ht="14.5">
      <c r="A248" s="67">
        <v>28246</v>
      </c>
      <c r="B248" s="68">
        <v>212.63158000000001</v>
      </c>
      <c r="C248" s="1"/>
      <c r="F248" s="1"/>
    </row>
    <row r="249" spans="1:6" s="6" customFormat="1" ht="14.5">
      <c r="A249" s="67">
        <v>28277</v>
      </c>
      <c r="B249" s="68">
        <v>214.03509</v>
      </c>
      <c r="C249" s="1"/>
      <c r="F249" s="1"/>
    </row>
    <row r="250" spans="1:6" s="6" customFormat="1" ht="14.5">
      <c r="A250" s="67">
        <v>28307</v>
      </c>
      <c r="B250" s="68">
        <v>214.73684</v>
      </c>
      <c r="C250" s="1"/>
      <c r="F250" s="1"/>
    </row>
    <row r="251" spans="1:6" s="6" customFormat="1" ht="14.5">
      <c r="A251" s="67">
        <v>28338</v>
      </c>
      <c r="B251" s="68">
        <v>215.78946999999999</v>
      </c>
      <c r="C251" s="1"/>
      <c r="F251" s="1"/>
    </row>
    <row r="252" spans="1:6" s="6" customFormat="1" ht="14.5">
      <c r="A252" s="67">
        <v>28369</v>
      </c>
      <c r="B252" s="68">
        <v>216.84210999999999</v>
      </c>
      <c r="C252" s="1"/>
      <c r="F252" s="1"/>
    </row>
    <row r="253" spans="1:6" s="6" customFormat="1" ht="14.5">
      <c r="A253" s="67">
        <v>28399</v>
      </c>
      <c r="B253" s="68">
        <v>217.54386</v>
      </c>
      <c r="C253" s="1"/>
      <c r="F253" s="1"/>
    </row>
    <row r="254" spans="1:6" s="6" customFormat="1" ht="14.5">
      <c r="A254" s="67">
        <v>28430</v>
      </c>
      <c r="B254" s="68">
        <v>218.59648999999999</v>
      </c>
      <c r="C254" s="1"/>
      <c r="F254" s="1"/>
    </row>
    <row r="255" spans="1:6" s="6" customFormat="1" ht="14.5">
      <c r="A255" s="67">
        <v>28460</v>
      </c>
      <c r="B255" s="68">
        <v>220</v>
      </c>
      <c r="C255" s="1"/>
      <c r="F255" s="1"/>
    </row>
    <row r="256" spans="1:6" s="6" customFormat="1" ht="14.5">
      <c r="A256" s="67">
        <v>28491</v>
      </c>
      <c r="B256" s="68">
        <v>221.40351000000001</v>
      </c>
      <c r="C256" s="1"/>
      <c r="F256" s="1"/>
    </row>
    <row r="257" spans="1:6" s="6" customFormat="1" ht="14.5">
      <c r="A257" s="67">
        <v>28522</v>
      </c>
      <c r="B257" s="68">
        <v>222.45614</v>
      </c>
      <c r="C257" s="1"/>
      <c r="F257" s="1"/>
    </row>
    <row r="258" spans="1:6" s="6" customFormat="1" ht="14.5">
      <c r="A258" s="67">
        <v>28550</v>
      </c>
      <c r="B258" s="68">
        <v>223.85964999999999</v>
      </c>
      <c r="C258" s="1"/>
      <c r="F258" s="1"/>
    </row>
    <row r="259" spans="1:6" s="6" customFormat="1" ht="14.5">
      <c r="A259" s="67">
        <v>28581</v>
      </c>
      <c r="B259" s="68">
        <v>225.61403999999999</v>
      </c>
      <c r="C259" s="1"/>
      <c r="F259" s="1"/>
    </row>
    <row r="260" spans="1:6" s="6" customFormat="1" ht="14.5">
      <c r="A260" s="67">
        <v>28611</v>
      </c>
      <c r="B260" s="68">
        <v>227.01754</v>
      </c>
      <c r="C260" s="1"/>
      <c r="F260" s="1"/>
    </row>
    <row r="261" spans="1:6" s="6" customFormat="1" ht="14.5">
      <c r="A261" s="67">
        <v>28642</v>
      </c>
      <c r="B261" s="68">
        <v>228.77193</v>
      </c>
      <c r="C261" s="1"/>
      <c r="F261" s="1"/>
    </row>
    <row r="262" spans="1:6" s="6" customFormat="1" ht="14.5">
      <c r="A262" s="67">
        <v>28672</v>
      </c>
      <c r="B262" s="68">
        <v>230.17544000000001</v>
      </c>
      <c r="C262" s="1"/>
      <c r="F262" s="1"/>
    </row>
    <row r="263" spans="1:6" s="6" customFormat="1" ht="14.5">
      <c r="A263" s="67">
        <v>28703</v>
      </c>
      <c r="B263" s="68">
        <v>231.92982000000001</v>
      </c>
      <c r="C263" s="1"/>
      <c r="F263" s="1"/>
    </row>
    <row r="264" spans="1:6" s="6" customFormat="1" ht="14.5">
      <c r="A264" s="67">
        <v>28734</v>
      </c>
      <c r="B264" s="68">
        <v>234.03509</v>
      </c>
      <c r="C264" s="1"/>
      <c r="F264" s="1"/>
    </row>
    <row r="265" spans="1:6" s="6" customFormat="1" ht="14.5">
      <c r="A265" s="67">
        <v>28764</v>
      </c>
      <c r="B265" s="68">
        <v>235.78946999999999</v>
      </c>
      <c r="C265" s="1"/>
      <c r="F265" s="1"/>
    </row>
    <row r="266" spans="1:6" s="6" customFormat="1" ht="14.5">
      <c r="A266" s="67">
        <v>28795</v>
      </c>
      <c r="B266" s="68">
        <v>237.19298000000001</v>
      </c>
      <c r="C266" s="1"/>
      <c r="F266" s="1"/>
    </row>
    <row r="267" spans="1:6" s="6" customFormat="1" ht="14.5">
      <c r="A267" s="67">
        <v>28825</v>
      </c>
      <c r="B267" s="68">
        <v>238.59648999999999</v>
      </c>
      <c r="C267" s="1"/>
      <c r="F267" s="1"/>
    </row>
    <row r="268" spans="1:6" s="6" customFormat="1" ht="14.5">
      <c r="A268" s="67">
        <v>28856</v>
      </c>
      <c r="B268" s="68">
        <v>240.35087999999999</v>
      </c>
      <c r="C268" s="1"/>
      <c r="F268" s="1"/>
    </row>
    <row r="269" spans="1:6" s="6" customFormat="1" ht="14.5">
      <c r="A269" s="67">
        <v>28887</v>
      </c>
      <c r="B269" s="68">
        <v>242.80701999999999</v>
      </c>
      <c r="C269" s="1"/>
      <c r="F269" s="1"/>
    </row>
    <row r="270" spans="1:6" s="6" customFormat="1" ht="14.5">
      <c r="A270" s="67">
        <v>28915</v>
      </c>
      <c r="B270" s="68">
        <v>244.91228000000001</v>
      </c>
      <c r="C270" s="1"/>
      <c r="F270" s="1"/>
    </row>
    <row r="271" spans="1:6" s="6" customFormat="1" ht="14.5">
      <c r="A271" s="67">
        <v>28946</v>
      </c>
      <c r="B271" s="68">
        <v>246.66667000000001</v>
      </c>
      <c r="C271" s="1"/>
      <c r="F271" s="1"/>
    </row>
    <row r="272" spans="1:6" s="6" customFormat="1" ht="14.5">
      <c r="A272" s="67">
        <v>28976</v>
      </c>
      <c r="B272" s="68">
        <v>248.42105000000001</v>
      </c>
      <c r="C272" s="1"/>
      <c r="F272" s="1"/>
    </row>
    <row r="273" spans="1:6" s="6" customFormat="1" ht="14.5">
      <c r="A273" s="67">
        <v>29007</v>
      </c>
      <c r="B273" s="68">
        <v>250.17544000000001</v>
      </c>
      <c r="C273" s="1"/>
      <c r="F273" s="1"/>
    </row>
    <row r="274" spans="1:6" s="6" customFormat="1" ht="14.5">
      <c r="A274" s="67">
        <v>29037</v>
      </c>
      <c r="B274" s="68">
        <v>252.2807</v>
      </c>
      <c r="C274" s="1"/>
      <c r="F274" s="1"/>
    </row>
    <row r="275" spans="1:6" s="6" customFormat="1" ht="14.5">
      <c r="A275" s="67">
        <v>29068</v>
      </c>
      <c r="B275" s="68">
        <v>255.08771999999999</v>
      </c>
      <c r="C275" s="1"/>
      <c r="F275" s="1"/>
    </row>
    <row r="276" spans="1:6" s="6" customFormat="1" ht="14.5">
      <c r="A276" s="67">
        <v>29099</v>
      </c>
      <c r="B276" s="68">
        <v>257.19297999999998</v>
      </c>
      <c r="C276" s="1"/>
      <c r="F276" s="1"/>
    </row>
    <row r="277" spans="1:6" s="6" customFormat="1" ht="14.5">
      <c r="A277" s="67">
        <v>29129</v>
      </c>
      <c r="B277" s="68">
        <v>259.64911999999998</v>
      </c>
      <c r="C277" s="1"/>
      <c r="F277" s="1"/>
    </row>
    <row r="278" spans="1:6" s="6" customFormat="1" ht="14.5">
      <c r="A278" s="67">
        <v>29160</v>
      </c>
      <c r="B278" s="68">
        <v>262.45614</v>
      </c>
      <c r="C278" s="1"/>
      <c r="F278" s="1"/>
    </row>
    <row r="279" spans="1:6" s="6" customFormat="1" ht="14.5">
      <c r="A279" s="67">
        <v>29190</v>
      </c>
      <c r="B279" s="68">
        <v>265.61403999999999</v>
      </c>
      <c r="C279" s="1"/>
      <c r="F279" s="1"/>
    </row>
    <row r="280" spans="1:6" s="6" customFormat="1" ht="14.5">
      <c r="A280" s="67">
        <v>29221</v>
      </c>
      <c r="B280" s="68">
        <v>269.12281000000002</v>
      </c>
      <c r="C280" s="1"/>
      <c r="F280" s="1"/>
    </row>
    <row r="281" spans="1:6" s="6" customFormat="1" ht="14.5">
      <c r="A281" s="67">
        <v>29252</v>
      </c>
      <c r="B281" s="68">
        <v>271.92982000000001</v>
      </c>
      <c r="C281" s="1"/>
      <c r="F281" s="1"/>
    </row>
    <row r="282" spans="1:6" s="6" customFormat="1" ht="14.5">
      <c r="A282" s="67">
        <v>29281</v>
      </c>
      <c r="B282" s="68">
        <v>275.78946999999999</v>
      </c>
      <c r="C282" s="1"/>
      <c r="F282" s="1"/>
    </row>
    <row r="283" spans="1:6" s="6" customFormat="1" ht="14.5">
      <c r="A283" s="67">
        <v>29312</v>
      </c>
      <c r="B283" s="68">
        <v>278.94736999999998</v>
      </c>
      <c r="C283" s="1"/>
      <c r="F283" s="1"/>
    </row>
    <row r="284" spans="1:6" s="6" customFormat="1" ht="14.5">
      <c r="A284" s="67">
        <v>29342</v>
      </c>
      <c r="B284" s="68">
        <v>281.05263000000002</v>
      </c>
      <c r="C284" s="1"/>
      <c r="F284" s="1"/>
    </row>
    <row r="285" spans="1:6" s="6" customFormat="1" ht="14.5">
      <c r="A285" s="67">
        <v>29373</v>
      </c>
      <c r="B285" s="68">
        <v>284.21053000000001</v>
      </c>
      <c r="C285" s="1"/>
      <c r="F285" s="1"/>
    </row>
    <row r="286" spans="1:6" s="6" customFormat="1" ht="14.5">
      <c r="A286" s="67">
        <v>29403</v>
      </c>
      <c r="B286" s="68">
        <v>283.50877000000003</v>
      </c>
      <c r="C286" s="1"/>
      <c r="F286" s="1"/>
    </row>
    <row r="287" spans="1:6" s="6" customFormat="1" ht="14.5">
      <c r="A287" s="67">
        <v>29434</v>
      </c>
      <c r="B287" s="68">
        <v>285.26316000000003</v>
      </c>
      <c r="C287" s="1"/>
      <c r="F287" s="1"/>
    </row>
    <row r="288" spans="1:6" s="6" customFormat="1" ht="14.5">
      <c r="A288" s="67">
        <v>29465</v>
      </c>
      <c r="B288" s="68">
        <v>288.07017999999999</v>
      </c>
      <c r="C288" s="1"/>
      <c r="F288" s="1"/>
    </row>
    <row r="289" spans="1:6" s="6" customFormat="1" ht="14.5">
      <c r="A289" s="67">
        <v>29495</v>
      </c>
      <c r="B289" s="68">
        <v>291.22807</v>
      </c>
      <c r="C289" s="1"/>
      <c r="F289" s="1"/>
    </row>
    <row r="290" spans="1:6" s="6" customFormat="1" ht="14.5">
      <c r="A290" s="67">
        <v>29526</v>
      </c>
      <c r="B290" s="68">
        <v>294.38596000000001</v>
      </c>
      <c r="C290" s="1"/>
      <c r="F290" s="1"/>
    </row>
    <row r="291" spans="1:6" s="6" customFormat="1" ht="14.5">
      <c r="A291" s="67">
        <v>29556</v>
      </c>
      <c r="B291" s="68">
        <v>297.89474000000001</v>
      </c>
      <c r="C291" s="1"/>
      <c r="F291" s="1"/>
    </row>
    <row r="292" spans="1:6" s="6" customFormat="1" ht="14.5">
      <c r="A292" s="67">
        <v>29587</v>
      </c>
      <c r="B292" s="68">
        <v>299.64911999999998</v>
      </c>
      <c r="C292" s="1"/>
      <c r="F292" s="1"/>
    </row>
    <row r="293" spans="1:6" s="6" customFormat="1" ht="14.5">
      <c r="A293" s="67">
        <v>29618</v>
      </c>
      <c r="B293" s="68">
        <v>301.40350999999998</v>
      </c>
      <c r="C293" s="1"/>
      <c r="F293" s="1"/>
    </row>
    <row r="294" spans="1:6" s="6" customFormat="1" ht="14.5">
      <c r="A294" s="67">
        <v>29646</v>
      </c>
      <c r="B294" s="68">
        <v>303.15789000000001</v>
      </c>
      <c r="C294" s="1"/>
      <c r="F294" s="1"/>
    </row>
    <row r="295" spans="1:6" s="6" customFormat="1" ht="14.5">
      <c r="A295" s="67">
        <v>29677</v>
      </c>
      <c r="B295" s="68">
        <v>305.26316000000003</v>
      </c>
      <c r="C295" s="1"/>
      <c r="F295" s="1"/>
    </row>
    <row r="296" spans="1:6" s="6" customFormat="1" ht="14.5">
      <c r="A296" s="67">
        <v>29707</v>
      </c>
      <c r="B296" s="68">
        <v>308.07017999999999</v>
      </c>
      <c r="C296" s="1"/>
      <c r="F296" s="1"/>
    </row>
    <row r="297" spans="1:6" s="6" customFormat="1" ht="14.5">
      <c r="A297" s="67">
        <v>29738</v>
      </c>
      <c r="B297" s="68">
        <v>310.87718999999998</v>
      </c>
      <c r="C297" s="1"/>
      <c r="F297" s="1"/>
    </row>
    <row r="298" spans="1:6" s="6" customFormat="1" ht="14.5">
      <c r="A298" s="67">
        <v>29768</v>
      </c>
      <c r="B298" s="68">
        <v>315.08771999999999</v>
      </c>
      <c r="C298" s="1"/>
      <c r="F298" s="1"/>
    </row>
    <row r="299" spans="1:6" s="6" customFormat="1" ht="14.5">
      <c r="A299" s="67">
        <v>29799</v>
      </c>
      <c r="B299" s="68">
        <v>318.24561</v>
      </c>
      <c r="C299" s="1"/>
      <c r="F299" s="1"/>
    </row>
    <row r="300" spans="1:6" s="6" customFormat="1" ht="14.5">
      <c r="A300" s="67">
        <v>29830</v>
      </c>
      <c r="B300" s="68">
        <v>322.10525999999999</v>
      </c>
      <c r="C300" s="1"/>
      <c r="F300" s="1"/>
    </row>
    <row r="301" spans="1:6" s="6" customFormat="1" ht="14.5">
      <c r="A301" s="67">
        <v>29860</v>
      </c>
      <c r="B301" s="68">
        <v>323.15789000000001</v>
      </c>
      <c r="C301" s="1"/>
      <c r="F301" s="1"/>
    </row>
    <row r="302" spans="1:6" s="6" customFormat="1" ht="14.5">
      <c r="A302" s="67">
        <v>29891</v>
      </c>
      <c r="B302" s="68">
        <v>324.56139999999999</v>
      </c>
      <c r="C302" s="1"/>
      <c r="F302" s="1"/>
    </row>
    <row r="303" spans="1:6" s="6" customFormat="1" ht="14.5">
      <c r="A303" s="67">
        <v>29921</v>
      </c>
      <c r="B303" s="68">
        <v>326.31578999999999</v>
      </c>
      <c r="C303" s="1"/>
      <c r="F303" s="1"/>
    </row>
    <row r="304" spans="1:6" s="6" customFormat="1" ht="14.5">
      <c r="A304" s="67">
        <v>29952</v>
      </c>
      <c r="B304" s="68">
        <v>327.36842000000001</v>
      </c>
      <c r="C304" s="1"/>
      <c r="F304" s="1"/>
    </row>
    <row r="305" spans="1:6" s="6" customFormat="1" ht="14.5">
      <c r="A305" s="67">
        <v>29983</v>
      </c>
      <c r="B305" s="68">
        <v>329.12281000000002</v>
      </c>
      <c r="C305" s="1"/>
      <c r="F305" s="1"/>
    </row>
    <row r="306" spans="1:6" s="6" customFormat="1" ht="14.5">
      <c r="A306" s="67">
        <v>30011</v>
      </c>
      <c r="B306" s="68">
        <v>329.47368</v>
      </c>
      <c r="C306" s="1"/>
      <c r="F306" s="1"/>
    </row>
    <row r="307" spans="1:6" s="6" customFormat="1" ht="14.5">
      <c r="A307" s="67">
        <v>30042</v>
      </c>
      <c r="B307" s="68">
        <v>332.28070000000002</v>
      </c>
      <c r="C307" s="1"/>
      <c r="F307" s="1"/>
    </row>
    <row r="308" spans="1:6" s="6" customFormat="1" ht="14.5">
      <c r="A308" s="67">
        <v>30072</v>
      </c>
      <c r="B308" s="68">
        <v>334.73683999999997</v>
      </c>
      <c r="C308" s="1"/>
      <c r="F308" s="1"/>
    </row>
    <row r="309" spans="1:6" s="6" customFormat="1" ht="14.5">
      <c r="A309" s="67">
        <v>30103</v>
      </c>
      <c r="B309" s="68">
        <v>337.19297999999998</v>
      </c>
      <c r="C309" s="1"/>
      <c r="F309" s="1"/>
    </row>
    <row r="310" spans="1:6" s="6" customFormat="1" ht="14.5">
      <c r="A310" s="67">
        <v>30133</v>
      </c>
      <c r="B310" s="68">
        <v>339.29825</v>
      </c>
      <c r="C310" s="1"/>
      <c r="F310" s="1"/>
    </row>
    <row r="311" spans="1:6" s="6" customFormat="1" ht="14.5">
      <c r="A311" s="67">
        <v>30164</v>
      </c>
      <c r="B311" s="68">
        <v>340.70175</v>
      </c>
      <c r="C311" s="1"/>
      <c r="F311" s="1"/>
    </row>
    <row r="312" spans="1:6" s="6" customFormat="1" ht="14.5">
      <c r="A312" s="67">
        <v>30195</v>
      </c>
      <c r="B312" s="68">
        <v>341.05263000000002</v>
      </c>
      <c r="C312" s="1"/>
      <c r="F312" s="1"/>
    </row>
    <row r="313" spans="1:6" s="6" customFormat="1" ht="14.5">
      <c r="A313" s="67">
        <v>30225</v>
      </c>
      <c r="B313" s="68">
        <v>342.10525999999999</v>
      </c>
      <c r="C313" s="1"/>
      <c r="F313" s="1"/>
    </row>
    <row r="314" spans="1:6" s="6" customFormat="1" ht="14.5">
      <c r="A314" s="67">
        <v>30256</v>
      </c>
      <c r="B314" s="68">
        <v>341.40350999999998</v>
      </c>
      <c r="C314" s="1"/>
      <c r="F314" s="1"/>
    </row>
    <row r="315" spans="1:6" s="6" customFormat="1" ht="14.5">
      <c r="A315" s="67">
        <v>30286</v>
      </c>
      <c r="B315" s="68">
        <v>341.05263000000002</v>
      </c>
      <c r="C315" s="1"/>
      <c r="F315" s="1"/>
    </row>
    <row r="316" spans="1:6" s="6" customFormat="1" ht="14.5">
      <c r="A316" s="67">
        <v>30317</v>
      </c>
      <c r="B316" s="68">
        <v>342.45614</v>
      </c>
      <c r="C316" s="1"/>
      <c r="F316" s="1"/>
    </row>
    <row r="317" spans="1:6" s="6" customFormat="1" ht="14.5">
      <c r="A317" s="67">
        <v>30348</v>
      </c>
      <c r="B317" s="68">
        <v>343.85964999999999</v>
      </c>
      <c r="C317" s="1"/>
      <c r="F317" s="1"/>
    </row>
    <row r="318" spans="1:6" s="6" customFormat="1" ht="14.5">
      <c r="A318" s="67">
        <v>30376</v>
      </c>
      <c r="B318" s="68">
        <v>344.56139999999999</v>
      </c>
      <c r="C318" s="1"/>
      <c r="F318" s="1"/>
    </row>
    <row r="319" spans="1:6" s="6" customFormat="1" ht="14.5">
      <c r="A319" s="67">
        <v>30407</v>
      </c>
      <c r="B319" s="68">
        <v>345.96490999999997</v>
      </c>
      <c r="C319" s="1"/>
      <c r="F319" s="1"/>
    </row>
    <row r="320" spans="1:6" s="6" customFormat="1" ht="14.5">
      <c r="A320" s="67">
        <v>30437</v>
      </c>
      <c r="B320" s="68">
        <v>347.01754</v>
      </c>
      <c r="C320" s="1"/>
      <c r="F320" s="1"/>
    </row>
    <row r="321" spans="1:6" s="6" customFormat="1" ht="14.5">
      <c r="A321" s="67">
        <v>30468</v>
      </c>
      <c r="B321" s="68">
        <v>348.07017999999999</v>
      </c>
      <c r="C321" s="1"/>
      <c r="F321" s="1"/>
    </row>
    <row r="322" spans="1:6" s="6" customFormat="1" ht="14.5">
      <c r="A322" s="67">
        <v>30498</v>
      </c>
      <c r="B322" s="68">
        <v>350.17543999999998</v>
      </c>
      <c r="C322" s="1"/>
      <c r="F322" s="1"/>
    </row>
    <row r="323" spans="1:6" s="6" customFormat="1" ht="14.5">
      <c r="A323" s="67">
        <v>30529</v>
      </c>
      <c r="B323" s="68">
        <v>351.22807</v>
      </c>
      <c r="C323" s="1"/>
      <c r="F323" s="1"/>
    </row>
    <row r="324" spans="1:6" s="6" customFormat="1" ht="14.5">
      <c r="A324" s="67">
        <v>30560</v>
      </c>
      <c r="B324" s="68">
        <v>352.63157999999999</v>
      </c>
      <c r="C324" s="1"/>
      <c r="F324" s="1"/>
    </row>
    <row r="325" spans="1:6" s="6" customFormat="1" ht="14.5">
      <c r="A325" s="67">
        <v>30590</v>
      </c>
      <c r="B325" s="68">
        <v>354.38596000000001</v>
      </c>
      <c r="C325" s="1"/>
      <c r="F325" s="1"/>
    </row>
    <row r="326" spans="1:6" s="6" customFormat="1" ht="14.5">
      <c r="A326" s="67">
        <v>30621</v>
      </c>
      <c r="B326" s="68">
        <v>356.14035000000001</v>
      </c>
      <c r="C326" s="1"/>
      <c r="F326" s="1"/>
    </row>
    <row r="327" spans="1:6" s="6" customFormat="1" ht="14.5">
      <c r="A327" s="67">
        <v>30651</v>
      </c>
      <c r="B327" s="68">
        <v>357.19297999999998</v>
      </c>
      <c r="C327" s="1"/>
      <c r="F327" s="1"/>
    </row>
    <row r="328" spans="1:6" s="6" customFormat="1" ht="14.5">
      <c r="A328" s="67">
        <v>30682</v>
      </c>
      <c r="B328" s="68">
        <v>359.64911999999998</v>
      </c>
      <c r="C328" s="1"/>
      <c r="F328" s="1"/>
    </row>
    <row r="329" spans="1:6" s="6" customFormat="1" ht="14.5">
      <c r="A329" s="67">
        <v>30713</v>
      </c>
      <c r="B329" s="68">
        <v>360.70175</v>
      </c>
      <c r="C329" s="1"/>
      <c r="F329" s="1"/>
    </row>
    <row r="330" spans="1:6" s="6" customFormat="1" ht="14.5">
      <c r="A330" s="67">
        <v>30742</v>
      </c>
      <c r="B330" s="68">
        <v>362.10525999999999</v>
      </c>
      <c r="C330" s="1"/>
      <c r="F330" s="1"/>
    </row>
    <row r="331" spans="1:6" s="6" customFormat="1" ht="14.5">
      <c r="A331" s="67">
        <v>30773</v>
      </c>
      <c r="B331" s="68">
        <v>363.85964999999999</v>
      </c>
      <c r="C331" s="1"/>
      <c r="F331" s="1"/>
    </row>
    <row r="332" spans="1:6" s="6" customFormat="1" ht="14.5">
      <c r="A332" s="67">
        <v>30803</v>
      </c>
      <c r="B332" s="68">
        <v>365.26316000000003</v>
      </c>
      <c r="C332" s="1"/>
      <c r="F332" s="1"/>
    </row>
    <row r="333" spans="1:6" s="6" customFormat="1" ht="14.5">
      <c r="A333" s="67">
        <v>30834</v>
      </c>
      <c r="B333" s="68">
        <v>366.66667000000001</v>
      </c>
      <c r="C333" s="1"/>
      <c r="F333" s="1"/>
    </row>
    <row r="334" spans="1:6" s="6" customFormat="1" ht="14.5">
      <c r="A334" s="67">
        <v>30864</v>
      </c>
      <c r="B334" s="68">
        <v>368.42104999999998</v>
      </c>
      <c r="C334" s="1"/>
      <c r="F334" s="1"/>
    </row>
    <row r="335" spans="1:6" s="6" customFormat="1" ht="14.5">
      <c r="A335" s="67">
        <v>30895</v>
      </c>
      <c r="B335" s="68">
        <v>369.82456000000002</v>
      </c>
      <c r="C335" s="1"/>
      <c r="F335" s="1"/>
    </row>
    <row r="336" spans="1:6" s="6" customFormat="1" ht="14.5">
      <c r="A336" s="67">
        <v>30926</v>
      </c>
      <c r="B336" s="68">
        <v>371.22807</v>
      </c>
      <c r="C336" s="1"/>
      <c r="F336" s="1"/>
    </row>
    <row r="337" spans="1:6" s="6" customFormat="1" ht="14.5">
      <c r="A337" s="67">
        <v>30956</v>
      </c>
      <c r="B337" s="68">
        <v>372.63157999999999</v>
      </c>
      <c r="C337" s="1"/>
      <c r="F337" s="1"/>
    </row>
    <row r="338" spans="1:6" s="6" customFormat="1" ht="14.5">
      <c r="A338" s="67">
        <v>30987</v>
      </c>
      <c r="B338" s="68">
        <v>373.33332999999999</v>
      </c>
      <c r="C338" s="1"/>
      <c r="F338" s="1"/>
    </row>
    <row r="339" spans="1:6" s="6" customFormat="1" ht="14.5">
      <c r="A339" s="67">
        <v>31017</v>
      </c>
      <c r="B339" s="68">
        <v>374.73683999999997</v>
      </c>
      <c r="C339" s="1"/>
      <c r="F339" s="1"/>
    </row>
    <row r="340" spans="1:6" s="6" customFormat="1" ht="14.5">
      <c r="A340" s="67">
        <v>31048</v>
      </c>
      <c r="B340" s="68">
        <v>375.78946999999999</v>
      </c>
      <c r="C340" s="1"/>
      <c r="F340" s="1"/>
    </row>
    <row r="341" spans="1:6" s="6" customFormat="1" ht="14.5">
      <c r="A341" s="67">
        <v>31079</v>
      </c>
      <c r="B341" s="68">
        <v>377.89474000000001</v>
      </c>
      <c r="C341" s="1"/>
      <c r="F341" s="1"/>
    </row>
    <row r="342" spans="1:6" s="6" customFormat="1" ht="14.5">
      <c r="A342" s="67">
        <v>31107</v>
      </c>
      <c r="B342" s="68">
        <v>379.29825</v>
      </c>
      <c r="C342" s="1"/>
      <c r="F342" s="1"/>
    </row>
    <row r="343" spans="1:6" s="6" customFormat="1" ht="14.5">
      <c r="A343" s="67">
        <v>31138</v>
      </c>
      <c r="B343" s="68">
        <v>380.35088000000002</v>
      </c>
      <c r="C343" s="1"/>
      <c r="F343" s="1"/>
    </row>
    <row r="344" spans="1:6" s="6" customFormat="1" ht="14.5">
      <c r="A344" s="67">
        <v>31168</v>
      </c>
      <c r="B344" s="68">
        <v>381.75439</v>
      </c>
      <c r="C344" s="1"/>
      <c r="F344" s="1"/>
    </row>
    <row r="345" spans="1:6" s="6" customFormat="1" ht="14.5">
      <c r="A345" s="67">
        <v>31199</v>
      </c>
      <c r="B345" s="68">
        <v>382.80702000000002</v>
      </c>
      <c r="C345" s="1"/>
      <c r="F345" s="1"/>
    </row>
    <row r="346" spans="1:6" s="6" customFormat="1" ht="14.5">
      <c r="A346" s="67">
        <v>31229</v>
      </c>
      <c r="B346" s="68">
        <v>383.85964999999999</v>
      </c>
      <c r="C346" s="1"/>
      <c r="F346" s="1"/>
    </row>
    <row r="347" spans="1:6" s="6" customFormat="1" ht="14.5">
      <c r="A347" s="67">
        <v>31260</v>
      </c>
      <c r="B347" s="68">
        <v>385.26316000000003</v>
      </c>
      <c r="C347" s="1"/>
      <c r="F347" s="1"/>
    </row>
    <row r="348" spans="1:6" s="6" customFormat="1" ht="14.5">
      <c r="A348" s="67">
        <v>31291</v>
      </c>
      <c r="B348" s="68">
        <v>385.96490999999997</v>
      </c>
      <c r="C348" s="1"/>
      <c r="F348" s="1"/>
    </row>
    <row r="349" spans="1:6" s="6" customFormat="1" ht="14.5">
      <c r="A349" s="67">
        <v>31321</v>
      </c>
      <c r="B349" s="68">
        <v>387.71929999999998</v>
      </c>
      <c r="C349" s="1"/>
      <c r="F349" s="1"/>
    </row>
    <row r="350" spans="1:6" s="6" customFormat="1" ht="14.5">
      <c r="A350" s="67">
        <v>31352</v>
      </c>
      <c r="B350" s="68">
        <v>389.82456000000002</v>
      </c>
      <c r="C350" s="1"/>
      <c r="F350" s="1"/>
    </row>
    <row r="351" spans="1:6" s="6" customFormat="1" ht="14.5">
      <c r="A351" s="67">
        <v>31382</v>
      </c>
      <c r="B351" s="68">
        <v>390.87718999999998</v>
      </c>
      <c r="C351" s="1"/>
      <c r="F351" s="1"/>
    </row>
    <row r="352" spans="1:6" ht="14.5">
      <c r="A352" s="67">
        <v>31413</v>
      </c>
      <c r="B352" s="68">
        <v>392.63157999999999</v>
      </c>
    </row>
    <row r="353" spans="1:2" ht="14.5">
      <c r="A353" s="67">
        <v>31444</v>
      </c>
      <c r="B353" s="68">
        <v>393.68421000000001</v>
      </c>
    </row>
    <row r="354" spans="1:2" ht="14.5">
      <c r="A354" s="67">
        <v>31472</v>
      </c>
      <c r="B354" s="68">
        <v>394.73683999999997</v>
      </c>
    </row>
    <row r="355" spans="1:2" ht="14.5">
      <c r="A355" s="67">
        <v>31503</v>
      </c>
      <c r="B355" s="68">
        <v>396.14035000000001</v>
      </c>
    </row>
    <row r="356" spans="1:2" ht="14.5">
      <c r="A356" s="67">
        <v>31533</v>
      </c>
      <c r="B356" s="68">
        <v>396.84210999999999</v>
      </c>
    </row>
    <row r="357" spans="1:2" ht="14.5">
      <c r="A357" s="67">
        <v>31564</v>
      </c>
      <c r="B357" s="68">
        <v>397.89474000000001</v>
      </c>
    </row>
    <row r="358" spans="1:2" ht="14.5">
      <c r="A358" s="67">
        <v>31594</v>
      </c>
      <c r="B358" s="68">
        <v>399.29825</v>
      </c>
    </row>
    <row r="359" spans="1:2" ht="14.5">
      <c r="A359" s="67">
        <v>31625</v>
      </c>
      <c r="B359" s="68">
        <v>400.70175</v>
      </c>
    </row>
    <row r="360" spans="1:2" ht="14.5">
      <c r="A360" s="67">
        <v>31656</v>
      </c>
      <c r="B360" s="68">
        <v>402.10525999999999</v>
      </c>
    </row>
    <row r="361" spans="1:2" ht="14.5">
      <c r="A361" s="67">
        <v>31686</v>
      </c>
      <c r="B361" s="68">
        <v>403.50877000000003</v>
      </c>
    </row>
    <row r="362" spans="1:2" ht="14.5">
      <c r="A362" s="67">
        <v>31717</v>
      </c>
      <c r="B362" s="68">
        <v>404.56139999999999</v>
      </c>
    </row>
    <row r="363" spans="1:2" ht="14.5">
      <c r="A363" s="67">
        <v>31747</v>
      </c>
      <c r="B363" s="68">
        <v>405.61403999999999</v>
      </c>
    </row>
    <row r="364" spans="1:2" ht="14.5">
      <c r="A364" s="67">
        <v>31778</v>
      </c>
      <c r="B364" s="68">
        <v>406.66667000000001</v>
      </c>
    </row>
    <row r="365" spans="1:2" ht="14.5">
      <c r="A365" s="67">
        <v>31809</v>
      </c>
      <c r="B365" s="68">
        <v>407.71929999999998</v>
      </c>
    </row>
    <row r="366" spans="1:2" ht="14.5">
      <c r="A366" s="67">
        <v>31837</v>
      </c>
      <c r="B366" s="68">
        <v>409.12281000000002</v>
      </c>
    </row>
    <row r="367" spans="1:2" ht="14.5">
      <c r="A367" s="67">
        <v>31868</v>
      </c>
      <c r="B367" s="68">
        <v>411.57895000000002</v>
      </c>
    </row>
    <row r="368" spans="1:2" ht="14.5">
      <c r="A368" s="67">
        <v>31898</v>
      </c>
      <c r="B368" s="68">
        <v>412.98246</v>
      </c>
    </row>
    <row r="369" spans="1:2" ht="14.5">
      <c r="A369" s="67">
        <v>31929</v>
      </c>
      <c r="B369" s="68">
        <v>413.68421000000001</v>
      </c>
    </row>
    <row r="370" spans="1:2" ht="14.5">
      <c r="A370" s="67">
        <v>31959</v>
      </c>
      <c r="B370" s="68">
        <v>415.08771999999999</v>
      </c>
    </row>
    <row r="371" spans="1:2" ht="14.5">
      <c r="A371" s="67">
        <v>31990</v>
      </c>
      <c r="B371" s="68">
        <v>416.49122999999997</v>
      </c>
    </row>
    <row r="372" spans="1:2" ht="14.5">
      <c r="A372" s="67">
        <v>32021</v>
      </c>
      <c r="B372" s="68">
        <v>418.24561</v>
      </c>
    </row>
    <row r="373" spans="1:2" ht="14.5">
      <c r="A373" s="67">
        <v>32051</v>
      </c>
      <c r="B373" s="68">
        <v>420.35088000000002</v>
      </c>
    </row>
    <row r="374" spans="1:2" ht="14.5">
      <c r="A374" s="67">
        <v>32082</v>
      </c>
      <c r="B374" s="68">
        <v>421.40350999999998</v>
      </c>
    </row>
    <row r="375" spans="1:2" ht="14.5">
      <c r="A375" s="67">
        <v>32112</v>
      </c>
      <c r="B375" s="68">
        <v>422.45614</v>
      </c>
    </row>
    <row r="376" spans="1:2" ht="14.5">
      <c r="A376" s="67">
        <v>32143</v>
      </c>
      <c r="B376" s="68">
        <v>424.21053000000001</v>
      </c>
    </row>
    <row r="377" spans="1:2" ht="14.5">
      <c r="A377" s="67">
        <v>32174</v>
      </c>
      <c r="B377" s="68">
        <v>425.26316000000003</v>
      </c>
    </row>
    <row r="378" spans="1:2" ht="14.5">
      <c r="A378" s="67">
        <v>32203</v>
      </c>
      <c r="B378" s="68">
        <v>427.01754</v>
      </c>
    </row>
    <row r="379" spans="1:2" ht="14.5">
      <c r="A379" s="67">
        <v>32234</v>
      </c>
      <c r="B379" s="68">
        <v>429.12281000000002</v>
      </c>
    </row>
    <row r="380" spans="1:2" ht="14.5">
      <c r="A380" s="67">
        <v>32264</v>
      </c>
      <c r="B380" s="68">
        <v>430.52632</v>
      </c>
    </row>
    <row r="381" spans="1:2" ht="14.5">
      <c r="A381" s="67">
        <v>32295</v>
      </c>
      <c r="B381" s="68">
        <v>432.28070000000002</v>
      </c>
    </row>
    <row r="382" spans="1:2" ht="14.5">
      <c r="A382" s="67">
        <v>32325</v>
      </c>
      <c r="B382" s="68">
        <v>433.68421000000001</v>
      </c>
    </row>
    <row r="383" spans="1:2" ht="14.5">
      <c r="A383" s="67">
        <v>32356</v>
      </c>
      <c r="B383" s="68">
        <v>435.08771999999999</v>
      </c>
    </row>
    <row r="384" spans="1:2" ht="14.5">
      <c r="A384" s="67">
        <v>32387</v>
      </c>
      <c r="B384" s="68">
        <v>437.54386</v>
      </c>
    </row>
    <row r="385" spans="1:2" ht="14.5">
      <c r="A385" s="67">
        <v>32417</v>
      </c>
      <c r="B385" s="68">
        <v>439.29825</v>
      </c>
    </row>
    <row r="386" spans="1:2" ht="14.5">
      <c r="A386" s="67">
        <v>32448</v>
      </c>
      <c r="B386" s="68">
        <v>440.70175</v>
      </c>
    </row>
    <row r="387" spans="1:2" ht="14.5">
      <c r="A387" s="67">
        <v>32478</v>
      </c>
      <c r="B387" s="68">
        <v>442.10525999999999</v>
      </c>
    </row>
    <row r="388" spans="1:2" ht="14.5">
      <c r="A388" s="67">
        <v>32509</v>
      </c>
      <c r="B388" s="68">
        <v>443.85964999999999</v>
      </c>
    </row>
    <row r="389" spans="1:2" ht="14.5">
      <c r="A389" s="67">
        <v>32540</v>
      </c>
      <c r="B389" s="68">
        <v>445.26316000000003</v>
      </c>
    </row>
    <row r="390" spans="1:2" ht="14.5">
      <c r="A390" s="67">
        <v>32568</v>
      </c>
      <c r="B390" s="68">
        <v>447.01754</v>
      </c>
    </row>
    <row r="391" spans="1:2" ht="14.5">
      <c r="A391" s="67">
        <v>32599</v>
      </c>
      <c r="B391" s="68">
        <v>448.42104999999998</v>
      </c>
    </row>
    <row r="392" spans="1:2" ht="14.5">
      <c r="A392" s="67">
        <v>32629</v>
      </c>
      <c r="B392" s="68">
        <v>450.17543999999998</v>
      </c>
    </row>
    <row r="393" spans="1:2" ht="14.5">
      <c r="A393" s="67">
        <v>32660</v>
      </c>
      <c r="B393" s="68">
        <v>451.92982000000001</v>
      </c>
    </row>
    <row r="394" spans="1:2" ht="14.5">
      <c r="A394" s="67">
        <v>32690</v>
      </c>
      <c r="B394" s="68">
        <v>453.33332999999999</v>
      </c>
    </row>
    <row r="395" spans="1:2" ht="14.5">
      <c r="A395" s="67">
        <v>32721</v>
      </c>
      <c r="B395" s="68">
        <v>454.38596000000001</v>
      </c>
    </row>
    <row r="396" spans="1:2" ht="14.5">
      <c r="A396" s="67">
        <v>32752</v>
      </c>
      <c r="B396" s="68">
        <v>455.78946999999999</v>
      </c>
    </row>
    <row r="397" spans="1:2" ht="14.5">
      <c r="A397" s="67">
        <v>32782</v>
      </c>
      <c r="B397" s="68">
        <v>458.24561</v>
      </c>
    </row>
    <row r="398" spans="1:2" ht="14.5">
      <c r="A398" s="67">
        <v>32813</v>
      </c>
      <c r="B398" s="68">
        <v>460</v>
      </c>
    </row>
    <row r="399" spans="1:2" ht="14.5">
      <c r="A399" s="67">
        <v>32843</v>
      </c>
      <c r="B399" s="144">
        <v>461.75439</v>
      </c>
    </row>
    <row r="400" spans="1:2" ht="14.5">
      <c r="A400" s="67">
        <v>32874</v>
      </c>
      <c r="B400" s="68">
        <v>463.50877000000003</v>
      </c>
    </row>
    <row r="401" spans="1:2" ht="14.5">
      <c r="A401" s="67">
        <v>32905</v>
      </c>
      <c r="B401" s="68">
        <v>465.61403999999999</v>
      </c>
    </row>
    <row r="402" spans="1:2" ht="14.5">
      <c r="A402" s="67">
        <v>32933</v>
      </c>
      <c r="B402" s="68">
        <v>468.42104999999998</v>
      </c>
    </row>
    <row r="403" spans="1:2" ht="14.5">
      <c r="A403" s="67">
        <v>32964</v>
      </c>
      <c r="B403" s="68">
        <v>470.17543999999998</v>
      </c>
    </row>
    <row r="404" spans="1:2" ht="14.5">
      <c r="A404" s="67">
        <v>32994</v>
      </c>
      <c r="B404" s="68">
        <v>471.57895000000002</v>
      </c>
    </row>
    <row r="405" spans="1:2" ht="14.5">
      <c r="A405" s="67">
        <v>33025</v>
      </c>
      <c r="B405" s="68">
        <v>474.03509000000003</v>
      </c>
    </row>
    <row r="406" spans="1:2" ht="14.5">
      <c r="A406" s="67">
        <v>33055</v>
      </c>
      <c r="B406" s="68">
        <v>476.49122999999997</v>
      </c>
    </row>
    <row r="407" spans="1:2" ht="14.5">
      <c r="A407" s="67">
        <v>33086</v>
      </c>
      <c r="B407" s="68">
        <v>479.29825</v>
      </c>
    </row>
    <row r="408" spans="1:2" ht="14.5">
      <c r="A408" s="67">
        <v>33117</v>
      </c>
      <c r="B408" s="68">
        <v>481.05263000000002</v>
      </c>
    </row>
    <row r="409" spans="1:2" ht="14.5">
      <c r="A409" s="67">
        <v>33147</v>
      </c>
      <c r="B409" s="68">
        <v>482.80702000000002</v>
      </c>
    </row>
    <row r="410" spans="1:2" ht="14.5">
      <c r="A410" s="67">
        <v>33178</v>
      </c>
      <c r="B410" s="68">
        <v>484.21053000000001</v>
      </c>
    </row>
    <row r="411" spans="1:2" ht="14.5">
      <c r="A411" s="67">
        <v>33208</v>
      </c>
      <c r="B411" s="68">
        <v>486.31578999999999</v>
      </c>
    </row>
    <row r="412" spans="1:2" ht="14.5">
      <c r="A412" s="67">
        <v>33239</v>
      </c>
      <c r="B412" s="68">
        <v>489.47368</v>
      </c>
    </row>
    <row r="413" spans="1:2" ht="14.5">
      <c r="A413" s="67">
        <v>33270</v>
      </c>
      <c r="B413" s="68">
        <v>491.92982000000001</v>
      </c>
    </row>
    <row r="414" spans="1:2" ht="14.5">
      <c r="A414" s="67">
        <v>33298</v>
      </c>
      <c r="B414" s="68">
        <v>492.98246</v>
      </c>
    </row>
    <row r="415" spans="1:2" ht="14.5">
      <c r="A415" s="67">
        <v>33329</v>
      </c>
      <c r="B415" s="68">
        <v>494.38596000000001</v>
      </c>
    </row>
    <row r="416" spans="1:2" ht="14.5">
      <c r="A416" s="67">
        <v>33359</v>
      </c>
      <c r="B416" s="68">
        <v>495.78946999999999</v>
      </c>
    </row>
    <row r="417" spans="1:2" ht="14.5">
      <c r="A417" s="67">
        <v>33390</v>
      </c>
      <c r="B417" s="68">
        <v>497.54386</v>
      </c>
    </row>
    <row r="418" spans="1:2" ht="14.5">
      <c r="A418" s="67">
        <v>33420</v>
      </c>
      <c r="B418" s="68">
        <v>499.29825</v>
      </c>
    </row>
    <row r="419" spans="1:2" ht="14.5">
      <c r="A419" s="67">
        <v>33451</v>
      </c>
      <c r="B419" s="68">
        <v>501.40350999999998</v>
      </c>
    </row>
    <row r="420" spans="1:2" ht="14.5">
      <c r="A420" s="67">
        <v>33482</v>
      </c>
      <c r="B420" s="68">
        <v>503.15789000000001</v>
      </c>
    </row>
    <row r="421" spans="1:2" ht="14.5">
      <c r="A421" s="67">
        <v>33512</v>
      </c>
      <c r="B421" s="68">
        <v>504.21053000000001</v>
      </c>
    </row>
    <row r="422" spans="1:2" ht="14.5">
      <c r="A422" s="67">
        <v>33543</v>
      </c>
      <c r="B422" s="68">
        <v>505.96490999999997</v>
      </c>
    </row>
    <row r="423" spans="1:2" ht="14.5">
      <c r="A423" s="67">
        <v>33573</v>
      </c>
      <c r="B423" s="68">
        <v>507.71929999999998</v>
      </c>
    </row>
    <row r="424" spans="1:2" ht="14.5">
      <c r="A424" s="67">
        <v>33604</v>
      </c>
      <c r="B424" s="68">
        <v>509.12281000000002</v>
      </c>
    </row>
    <row r="425" spans="1:2" ht="14.5">
      <c r="A425" s="67">
        <v>33635</v>
      </c>
      <c r="B425" s="68">
        <v>510.17543999999998</v>
      </c>
    </row>
    <row r="426" spans="1:2" ht="14.5">
      <c r="A426" s="67">
        <v>33664</v>
      </c>
      <c r="B426" s="68">
        <v>511.92982000000001</v>
      </c>
    </row>
    <row r="427" spans="1:2" ht="14.5">
      <c r="A427" s="67">
        <v>33695</v>
      </c>
      <c r="B427" s="68">
        <v>513.33333000000005</v>
      </c>
    </row>
    <row r="428" spans="1:2" ht="14.5">
      <c r="A428" s="67">
        <v>33725</v>
      </c>
      <c r="B428" s="68">
        <v>515.08771999999999</v>
      </c>
    </row>
    <row r="429" spans="1:2" ht="14.5">
      <c r="A429" s="67">
        <v>33756</v>
      </c>
      <c r="B429" s="68">
        <v>516.14035000000001</v>
      </c>
    </row>
    <row r="430" spans="1:2" ht="14.5">
      <c r="A430" s="67">
        <v>33786</v>
      </c>
      <c r="B430" s="68">
        <v>517.89473999999996</v>
      </c>
    </row>
    <row r="431" spans="1:2" ht="14.5">
      <c r="A431" s="67">
        <v>33817</v>
      </c>
      <c r="B431" s="68">
        <v>518.94736999999998</v>
      </c>
    </row>
    <row r="432" spans="1:2" ht="14.5">
      <c r="A432" s="67">
        <v>33848</v>
      </c>
      <c r="B432" s="68">
        <v>519.64912000000004</v>
      </c>
    </row>
    <row r="433" spans="1:2" ht="14.5">
      <c r="A433" s="67">
        <v>33878</v>
      </c>
      <c r="B433" s="68">
        <v>522.10526000000004</v>
      </c>
    </row>
    <row r="434" spans="1:2" ht="14.5">
      <c r="A434" s="67">
        <v>33909</v>
      </c>
      <c r="B434" s="68">
        <v>523.50877000000003</v>
      </c>
    </row>
    <row r="435" spans="1:2" ht="14.5">
      <c r="A435" s="67">
        <v>33939</v>
      </c>
      <c r="B435" s="68">
        <v>524.91228000000001</v>
      </c>
    </row>
    <row r="436" spans="1:2" ht="14.5">
      <c r="A436" s="67">
        <v>33970</v>
      </c>
      <c r="B436" s="68">
        <v>526.66666999999995</v>
      </c>
    </row>
    <row r="437" spans="1:2" ht="14.5">
      <c r="A437" s="67">
        <v>34001</v>
      </c>
      <c r="B437" s="68">
        <v>528.42105000000004</v>
      </c>
    </row>
    <row r="438" spans="1:2" ht="14.5">
      <c r="A438" s="67">
        <v>34029</v>
      </c>
      <c r="B438" s="68">
        <v>529.12280999999996</v>
      </c>
    </row>
    <row r="439" spans="1:2" ht="14.5">
      <c r="A439" s="67">
        <v>34060</v>
      </c>
      <c r="B439" s="68">
        <v>531.22807</v>
      </c>
    </row>
    <row r="440" spans="1:2" ht="14.5">
      <c r="A440" s="67">
        <v>34090</v>
      </c>
      <c r="B440" s="68">
        <v>532.63157999999999</v>
      </c>
    </row>
    <row r="441" spans="1:2" ht="14.5">
      <c r="A441" s="67">
        <v>34121</v>
      </c>
      <c r="B441" s="68">
        <v>533.68421000000001</v>
      </c>
    </row>
    <row r="442" spans="1:2" ht="14.5">
      <c r="A442" s="67">
        <v>34151</v>
      </c>
      <c r="B442" s="68">
        <v>534.38595999999995</v>
      </c>
    </row>
    <row r="443" spans="1:2" ht="14.5">
      <c r="A443" s="67">
        <v>34182</v>
      </c>
      <c r="B443" s="68">
        <v>536.14035000000001</v>
      </c>
    </row>
    <row r="444" spans="1:2" ht="14.5">
      <c r="A444" s="67">
        <v>34213</v>
      </c>
      <c r="B444" s="68">
        <v>536.49122999999997</v>
      </c>
    </row>
    <row r="445" spans="1:2" ht="14.5">
      <c r="A445" s="67">
        <v>34243</v>
      </c>
      <c r="B445" s="68">
        <v>538.24561000000006</v>
      </c>
    </row>
    <row r="446" spans="1:2" ht="14.5">
      <c r="A446" s="67">
        <v>34274</v>
      </c>
      <c r="B446" s="68">
        <v>540</v>
      </c>
    </row>
    <row r="447" spans="1:2" ht="14.5">
      <c r="A447" s="67">
        <v>34304</v>
      </c>
      <c r="B447" s="68">
        <v>541.40350999999998</v>
      </c>
    </row>
    <row r="448" spans="1:2" ht="14.5">
      <c r="A448" s="67">
        <v>34335</v>
      </c>
      <c r="B448" s="68">
        <v>542.10526000000004</v>
      </c>
    </row>
    <row r="449" spans="1:2" ht="14.5">
      <c r="A449" s="67">
        <v>34366</v>
      </c>
      <c r="B449" s="68">
        <v>543.15788999999995</v>
      </c>
    </row>
    <row r="450" spans="1:2" ht="14.5">
      <c r="A450" s="67">
        <v>34394</v>
      </c>
      <c r="B450" s="68">
        <v>544.91228000000001</v>
      </c>
    </row>
    <row r="451" spans="1:2" ht="14.5">
      <c r="A451" s="67">
        <v>34425</v>
      </c>
      <c r="B451" s="68">
        <v>545.61404000000005</v>
      </c>
    </row>
    <row r="452" spans="1:2" ht="14.5">
      <c r="A452" s="67">
        <v>34455</v>
      </c>
      <c r="B452" s="68">
        <v>547.01754000000005</v>
      </c>
    </row>
    <row r="453" spans="1:2" ht="14.5">
      <c r="A453" s="67">
        <v>34486</v>
      </c>
      <c r="B453" s="68">
        <v>548.77193</v>
      </c>
    </row>
    <row r="454" spans="1:2" ht="14.5">
      <c r="A454" s="67">
        <v>34516</v>
      </c>
      <c r="B454" s="68">
        <v>549.82456000000002</v>
      </c>
    </row>
    <row r="455" spans="1:2" ht="14.5">
      <c r="A455" s="67">
        <v>34547</v>
      </c>
      <c r="B455" s="68">
        <v>551.22807</v>
      </c>
    </row>
    <row r="456" spans="1:2" ht="14.5">
      <c r="A456" s="67">
        <v>34578</v>
      </c>
      <c r="B456" s="68">
        <v>552.63157999999999</v>
      </c>
    </row>
    <row r="457" spans="1:2" ht="14.5">
      <c r="A457" s="67">
        <v>34608</v>
      </c>
      <c r="B457" s="68">
        <v>553.68421000000001</v>
      </c>
    </row>
    <row r="458" spans="1:2" ht="14.5">
      <c r="A458" s="67">
        <v>34639</v>
      </c>
      <c r="B458" s="68">
        <v>555.08771999999999</v>
      </c>
    </row>
    <row r="459" spans="1:2" ht="14.5">
      <c r="A459" s="67">
        <v>34669</v>
      </c>
      <c r="B459" s="68">
        <v>555.43859999999995</v>
      </c>
    </row>
    <row r="460" spans="1:2" ht="14.5">
      <c r="A460" s="67">
        <v>34700</v>
      </c>
      <c r="B460" s="68">
        <v>557.89473999999996</v>
      </c>
    </row>
    <row r="461" spans="1:2" ht="14.5">
      <c r="A461" s="67">
        <v>34731</v>
      </c>
      <c r="B461" s="68">
        <v>559.29825000000005</v>
      </c>
    </row>
    <row r="462" spans="1:2" ht="14.5">
      <c r="A462" s="67">
        <v>34759</v>
      </c>
      <c r="B462" s="68">
        <v>561.05263000000002</v>
      </c>
    </row>
    <row r="463" spans="1:2" ht="14.5">
      <c r="A463" s="67">
        <v>34790</v>
      </c>
      <c r="B463" s="68">
        <v>562.80701999999997</v>
      </c>
    </row>
    <row r="464" spans="1:2" ht="14.5">
      <c r="A464" s="67">
        <v>34820</v>
      </c>
      <c r="B464" s="68">
        <v>563.85964999999999</v>
      </c>
    </row>
    <row r="465" spans="1:2" ht="14.5">
      <c r="A465" s="67">
        <v>34851</v>
      </c>
      <c r="B465" s="68">
        <v>565.26315999999997</v>
      </c>
    </row>
    <row r="466" spans="1:2" ht="14.5">
      <c r="A466" s="67">
        <v>34881</v>
      </c>
      <c r="B466" s="68">
        <v>566.31578999999999</v>
      </c>
    </row>
    <row r="467" spans="1:2" ht="14.5">
      <c r="A467" s="67">
        <v>34912</v>
      </c>
      <c r="B467" s="68">
        <v>567.71929999999998</v>
      </c>
    </row>
    <row r="468" spans="1:2" ht="14.5">
      <c r="A468" s="67">
        <v>34943</v>
      </c>
      <c r="B468" s="68">
        <v>569.12280999999996</v>
      </c>
    </row>
    <row r="469" spans="1:2" ht="14.5">
      <c r="A469" s="67">
        <v>34973</v>
      </c>
      <c r="B469" s="68">
        <v>570.87719000000004</v>
      </c>
    </row>
    <row r="470" spans="1:2" ht="14.5">
      <c r="A470" s="67">
        <v>35004</v>
      </c>
      <c r="B470" s="68">
        <v>571.92981999999995</v>
      </c>
    </row>
    <row r="471" spans="1:2" ht="14.5">
      <c r="A471" s="67">
        <v>35034</v>
      </c>
      <c r="B471" s="68">
        <v>572.28070000000002</v>
      </c>
    </row>
    <row r="472" spans="1:2" ht="14.5">
      <c r="A472" s="67">
        <v>35065</v>
      </c>
      <c r="B472" s="68">
        <v>574.38595999999995</v>
      </c>
    </row>
    <row r="473" spans="1:2" ht="14.5">
      <c r="A473" s="67">
        <v>35096</v>
      </c>
      <c r="B473" s="68">
        <v>575.43859999999995</v>
      </c>
    </row>
    <row r="474" spans="1:2" ht="14.5">
      <c r="A474" s="67">
        <v>35125</v>
      </c>
      <c r="B474" s="68">
        <v>576.84211000000005</v>
      </c>
    </row>
    <row r="475" spans="1:2" ht="14.5">
      <c r="A475" s="67">
        <v>35156</v>
      </c>
      <c r="B475" s="68">
        <v>577.54386</v>
      </c>
    </row>
    <row r="476" spans="1:2" ht="14.5">
      <c r="A476" s="67">
        <v>35186</v>
      </c>
      <c r="B476" s="68">
        <v>578.94736999999998</v>
      </c>
    </row>
    <row r="477" spans="1:2" ht="14.5">
      <c r="A477" s="67">
        <v>35217</v>
      </c>
      <c r="B477" s="68">
        <v>580.35087999999996</v>
      </c>
    </row>
    <row r="478" spans="1:2" ht="14.5">
      <c r="A478" s="67">
        <v>35247</v>
      </c>
      <c r="B478" s="68">
        <v>581.40350999999998</v>
      </c>
    </row>
    <row r="479" spans="1:2" ht="14.5">
      <c r="A479" s="67">
        <v>35278</v>
      </c>
      <c r="B479" s="68">
        <v>582.45614</v>
      </c>
    </row>
    <row r="480" spans="1:2" ht="14.5">
      <c r="A480" s="67">
        <v>35309</v>
      </c>
      <c r="B480" s="68">
        <v>584.21052999999995</v>
      </c>
    </row>
    <row r="481" spans="1:2" ht="14.5">
      <c r="A481" s="67">
        <v>35339</v>
      </c>
      <c r="B481" s="68">
        <v>585.26315999999997</v>
      </c>
    </row>
    <row r="482" spans="1:2" ht="14.5">
      <c r="A482" s="67">
        <v>35370</v>
      </c>
      <c r="B482" s="68">
        <v>586.66666999999995</v>
      </c>
    </row>
    <row r="483" spans="1:2" ht="14.5">
      <c r="A483" s="67">
        <v>35400</v>
      </c>
      <c r="B483" s="68">
        <v>587.36842000000001</v>
      </c>
    </row>
    <row r="484" spans="1:2" ht="14.5">
      <c r="A484" s="67">
        <v>35431</v>
      </c>
      <c r="B484" s="68">
        <v>588.77193</v>
      </c>
    </row>
    <row r="485" spans="1:2" ht="14.5">
      <c r="A485" s="67">
        <v>35462</v>
      </c>
      <c r="B485" s="68">
        <v>589.82456000000002</v>
      </c>
    </row>
    <row r="486" spans="1:2" ht="14.5">
      <c r="A486" s="67">
        <v>35490</v>
      </c>
      <c r="B486" s="68">
        <v>590.87719000000004</v>
      </c>
    </row>
    <row r="487" spans="1:2" ht="14.5">
      <c r="A487" s="67">
        <v>35521</v>
      </c>
      <c r="B487" s="68">
        <v>592.63157999999999</v>
      </c>
    </row>
    <row r="488" spans="1:2" ht="14.5">
      <c r="A488" s="67">
        <v>35551</v>
      </c>
      <c r="B488" s="68">
        <v>593.68421000000001</v>
      </c>
    </row>
    <row r="489" spans="1:2" ht="14.5">
      <c r="A489" s="67">
        <v>35582</v>
      </c>
      <c r="B489" s="68">
        <v>594.38595999999995</v>
      </c>
    </row>
    <row r="490" spans="1:2" ht="14.5">
      <c r="A490" s="67">
        <v>35612</v>
      </c>
      <c r="B490" s="68">
        <v>595.43859999999995</v>
      </c>
    </row>
    <row r="491" spans="1:2" ht="14.5">
      <c r="A491" s="67">
        <v>35643</v>
      </c>
      <c r="B491" s="68">
        <v>595.78947000000005</v>
      </c>
    </row>
    <row r="492" spans="1:2" ht="14.5">
      <c r="A492" s="67">
        <v>35674</v>
      </c>
      <c r="B492" s="68">
        <v>597.19298000000003</v>
      </c>
    </row>
    <row r="493" spans="1:2" ht="14.5">
      <c r="A493" s="67">
        <v>35704</v>
      </c>
      <c r="B493" s="68">
        <v>598.59649000000002</v>
      </c>
    </row>
    <row r="494" spans="1:2" ht="14.5">
      <c r="A494" s="67">
        <v>35735</v>
      </c>
      <c r="B494" s="68">
        <v>599.29825000000005</v>
      </c>
    </row>
    <row r="495" spans="1:2" ht="14.5">
      <c r="A495" s="67">
        <v>35765</v>
      </c>
      <c r="B495" s="68">
        <v>600.70174999999995</v>
      </c>
    </row>
    <row r="496" spans="1:2" ht="14.5">
      <c r="A496" s="67">
        <v>35796</v>
      </c>
      <c r="B496" s="68">
        <v>602.10526000000004</v>
      </c>
    </row>
    <row r="497" spans="1:2" ht="14.5">
      <c r="A497" s="67">
        <v>35827</v>
      </c>
      <c r="B497" s="68">
        <v>603.15788999999995</v>
      </c>
    </row>
    <row r="498" spans="1:2" ht="14.5">
      <c r="A498" s="67">
        <v>35855</v>
      </c>
      <c r="B498" s="68">
        <v>604.21052999999995</v>
      </c>
    </row>
    <row r="499" spans="1:2" ht="14.5">
      <c r="A499" s="67">
        <v>35886</v>
      </c>
      <c r="B499" s="68">
        <v>605.26315999999997</v>
      </c>
    </row>
    <row r="500" spans="1:2" ht="14.5">
      <c r="A500" s="67">
        <v>35916</v>
      </c>
      <c r="B500" s="68">
        <v>606.66666999999995</v>
      </c>
    </row>
    <row r="501" spans="1:2" ht="14.5">
      <c r="A501" s="67">
        <v>35947</v>
      </c>
      <c r="B501" s="68">
        <v>607.71929999999998</v>
      </c>
    </row>
    <row r="502" spans="1:2" ht="14.5">
      <c r="A502" s="67">
        <v>35977</v>
      </c>
      <c r="B502" s="68">
        <v>608.77193</v>
      </c>
    </row>
    <row r="503" spans="1:2" ht="14.5">
      <c r="A503" s="67">
        <v>36008</v>
      </c>
      <c r="B503" s="68">
        <v>610.52632000000006</v>
      </c>
    </row>
    <row r="504" spans="1:2" ht="14.5">
      <c r="A504" s="67">
        <v>36039</v>
      </c>
      <c r="B504" s="68">
        <v>611.22807</v>
      </c>
    </row>
    <row r="505" spans="1:2" ht="14.5">
      <c r="A505" s="67">
        <v>36069</v>
      </c>
      <c r="B505" s="68">
        <v>611.92981999999995</v>
      </c>
    </row>
    <row r="506" spans="1:2" ht="14.5">
      <c r="A506" s="67">
        <v>36100</v>
      </c>
      <c r="B506" s="68">
        <v>613.33333000000005</v>
      </c>
    </row>
    <row r="507" spans="1:2" ht="14.5">
      <c r="A507" s="67">
        <v>36130</v>
      </c>
      <c r="B507" s="68">
        <v>615.43859999999995</v>
      </c>
    </row>
    <row r="508" spans="1:2" ht="14.5">
      <c r="A508" s="67">
        <v>36161</v>
      </c>
      <c r="B508" s="68">
        <v>616.14035000000001</v>
      </c>
    </row>
    <row r="509" spans="1:2" ht="14.5">
      <c r="A509" s="67">
        <v>36192</v>
      </c>
      <c r="B509" s="68">
        <v>616.14035000000001</v>
      </c>
    </row>
    <row r="510" spans="1:2" ht="14.5">
      <c r="A510" s="67">
        <v>36220</v>
      </c>
      <c r="B510" s="68">
        <v>616.49122999999997</v>
      </c>
    </row>
    <row r="511" spans="1:2" ht="14.5">
      <c r="A511" s="67">
        <v>36251</v>
      </c>
      <c r="B511" s="68">
        <v>618.59649000000002</v>
      </c>
    </row>
    <row r="512" spans="1:2" ht="14.5">
      <c r="A512" s="67">
        <v>36281</v>
      </c>
      <c r="B512" s="68">
        <v>619.29825000000005</v>
      </c>
    </row>
    <row r="513" spans="1:2" ht="14.5">
      <c r="A513" s="67">
        <v>36312</v>
      </c>
      <c r="B513" s="68">
        <v>619.64912000000004</v>
      </c>
    </row>
    <row r="514" spans="1:2" ht="14.5">
      <c r="A514" s="67">
        <v>36342</v>
      </c>
      <c r="B514" s="68">
        <v>621.40350999999998</v>
      </c>
    </row>
    <row r="515" spans="1:2" ht="14.5">
      <c r="A515" s="67">
        <v>36373</v>
      </c>
      <c r="B515" s="68">
        <v>622.10526000000004</v>
      </c>
    </row>
    <row r="516" spans="1:2" ht="14.5">
      <c r="A516" s="67">
        <v>36404</v>
      </c>
      <c r="B516" s="68">
        <v>623.85964999999999</v>
      </c>
    </row>
    <row r="517" spans="1:2" ht="14.5">
      <c r="A517" s="67">
        <v>36434</v>
      </c>
      <c r="B517" s="68">
        <v>624.91228000000001</v>
      </c>
    </row>
    <row r="518" spans="1:2" ht="14.5">
      <c r="A518" s="67">
        <v>36465</v>
      </c>
      <c r="B518" s="68">
        <v>625.96491000000003</v>
      </c>
    </row>
    <row r="519" spans="1:2" ht="14.5">
      <c r="A519" s="67">
        <v>36495</v>
      </c>
      <c r="B519" s="68">
        <v>627.01754000000005</v>
      </c>
    </row>
    <row r="520" spans="1:2" ht="14.5">
      <c r="A520" s="67">
        <v>36526</v>
      </c>
      <c r="B520" s="68">
        <v>629.12280999999996</v>
      </c>
    </row>
    <row r="521" spans="1:2" ht="14.5">
      <c r="A521" s="67">
        <v>36557</v>
      </c>
      <c r="B521" s="68">
        <v>629.47367999999994</v>
      </c>
    </row>
    <row r="522" spans="1:2" ht="14.5">
      <c r="A522" s="67">
        <v>36586</v>
      </c>
      <c r="B522" s="68">
        <v>631.57894999999996</v>
      </c>
    </row>
    <row r="523" spans="1:2" ht="14.5">
      <c r="A523" s="67">
        <v>36617</v>
      </c>
      <c r="B523" s="68">
        <v>632.63157999999999</v>
      </c>
    </row>
    <row r="524" spans="1:2" ht="14.5">
      <c r="A524" s="67">
        <v>36647</v>
      </c>
      <c r="B524" s="68">
        <v>634.03508999999997</v>
      </c>
    </row>
    <row r="525" spans="1:2" ht="14.5">
      <c r="A525" s="67">
        <v>36678</v>
      </c>
      <c r="B525" s="68">
        <v>635.43859999999995</v>
      </c>
    </row>
    <row r="526" spans="1:2" ht="14.5">
      <c r="A526" s="67">
        <v>36708</v>
      </c>
      <c r="B526" s="68">
        <v>636.84211000000005</v>
      </c>
    </row>
    <row r="527" spans="1:2" ht="14.5">
      <c r="A527" s="67">
        <v>36739</v>
      </c>
      <c r="B527" s="68">
        <v>638.24561000000006</v>
      </c>
    </row>
    <row r="528" spans="1:2" ht="14.5">
      <c r="A528" s="67">
        <v>36770</v>
      </c>
      <c r="B528" s="68">
        <v>639.64912000000004</v>
      </c>
    </row>
    <row r="529" spans="1:2" ht="14.5">
      <c r="A529" s="67">
        <v>36800</v>
      </c>
      <c r="B529" s="68">
        <v>640.70174999999995</v>
      </c>
    </row>
    <row r="530" spans="1:2" ht="14.5">
      <c r="A530" s="67">
        <v>36831</v>
      </c>
      <c r="B530" s="68">
        <v>642.45614</v>
      </c>
    </row>
    <row r="531" spans="1:2" ht="14.5">
      <c r="A531" s="67">
        <v>36861</v>
      </c>
      <c r="B531" s="68">
        <v>643.15788999999995</v>
      </c>
    </row>
    <row r="532" spans="1:2" ht="14.5">
      <c r="A532" s="67">
        <v>36892</v>
      </c>
      <c r="B532" s="68">
        <v>645.26315999999997</v>
      </c>
    </row>
    <row r="533" spans="1:2" ht="14.5">
      <c r="A533" s="67">
        <v>36923</v>
      </c>
      <c r="B533" s="68">
        <v>647.01754000000005</v>
      </c>
    </row>
    <row r="534" spans="1:2" ht="14.5">
      <c r="A534" s="67">
        <v>36951</v>
      </c>
      <c r="B534" s="68">
        <v>648.07018000000005</v>
      </c>
    </row>
    <row r="535" spans="1:2" ht="14.5">
      <c r="A535" s="67">
        <v>36982</v>
      </c>
      <c r="B535" s="68">
        <v>649.47367999999994</v>
      </c>
    </row>
    <row r="536" spans="1:2" ht="14.5">
      <c r="A536" s="67">
        <v>37012</v>
      </c>
      <c r="B536" s="68">
        <v>650.17543999999998</v>
      </c>
    </row>
    <row r="537" spans="1:2" ht="14.5">
      <c r="A537" s="67">
        <v>37043</v>
      </c>
      <c r="B537" s="68">
        <v>652.63157999999999</v>
      </c>
    </row>
    <row r="538" spans="1:2" ht="14.5">
      <c r="A538" s="67">
        <v>37073</v>
      </c>
      <c r="B538" s="68">
        <v>654.03508999999997</v>
      </c>
    </row>
    <row r="539" spans="1:2" ht="14.5">
      <c r="A539" s="67">
        <v>37104</v>
      </c>
      <c r="B539" s="68">
        <v>655.08771999999999</v>
      </c>
    </row>
    <row r="540" spans="1:2" ht="14.5">
      <c r="A540" s="67">
        <v>37135</v>
      </c>
      <c r="B540" s="68">
        <v>656.49122999999997</v>
      </c>
    </row>
    <row r="541" spans="1:2" ht="14.5">
      <c r="A541" s="67">
        <v>37165</v>
      </c>
      <c r="B541" s="68">
        <v>657.54386</v>
      </c>
    </row>
    <row r="542" spans="1:2" ht="14.5">
      <c r="A542" s="67">
        <v>37196</v>
      </c>
      <c r="B542" s="68">
        <v>660</v>
      </c>
    </row>
    <row r="543" spans="1:2" ht="14.5">
      <c r="A543" s="67">
        <v>37226</v>
      </c>
      <c r="B543" s="68">
        <v>661.05263000000002</v>
      </c>
    </row>
    <row r="544" spans="1:2" ht="14.5">
      <c r="A544" s="67">
        <v>37257</v>
      </c>
      <c r="B544" s="68">
        <v>662.10526000000004</v>
      </c>
    </row>
    <row r="545" spans="1:2" ht="14.5">
      <c r="A545" s="67">
        <v>37288</v>
      </c>
      <c r="B545" s="68">
        <v>663.50877000000003</v>
      </c>
    </row>
    <row r="546" spans="1:2" ht="14.5">
      <c r="A546" s="67">
        <v>37316</v>
      </c>
      <c r="B546" s="68">
        <v>663.85964999999999</v>
      </c>
    </row>
    <row r="547" spans="1:2" ht="14.5">
      <c r="A547" s="67">
        <v>37347</v>
      </c>
      <c r="B547" s="68">
        <v>665.61404000000005</v>
      </c>
    </row>
    <row r="548" spans="1:2" ht="14.5">
      <c r="A548" s="67">
        <v>37377</v>
      </c>
      <c r="B548" s="68">
        <v>666.66666999999995</v>
      </c>
    </row>
    <row r="549" spans="1:2" ht="14.5">
      <c r="A549" s="67">
        <v>37408</v>
      </c>
      <c r="B549" s="68">
        <v>667.36842000000001</v>
      </c>
    </row>
    <row r="550" spans="1:2" ht="14.5">
      <c r="A550" s="67">
        <v>37438</v>
      </c>
      <c r="B550" s="68">
        <v>668.42105000000004</v>
      </c>
    </row>
    <row r="551" spans="1:2" ht="14.5">
      <c r="A551" s="67">
        <v>37469</v>
      </c>
      <c r="B551" s="68">
        <v>670.52632000000006</v>
      </c>
    </row>
    <row r="552" spans="1:2" ht="14.5">
      <c r="A552" s="67">
        <v>37500</v>
      </c>
      <c r="B552" s="68">
        <v>671.22807</v>
      </c>
    </row>
    <row r="553" spans="1:2" ht="14.5">
      <c r="A553" s="67">
        <v>37530</v>
      </c>
      <c r="B553" s="68">
        <v>671.92981999999995</v>
      </c>
    </row>
    <row r="554" spans="1:2" ht="14.5">
      <c r="A554" s="67">
        <v>37561</v>
      </c>
      <c r="B554" s="68">
        <v>673.33333000000005</v>
      </c>
    </row>
    <row r="555" spans="1:2" ht="14.5">
      <c r="A555" s="67">
        <v>37591</v>
      </c>
      <c r="B555" s="68">
        <v>674.03508999999997</v>
      </c>
    </row>
    <row r="556" spans="1:2" ht="14.5">
      <c r="A556" s="67">
        <v>37622</v>
      </c>
      <c r="B556" s="68">
        <v>675.08771999999999</v>
      </c>
    </row>
    <row r="557" spans="1:2" ht="14.5">
      <c r="A557" s="67">
        <v>37653</v>
      </c>
      <c r="B557" s="68">
        <v>675.43859999999995</v>
      </c>
    </row>
    <row r="558" spans="1:2" ht="14.5">
      <c r="A558" s="67">
        <v>37681</v>
      </c>
      <c r="B558" s="68">
        <v>675.43859999999995</v>
      </c>
    </row>
    <row r="559" spans="1:2" ht="14.5">
      <c r="A559" s="67">
        <v>37712</v>
      </c>
      <c r="B559" s="68">
        <v>675.43859999999995</v>
      </c>
    </row>
    <row r="560" spans="1:2" ht="14.5">
      <c r="A560" s="67">
        <v>37742</v>
      </c>
      <c r="B560" s="68">
        <v>676.84211000000005</v>
      </c>
    </row>
    <row r="561" spans="1:2" ht="14.5">
      <c r="A561" s="67">
        <v>37773</v>
      </c>
      <c r="B561" s="68">
        <v>677.19298000000003</v>
      </c>
    </row>
    <row r="562" spans="1:2" ht="14.5">
      <c r="A562" s="67">
        <v>37803</v>
      </c>
      <c r="B562" s="68">
        <v>678.59649000000002</v>
      </c>
    </row>
    <row r="563" spans="1:2" ht="14.5">
      <c r="A563" s="67">
        <v>37834</v>
      </c>
      <c r="B563" s="68">
        <v>679.29825000000005</v>
      </c>
    </row>
    <row r="564" spans="1:2" ht="14.5">
      <c r="A564" s="67">
        <v>37865</v>
      </c>
      <c r="B564" s="68">
        <v>679.64912000000004</v>
      </c>
    </row>
    <row r="565" spans="1:2" ht="14.5">
      <c r="A565" s="67">
        <v>37895</v>
      </c>
      <c r="B565" s="68">
        <v>680.70174999999995</v>
      </c>
    </row>
    <row r="566" spans="1:2" ht="14.5">
      <c r="A566" s="67">
        <v>37926</v>
      </c>
      <c r="B566" s="68">
        <v>680.70174999999995</v>
      </c>
    </row>
    <row r="567" spans="1:2" ht="14.5">
      <c r="A567" s="67">
        <v>37956</v>
      </c>
      <c r="B567" s="68">
        <v>681.40350999999998</v>
      </c>
    </row>
    <row r="568" spans="1:2" ht="14.5">
      <c r="A568" s="67">
        <v>37987</v>
      </c>
      <c r="B568" s="68">
        <v>682.80701999999997</v>
      </c>
    </row>
    <row r="569" spans="1:2" ht="14.5">
      <c r="A569" s="67">
        <v>38018</v>
      </c>
      <c r="B569" s="68">
        <v>683.85964999999999</v>
      </c>
    </row>
    <row r="570" spans="1:2" ht="14.5">
      <c r="A570" s="67">
        <v>38047</v>
      </c>
      <c r="B570" s="68">
        <v>685.96491000000003</v>
      </c>
    </row>
    <row r="571" spans="1:2" ht="14.5">
      <c r="A571" s="67">
        <v>38078</v>
      </c>
      <c r="B571" s="68">
        <v>687.36842000000001</v>
      </c>
    </row>
    <row r="572" spans="1:2" ht="14.5">
      <c r="A572" s="67">
        <v>38108</v>
      </c>
      <c r="B572" s="68">
        <v>688.42105000000004</v>
      </c>
    </row>
    <row r="573" spans="1:2" ht="14.5">
      <c r="A573" s="67">
        <v>38139</v>
      </c>
      <c r="B573" s="68">
        <v>689.82456000000002</v>
      </c>
    </row>
    <row r="574" spans="1:2" ht="14.5">
      <c r="A574" s="67">
        <v>38169</v>
      </c>
      <c r="B574" s="68">
        <v>690.52632000000006</v>
      </c>
    </row>
    <row r="575" spans="1:2" ht="14.5">
      <c r="A575" s="67">
        <v>38200</v>
      </c>
      <c r="B575" s="68">
        <v>690.87719000000004</v>
      </c>
    </row>
    <row r="576" spans="1:2" ht="14.5">
      <c r="A576" s="67">
        <v>38231</v>
      </c>
      <c r="B576" s="68">
        <v>692.98245999999995</v>
      </c>
    </row>
    <row r="577" spans="1:2" ht="14.5">
      <c r="A577" s="67">
        <v>38261</v>
      </c>
      <c r="B577" s="68">
        <v>694.38595999999995</v>
      </c>
    </row>
    <row r="578" spans="1:2" ht="14.5">
      <c r="A578" s="67">
        <v>38292</v>
      </c>
      <c r="B578" s="68">
        <v>695.78947000000005</v>
      </c>
    </row>
    <row r="579" spans="1:2" ht="14.5">
      <c r="A579" s="67">
        <v>38322</v>
      </c>
      <c r="B579" s="68">
        <v>696.84211000000005</v>
      </c>
    </row>
    <row r="580" spans="1:2" ht="14.5">
      <c r="A580" s="67">
        <v>38353</v>
      </c>
      <c r="B580" s="68">
        <v>698.24561000000006</v>
      </c>
    </row>
    <row r="581" spans="1:2" ht="14.5">
      <c r="A581" s="67">
        <v>38384</v>
      </c>
      <c r="B581" s="68">
        <v>699.64912000000004</v>
      </c>
    </row>
    <row r="582" spans="1:2" ht="14.5">
      <c r="A582" s="67">
        <v>38412</v>
      </c>
      <c r="B582" s="68">
        <v>702.10526000000004</v>
      </c>
    </row>
    <row r="583" spans="1:2" ht="14.5">
      <c r="A583" s="67">
        <v>38443</v>
      </c>
      <c r="B583" s="68">
        <v>702.45614</v>
      </c>
    </row>
    <row r="584" spans="1:2" ht="14.5">
      <c r="A584" s="67">
        <v>38473</v>
      </c>
      <c r="B584" s="68">
        <v>703.50877000000003</v>
      </c>
    </row>
    <row r="585" spans="1:2" ht="14.5">
      <c r="A585" s="67">
        <v>38504</v>
      </c>
      <c r="B585" s="68">
        <v>703.85964999999999</v>
      </c>
    </row>
    <row r="586" spans="1:2" ht="14.5">
      <c r="A586" s="67">
        <v>38534</v>
      </c>
      <c r="B586" s="68">
        <v>704.91228000000001</v>
      </c>
    </row>
    <row r="587" spans="1:2" ht="14.5">
      <c r="A587" s="67">
        <v>38565</v>
      </c>
      <c r="B587" s="68">
        <v>705.61404000000005</v>
      </c>
    </row>
    <row r="588" spans="1:2" ht="14.5">
      <c r="A588" s="67">
        <v>38596</v>
      </c>
      <c r="B588" s="68">
        <v>706.31578999999999</v>
      </c>
    </row>
    <row r="589" spans="1:2" ht="14.5">
      <c r="A589" s="67">
        <v>38626</v>
      </c>
      <c r="B589" s="68">
        <v>708.77193</v>
      </c>
    </row>
    <row r="590" spans="1:2" ht="14.5">
      <c r="A590" s="67">
        <v>38657</v>
      </c>
      <c r="B590" s="68">
        <v>710.52632000000006</v>
      </c>
    </row>
    <row r="591" spans="1:2" ht="14.5">
      <c r="A591" s="67">
        <v>38687</v>
      </c>
      <c r="B591" s="68">
        <v>711.57894999999996</v>
      </c>
    </row>
    <row r="592" spans="1:2" ht="14.5">
      <c r="A592" s="67">
        <v>38718</v>
      </c>
      <c r="B592" s="68">
        <v>712.98245999999995</v>
      </c>
    </row>
    <row r="593" spans="1:2" ht="14.5">
      <c r="A593" s="67">
        <v>38749</v>
      </c>
      <c r="B593" s="68">
        <v>714.38595999999995</v>
      </c>
    </row>
    <row r="594" spans="1:2" ht="14.5">
      <c r="A594" s="67">
        <v>38777</v>
      </c>
      <c r="B594" s="68">
        <v>716.84211000000005</v>
      </c>
    </row>
    <row r="595" spans="1:2" ht="14.5">
      <c r="A595" s="67">
        <v>38808</v>
      </c>
      <c r="B595" s="68">
        <v>718.59649000000002</v>
      </c>
    </row>
    <row r="596" spans="1:2" ht="14.5">
      <c r="A596" s="67">
        <v>38838</v>
      </c>
      <c r="B596" s="68">
        <v>720.70174999999995</v>
      </c>
    </row>
    <row r="597" spans="1:2" ht="14.5">
      <c r="A597" s="67">
        <v>38869</v>
      </c>
      <c r="B597" s="68">
        <v>722.45614</v>
      </c>
    </row>
    <row r="598" spans="1:2" ht="14.5">
      <c r="A598" s="67">
        <v>38899</v>
      </c>
      <c r="B598" s="68">
        <v>723.85964999999999</v>
      </c>
    </row>
    <row r="599" spans="1:2" ht="14.5">
      <c r="A599" s="67">
        <v>38930</v>
      </c>
      <c r="B599" s="68">
        <v>725.61404000000005</v>
      </c>
    </row>
    <row r="600" spans="1:2" ht="14.5">
      <c r="A600" s="67">
        <v>38961</v>
      </c>
      <c r="B600" s="68">
        <v>727.01754000000005</v>
      </c>
    </row>
    <row r="601" spans="1:2" ht="14.5">
      <c r="A601" s="67">
        <v>38991</v>
      </c>
      <c r="B601" s="68">
        <v>728.42105000000004</v>
      </c>
    </row>
    <row r="602" spans="1:2" ht="14.5">
      <c r="A602" s="67">
        <v>39022</v>
      </c>
      <c r="B602" s="68">
        <v>729.12280999999996</v>
      </c>
    </row>
    <row r="603" spans="1:2" ht="14.5">
      <c r="A603" s="67">
        <v>39052</v>
      </c>
      <c r="B603" s="68">
        <v>730.17543999999998</v>
      </c>
    </row>
    <row r="604" spans="1:2" ht="14.5">
      <c r="A604" s="67">
        <v>39083</v>
      </c>
      <c r="B604" s="68">
        <v>731.92981999999995</v>
      </c>
    </row>
    <row r="605" spans="1:2" ht="14.5">
      <c r="A605" s="67">
        <v>39114</v>
      </c>
      <c r="B605" s="68">
        <v>733.80701999999997</v>
      </c>
    </row>
    <row r="606" spans="1:2" ht="14.5">
      <c r="A606" s="67">
        <v>39142</v>
      </c>
      <c r="B606" s="68">
        <v>734.8</v>
      </c>
    </row>
    <row r="607" spans="1:2" ht="14.5">
      <c r="A607" s="67">
        <v>39173</v>
      </c>
      <c r="B607" s="68">
        <v>735.95438999999999</v>
      </c>
    </row>
    <row r="608" spans="1:2" ht="14.5">
      <c r="A608" s="67">
        <v>39203</v>
      </c>
      <c r="B608" s="68">
        <v>737.04561000000001</v>
      </c>
    </row>
    <row r="609" spans="1:2" ht="14.5">
      <c r="A609" s="67">
        <v>39234</v>
      </c>
      <c r="B609" s="68">
        <v>738.21753999999999</v>
      </c>
    </row>
    <row r="610" spans="1:2" ht="14.5">
      <c r="A610" s="67">
        <v>39264</v>
      </c>
      <c r="B610" s="68">
        <v>739.55439000000001</v>
      </c>
    </row>
    <row r="611" spans="1:2" ht="14.5">
      <c r="A611" s="67">
        <v>39295</v>
      </c>
      <c r="B611" s="68">
        <v>740.76841999999999</v>
      </c>
    </row>
    <row r="612" spans="1:2" ht="14.5">
      <c r="A612" s="67">
        <v>39326</v>
      </c>
      <c r="B612" s="68">
        <v>742.29474000000005</v>
      </c>
    </row>
    <row r="613" spans="1:2" ht="14.5">
      <c r="A613" s="67">
        <v>39356</v>
      </c>
      <c r="B613" s="68">
        <v>744.12982</v>
      </c>
    </row>
    <row r="614" spans="1:2" ht="14.5">
      <c r="A614" s="67">
        <v>39387</v>
      </c>
      <c r="B614" s="68">
        <v>746.17543999999998</v>
      </c>
    </row>
    <row r="615" spans="1:2" ht="14.5">
      <c r="A615" s="67">
        <v>39417</v>
      </c>
      <c r="B615" s="68">
        <v>747.95789000000002</v>
      </c>
    </row>
    <row r="616" spans="1:2" ht="14.5">
      <c r="A616" s="67">
        <v>39448</v>
      </c>
      <c r="B616" s="68">
        <v>750.07367999999997</v>
      </c>
    </row>
    <row r="617" spans="1:2" ht="14.5">
      <c r="A617" s="67">
        <v>39479</v>
      </c>
      <c r="B617" s="68">
        <v>750.66315999999995</v>
      </c>
    </row>
    <row r="618" spans="1:2" ht="14.5">
      <c r="A618" s="67">
        <v>39508</v>
      </c>
      <c r="B618" s="68">
        <v>752.35087999999996</v>
      </c>
    </row>
    <row r="619" spans="1:2" ht="14.5">
      <c r="A619" s="67">
        <v>39539</v>
      </c>
      <c r="B619" s="68">
        <v>752.84211000000005</v>
      </c>
    </row>
    <row r="620" spans="1:2" ht="14.5">
      <c r="A620" s="67">
        <v>39569</v>
      </c>
      <c r="B620" s="68">
        <v>754.16139999999996</v>
      </c>
    </row>
    <row r="621" spans="1:2" ht="14.5">
      <c r="A621" s="67">
        <v>39600</v>
      </c>
      <c r="B621" s="68">
        <v>755.87368000000004</v>
      </c>
    </row>
    <row r="622" spans="1:2" ht="14.5">
      <c r="A622" s="67">
        <v>39630</v>
      </c>
      <c r="B622" s="68">
        <v>757.77193</v>
      </c>
    </row>
    <row r="623" spans="1:2" ht="14.5">
      <c r="A623" s="67">
        <v>39661</v>
      </c>
      <c r="B623" s="68">
        <v>759.27368000000001</v>
      </c>
    </row>
    <row r="624" spans="1:2" ht="14.5">
      <c r="A624" s="67">
        <v>39692</v>
      </c>
      <c r="B624" s="68">
        <v>760.39648999999997</v>
      </c>
    </row>
    <row r="625" spans="1:2" ht="14.5">
      <c r="A625" s="67">
        <v>39722</v>
      </c>
      <c r="B625" s="68">
        <v>760.65965000000006</v>
      </c>
    </row>
    <row r="626" spans="1:2" ht="14.5">
      <c r="A626" s="67">
        <v>39753</v>
      </c>
      <c r="B626" s="68">
        <v>761.21753999999999</v>
      </c>
    </row>
    <row r="627" spans="1:2" ht="14.5">
      <c r="A627" s="67">
        <v>39783</v>
      </c>
      <c r="B627" s="68">
        <v>761.14035000000001</v>
      </c>
    </row>
    <row r="628" spans="1:2" ht="14.5">
      <c r="A628" s="67">
        <v>39814</v>
      </c>
      <c r="B628" s="68">
        <v>762.61753999999996</v>
      </c>
    </row>
    <row r="629" spans="1:2" ht="14.5">
      <c r="A629" s="67">
        <v>39845</v>
      </c>
      <c r="B629" s="68">
        <v>764.18245999999999</v>
      </c>
    </row>
    <row r="630" spans="1:2" ht="14.5">
      <c r="A630" s="67">
        <v>39873</v>
      </c>
      <c r="B630" s="68">
        <v>765.8</v>
      </c>
    </row>
    <row r="631" spans="1:2" ht="14.5">
      <c r="A631" s="67">
        <v>39904</v>
      </c>
      <c r="B631" s="68">
        <v>767.38946999999996</v>
      </c>
    </row>
    <row r="632" spans="1:2" ht="14.5">
      <c r="A632" s="67">
        <v>39934</v>
      </c>
      <c r="B632" s="68">
        <v>768.08420999999998</v>
      </c>
    </row>
    <row r="633" spans="1:2" ht="14.5">
      <c r="A633" s="67">
        <v>39965</v>
      </c>
      <c r="B633" s="68">
        <v>768.81403999999998</v>
      </c>
    </row>
    <row r="634" spans="1:2" ht="14.5">
      <c r="A634" s="67">
        <v>39995</v>
      </c>
      <c r="B634" s="68">
        <v>769.34385999999995</v>
      </c>
    </row>
    <row r="635" spans="1:2" ht="14.5">
      <c r="A635" s="67">
        <v>40026</v>
      </c>
      <c r="B635" s="68">
        <v>770.16139999999996</v>
      </c>
    </row>
    <row r="636" spans="1:2" ht="14.5">
      <c r="A636" s="67">
        <v>40057</v>
      </c>
      <c r="B636" s="68">
        <v>771.64912000000004</v>
      </c>
    </row>
    <row r="637" spans="1:2" ht="14.5">
      <c r="A637" s="67">
        <v>40087</v>
      </c>
      <c r="B637" s="68">
        <v>773.68772000000001</v>
      </c>
    </row>
    <row r="638" spans="1:2" ht="14.5">
      <c r="A638" s="67">
        <v>40118</v>
      </c>
      <c r="B638" s="68">
        <v>774.26666999999998</v>
      </c>
    </row>
    <row r="639" spans="1:2" ht="14.5">
      <c r="A639" s="67">
        <v>40148</v>
      </c>
      <c r="B639" s="68">
        <v>775.02104999999995</v>
      </c>
    </row>
    <row r="640" spans="1:2" ht="14.5">
      <c r="A640" s="67">
        <v>40179</v>
      </c>
      <c r="B640" s="68">
        <v>774.15088000000003</v>
      </c>
    </row>
    <row r="641" spans="1:2" ht="14.5">
      <c r="A641" s="67">
        <v>40210</v>
      </c>
      <c r="B641" s="68">
        <v>774.49473999999998</v>
      </c>
    </row>
    <row r="642" spans="1:2" ht="14.5">
      <c r="A642" s="67">
        <v>40238</v>
      </c>
      <c r="B642" s="68">
        <v>774.67719</v>
      </c>
    </row>
    <row r="643" spans="1:2" ht="14.5">
      <c r="A643" s="67">
        <v>40269</v>
      </c>
      <c r="B643" s="68">
        <v>774.81403999999998</v>
      </c>
    </row>
    <row r="644" spans="1:2" ht="14.5">
      <c r="A644" s="67">
        <v>40299</v>
      </c>
      <c r="B644" s="68">
        <v>775.30525999999998</v>
      </c>
    </row>
    <row r="645" spans="1:2" ht="14.5">
      <c r="A645" s="67">
        <v>40330</v>
      </c>
      <c r="B645" s="68">
        <v>776.11929999999995</v>
      </c>
    </row>
    <row r="646" spans="1:2" ht="14.5">
      <c r="A646" s="67">
        <v>40360</v>
      </c>
      <c r="B646" s="68">
        <v>776.71227999999996</v>
      </c>
    </row>
    <row r="647" spans="1:2" ht="14.5">
      <c r="A647" s="67">
        <v>40391</v>
      </c>
      <c r="B647" s="68">
        <v>777.22456</v>
      </c>
    </row>
    <row r="648" spans="1:2" ht="14.5">
      <c r="A648" s="67">
        <v>40422</v>
      </c>
      <c r="B648" s="68">
        <v>777.93332999999996</v>
      </c>
    </row>
    <row r="649" spans="1:2" ht="14.5">
      <c r="A649" s="67">
        <v>40452</v>
      </c>
      <c r="B649" s="68">
        <v>778.35087999999996</v>
      </c>
    </row>
    <row r="650" spans="1:2" ht="14.5">
      <c r="A650" s="67">
        <v>40483</v>
      </c>
      <c r="B650" s="68">
        <v>779.47018000000003</v>
      </c>
    </row>
    <row r="651" spans="1:2" ht="14.5">
      <c r="A651" s="67">
        <v>40513</v>
      </c>
      <c r="B651" s="68">
        <v>780.15088000000003</v>
      </c>
    </row>
    <row r="652" spans="1:2" ht="14.5">
      <c r="A652" s="67">
        <v>40544</v>
      </c>
      <c r="B652" s="68">
        <v>781.76490999999999</v>
      </c>
    </row>
    <row r="653" spans="1:2" ht="14.5">
      <c r="A653" s="67">
        <v>40575</v>
      </c>
      <c r="B653" s="68">
        <v>783.20351000000005</v>
      </c>
    </row>
    <row r="654" spans="1:2" ht="14.5">
      <c r="A654" s="67">
        <v>40603</v>
      </c>
      <c r="B654" s="68">
        <v>784.04912000000002</v>
      </c>
    </row>
    <row r="655" spans="1:2" ht="14.5">
      <c r="A655" s="67">
        <v>40634</v>
      </c>
      <c r="B655" s="68">
        <v>785.00702000000001</v>
      </c>
    </row>
    <row r="656" spans="1:2" ht="14.5">
      <c r="A656" s="67">
        <v>40664</v>
      </c>
      <c r="B656" s="68">
        <v>786.57894999999996</v>
      </c>
    </row>
    <row r="657" spans="1:2" ht="14.5">
      <c r="A657" s="67">
        <v>40695</v>
      </c>
      <c r="B657" s="68">
        <v>788.41052999999999</v>
      </c>
    </row>
    <row r="658" spans="1:2" ht="14.5">
      <c r="A658" s="67">
        <v>40725</v>
      </c>
      <c r="B658" s="68">
        <v>790.23860000000002</v>
      </c>
    </row>
    <row r="659" spans="1:2" ht="14.5">
      <c r="A659" s="67">
        <v>40756</v>
      </c>
      <c r="B659" s="68">
        <v>792.49824999999998</v>
      </c>
    </row>
    <row r="660" spans="1:2" ht="14.5">
      <c r="A660" s="67">
        <v>40787</v>
      </c>
      <c r="B660" s="68">
        <v>793.39648999999997</v>
      </c>
    </row>
    <row r="661" spans="1:2" ht="14.5">
      <c r="A661" s="67">
        <v>40817</v>
      </c>
      <c r="B661" s="68">
        <v>794.75788999999997</v>
      </c>
    </row>
    <row r="662" spans="1:2" ht="14.5">
      <c r="A662" s="67">
        <v>40848</v>
      </c>
      <c r="B662" s="68">
        <v>796.13684000000001</v>
      </c>
    </row>
    <row r="663" spans="1:2" ht="14.5">
      <c r="A663" s="67">
        <v>40878</v>
      </c>
      <c r="B663" s="68">
        <v>797.91228000000001</v>
      </c>
    </row>
    <row r="664" spans="1:2" ht="14.5">
      <c r="A664" s="67">
        <v>40909</v>
      </c>
      <c r="B664" s="68">
        <v>799.56841999999995</v>
      </c>
    </row>
    <row r="665" spans="1:2" ht="14.5">
      <c r="A665" s="67">
        <v>40940</v>
      </c>
      <c r="B665" s="68">
        <v>800.11929999999995</v>
      </c>
    </row>
    <row r="666" spans="1:2" ht="14.5">
      <c r="A666" s="67">
        <v>40969</v>
      </c>
      <c r="B666" s="68">
        <v>801.67719</v>
      </c>
    </row>
    <row r="667" spans="1:2" ht="14.5">
      <c r="A667" s="67">
        <v>41000</v>
      </c>
      <c r="B667" s="68">
        <v>803.17543999999998</v>
      </c>
    </row>
    <row r="668" spans="1:2" ht="14.5">
      <c r="A668" s="67">
        <v>41030</v>
      </c>
      <c r="B668" s="68">
        <v>804.29474000000005</v>
      </c>
    </row>
    <row r="669" spans="1:2" ht="14.5">
      <c r="A669" s="67">
        <v>41061</v>
      </c>
      <c r="B669" s="68">
        <v>805.69474000000002</v>
      </c>
    </row>
    <row r="670" spans="1:2" ht="14.5">
      <c r="A670" s="67">
        <v>41091</v>
      </c>
      <c r="B670" s="68">
        <v>806.91228000000001</v>
      </c>
    </row>
    <row r="671" spans="1:2" ht="14.5">
      <c r="A671" s="67">
        <v>41122</v>
      </c>
      <c r="B671" s="68">
        <v>807.83509000000004</v>
      </c>
    </row>
    <row r="672" spans="1:2" ht="14.5">
      <c r="A672" s="67">
        <v>41153</v>
      </c>
      <c r="B672" s="68">
        <v>809.32982000000004</v>
      </c>
    </row>
    <row r="673" spans="1:2" ht="14.5">
      <c r="A673" s="67">
        <v>41183</v>
      </c>
      <c r="B673" s="68">
        <v>810.61053000000004</v>
      </c>
    </row>
    <row r="674" spans="1:2" ht="14.5">
      <c r="A674" s="67">
        <v>41214</v>
      </c>
      <c r="B674" s="68">
        <v>811.68421000000001</v>
      </c>
    </row>
    <row r="675" spans="1:2" ht="14.5">
      <c r="A675" s="67">
        <v>41244</v>
      </c>
      <c r="B675" s="68">
        <v>813.07018000000005</v>
      </c>
    </row>
    <row r="676" spans="1:2" ht="14.5">
      <c r="A676" s="67">
        <v>41275</v>
      </c>
      <c r="B676" s="68">
        <v>814.83860000000004</v>
      </c>
    </row>
    <row r="677" spans="1:2" ht="14.5">
      <c r="A677" s="67">
        <v>41306</v>
      </c>
      <c r="B677" s="68">
        <v>816.03157999999996</v>
      </c>
    </row>
    <row r="678" spans="1:2" ht="14.5">
      <c r="A678" s="67">
        <v>41334</v>
      </c>
      <c r="B678" s="68">
        <v>816.82105000000001</v>
      </c>
    </row>
    <row r="679" spans="1:2" ht="14.5">
      <c r="A679" s="67">
        <v>41365</v>
      </c>
      <c r="B679" s="68">
        <v>816.95438999999999</v>
      </c>
    </row>
    <row r="680" spans="1:2" ht="14.5">
      <c r="A680" s="67">
        <v>41395</v>
      </c>
      <c r="B680" s="68">
        <v>817.52981999999997</v>
      </c>
    </row>
    <row r="681" spans="1:2" ht="14.5">
      <c r="A681" s="67">
        <v>41426</v>
      </c>
      <c r="B681" s="68">
        <v>818.77193</v>
      </c>
    </row>
    <row r="682" spans="1:2" ht="14.5">
      <c r="A682" s="67">
        <v>41456</v>
      </c>
      <c r="B682" s="68">
        <v>820.63157999999999</v>
      </c>
    </row>
    <row r="683" spans="1:2" ht="14.5">
      <c r="A683" s="67">
        <v>41487</v>
      </c>
      <c r="B683" s="68">
        <v>822.23158000000001</v>
      </c>
    </row>
    <row r="684" spans="1:2" ht="14.5">
      <c r="A684" s="67">
        <v>41518</v>
      </c>
      <c r="B684" s="68">
        <v>823.50877000000003</v>
      </c>
    </row>
    <row r="685" spans="1:2" ht="14.5">
      <c r="A685" s="67">
        <v>41548</v>
      </c>
      <c r="B685" s="68">
        <v>824.28421000000003</v>
      </c>
    </row>
    <row r="686" spans="1:2" ht="14.5">
      <c r="A686" s="67">
        <v>41579</v>
      </c>
      <c r="B686" s="68">
        <v>825.82105000000001</v>
      </c>
    </row>
    <row r="687" spans="1:2" ht="14.5">
      <c r="A687" s="67">
        <v>41609</v>
      </c>
      <c r="B687" s="68">
        <v>827.22456</v>
      </c>
    </row>
    <row r="688" spans="1:2" ht="14.5">
      <c r="A688" s="67">
        <v>41640</v>
      </c>
      <c r="B688" s="68">
        <v>827.93332999999996</v>
      </c>
    </row>
    <row r="689" spans="1:2" ht="14.5">
      <c r="A689" s="67">
        <v>41671</v>
      </c>
      <c r="B689" s="68">
        <v>828.71929999999998</v>
      </c>
    </row>
    <row r="690" spans="1:2" ht="14.5">
      <c r="A690" s="67">
        <v>41699</v>
      </c>
      <c r="B690" s="68">
        <v>830.26315999999997</v>
      </c>
    </row>
    <row r="691" spans="1:2" ht="14.5">
      <c r="A691" s="67">
        <v>41730</v>
      </c>
      <c r="B691" s="68">
        <v>831.83158000000003</v>
      </c>
    </row>
    <row r="692" spans="1:2" ht="14.5">
      <c r="A692" s="67">
        <v>41760</v>
      </c>
      <c r="B692" s="68">
        <v>833.43508999999995</v>
      </c>
    </row>
    <row r="693" spans="1:2" ht="14.5">
      <c r="A693" s="67">
        <v>41791</v>
      </c>
      <c r="B693" s="68">
        <v>834.51579000000004</v>
      </c>
    </row>
    <row r="694" spans="1:2" ht="14.5">
      <c r="A694" s="67">
        <v>41821</v>
      </c>
      <c r="B694" s="68">
        <v>835.77193</v>
      </c>
    </row>
    <row r="695" spans="1:2" ht="14.5">
      <c r="A695" s="67">
        <v>41852</v>
      </c>
      <c r="B695" s="68">
        <v>836.50877000000003</v>
      </c>
    </row>
    <row r="696" spans="1:2" ht="14.5">
      <c r="A696" s="67">
        <v>41883</v>
      </c>
      <c r="B696" s="68">
        <v>837.84560999999997</v>
      </c>
    </row>
    <row r="697" spans="1:2" ht="14.5">
      <c r="A697" s="67">
        <v>41913</v>
      </c>
      <c r="B697" s="68">
        <v>839.26666999999998</v>
      </c>
    </row>
    <row r="698" spans="1:2" ht="14.5">
      <c r="A698" s="67">
        <v>41944</v>
      </c>
      <c r="B698" s="68">
        <v>840.20351000000005</v>
      </c>
    </row>
    <row r="699" spans="1:2" ht="14.5">
      <c r="A699" s="67">
        <v>41974</v>
      </c>
      <c r="B699" s="68">
        <v>840.64561000000003</v>
      </c>
    </row>
    <row r="700" spans="1:2" ht="14.5">
      <c r="A700" s="67">
        <v>42005</v>
      </c>
      <c r="B700" s="68">
        <v>841.44210999999996</v>
      </c>
    </row>
    <row r="701" spans="1:2" ht="14.5">
      <c r="A701" s="67">
        <v>42036</v>
      </c>
      <c r="B701" s="68">
        <v>842.70876999999996</v>
      </c>
    </row>
    <row r="702" spans="1:2" ht="14.5">
      <c r="A702" s="67">
        <v>42064</v>
      </c>
      <c r="B702" s="68">
        <v>844.75438999999994</v>
      </c>
    </row>
    <row r="703" spans="1:2" ht="14.5">
      <c r="A703" s="67">
        <v>42095</v>
      </c>
      <c r="B703" s="68">
        <v>846.82807000000003</v>
      </c>
    </row>
    <row r="704" spans="1:2" ht="14.5">
      <c r="A704" s="67">
        <v>42125</v>
      </c>
      <c r="B704" s="68">
        <v>848.02806999999996</v>
      </c>
    </row>
    <row r="705" spans="1:2" ht="14.5">
      <c r="A705" s="67">
        <v>42156</v>
      </c>
      <c r="B705" s="68">
        <v>849.34736999999996</v>
      </c>
    </row>
    <row r="706" spans="1:2" ht="14.5">
      <c r="A706" s="67">
        <v>42186</v>
      </c>
      <c r="B706" s="68">
        <v>851.10526000000004</v>
      </c>
    </row>
    <row r="707" spans="1:2" ht="14.5">
      <c r="A707" s="67">
        <v>42217</v>
      </c>
      <c r="B707" s="68">
        <v>851.98946999999998</v>
      </c>
    </row>
    <row r="708" spans="1:2" ht="14.5">
      <c r="A708" s="67">
        <v>42248</v>
      </c>
      <c r="B708" s="68">
        <v>853.74035000000003</v>
      </c>
    </row>
    <row r="709" spans="1:2" ht="14.5">
      <c r="A709" s="67">
        <v>42278</v>
      </c>
      <c r="B709" s="68">
        <v>855.32632000000001</v>
      </c>
    </row>
    <row r="710" spans="1:2" ht="14.5">
      <c r="A710" s="67">
        <v>42309</v>
      </c>
      <c r="B710" s="68">
        <v>856.98595999999998</v>
      </c>
    </row>
    <row r="711" spans="1:2" ht="14.5">
      <c r="A711" s="67">
        <v>42339</v>
      </c>
      <c r="B711" s="68">
        <v>858.05965000000003</v>
      </c>
    </row>
    <row r="712" spans="1:2" ht="14.5">
      <c r="A712" s="67">
        <v>42370</v>
      </c>
      <c r="B712" s="68">
        <v>859.49122999999997</v>
      </c>
    </row>
    <row r="713" spans="1:2" ht="14.5">
      <c r="A713" s="67">
        <v>42401</v>
      </c>
      <c r="B713" s="68">
        <v>861.43859999999995</v>
      </c>
    </row>
    <row r="714" spans="1:2" ht="14.5">
      <c r="A714" s="67">
        <v>42430</v>
      </c>
      <c r="B714" s="68">
        <v>862.85262999999998</v>
      </c>
    </row>
    <row r="715" spans="1:2" ht="14.5">
      <c r="A715" s="67">
        <v>42461</v>
      </c>
      <c r="B715" s="68">
        <v>865.09123</v>
      </c>
    </row>
    <row r="716" spans="1:2" ht="14.5">
      <c r="A716" s="67">
        <v>42491</v>
      </c>
      <c r="B716" s="68">
        <v>867.14737000000002</v>
      </c>
    </row>
    <row r="717" spans="1:2" ht="14.5">
      <c r="A717" s="67">
        <v>42522</v>
      </c>
      <c r="B717" s="68">
        <v>868.56140000000005</v>
      </c>
    </row>
    <row r="718" spans="1:2" ht="14.5">
      <c r="A718" s="67">
        <v>42552</v>
      </c>
      <c r="B718" s="68">
        <v>869.57543999999996</v>
      </c>
    </row>
    <row r="719" spans="1:2" ht="14.5">
      <c r="A719" s="67">
        <v>42583</v>
      </c>
      <c r="B719" s="68">
        <v>871.65965000000006</v>
      </c>
    </row>
    <row r="720" spans="1:2" ht="14.5">
      <c r="A720" s="67">
        <v>42614</v>
      </c>
      <c r="B720" s="68">
        <v>873.12982</v>
      </c>
    </row>
    <row r="721" spans="1:2" ht="14.5">
      <c r="A721" s="67">
        <v>42644</v>
      </c>
      <c r="B721" s="68">
        <v>874.18245999999999</v>
      </c>
    </row>
    <row r="722" spans="1:2" ht="14.5">
      <c r="A722" s="67">
        <v>42675</v>
      </c>
      <c r="B722" s="68">
        <v>875.37193000000002</v>
      </c>
    </row>
    <row r="723" spans="1:2" ht="14.5">
      <c r="A723" s="67">
        <v>42705</v>
      </c>
      <c r="B723" s="68">
        <v>876.91228000000001</v>
      </c>
    </row>
    <row r="724" spans="1:2" ht="14.5">
      <c r="A724" s="67">
        <v>42736</v>
      </c>
      <c r="B724" s="68">
        <v>878.83158000000003</v>
      </c>
    </row>
    <row r="725" spans="1:2" ht="14.5">
      <c r="A725" s="67">
        <v>42767</v>
      </c>
      <c r="B725" s="68">
        <v>880.69474000000002</v>
      </c>
    </row>
    <row r="726" spans="1:2" ht="14.5">
      <c r="A726" s="67">
        <v>42795</v>
      </c>
      <c r="B726" s="68">
        <v>880.50526000000002</v>
      </c>
    </row>
    <row r="727" spans="1:2" ht="14.5">
      <c r="A727" s="67">
        <v>42826</v>
      </c>
      <c r="B727" s="68">
        <v>881.49824999999998</v>
      </c>
    </row>
    <row r="728" spans="1:2" ht="14.5">
      <c r="A728" s="67">
        <v>42856</v>
      </c>
      <c r="B728" s="68">
        <v>882.21052999999995</v>
      </c>
    </row>
    <row r="729" spans="1:2" ht="14.5">
      <c r="A729" s="67">
        <v>42887</v>
      </c>
      <c r="B729" s="68">
        <v>883.3193</v>
      </c>
    </row>
    <row r="730" spans="1:2" ht="14.5">
      <c r="A730" s="67">
        <v>42917</v>
      </c>
      <c r="B730" s="68">
        <v>884.15788999999995</v>
      </c>
    </row>
    <row r="731" spans="1:2" ht="14.5">
      <c r="A731" s="67">
        <v>42948</v>
      </c>
      <c r="B731" s="68">
        <v>886.08771999999999</v>
      </c>
    </row>
    <row r="732" spans="1:2" ht="14.5">
      <c r="A732" s="67">
        <v>42979</v>
      </c>
      <c r="B732" s="68">
        <v>887.05965000000003</v>
      </c>
    </row>
    <row r="733" spans="1:2" ht="14.5">
      <c r="A733" s="67">
        <v>43009</v>
      </c>
      <c r="B733" s="68">
        <v>889.56491000000005</v>
      </c>
    </row>
    <row r="734" spans="1:2" ht="14.5">
      <c r="A734" s="67">
        <v>43040</v>
      </c>
      <c r="B734" s="68">
        <v>890.58245999999997</v>
      </c>
    </row>
    <row r="735" spans="1:2" ht="14.5">
      <c r="A735" s="67">
        <v>43070</v>
      </c>
      <c r="B735" s="68">
        <v>892.43508999999995</v>
      </c>
    </row>
    <row r="736" spans="1:2" ht="14.5">
      <c r="A736" s="67">
        <v>43101</v>
      </c>
      <c r="B736" s="68">
        <v>895.45263</v>
      </c>
    </row>
    <row r="737" spans="1:2" ht="14.5">
      <c r="A737" s="67">
        <v>43132</v>
      </c>
      <c r="B737" s="68">
        <v>897.23158000000001</v>
      </c>
    </row>
    <row r="738" spans="1:2" ht="14.5">
      <c r="A738" s="67">
        <v>43160</v>
      </c>
      <c r="B738" s="68">
        <v>899.19649000000004</v>
      </c>
    </row>
    <row r="739" spans="1:2" ht="14.5">
      <c r="A739" s="67">
        <v>43191</v>
      </c>
      <c r="B739" s="68">
        <v>900.45614</v>
      </c>
    </row>
    <row r="740" spans="1:2" ht="14.5">
      <c r="A740" s="67">
        <v>43221</v>
      </c>
      <c r="B740" s="68">
        <v>902.26315999999997</v>
      </c>
    </row>
    <row r="741" spans="1:2" ht="14.5">
      <c r="A741" s="67">
        <v>43252</v>
      </c>
      <c r="B741" s="68">
        <v>903.15439000000003</v>
      </c>
    </row>
    <row r="742" spans="1:2" ht="14.5">
      <c r="A742" s="67">
        <v>43282</v>
      </c>
      <c r="B742" s="68">
        <v>904.20702000000006</v>
      </c>
    </row>
    <row r="743" spans="1:2" ht="14.5">
      <c r="A743" s="67">
        <v>43313</v>
      </c>
      <c r="B743" s="68">
        <v>904.88070000000005</v>
      </c>
    </row>
    <row r="744" spans="1:2" ht="14.5">
      <c r="A744" s="67">
        <v>43344</v>
      </c>
      <c r="B744" s="68">
        <v>906.55439000000001</v>
      </c>
    </row>
    <row r="745" spans="1:2" ht="14.5">
      <c r="A745" s="67">
        <v>43374</v>
      </c>
      <c r="B745" s="68">
        <v>908.48069999999996</v>
      </c>
    </row>
    <row r="746" spans="1:2" ht="14.5">
      <c r="A746" s="67">
        <v>43405</v>
      </c>
      <c r="B746" s="68">
        <v>910.31227999999999</v>
      </c>
    </row>
    <row r="747" spans="1:2" ht="14.5">
      <c r="A747" s="67">
        <v>43435</v>
      </c>
      <c r="B747" s="68">
        <v>912.50175000000002</v>
      </c>
    </row>
    <row r="748" spans="1:2" ht="14.5">
      <c r="A748" s="67">
        <v>43466</v>
      </c>
      <c r="B748" s="68">
        <v>914.96842000000004</v>
      </c>
    </row>
    <row r="749" spans="1:2" ht="14.5">
      <c r="A749" s="67">
        <v>43497</v>
      </c>
      <c r="B749" s="68">
        <v>916.44210999999996</v>
      </c>
    </row>
    <row r="750" spans="1:2" ht="14.5">
      <c r="A750" s="67">
        <v>43525</v>
      </c>
      <c r="B750" s="68">
        <v>917.77895000000001</v>
      </c>
    </row>
    <row r="751" spans="1:2" ht="14.5">
      <c r="A751" s="67">
        <v>43556</v>
      </c>
      <c r="B751" s="68">
        <v>919.28772000000004</v>
      </c>
    </row>
    <row r="752" spans="1:2" ht="14.5">
      <c r="A752" s="67">
        <v>43586</v>
      </c>
      <c r="B752" s="68">
        <v>920.05965000000003</v>
      </c>
    </row>
    <row r="753" spans="1:2" ht="14.5">
      <c r="A753" s="67">
        <v>43617</v>
      </c>
      <c r="B753" s="68">
        <v>921.89122999999995</v>
      </c>
    </row>
    <row r="754" spans="1:2" ht="14.5">
      <c r="A754" s="67">
        <v>43647</v>
      </c>
      <c r="B754" s="68">
        <v>923.78947000000005</v>
      </c>
    </row>
    <row r="755" spans="1:2" ht="14.5">
      <c r="A755" s="67">
        <v>43678</v>
      </c>
      <c r="B755" s="68">
        <v>925.88421000000005</v>
      </c>
    </row>
    <row r="756" spans="1:2" ht="14.5">
      <c r="A756" s="67">
        <v>43709</v>
      </c>
      <c r="B756" s="68">
        <v>927.67719</v>
      </c>
    </row>
    <row r="757" spans="1:2" ht="14.5">
      <c r="A757" s="67">
        <v>43739</v>
      </c>
      <c r="B757" s="68">
        <v>929.71929999999998</v>
      </c>
    </row>
    <row r="758" spans="1:2" ht="14.5">
      <c r="A758" s="67">
        <v>43770</v>
      </c>
      <c r="B758" s="68">
        <v>931.74737000000005</v>
      </c>
    </row>
    <row r="759" spans="1:2" ht="14.5">
      <c r="A759" s="67">
        <v>43800</v>
      </c>
      <c r="B759" s="68">
        <v>933.40350999999998</v>
      </c>
    </row>
    <row r="760" spans="1:2" ht="14.5">
      <c r="A760" s="67">
        <v>43831</v>
      </c>
      <c r="B760" s="68">
        <v>935.78246000000001</v>
      </c>
    </row>
    <row r="761" spans="1:2" ht="14.5">
      <c r="A761" s="67">
        <v>43862</v>
      </c>
      <c r="B761" s="68">
        <v>938.25262999999995</v>
      </c>
    </row>
    <row r="762" spans="1:2" ht="14.5">
      <c r="A762" s="67">
        <v>43891</v>
      </c>
      <c r="B762" s="68">
        <v>937.08069999999998</v>
      </c>
    </row>
    <row r="763" spans="1:2" ht="14.5">
      <c r="A763" s="67">
        <v>43922</v>
      </c>
      <c r="B763" s="68">
        <v>932.61753999999996</v>
      </c>
    </row>
    <row r="764" spans="1:2" ht="14.5">
      <c r="A764" s="67">
        <v>43952</v>
      </c>
      <c r="B764" s="68">
        <v>931.44210999999996</v>
      </c>
    </row>
    <row r="765" spans="1:2" ht="14.5">
      <c r="A765" s="67">
        <v>43983</v>
      </c>
      <c r="B765" s="68">
        <v>932.76841999999999</v>
      </c>
    </row>
    <row r="766" spans="1:2" ht="14.5">
      <c r="A766" s="67">
        <v>44013</v>
      </c>
      <c r="B766" s="68">
        <v>938.15088000000003</v>
      </c>
    </row>
    <row r="767" spans="1:2" ht="14.5">
      <c r="A767" s="67">
        <v>44044</v>
      </c>
      <c r="B767" s="68">
        <v>941.71929999999998</v>
      </c>
    </row>
    <row r="768" spans="1:2" ht="14.5">
      <c r="A768" s="67">
        <v>44075</v>
      </c>
      <c r="B768" s="68">
        <v>943.50877000000003</v>
      </c>
    </row>
    <row r="769" spans="1:2" ht="14.5">
      <c r="A769" s="67">
        <v>44105</v>
      </c>
      <c r="B769" s="68">
        <v>944.84211000000005</v>
      </c>
    </row>
    <row r="770" spans="1:2" ht="14.5">
      <c r="A770" s="67">
        <v>44136</v>
      </c>
      <c r="B770" s="68">
        <v>947.25262999999995</v>
      </c>
    </row>
    <row r="771" spans="1:2" ht="14.5">
      <c r="A771" s="67">
        <v>44166</v>
      </c>
      <c r="B771" s="68">
        <v>948.56140000000005</v>
      </c>
    </row>
    <row r="772" spans="1:2" ht="14.5">
      <c r="A772" s="67">
        <v>44197</v>
      </c>
      <c r="B772" s="68">
        <v>948.84911999999997</v>
      </c>
    </row>
    <row r="773" spans="1:2" ht="14.5">
      <c r="A773" s="67">
        <v>44228</v>
      </c>
      <c r="B773" s="68">
        <v>950.22104999999999</v>
      </c>
    </row>
    <row r="774" spans="1:2" ht="14.5">
      <c r="A774" s="67">
        <v>44256</v>
      </c>
      <c r="B774" s="68">
        <v>952.49473999999998</v>
      </c>
    </row>
    <row r="775" spans="1:2" ht="14.5">
      <c r="A775" s="67">
        <v>44287</v>
      </c>
      <c r="B775" s="68">
        <v>960.22807</v>
      </c>
    </row>
    <row r="776" spans="1:2" ht="14.5">
      <c r="A776" s="67">
        <v>44317</v>
      </c>
      <c r="B776" s="68">
        <v>966.64561000000003</v>
      </c>
    </row>
    <row r="777" spans="1:2" ht="14.5">
      <c r="A777" s="67">
        <v>44348</v>
      </c>
      <c r="B777" s="68">
        <v>973.98245999999995</v>
      </c>
    </row>
    <row r="778" spans="1:2" ht="14.5">
      <c r="A778" s="67">
        <v>44378</v>
      </c>
      <c r="B778" s="68">
        <v>977.58596</v>
      </c>
    </row>
    <row r="779" spans="1:2" ht="14.5">
      <c r="A779" s="67">
        <v>44409</v>
      </c>
      <c r="B779" s="68">
        <v>978.92281000000003</v>
      </c>
    </row>
    <row r="780" spans="1:2" ht="14.5">
      <c r="A780" s="67">
        <v>44440</v>
      </c>
      <c r="B780" s="68">
        <v>981.43859999999995</v>
      </c>
    </row>
    <row r="781" spans="1:2" ht="14.5">
      <c r="A781" s="67">
        <v>44470</v>
      </c>
      <c r="B781" s="68">
        <v>988.15088000000003</v>
      </c>
    </row>
    <row r="782" spans="1:2" ht="14.5">
      <c r="A782" s="67">
        <v>44501</v>
      </c>
      <c r="B782" s="68">
        <v>994.3614</v>
      </c>
    </row>
    <row r="783" spans="1:2" ht="14.5">
      <c r="A783" s="67">
        <v>44531</v>
      </c>
      <c r="B783" s="68">
        <v>1000.77544</v>
      </c>
    </row>
    <row r="784" spans="1:2" ht="14.5">
      <c r="A784" s="67">
        <v>44562</v>
      </c>
      <c r="B784" s="68">
        <v>1006.35439</v>
      </c>
    </row>
    <row r="785" spans="1:2" ht="14.5">
      <c r="A785" s="67">
        <v>44593</v>
      </c>
      <c r="B785" s="68">
        <v>1011.53333</v>
      </c>
    </row>
    <row r="786" spans="1:2" ht="14.5">
      <c r="A786" s="67">
        <v>44621</v>
      </c>
      <c r="B786" s="68">
        <v>1014.17895</v>
      </c>
    </row>
    <row r="787" spans="1:2" ht="14.5">
      <c r="A787" s="67">
        <v>44652</v>
      </c>
      <c r="B787" s="68">
        <v>1019.35088</v>
      </c>
    </row>
    <row r="788" spans="1:2" ht="14.5">
      <c r="A788" s="67">
        <v>44682</v>
      </c>
      <c r="B788" s="68">
        <v>1024.81404</v>
      </c>
    </row>
    <row r="789" spans="1:2" ht="14.5">
      <c r="A789" s="67">
        <v>44713</v>
      </c>
      <c r="B789" s="68">
        <v>1031.4807000000001</v>
      </c>
    </row>
    <row r="790" spans="1:2" ht="14.5">
      <c r="A790" s="67">
        <v>44743</v>
      </c>
      <c r="B790" s="68">
        <v>1035.2807</v>
      </c>
    </row>
    <row r="791" spans="1:2" ht="14.5">
      <c r="A791" s="67">
        <v>44774</v>
      </c>
      <c r="B791" s="68">
        <v>1040.5929799999999</v>
      </c>
    </row>
    <row r="792" spans="1:2" ht="14.5">
      <c r="A792" s="67">
        <v>44805</v>
      </c>
      <c r="B792" s="68">
        <v>1046.6105299999999</v>
      </c>
    </row>
    <row r="793" spans="1:2" ht="14.5">
      <c r="A793" s="67">
        <v>44835</v>
      </c>
      <c r="B793" s="68">
        <v>1050.35439</v>
      </c>
    </row>
    <row r="794" spans="1:2" ht="14.5">
      <c r="A794" s="67">
        <v>44866</v>
      </c>
      <c r="B794" s="68">
        <v>1053.6561400000001</v>
      </c>
    </row>
    <row r="795" spans="1:2" ht="14.5">
      <c r="A795" s="67">
        <v>44896</v>
      </c>
      <c r="B795" s="68">
        <v>1057.62456</v>
      </c>
    </row>
    <row r="796" spans="1:2" ht="14.5">
      <c r="A796" s="67">
        <v>44927</v>
      </c>
      <c r="B796" s="68">
        <v>1062.1368399999999</v>
      </c>
    </row>
    <row r="797" spans="1:2" ht="14.5">
      <c r="A797" s="67">
        <v>44958</v>
      </c>
      <c r="B797" s="68">
        <v>1067.10175</v>
      </c>
    </row>
    <row r="798" spans="1:2" ht="14.5">
      <c r="A798" s="67">
        <v>44986</v>
      </c>
      <c r="B798" s="68">
        <v>1070.5684200000001</v>
      </c>
    </row>
    <row r="799" spans="1:2" ht="14.5">
      <c r="A799" s="67">
        <v>45017</v>
      </c>
      <c r="B799" s="68">
        <v>1075.5754400000001</v>
      </c>
    </row>
    <row r="800" spans="1:2" ht="14.5">
      <c r="A800" s="67">
        <v>45047</v>
      </c>
      <c r="B800" s="68">
        <v>1079.45965</v>
      </c>
    </row>
    <row r="801" spans="1:2" ht="14.5">
      <c r="A801" s="67">
        <v>45078</v>
      </c>
      <c r="B801" s="68">
        <v>1081.5614</v>
      </c>
    </row>
    <row r="802" spans="1:2" ht="14.5">
      <c r="A802" s="67">
        <v>45108</v>
      </c>
      <c r="B802" s="68">
        <v>1084.0175400000001</v>
      </c>
    </row>
    <row r="803" spans="1:2" ht="14.5">
      <c r="A803" s="67">
        <v>45139</v>
      </c>
      <c r="B803" s="68">
        <v>1086.5122799999999</v>
      </c>
    </row>
    <row r="804" spans="1:2" ht="14.5">
      <c r="A804" s="67">
        <v>45170</v>
      </c>
      <c r="B804" s="68">
        <v>1089.9789499999999</v>
      </c>
    </row>
    <row r="805" spans="1:2" ht="14.5">
      <c r="A805" s="67">
        <v>45200</v>
      </c>
      <c r="B805" s="68">
        <v>1092.5964899999999</v>
      </c>
    </row>
    <row r="806" spans="1:2" ht="14.5">
      <c r="A806" s="67">
        <v>45231</v>
      </c>
      <c r="B806" s="68">
        <v>1095.9613999999999</v>
      </c>
    </row>
    <row r="807" spans="1:2" ht="14.5">
      <c r="A807" s="67">
        <v>45261</v>
      </c>
      <c r="B807" s="68">
        <v>1098.9789499999999</v>
      </c>
    </row>
    <row r="808" spans="1:2" ht="14.5">
      <c r="A808" s="67">
        <v>45292</v>
      </c>
      <c r="B808" s="68">
        <v>1103.29123</v>
      </c>
    </row>
    <row r="809" spans="1:2" ht="14.5">
      <c r="A809" s="67">
        <v>45323</v>
      </c>
      <c r="B809" s="68">
        <v>1107.2456099999999</v>
      </c>
    </row>
    <row r="810" spans="1:2" ht="14.5">
      <c r="A810" s="67">
        <v>45352</v>
      </c>
      <c r="B810" s="68">
        <v>1111.2210500000001</v>
      </c>
    </row>
    <row r="811" spans="1:2" ht="14.5">
      <c r="A811" s="67">
        <v>45383</v>
      </c>
      <c r="B811" s="68">
        <v>1114.46316</v>
      </c>
    </row>
    <row r="812" spans="1:2" ht="14.5">
      <c r="A812" s="67">
        <v>45413</v>
      </c>
      <c r="B812" s="68">
        <v>1116.2807</v>
      </c>
    </row>
  </sheetData>
  <hyperlinks>
    <hyperlink ref="B1" r:id="rId1" display="Consumer Price Index for All Urban Consumers: All Items Less Food and Energy in U.S. City Average, Index 1982-1984=100, Monthly, Seasonally Adjusted" xr:uid="{8E581D25-1510-4542-B919-9F84B612A963}"/>
    <hyperlink ref="B3" location="Summary!A1" display="CPILFESL" xr:uid="{E5947E90-B0AF-43EE-BF38-70FECF591189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8156-1618-4396-97FE-784C0DAF09C7}">
  <sheetPr>
    <tabColor rgb="FF00B0F0"/>
  </sheetPr>
  <dimension ref="A3:B812"/>
  <sheetViews>
    <sheetView workbookViewId="0">
      <selection activeCell="D3" sqref="D3"/>
    </sheetView>
  </sheetViews>
  <sheetFormatPr defaultRowHeight="14.5"/>
  <cols>
    <col min="1" max="1" width="10.08984375" bestFit="1" customWidth="1"/>
    <col min="2" max="2" width="22.26953125" bestFit="1" customWidth="1"/>
  </cols>
  <sheetData>
    <row r="3" spans="1:2">
      <c r="A3" s="5" t="s">
        <v>1</v>
      </c>
      <c r="B3" s="77" t="s">
        <v>2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3">
        <f>CPILFESL!A16</f>
        <v>21186</v>
      </c>
      <c r="B16" s="4">
        <f>IFERROR((CPILFESL!B16/CPILFESL!B4)^(1/12)-1, "")</f>
        <v>2.3096174533350222E-3</v>
      </c>
    </row>
    <row r="17" spans="1:2">
      <c r="A17" s="3">
        <f>CPILFESL!A17</f>
        <v>21217</v>
      </c>
      <c r="B17" s="4">
        <f>IFERROR((CPILFESL!B17/CPILFESL!B5)^(1/12)-1, "")</f>
        <v>2.30163492337776E-3</v>
      </c>
    </row>
    <row r="18" spans="1:2">
      <c r="A18" s="3">
        <f>CPILFESL!A18</f>
        <v>21245</v>
      </c>
      <c r="B18" s="4">
        <f>IFERROR((CPILFESL!B18/CPILFESL!B6)^(1/12)-1, "")</f>
        <v>2.2937236927191851E-3</v>
      </c>
    </row>
    <row r="19" spans="1:2">
      <c r="A19" s="3">
        <f>CPILFESL!A19</f>
        <v>21276</v>
      </c>
      <c r="B19" s="4">
        <f>IFERROR((CPILFESL!B19/CPILFESL!B7)^(1/12)-1, "")</f>
        <v>2.0032432481817963E-3</v>
      </c>
    </row>
    <row r="20" spans="1:2">
      <c r="A20" s="3">
        <f>CPILFESL!A20</f>
        <v>21306</v>
      </c>
      <c r="B20" s="4">
        <f>IFERROR((CPILFESL!B20/CPILFESL!B8)^(1/12)-1, "")</f>
        <v>2.0032432481817963E-3</v>
      </c>
    </row>
    <row r="21" spans="1:2">
      <c r="A21" s="3">
        <f>CPILFESL!A21</f>
        <v>21337</v>
      </c>
      <c r="B21" s="4">
        <f>IFERROR((CPILFESL!B21/CPILFESL!B9)^(1/12)-1, "")</f>
        <v>1.9963870111772142E-3</v>
      </c>
    </row>
    <row r="22" spans="1:2">
      <c r="A22" s="3">
        <f>CPILFESL!A22</f>
        <v>21367</v>
      </c>
      <c r="B22" s="4">
        <f>IFERROR((CPILFESL!B22/CPILFESL!B10)^(1/12)-1, "")</f>
        <v>1.707998648784681E-3</v>
      </c>
    </row>
    <row r="23" spans="1:2">
      <c r="A23" s="3">
        <f>CPILFESL!A23</f>
        <v>21398</v>
      </c>
      <c r="B23" s="4">
        <f>IFERROR((CPILFESL!B23/CPILFESL!B11)^(1/12)-1, "")</f>
        <v>1.707998648784681E-3</v>
      </c>
    </row>
    <row r="24" spans="1:2">
      <c r="A24" s="3">
        <f>CPILFESL!A24</f>
        <v>21429</v>
      </c>
      <c r="B24" s="4">
        <f>IFERROR((CPILFESL!B24/CPILFESL!B12)^(1/12)-1, "")</f>
        <v>1.702191912788642E-3</v>
      </c>
    </row>
    <row r="25" spans="1:2">
      <c r="A25" s="3">
        <f>CPILFESL!A25</f>
        <v>21459</v>
      </c>
      <c r="B25" s="4">
        <f>IFERROR((CPILFESL!B25/CPILFESL!B13)^(1/12)-1, "")</f>
        <v>1.4158660025385128E-3</v>
      </c>
    </row>
    <row r="26" spans="1:2">
      <c r="A26" s="3">
        <f>CPILFESL!A26</f>
        <v>21490</v>
      </c>
      <c r="B26" s="4">
        <f>IFERROR((CPILFESL!B26/CPILFESL!B14)^(1/12)-1, "")</f>
        <v>1.4110629505019734E-3</v>
      </c>
    </row>
    <row r="27" spans="1:2">
      <c r="A27" s="3">
        <f>CPILFESL!A27</f>
        <v>21520</v>
      </c>
      <c r="B27" s="4">
        <f>IFERROR((CPILFESL!B27/CPILFESL!B15)^(1/12)-1, "")</f>
        <v>1.6906720600131653E-3</v>
      </c>
    </row>
    <row r="28" spans="1:2">
      <c r="A28" s="3">
        <f>CPILFESL!A28</f>
        <v>21551</v>
      </c>
      <c r="B28" s="4">
        <f>IFERROR((CPILFESL!B28/CPILFESL!B16)^(1/12)-1, "")</f>
        <v>1.6906720600131653E-3</v>
      </c>
    </row>
    <row r="29" spans="1:2">
      <c r="A29" s="3">
        <f>CPILFESL!A29</f>
        <v>21582</v>
      </c>
      <c r="B29" s="4">
        <f>IFERROR((CPILFESL!B29/CPILFESL!B17)^(1/12)-1, "")</f>
        <v>1.4063083656170594E-3</v>
      </c>
    </row>
    <row r="30" spans="1:2">
      <c r="A30" s="3">
        <f>CPILFESL!A30</f>
        <v>21610</v>
      </c>
      <c r="B30" s="4">
        <f>IFERROR((CPILFESL!B30/CPILFESL!B18)^(1/12)-1, "")</f>
        <v>1.4015777066058721E-3</v>
      </c>
    </row>
    <row r="31" spans="1:2">
      <c r="A31" s="3">
        <f>CPILFESL!A31</f>
        <v>21641</v>
      </c>
      <c r="B31" s="4">
        <f>IFERROR((CPILFESL!B31/CPILFESL!B19)^(1/12)-1, "")</f>
        <v>1.4015777066058721E-3</v>
      </c>
    </row>
    <row r="32" spans="1:2">
      <c r="A32" s="3">
        <f>CPILFESL!A32</f>
        <v>21671</v>
      </c>
      <c r="B32" s="4">
        <f>IFERROR((CPILFESL!B32/CPILFESL!B20)^(1/12)-1, "")</f>
        <v>1.6793229498659468E-3</v>
      </c>
    </row>
    <row r="33" spans="1:2">
      <c r="A33" s="3">
        <f>CPILFESL!A33</f>
        <v>21702</v>
      </c>
      <c r="B33" s="4">
        <f>IFERROR((CPILFESL!B33/CPILFESL!B21)^(1/12)-1, "")</f>
        <v>1.6736934875667409E-3</v>
      </c>
    </row>
    <row r="34" spans="1:2">
      <c r="A34" s="3">
        <f>CPILFESL!A34</f>
        <v>21732</v>
      </c>
      <c r="B34" s="4">
        <f>IFERROR((CPILFESL!B34/CPILFESL!B22)^(1/12)-1, "")</f>
        <v>1.6736934875667409E-3</v>
      </c>
    </row>
    <row r="35" spans="1:2">
      <c r="A35" s="3">
        <f>CPILFESL!A35</f>
        <v>21763</v>
      </c>
      <c r="B35" s="4">
        <f>IFERROR((CPILFESL!B35/CPILFESL!B23)^(1/12)-1, "")</f>
        <v>1.6736934875667409E-3</v>
      </c>
    </row>
    <row r="36" spans="1:2">
      <c r="A36" s="3">
        <f>CPILFESL!A36</f>
        <v>21794</v>
      </c>
      <c r="B36" s="4">
        <f>IFERROR((CPILFESL!B36/CPILFESL!B24)^(1/12)-1, "")</f>
        <v>1.6681094412351882E-3</v>
      </c>
    </row>
    <row r="37" spans="1:2">
      <c r="A37" s="3">
        <f>CPILFESL!A37</f>
        <v>21824</v>
      </c>
      <c r="B37" s="4">
        <f>IFERROR((CPILFESL!B37/CPILFESL!B25)^(1/12)-1, "")</f>
        <v>1.9431820777275899E-3</v>
      </c>
    </row>
    <row r="38" spans="1:2">
      <c r="A38" s="3">
        <f>CPILFESL!A38</f>
        <v>21855</v>
      </c>
      <c r="B38" s="4">
        <f>IFERROR((CPILFESL!B38/CPILFESL!B26)^(1/12)-1, "")</f>
        <v>1.6625705160637771E-3</v>
      </c>
    </row>
    <row r="39" spans="1:2">
      <c r="A39" s="3">
        <f>CPILFESL!A39</f>
        <v>21885</v>
      </c>
      <c r="B39" s="4">
        <f>IFERROR((CPILFESL!B39/CPILFESL!B27)^(1/12)-1, "")</f>
        <v>1.6570525501444777E-3</v>
      </c>
    </row>
    <row r="40" spans="1:2">
      <c r="A40" s="3">
        <f>CPILFESL!A40</f>
        <v>21916</v>
      </c>
      <c r="B40" s="4">
        <f>IFERROR((CPILFESL!B40/CPILFESL!B28)^(1/12)-1, "")</f>
        <v>1.6570525501444777E-3</v>
      </c>
    </row>
    <row r="41" spans="1:2">
      <c r="A41" s="3">
        <f>CPILFESL!A41</f>
        <v>21947</v>
      </c>
      <c r="B41" s="4">
        <f>IFERROR((CPILFESL!B41/CPILFESL!B29)^(1/12)-1, "")</f>
        <v>1.9303211296433087E-3</v>
      </c>
    </row>
    <row r="42" spans="1:2">
      <c r="A42" s="3">
        <f>CPILFESL!A42</f>
        <v>21976</v>
      </c>
      <c r="B42" s="4">
        <f>IFERROR((CPILFESL!B42/CPILFESL!B30)^(1/12)-1, "")</f>
        <v>1.6515788141580057E-3</v>
      </c>
    </row>
    <row r="43" spans="1:2">
      <c r="A43" s="3">
        <f>CPILFESL!A43</f>
        <v>22007</v>
      </c>
      <c r="B43" s="4">
        <f>IFERROR((CPILFESL!B43/CPILFESL!B31)^(1/12)-1, "")</f>
        <v>1.6515788141580057E-3</v>
      </c>
    </row>
    <row r="44" spans="1:2">
      <c r="A44" s="3">
        <f>CPILFESL!A44</f>
        <v>22037</v>
      </c>
      <c r="B44" s="4">
        <f>IFERROR((CPILFESL!B44/CPILFESL!B32)^(1/12)-1, "")</f>
        <v>1.3738412637807063E-3</v>
      </c>
    </row>
    <row r="45" spans="1:2">
      <c r="A45" s="3">
        <f>CPILFESL!A45</f>
        <v>22068</v>
      </c>
      <c r="B45" s="4">
        <f>IFERROR((CPILFESL!B45/CPILFESL!B33)^(1/12)-1, "")</f>
        <v>1.3693340180154223E-3</v>
      </c>
    </row>
    <row r="46" spans="1:2">
      <c r="A46" s="3">
        <f>CPILFESL!A46</f>
        <v>22098</v>
      </c>
      <c r="B46" s="4">
        <f>IFERROR((CPILFESL!B46/CPILFESL!B34)^(1/12)-1, "")</f>
        <v>1.0971094094425204E-3</v>
      </c>
    </row>
    <row r="47" spans="1:2">
      <c r="A47" s="3">
        <f>CPILFESL!A47</f>
        <v>22129</v>
      </c>
      <c r="B47" s="4">
        <f>IFERROR((CPILFESL!B47/CPILFESL!B35)^(1/12)-1, "")</f>
        <v>1.0971094094425204E-3</v>
      </c>
    </row>
    <row r="48" spans="1:2">
      <c r="A48" s="3">
        <f>CPILFESL!A48</f>
        <v>22160</v>
      </c>
      <c r="B48" s="4">
        <f>IFERROR((CPILFESL!B48/CPILFESL!B36)^(1/12)-1, "")</f>
        <v>8.2136060608006822E-4</v>
      </c>
    </row>
    <row r="49" spans="1:2">
      <c r="A49" s="3">
        <f>CPILFESL!A49</f>
        <v>22190</v>
      </c>
      <c r="B49" s="4">
        <f>IFERROR((CPILFESL!B49/CPILFESL!B37)^(1/12)-1, "")</f>
        <v>1.08993459122253E-3</v>
      </c>
    </row>
    <row r="50" spans="1:2">
      <c r="A50" s="3">
        <f>CPILFESL!A50</f>
        <v>22221</v>
      </c>
      <c r="B50" s="4">
        <f>IFERROR((CPILFESL!B50/CPILFESL!B38)^(1/12)-1, "")</f>
        <v>1.08993459122253E-3</v>
      </c>
    </row>
    <row r="51" spans="1:2">
      <c r="A51" s="3">
        <f>CPILFESL!A51</f>
        <v>22251</v>
      </c>
      <c r="B51" s="4">
        <f>IFERROR((CPILFESL!B51/CPILFESL!B39)^(1/12)-1, "")</f>
        <v>5.4481696988251116E-4</v>
      </c>
    </row>
    <row r="52" spans="1:2">
      <c r="A52" s="3">
        <f>CPILFESL!A52</f>
        <v>22282</v>
      </c>
      <c r="B52" s="4">
        <f>IFERROR((CPILFESL!B52/CPILFESL!B40)^(1/12)-1, "")</f>
        <v>8.1600647223578626E-4</v>
      </c>
    </row>
    <row r="53" spans="1:2">
      <c r="A53" s="3">
        <f>CPILFESL!A53</f>
        <v>22313</v>
      </c>
      <c r="B53" s="4">
        <f>IFERROR((CPILFESL!B53/CPILFESL!B41)^(1/12)-1, "")</f>
        <v>5.4304181325615097E-4</v>
      </c>
    </row>
    <row r="54" spans="1:2">
      <c r="A54" s="3">
        <f>CPILFESL!A54</f>
        <v>22341</v>
      </c>
      <c r="B54" s="4">
        <f>IFERROR((CPILFESL!B54/CPILFESL!B42)^(1/12)-1, "")</f>
        <v>8.1334395807641791E-4</v>
      </c>
    </row>
    <row r="55" spans="1:2">
      <c r="A55" s="3">
        <f>CPILFESL!A55</f>
        <v>22372</v>
      </c>
      <c r="B55" s="4">
        <f>IFERROR((CPILFESL!B55/CPILFESL!B43)^(1/12)-1, "")</f>
        <v>8.1334395807641791E-4</v>
      </c>
    </row>
    <row r="56" spans="1:2">
      <c r="A56" s="3">
        <f>CPILFESL!A56</f>
        <v>22402</v>
      </c>
      <c r="B56" s="4">
        <f>IFERROR((CPILFESL!B56/CPILFESL!B44)^(1/12)-1, "")</f>
        <v>8.1334395807641791E-4</v>
      </c>
    </row>
    <row r="57" spans="1:2">
      <c r="A57" s="3">
        <f>CPILFESL!A57</f>
        <v>22433</v>
      </c>
      <c r="B57" s="4">
        <f>IFERROR((CPILFESL!B57/CPILFESL!B45)^(1/12)-1, "")</f>
        <v>8.1070637976865534E-4</v>
      </c>
    </row>
    <row r="58" spans="1:2">
      <c r="A58" s="3">
        <f>CPILFESL!A58</f>
        <v>22463</v>
      </c>
      <c r="B58" s="4">
        <f>IFERROR((CPILFESL!B58/CPILFESL!B46)^(1/12)-1, "")</f>
        <v>1.0828531078324044E-3</v>
      </c>
    </row>
    <row r="59" spans="1:2">
      <c r="A59" s="3">
        <f>CPILFESL!A59</f>
        <v>22494</v>
      </c>
      <c r="B59" s="4">
        <f>IFERROR((CPILFESL!B59/CPILFESL!B47)^(1/12)-1, "")</f>
        <v>1.3515664906698088E-3</v>
      </c>
    </row>
    <row r="60" spans="1:2">
      <c r="A60" s="3">
        <f>CPILFESL!A60</f>
        <v>22525</v>
      </c>
      <c r="B60" s="4">
        <f>IFERROR((CPILFESL!B60/CPILFESL!B48)^(1/12)-1, "")</f>
        <v>1.3515664906698088E-3</v>
      </c>
    </row>
    <row r="61" spans="1:2">
      <c r="A61" s="3">
        <f>CPILFESL!A61</f>
        <v>22555</v>
      </c>
      <c r="B61" s="4">
        <f>IFERROR((CPILFESL!B61/CPILFESL!B49)^(1/12)-1, "")</f>
        <v>8.0808585300684577E-4</v>
      </c>
    </row>
    <row r="62" spans="1:2">
      <c r="A62" s="3">
        <f>CPILFESL!A62</f>
        <v>22586</v>
      </c>
      <c r="B62" s="4">
        <f>IFERROR((CPILFESL!B62/CPILFESL!B50)^(1/12)-1, "")</f>
        <v>1.0758553314751396E-3</v>
      </c>
    </row>
    <row r="63" spans="1:2">
      <c r="A63" s="3">
        <f>CPILFESL!A63</f>
        <v>22616</v>
      </c>
      <c r="B63" s="4">
        <f>IFERROR((CPILFESL!B63/CPILFESL!B51)^(1/12)-1, "")</f>
        <v>1.3471887674396665E-3</v>
      </c>
    </row>
    <row r="64" spans="1:2">
      <c r="A64" s="3">
        <f>CPILFESL!A64</f>
        <v>22647</v>
      </c>
      <c r="B64" s="4">
        <f>IFERROR((CPILFESL!B64/CPILFESL!B52)^(1/12)-1, "")</f>
        <v>1.0758553314751396E-3</v>
      </c>
    </row>
    <row r="65" spans="1:2">
      <c r="A65" s="3">
        <f>CPILFESL!A65</f>
        <v>22678</v>
      </c>
      <c r="B65" s="4">
        <f>IFERROR((CPILFESL!B65/CPILFESL!B53)^(1/12)-1, "")</f>
        <v>1.0758553314751396E-3</v>
      </c>
    </row>
    <row r="66" spans="1:2">
      <c r="A66" s="3">
        <f>CPILFESL!A66</f>
        <v>22706</v>
      </c>
      <c r="B66" s="4">
        <f>IFERROR((CPILFESL!B66/CPILFESL!B54)^(1/12)-1, "")</f>
        <v>1.0724017064951408E-3</v>
      </c>
    </row>
    <row r="67" spans="1:2">
      <c r="A67" s="3">
        <f>CPILFESL!A67</f>
        <v>22737</v>
      </c>
      <c r="B67" s="4">
        <f>IFERROR((CPILFESL!B67/CPILFESL!B55)^(1/12)-1, "")</f>
        <v>1.0724017064951408E-3</v>
      </c>
    </row>
    <row r="68" spans="1:2">
      <c r="A68" s="3">
        <f>CPILFESL!A68</f>
        <v>22767</v>
      </c>
      <c r="B68" s="4">
        <f>IFERROR((CPILFESL!B68/CPILFESL!B56)^(1/12)-1, "")</f>
        <v>1.3385405485519808E-3</v>
      </c>
    </row>
    <row r="69" spans="1:2">
      <c r="A69" s="3">
        <f>CPILFESL!A69</f>
        <v>22798</v>
      </c>
      <c r="B69" s="4">
        <f>IFERROR((CPILFESL!B69/CPILFESL!B57)^(1/12)-1, "")</f>
        <v>1.0689625632303024E-3</v>
      </c>
    </row>
    <row r="70" spans="1:2">
      <c r="A70" s="3">
        <f>CPILFESL!A70</f>
        <v>22828</v>
      </c>
      <c r="B70" s="4">
        <f>IFERROR((CPILFESL!B70/CPILFESL!B58)^(1/12)-1, "")</f>
        <v>1.0689625632303024E-3</v>
      </c>
    </row>
    <row r="71" spans="1:2">
      <c r="A71" s="3">
        <f>CPILFESL!A71</f>
        <v>22859</v>
      </c>
      <c r="B71" s="4">
        <f>IFERROR((CPILFESL!B71/CPILFESL!B59)^(1/12)-1, "")</f>
        <v>1.0655454080987781E-3</v>
      </c>
    </row>
    <row r="72" spans="1:2">
      <c r="A72" s="3">
        <f>CPILFESL!A72</f>
        <v>22890</v>
      </c>
      <c r="B72" s="4">
        <f>IFERROR((CPILFESL!B72/CPILFESL!B60)^(1/12)-1, "")</f>
        <v>1.0655454080987781E-3</v>
      </c>
    </row>
    <row r="73" spans="1:2">
      <c r="A73" s="3">
        <f>CPILFESL!A73</f>
        <v>22920</v>
      </c>
      <c r="B73" s="4">
        <f>IFERROR((CPILFESL!B73/CPILFESL!B61)^(1/12)-1, "")</f>
        <v>1.0655454080987781E-3</v>
      </c>
    </row>
    <row r="74" spans="1:2">
      <c r="A74" s="3">
        <f>CPILFESL!A74</f>
        <v>22951</v>
      </c>
      <c r="B74" s="4">
        <f>IFERROR((CPILFESL!B74/CPILFESL!B62)^(1/12)-1, "")</f>
        <v>7.9777868734653978E-4</v>
      </c>
    </row>
    <row r="75" spans="1:2">
      <c r="A75" s="3">
        <f>CPILFESL!A75</f>
        <v>22981</v>
      </c>
      <c r="B75" s="4">
        <f>IFERROR((CPILFESL!B75/CPILFESL!B63)^(1/12)-1, "")</f>
        <v>1.0621501273577749E-3</v>
      </c>
    </row>
    <row r="76" spans="1:2">
      <c r="A76" s="3">
        <f>CPILFESL!A76</f>
        <v>23012</v>
      </c>
      <c r="B76" s="4">
        <f>IFERROR((CPILFESL!B76/CPILFESL!B64)^(1/12)-1, "")</f>
        <v>7.9777868734653978E-4</v>
      </c>
    </row>
    <row r="77" spans="1:2">
      <c r="A77" s="3">
        <f>CPILFESL!A77</f>
        <v>23043</v>
      </c>
      <c r="B77" s="4">
        <f>IFERROR((CPILFESL!B77/CPILFESL!B65)^(1/12)-1, "")</f>
        <v>1.0621501273577749E-3</v>
      </c>
    </row>
    <row r="78" spans="1:2">
      <c r="A78" s="3">
        <f>CPILFESL!A78</f>
        <v>23071</v>
      </c>
      <c r="B78" s="4">
        <f>IFERROR((CPILFESL!B78/CPILFESL!B66)^(1/12)-1, "")</f>
        <v>1.0587763199458866E-3</v>
      </c>
    </row>
    <row r="79" spans="1:2">
      <c r="A79" s="3">
        <f>CPILFESL!A79</f>
        <v>23102</v>
      </c>
      <c r="B79" s="4">
        <f>IFERROR((CPILFESL!B79/CPILFESL!B67)^(1/12)-1, "")</f>
        <v>1.0587763199458866E-3</v>
      </c>
    </row>
    <row r="80" spans="1:2">
      <c r="A80" s="3">
        <f>CPILFESL!A80</f>
        <v>23132</v>
      </c>
      <c r="B80" s="4">
        <f>IFERROR((CPILFESL!B80/CPILFESL!B68)^(1/12)-1, "")</f>
        <v>7.9271183448748062E-4</v>
      </c>
    </row>
    <row r="81" spans="1:2">
      <c r="A81" s="3">
        <f>CPILFESL!A81</f>
        <v>23163</v>
      </c>
      <c r="B81" s="4">
        <f>IFERROR((CPILFESL!B81/CPILFESL!B69)^(1/12)-1, "")</f>
        <v>1.0554238780366987E-3</v>
      </c>
    </row>
    <row r="82" spans="1:2">
      <c r="A82" s="3">
        <f>CPILFESL!A82</f>
        <v>23193</v>
      </c>
      <c r="B82" s="4">
        <f>IFERROR((CPILFESL!B82/CPILFESL!B70)^(1/12)-1, "")</f>
        <v>1.0554238780366987E-3</v>
      </c>
    </row>
    <row r="83" spans="1:2">
      <c r="A83" s="3">
        <f>CPILFESL!A83</f>
        <v>23224</v>
      </c>
      <c r="B83" s="4">
        <f>IFERROR((CPILFESL!B83/CPILFESL!B71)^(1/12)-1, "")</f>
        <v>1.0520851463402536E-3</v>
      </c>
    </row>
    <row r="84" spans="1:2">
      <c r="A84" s="3">
        <f>CPILFESL!A84</f>
        <v>23255</v>
      </c>
      <c r="B84" s="4">
        <f>IFERROR((CPILFESL!B84/CPILFESL!B72)^(1/12)-1, "")</f>
        <v>1.0520851463402536E-3</v>
      </c>
    </row>
    <row r="85" spans="1:2">
      <c r="A85" s="3">
        <f>CPILFESL!A85</f>
        <v>23285</v>
      </c>
      <c r="B85" s="4">
        <f>IFERROR((CPILFESL!B85/CPILFESL!B73)^(1/12)-1, "")</f>
        <v>1.3132201233774232E-3</v>
      </c>
    </row>
    <row r="86" spans="1:2">
      <c r="A86" s="3">
        <f>CPILFESL!A86</f>
        <v>23316</v>
      </c>
      <c r="B86" s="4">
        <f>IFERROR((CPILFESL!B86/CPILFESL!B74)^(1/12)-1, "")</f>
        <v>1.3132201233774232E-3</v>
      </c>
    </row>
    <row r="87" spans="1:2">
      <c r="A87" s="3">
        <f>CPILFESL!A87</f>
        <v>23346</v>
      </c>
      <c r="B87" s="4">
        <f>IFERROR((CPILFESL!B87/CPILFESL!B75)^(1/12)-1, "")</f>
        <v>1.3091016087241059E-3</v>
      </c>
    </row>
    <row r="88" spans="1:2">
      <c r="A88" s="3">
        <f>CPILFESL!A88</f>
        <v>23377</v>
      </c>
      <c r="B88" s="4">
        <f>IFERROR((CPILFESL!B88/CPILFESL!B76)^(1/12)-1, "")</f>
        <v>1.8332535905245528E-3</v>
      </c>
    </row>
    <row r="89" spans="1:2">
      <c r="A89" s="3">
        <f>CPILFESL!A89</f>
        <v>23408</v>
      </c>
      <c r="B89" s="4">
        <f>IFERROR((CPILFESL!B89/CPILFESL!B77)^(1/12)-1, "")</f>
        <v>1.5686785090780475E-3</v>
      </c>
    </row>
    <row r="90" spans="1:2">
      <c r="A90" s="3">
        <f>CPILFESL!A90</f>
        <v>23437</v>
      </c>
      <c r="B90" s="4">
        <f>IFERROR((CPILFESL!B90/CPILFESL!B78)^(1/12)-1, "")</f>
        <v>1.3050013913804559E-3</v>
      </c>
    </row>
    <row r="91" spans="1:2">
      <c r="A91" s="3">
        <f>CPILFESL!A91</f>
        <v>23468</v>
      </c>
      <c r="B91" s="4">
        <f>IFERROR((CPILFESL!B91/CPILFESL!B79)^(1/12)-1, "")</f>
        <v>1.3050013913804559E-3</v>
      </c>
    </row>
    <row r="92" spans="1:2">
      <c r="A92" s="3">
        <f>CPILFESL!A92</f>
        <v>23498</v>
      </c>
      <c r="B92" s="4">
        <f>IFERROR((CPILFESL!B92/CPILFESL!B80)^(1/12)-1, "")</f>
        <v>1.3050013913804559E-3</v>
      </c>
    </row>
    <row r="93" spans="1:2">
      <c r="A93" s="3">
        <f>CPILFESL!A93</f>
        <v>23529</v>
      </c>
      <c r="B93" s="4">
        <f>IFERROR((CPILFESL!B93/CPILFESL!B81)^(1/12)-1, "")</f>
        <v>1.3009194163082771E-3</v>
      </c>
    </row>
    <row r="94" spans="1:2">
      <c r="A94" s="3">
        <f>CPILFESL!A94</f>
        <v>23559</v>
      </c>
      <c r="B94" s="4">
        <f>IFERROR((CPILFESL!B94/CPILFESL!B82)^(1/12)-1, "")</f>
        <v>1.3009194163082771E-3</v>
      </c>
    </row>
    <row r="95" spans="1:2">
      <c r="A95" s="3">
        <f>CPILFESL!A95</f>
        <v>23590</v>
      </c>
      <c r="B95" s="4">
        <f>IFERROR((CPILFESL!B95/CPILFESL!B83)^(1/12)-1, "")</f>
        <v>1.0389753428583504E-3</v>
      </c>
    </row>
    <row r="96" spans="1:2">
      <c r="A96" s="3">
        <f>CPILFESL!A96</f>
        <v>23621</v>
      </c>
      <c r="B96" s="4">
        <f>IFERROR((CPILFESL!B96/CPILFESL!B84)^(1/12)-1, "")</f>
        <v>1.0389753428583504E-3</v>
      </c>
    </row>
    <row r="97" spans="1:2">
      <c r="A97" s="3">
        <f>CPILFESL!A97</f>
        <v>23651</v>
      </c>
      <c r="B97" s="4">
        <f>IFERROR((CPILFESL!B97/CPILFESL!B85)^(1/12)-1, "")</f>
        <v>1.0357469319282053E-3</v>
      </c>
    </row>
    <row r="98" spans="1:2">
      <c r="A98" s="3">
        <f>CPILFESL!A98</f>
        <v>23682</v>
      </c>
      <c r="B98" s="4">
        <f>IFERROR((CPILFESL!B98/CPILFESL!B86)^(1/12)-1, "")</f>
        <v>1.2928535289129517E-3</v>
      </c>
    </row>
    <row r="99" spans="1:2">
      <c r="A99" s="3">
        <f>CPILFESL!A99</f>
        <v>23712</v>
      </c>
      <c r="B99" s="4">
        <f>IFERROR((CPILFESL!B99/CPILFESL!B87)^(1/12)-1, "")</f>
        <v>1.0325385224025929E-3</v>
      </c>
    </row>
    <row r="100" spans="1:2">
      <c r="A100" s="3">
        <f>CPILFESL!A100</f>
        <v>23743</v>
      </c>
      <c r="B100" s="4">
        <f>IFERROR((CPILFESL!B100/CPILFESL!B88)^(1/12)-1, "")</f>
        <v>1.0293426362015801E-3</v>
      </c>
    </row>
    <row r="101" spans="1:2">
      <c r="A101" s="3">
        <f>CPILFESL!A101</f>
        <v>23774</v>
      </c>
      <c r="B101" s="4">
        <f>IFERROR((CPILFESL!B101/CPILFESL!B89)^(1/12)-1, "")</f>
        <v>1.0293426362015801E-3</v>
      </c>
    </row>
    <row r="102" spans="1:2">
      <c r="A102" s="3">
        <f>CPILFESL!A102</f>
        <v>23802</v>
      </c>
      <c r="B102" s="4">
        <f>IFERROR((CPILFESL!B102/CPILFESL!B90)^(1/12)-1, "")</f>
        <v>1.0293426362015801E-3</v>
      </c>
    </row>
    <row r="103" spans="1:2">
      <c r="A103" s="3">
        <f>CPILFESL!A103</f>
        <v>23833</v>
      </c>
      <c r="B103" s="4">
        <f>IFERROR((CPILFESL!B103/CPILFESL!B91)^(1/12)-1, "")</f>
        <v>1.2848724791545418E-3</v>
      </c>
    </row>
    <row r="104" spans="1:2">
      <c r="A104" s="3">
        <f>CPILFESL!A104</f>
        <v>23863</v>
      </c>
      <c r="B104" s="4">
        <f>IFERROR((CPILFESL!B104/CPILFESL!B92)^(1/12)-1, "")</f>
        <v>1.2848724791545418E-3</v>
      </c>
    </row>
    <row r="105" spans="1:2">
      <c r="A105" s="3">
        <f>CPILFESL!A105</f>
        <v>23894</v>
      </c>
      <c r="B105" s="4">
        <f>IFERROR((CPILFESL!B105/CPILFESL!B93)^(1/12)-1, "")</f>
        <v>1.0261810586653652E-3</v>
      </c>
    </row>
    <row r="106" spans="1:2">
      <c r="A106" s="3">
        <f>CPILFESL!A106</f>
        <v>23924</v>
      </c>
      <c r="B106" s="4">
        <f>IFERROR((CPILFESL!B106/CPILFESL!B94)^(1/12)-1, "")</f>
        <v>1.0261810586653652E-3</v>
      </c>
    </row>
    <row r="107" spans="1:2">
      <c r="A107" s="3">
        <f>CPILFESL!A107</f>
        <v>23955</v>
      </c>
      <c r="B107" s="4">
        <f>IFERROR((CPILFESL!B107/CPILFESL!B95)^(1/12)-1, "")</f>
        <v>1.0261810586653652E-3</v>
      </c>
    </row>
    <row r="108" spans="1:2">
      <c r="A108" s="3">
        <f>CPILFESL!A108</f>
        <v>23986</v>
      </c>
      <c r="B108" s="4">
        <f>IFERROR((CPILFESL!B108/CPILFESL!B96)^(1/12)-1, "")</f>
        <v>1.2809297465061764E-3</v>
      </c>
    </row>
    <row r="109" spans="1:2">
      <c r="A109" s="3">
        <f>CPILFESL!A109</f>
        <v>24016</v>
      </c>
      <c r="B109" s="4">
        <f>IFERROR((CPILFESL!B109/CPILFESL!B97)^(1/12)-1, "")</f>
        <v>1.0230315500674436E-3</v>
      </c>
    </row>
    <row r="110" spans="1:2">
      <c r="A110" s="3">
        <f>CPILFESL!A110</f>
        <v>24047</v>
      </c>
      <c r="B110" s="4">
        <f>IFERROR((CPILFESL!B110/CPILFESL!B98)^(1/12)-1, "")</f>
        <v>1.0199013152143444E-3</v>
      </c>
    </row>
    <row r="111" spans="1:2">
      <c r="A111" s="3">
        <f>CPILFESL!A111</f>
        <v>24077</v>
      </c>
      <c r="B111" s="4">
        <f>IFERROR((CPILFESL!B111/CPILFESL!B99)^(1/12)-1, "")</f>
        <v>1.2730947239967261E-3</v>
      </c>
    </row>
    <row r="112" spans="1:2">
      <c r="A112" s="3">
        <f>CPILFESL!A112</f>
        <v>24108</v>
      </c>
      <c r="B112" s="4">
        <f>IFERROR((CPILFESL!B112/CPILFESL!B100)^(1/12)-1, "")</f>
        <v>1.0167902661177841E-3</v>
      </c>
    </row>
    <row r="113" spans="1:2">
      <c r="A113" s="3">
        <f>CPILFESL!A113</f>
        <v>24139</v>
      </c>
      <c r="B113" s="4">
        <f>IFERROR((CPILFESL!B113/CPILFESL!B101)^(1/12)-1, "")</f>
        <v>1.2692239006157902E-3</v>
      </c>
    </row>
    <row r="114" spans="1:2">
      <c r="A114" s="3">
        <f>CPILFESL!A114</f>
        <v>24167</v>
      </c>
      <c r="B114" s="4">
        <f>IFERROR((CPILFESL!B114/CPILFESL!B102)^(1/12)-1, "")</f>
        <v>1.2692239006157902E-3</v>
      </c>
    </row>
    <row r="115" spans="1:2">
      <c r="A115" s="3">
        <f>CPILFESL!A115</f>
        <v>24198</v>
      </c>
      <c r="B115" s="4">
        <f>IFERROR((CPILFESL!B115/CPILFESL!B103)^(1/12)-1, "")</f>
        <v>1.5163466570928819E-3</v>
      </c>
    </row>
    <row r="116" spans="1:2">
      <c r="A116" s="3">
        <f>CPILFESL!A116</f>
        <v>24228</v>
      </c>
      <c r="B116" s="4">
        <f>IFERROR((CPILFESL!B116/CPILFESL!B104)^(1/12)-1, "")</f>
        <v>1.7666269391045653E-3</v>
      </c>
    </row>
    <row r="117" spans="1:2">
      <c r="A117" s="3">
        <f>CPILFESL!A117</f>
        <v>24259</v>
      </c>
      <c r="B117" s="4">
        <f>IFERROR((CPILFESL!B117/CPILFESL!B105)^(1/12)-1, "")</f>
        <v>2.016228382253793E-3</v>
      </c>
    </row>
    <row r="118" spans="1:2">
      <c r="A118" s="3">
        <f>CPILFESL!A118</f>
        <v>24289</v>
      </c>
      <c r="B118" s="4">
        <f>IFERROR((CPILFESL!B118/CPILFESL!B106)^(1/12)-1, "")</f>
        <v>2.2651477630433181E-3</v>
      </c>
    </row>
    <row r="119" spans="1:2">
      <c r="A119" s="3">
        <f>CPILFESL!A119</f>
        <v>24320</v>
      </c>
      <c r="B119" s="4">
        <f>IFERROR((CPILFESL!B119/CPILFESL!B107)^(1/12)-1, "")</f>
        <v>2.5133819017548742E-3</v>
      </c>
    </row>
    <row r="120" spans="1:2">
      <c r="A120" s="3">
        <f>CPILFESL!A120</f>
        <v>24351</v>
      </c>
      <c r="B120" s="4">
        <f>IFERROR((CPILFESL!B120/CPILFESL!B108)^(1/12)-1, "")</f>
        <v>2.5058235614059399E-3</v>
      </c>
    </row>
    <row r="121" spans="1:2">
      <c r="A121" s="3">
        <f>CPILFESL!A121</f>
        <v>24381</v>
      </c>
      <c r="B121" s="4">
        <f>IFERROR((CPILFESL!B121/CPILFESL!B109)^(1/12)-1, "")</f>
        <v>2.9988241616920597E-3</v>
      </c>
    </row>
    <row r="122" spans="1:2">
      <c r="A122" s="3">
        <f>CPILFESL!A122</f>
        <v>24412</v>
      </c>
      <c r="B122" s="4">
        <f>IFERROR((CPILFESL!B122/CPILFESL!B110)^(1/12)-1, "")</f>
        <v>2.7444151324189647E-3</v>
      </c>
    </row>
    <row r="123" spans="1:2">
      <c r="A123" s="3">
        <f>CPILFESL!A123</f>
        <v>24442</v>
      </c>
      <c r="B123" s="4">
        <f>IFERROR((CPILFESL!B123/CPILFESL!B111)^(1/12)-1, "")</f>
        <v>2.736222574079461E-3</v>
      </c>
    </row>
    <row r="124" spans="1:2">
      <c r="A124" s="3">
        <f>CPILFESL!A124</f>
        <v>24473</v>
      </c>
      <c r="B124" s="4">
        <f>IFERROR((CPILFESL!B124/CPILFESL!B112)^(1/12)-1, "")</f>
        <v>2.9809437379186843E-3</v>
      </c>
    </row>
    <row r="125" spans="1:2">
      <c r="A125" s="3">
        <f>CPILFESL!A125</f>
        <v>24504</v>
      </c>
      <c r="B125" s="4">
        <f>IFERROR((CPILFESL!B125/CPILFESL!B113)^(1/12)-1, "")</f>
        <v>2.7280785554919529E-3</v>
      </c>
    </row>
    <row r="126" spans="1:2">
      <c r="A126" s="3">
        <f>CPILFESL!A126</f>
        <v>24532</v>
      </c>
      <c r="B126" s="4">
        <f>IFERROR((CPILFESL!B126/CPILFESL!B114)^(1/12)-1, "")</f>
        <v>2.972083129559433E-3</v>
      </c>
    </row>
    <row r="127" spans="1:2">
      <c r="A127" s="3">
        <f>CPILFESL!A127</f>
        <v>24563</v>
      </c>
      <c r="B127" s="4">
        <f>IFERROR((CPILFESL!B127/CPILFESL!B115)^(1/12)-1, "")</f>
        <v>2.7119281853267285E-3</v>
      </c>
    </row>
    <row r="128" spans="1:2">
      <c r="A128" s="3">
        <f>CPILFESL!A128</f>
        <v>24593</v>
      </c>
      <c r="B128" s="4">
        <f>IFERROR((CPILFESL!B128/CPILFESL!B116)^(1/12)-1, "")</f>
        <v>2.7039350534316942E-3</v>
      </c>
    </row>
    <row r="129" spans="1:2">
      <c r="A129" s="3">
        <f>CPILFESL!A129</f>
        <v>24624</v>
      </c>
      <c r="B129" s="4">
        <f>IFERROR((CPILFESL!B129/CPILFESL!B117)^(1/12)-1, "")</f>
        <v>2.6959818373937239E-3</v>
      </c>
    </row>
    <row r="130" spans="1:2">
      <c r="A130" s="3">
        <f>CPILFESL!A130</f>
        <v>24654</v>
      </c>
      <c r="B130" s="4">
        <f>IFERROR((CPILFESL!B130/CPILFESL!B118)^(1/12)-1, "")</f>
        <v>2.6880752745093162E-3</v>
      </c>
    </row>
    <row r="131" spans="1:2">
      <c r="A131" s="3">
        <f>CPILFESL!A131</f>
        <v>24685</v>
      </c>
      <c r="B131" s="4">
        <f>IFERROR((CPILFESL!B131/CPILFESL!B119)^(1/12)-1, "")</f>
        <v>2.9200068648707056E-3</v>
      </c>
    </row>
    <row r="132" spans="1:2">
      <c r="A132" s="3">
        <f>CPILFESL!A132</f>
        <v>24716</v>
      </c>
      <c r="B132" s="4">
        <f>IFERROR((CPILFESL!B132/CPILFESL!B120)^(1/12)-1, "")</f>
        <v>2.9115043328158396E-3</v>
      </c>
    </row>
    <row r="133" spans="1:2">
      <c r="A133" s="3">
        <f>CPILFESL!A133</f>
        <v>24746</v>
      </c>
      <c r="B133" s="4">
        <f>IFERROR((CPILFESL!B133/CPILFESL!B121)^(1/12)-1, "")</f>
        <v>2.6569008742143296E-3</v>
      </c>
    </row>
    <row r="134" spans="1:2">
      <c r="A134" s="3">
        <f>CPILFESL!A134</f>
        <v>24777</v>
      </c>
      <c r="B134" s="4">
        <f>IFERROR((CPILFESL!B134/CPILFESL!B122)^(1/12)-1, "")</f>
        <v>2.8946402036400531E-3</v>
      </c>
    </row>
    <row r="135" spans="1:2">
      <c r="A135" s="3">
        <f>CPILFESL!A135</f>
        <v>24807</v>
      </c>
      <c r="B135" s="4">
        <f>IFERROR((CPILFESL!B135/CPILFESL!B123)^(1/12)-1, "")</f>
        <v>3.1227397058539719E-3</v>
      </c>
    </row>
    <row r="136" spans="1:2">
      <c r="A136" s="3">
        <f>CPILFESL!A136</f>
        <v>24838</v>
      </c>
      <c r="B136" s="4">
        <f>IFERROR((CPILFESL!B136/CPILFESL!B124)^(1/12)-1, "")</f>
        <v>3.1137563867233986E-3</v>
      </c>
    </row>
    <row r="137" spans="1:2">
      <c r="A137" s="3">
        <f>CPILFESL!A137</f>
        <v>24869</v>
      </c>
      <c r="B137" s="4">
        <f>IFERROR((CPILFESL!B137/CPILFESL!B125)^(1/12)-1, "")</f>
        <v>3.5834938765424429E-3</v>
      </c>
    </row>
    <row r="138" spans="1:2">
      <c r="A138" s="3">
        <f>CPILFESL!A138</f>
        <v>24898</v>
      </c>
      <c r="B138" s="4">
        <f>IFERROR((CPILFESL!B138/CPILFESL!B126)^(1/12)-1, "")</f>
        <v>3.5732484698576261E-3</v>
      </c>
    </row>
    <row r="139" spans="1:2">
      <c r="A139" s="3">
        <f>CPILFESL!A139</f>
        <v>24929</v>
      </c>
      <c r="B139" s="4">
        <f>IFERROR((CPILFESL!B139/CPILFESL!B127)^(1/12)-1, "")</f>
        <v>3.5630617788096064E-3</v>
      </c>
    </row>
    <row r="140" spans="1:2">
      <c r="A140" s="3">
        <f>CPILFESL!A140</f>
        <v>24959</v>
      </c>
      <c r="B140" s="4">
        <f>IFERROR((CPILFESL!B140/CPILFESL!B128)^(1/12)-1, "")</f>
        <v>3.5529327243259967E-3</v>
      </c>
    </row>
    <row r="141" spans="1:2">
      <c r="A141" s="3">
        <f>CPILFESL!A141</f>
        <v>24990</v>
      </c>
      <c r="B141" s="4">
        <f>IFERROR((CPILFESL!B141/CPILFESL!B129)^(1/12)-1, "")</f>
        <v>3.7742208566522439E-3</v>
      </c>
    </row>
    <row r="142" spans="1:2">
      <c r="A142" s="3">
        <f>CPILFESL!A142</f>
        <v>25020</v>
      </c>
      <c r="B142" s="4">
        <f>IFERROR((CPILFESL!B142/CPILFESL!B130)^(1/12)-1, "")</f>
        <v>3.9937093782644872E-3</v>
      </c>
    </row>
    <row r="143" spans="1:2">
      <c r="A143" s="3">
        <f>CPILFESL!A143</f>
        <v>25051</v>
      </c>
      <c r="B143" s="4">
        <f>IFERROR((CPILFESL!B143/CPILFESL!B131)^(1/12)-1, "")</f>
        <v>3.7424413322313388E-3</v>
      </c>
    </row>
    <row r="144" spans="1:2">
      <c r="A144" s="3">
        <f>CPILFESL!A144</f>
        <v>25082</v>
      </c>
      <c r="B144" s="4">
        <f>IFERROR((CPILFESL!B144/CPILFESL!B132)^(1/12)-1, "")</f>
        <v>3.9602105699543255E-3</v>
      </c>
    </row>
    <row r="145" spans="1:2">
      <c r="A145" s="3">
        <f>CPILFESL!A145</f>
        <v>25112</v>
      </c>
      <c r="B145" s="4">
        <f>IFERROR((CPILFESL!B145/CPILFESL!B133)^(1/12)-1, "")</f>
        <v>4.1762317956912653E-3</v>
      </c>
    </row>
    <row r="146" spans="1:2">
      <c r="A146" s="3">
        <f>CPILFESL!A146</f>
        <v>25143</v>
      </c>
      <c r="B146" s="4">
        <f>IFERROR((CPILFESL!B146/CPILFESL!B134)^(1/12)-1, "")</f>
        <v>4.3905196638431843E-3</v>
      </c>
    </row>
    <row r="147" spans="1:2">
      <c r="A147" s="3">
        <f>CPILFESL!A147</f>
        <v>25173</v>
      </c>
      <c r="B147" s="4">
        <f>IFERROR((CPILFESL!B147/CPILFESL!B135)^(1/12)-1, "")</f>
        <v>4.141631593520323E-3</v>
      </c>
    </row>
    <row r="148" spans="1:2">
      <c r="A148" s="3">
        <f>CPILFESL!A148</f>
        <v>25204</v>
      </c>
      <c r="B148" s="4">
        <f>IFERROR((CPILFESL!B148/CPILFESL!B136)^(1/12)-1, "")</f>
        <v>4.1302255978423741E-3</v>
      </c>
    </row>
    <row r="149" spans="1:2">
      <c r="A149" s="3">
        <f>CPILFESL!A149</f>
        <v>25235</v>
      </c>
      <c r="B149" s="4">
        <f>IFERROR((CPILFESL!B149/CPILFESL!B137)^(1/12)-1, "")</f>
        <v>4.3304586398729139E-3</v>
      </c>
    </row>
    <row r="150" spans="1:2">
      <c r="A150" s="3">
        <f>CPILFESL!A150</f>
        <v>25263</v>
      </c>
      <c r="B150" s="4">
        <f>IFERROR((CPILFESL!B150/CPILFESL!B138)^(1/12)-1, "")</f>
        <v>4.5403745773398008E-3</v>
      </c>
    </row>
    <row r="151" spans="1:2">
      <c r="A151" s="3">
        <f>CPILFESL!A151</f>
        <v>25294</v>
      </c>
      <c r="B151" s="4">
        <f>IFERROR((CPILFESL!B151/CPILFESL!B139)^(1/12)-1, "")</f>
        <v>4.9687200858068437E-3</v>
      </c>
    </row>
    <row r="152" spans="1:2">
      <c r="A152" s="3">
        <f>CPILFESL!A152</f>
        <v>25324</v>
      </c>
      <c r="B152" s="4">
        <f>IFERROR((CPILFESL!B152/CPILFESL!B140)^(1/12)-1, "")</f>
        <v>4.7357898715685298E-3</v>
      </c>
    </row>
    <row r="153" spans="1:2">
      <c r="A153" s="3">
        <f>CPILFESL!A153</f>
        <v>25355</v>
      </c>
      <c r="B153" s="4">
        <f>IFERROR((CPILFESL!B153/CPILFESL!B141)^(1/12)-1, "")</f>
        <v>4.7102896336967959E-3</v>
      </c>
    </row>
    <row r="154" spans="1:2">
      <c r="A154" s="3">
        <f>CPILFESL!A154</f>
        <v>25385</v>
      </c>
      <c r="B154" s="4">
        <f>IFERROR((CPILFESL!B154/CPILFESL!B142)^(1/12)-1, "")</f>
        <v>4.685062254556005E-3</v>
      </c>
    </row>
    <row r="155" spans="1:2">
      <c r="A155" s="3">
        <f>CPILFESL!A155</f>
        <v>25416</v>
      </c>
      <c r="B155" s="4">
        <f>IFERROR((CPILFESL!B155/CPILFESL!B143)^(1/12)-1, "")</f>
        <v>4.889186314691818E-3</v>
      </c>
    </row>
    <row r="156" spans="1:2">
      <c r="A156" s="3">
        <f>CPILFESL!A156</f>
        <v>25447</v>
      </c>
      <c r="B156" s="4">
        <f>IFERROR((CPILFESL!B156/CPILFESL!B144)^(1/12)-1, "")</f>
        <v>4.8632464100004658E-3</v>
      </c>
    </row>
    <row r="157" spans="1:2">
      <c r="A157" s="3">
        <f>CPILFESL!A157</f>
        <v>25477</v>
      </c>
      <c r="B157" s="4">
        <f>IFERROR((CPILFESL!B157/CPILFESL!B145)^(1/12)-1, "")</f>
        <v>4.8375743428370477E-3</v>
      </c>
    </row>
    <row r="158" spans="1:2">
      <c r="A158" s="3">
        <f>CPILFESL!A158</f>
        <v>25508</v>
      </c>
      <c r="B158" s="4">
        <f>IFERROR((CPILFESL!B158/CPILFESL!B146)^(1/12)-1, "")</f>
        <v>4.5988565102377255E-3</v>
      </c>
    </row>
    <row r="159" spans="1:2">
      <c r="A159" s="3">
        <f>CPILFESL!A159</f>
        <v>25538</v>
      </c>
      <c r="B159" s="4">
        <f>IFERROR((CPILFESL!B159/CPILFESL!B147)^(1/12)-1, "")</f>
        <v>4.7995639836584392E-3</v>
      </c>
    </row>
    <row r="160" spans="1:2">
      <c r="A160" s="3">
        <f>CPILFESL!A160</f>
        <v>25569</v>
      </c>
      <c r="B160" s="4">
        <f>IFERROR((CPILFESL!B160/CPILFESL!B148)^(1/12)-1, "")</f>
        <v>4.9987711897667708E-3</v>
      </c>
    </row>
    <row r="161" spans="1:2">
      <c r="A161" s="3">
        <f>CPILFESL!A161</f>
        <v>25600</v>
      </c>
      <c r="B161" s="4">
        <f>IFERROR((CPILFESL!B161/CPILFESL!B149)^(1/12)-1, "")</f>
        <v>4.7498178222988852E-3</v>
      </c>
    </row>
    <row r="162" spans="1:2">
      <c r="A162" s="3">
        <f>CPILFESL!A162</f>
        <v>25628</v>
      </c>
      <c r="B162" s="4">
        <f>IFERROR((CPILFESL!B162/CPILFESL!B150)^(1/12)-1, "")</f>
        <v>4.9344003008957582E-3</v>
      </c>
    </row>
    <row r="163" spans="1:2">
      <c r="A163" s="3">
        <f>CPILFESL!A163</f>
        <v>25659</v>
      </c>
      <c r="B163" s="4">
        <f>IFERROR((CPILFESL!B163/CPILFESL!B151)^(1/12)-1, "")</f>
        <v>4.8965771793854085E-3</v>
      </c>
    </row>
    <row r="164" spans="1:2">
      <c r="A164" s="3">
        <f>CPILFESL!A164</f>
        <v>25689</v>
      </c>
      <c r="B164" s="4">
        <f>IFERROR((CPILFESL!B164/CPILFESL!B152)^(1/12)-1, "")</f>
        <v>5.1036187946820188E-3</v>
      </c>
    </row>
    <row r="165" spans="1:2">
      <c r="A165" s="3">
        <f>CPILFESL!A165</f>
        <v>25720</v>
      </c>
      <c r="B165" s="4">
        <f>IFERROR((CPILFESL!B165/CPILFESL!B153)^(1/12)-1, "")</f>
        <v>5.2832564941274196E-3</v>
      </c>
    </row>
    <row r="166" spans="1:2">
      <c r="A166" s="3">
        <f>CPILFESL!A166</f>
        <v>25750</v>
      </c>
      <c r="B166" s="4">
        <f>IFERROR((CPILFESL!B166/CPILFESL!B154)^(1/12)-1, "")</f>
        <v>5.0520356391727805E-3</v>
      </c>
    </row>
    <row r="167" spans="1:2">
      <c r="A167" s="3">
        <f>CPILFESL!A167</f>
        <v>25781</v>
      </c>
      <c r="B167" s="4">
        <f>IFERROR((CPILFESL!B167/CPILFESL!B155)^(1/12)-1, "")</f>
        <v>5.0266392191589127E-3</v>
      </c>
    </row>
    <row r="168" spans="1:2">
      <c r="A168" s="3">
        <f>CPILFESL!A168</f>
        <v>25812</v>
      </c>
      <c r="B168" s="4">
        <f>IFERROR((CPILFESL!B168/CPILFESL!B156)^(1/12)-1, "")</f>
        <v>5.0014850752495565E-3</v>
      </c>
    </row>
    <row r="169" spans="1:2">
      <c r="A169" s="3">
        <f>CPILFESL!A169</f>
        <v>25842</v>
      </c>
      <c r="B169" s="4">
        <f>IFERROR((CPILFESL!B169/CPILFESL!B157)^(1/12)-1, "")</f>
        <v>4.9765932991923112E-3</v>
      </c>
    </row>
    <row r="170" spans="1:2">
      <c r="A170" s="3">
        <f>CPILFESL!A170</f>
        <v>25873</v>
      </c>
      <c r="B170" s="4">
        <f>IFERROR((CPILFESL!B170/CPILFESL!B158)^(1/12)-1, "")</f>
        <v>5.3659799839775868E-3</v>
      </c>
    </row>
    <row r="171" spans="1:2">
      <c r="A171" s="3">
        <f>CPILFESL!A171</f>
        <v>25903</v>
      </c>
      <c r="B171" s="4">
        <f>IFERROR((CPILFESL!B171/CPILFESL!B159)^(1/12)-1, "")</f>
        <v>5.3395233818460675E-3</v>
      </c>
    </row>
    <row r="172" spans="1:2">
      <c r="A172" s="3">
        <f>CPILFESL!A172</f>
        <v>25934</v>
      </c>
      <c r="B172" s="4">
        <f>IFERROR((CPILFESL!B172/CPILFESL!B160)^(1/12)-1, "")</f>
        <v>5.1145869846234149E-3</v>
      </c>
    </row>
    <row r="173" spans="1:2">
      <c r="A173" s="3">
        <f>CPILFESL!A173</f>
        <v>25965</v>
      </c>
      <c r="B173" s="4">
        <f>IFERROR((CPILFESL!B173/CPILFESL!B161)^(1/12)-1, "")</f>
        <v>4.8913705239939098E-3</v>
      </c>
    </row>
    <row r="174" spans="1:2">
      <c r="A174" s="3">
        <f>CPILFESL!A174</f>
        <v>25993</v>
      </c>
      <c r="B174" s="4">
        <f>IFERROR((CPILFESL!B174/CPILFESL!B162)^(1/12)-1, "")</f>
        <v>4.2627220551680889E-3</v>
      </c>
    </row>
    <row r="175" spans="1:2">
      <c r="A175" s="3">
        <f>CPILFESL!A175</f>
        <v>26024</v>
      </c>
      <c r="B175" s="4">
        <f>IFERROR((CPILFESL!B175/CPILFESL!B163)^(1/12)-1, "")</f>
        <v>4.0346632591350406E-3</v>
      </c>
    </row>
    <row r="176" spans="1:2">
      <c r="A176" s="3">
        <f>CPILFESL!A176</f>
        <v>26054</v>
      </c>
      <c r="B176" s="4">
        <f>IFERROR((CPILFESL!B176/CPILFESL!B164)^(1/12)-1, "")</f>
        <v>4.2215752841996412E-3</v>
      </c>
    </row>
    <row r="177" spans="1:2">
      <c r="A177" s="3">
        <f>CPILFESL!A177</f>
        <v>26085</v>
      </c>
      <c r="B177" s="4">
        <f>IFERROR((CPILFESL!B177/CPILFESL!B165)^(1/12)-1, "")</f>
        <v>3.9959679756567112E-3</v>
      </c>
    </row>
    <row r="178" spans="1:2">
      <c r="A178" s="3">
        <f>CPILFESL!A178</f>
        <v>26115</v>
      </c>
      <c r="B178" s="4">
        <f>IFERROR((CPILFESL!B178/CPILFESL!B166)^(1/12)-1, "")</f>
        <v>3.9864083642080494E-3</v>
      </c>
    </row>
    <row r="179" spans="1:2">
      <c r="A179" s="3">
        <f>CPILFESL!A179</f>
        <v>26146</v>
      </c>
      <c r="B179" s="4">
        <f>IFERROR((CPILFESL!B179/CPILFESL!B167)^(1/12)-1, "")</f>
        <v>3.7730960120634371E-3</v>
      </c>
    </row>
    <row r="180" spans="1:2">
      <c r="A180" s="3">
        <f>CPILFESL!A180</f>
        <v>26177</v>
      </c>
      <c r="B180" s="4">
        <f>IFERROR((CPILFESL!B180/CPILFESL!B168)^(1/12)-1, "")</f>
        <v>3.3671227985616614E-3</v>
      </c>
    </row>
    <row r="181" spans="1:2">
      <c r="A181" s="3">
        <f>CPILFESL!A181</f>
        <v>26207</v>
      </c>
      <c r="B181" s="4">
        <f>IFERROR((CPILFESL!B181/CPILFESL!B169)^(1/12)-1, "")</f>
        <v>3.1574354797794246E-3</v>
      </c>
    </row>
    <row r="182" spans="1:2">
      <c r="A182" s="3">
        <f>CPILFESL!A182</f>
        <v>26238</v>
      </c>
      <c r="B182" s="4">
        <f>IFERROR((CPILFESL!B182/CPILFESL!B170)^(1/12)-1, "")</f>
        <v>2.7491177756644447E-3</v>
      </c>
    </row>
    <row r="183" spans="1:2">
      <c r="A183" s="3">
        <f>CPILFESL!A183</f>
        <v>26268</v>
      </c>
      <c r="B183" s="4">
        <f>IFERROR((CPILFESL!B183/CPILFESL!B171)^(1/12)-1, "")</f>
        <v>2.5434786545162069E-3</v>
      </c>
    </row>
    <row r="184" spans="1:2">
      <c r="A184" s="3">
        <f>CPILFESL!A184</f>
        <v>26299</v>
      </c>
      <c r="B184" s="4">
        <f>IFERROR((CPILFESL!B184/CPILFESL!B172)^(1/12)-1, "")</f>
        <v>2.729818556605812E-3</v>
      </c>
    </row>
    <row r="185" spans="1:2">
      <c r="A185" s="3">
        <f>CPILFESL!A185</f>
        <v>26330</v>
      </c>
      <c r="B185" s="4">
        <f>IFERROR((CPILFESL!B185/CPILFESL!B173)^(1/12)-1, "")</f>
        <v>2.7234455027451698E-3</v>
      </c>
    </row>
    <row r="186" spans="1:2">
      <c r="A186" s="3">
        <f>CPILFESL!A186</f>
        <v>26359</v>
      </c>
      <c r="B186" s="4">
        <f>IFERROR((CPILFESL!B186/CPILFESL!B174)^(1/12)-1, "")</f>
        <v>2.7234455027451698E-3</v>
      </c>
    </row>
    <row r="187" spans="1:2">
      <c r="A187" s="3">
        <f>CPILFESL!A187</f>
        <v>26390</v>
      </c>
      <c r="B187" s="4">
        <f>IFERROR((CPILFESL!B187/CPILFESL!B175)^(1/12)-1, "")</f>
        <v>2.710788438870404E-3</v>
      </c>
    </row>
    <row r="188" spans="1:2">
      <c r="A188" s="3">
        <f>CPILFESL!A188</f>
        <v>26420</v>
      </c>
      <c r="B188" s="4">
        <f>IFERROR((CPILFESL!B188/CPILFESL!B176)^(1/12)-1, "")</f>
        <v>2.5081493053427106E-3</v>
      </c>
    </row>
    <row r="189" spans="1:2">
      <c r="A189" s="3">
        <f>CPILFESL!A189</f>
        <v>26451</v>
      </c>
      <c r="B189" s="4">
        <f>IFERROR((CPILFESL!B189/CPILFESL!B177)^(1/12)-1, "")</f>
        <v>2.3069477657444715E-3</v>
      </c>
    </row>
    <row r="190" spans="1:2">
      <c r="A190" s="3">
        <f>CPILFESL!A190</f>
        <v>26481</v>
      </c>
      <c r="B190" s="4">
        <f>IFERROR((CPILFESL!B190/CPILFESL!B178)^(1/12)-1, "")</f>
        <v>2.3016376223194968E-3</v>
      </c>
    </row>
    <row r="191" spans="1:2">
      <c r="A191" s="3">
        <f>CPILFESL!A191</f>
        <v>26512</v>
      </c>
      <c r="B191" s="4">
        <f>IFERROR((CPILFESL!B191/CPILFESL!B179)^(1/12)-1, "")</f>
        <v>2.4851331451183345E-3</v>
      </c>
    </row>
    <row r="192" spans="1:2">
      <c r="A192" s="3">
        <f>CPILFESL!A192</f>
        <v>26543</v>
      </c>
      <c r="B192" s="4">
        <f>IFERROR((CPILFESL!B192/CPILFESL!B180)^(1/12)-1, "")</f>
        <v>2.4851331451183345E-3</v>
      </c>
    </row>
    <row r="193" spans="1:2">
      <c r="A193" s="3">
        <f>CPILFESL!A193</f>
        <v>26573</v>
      </c>
      <c r="B193" s="4">
        <f>IFERROR((CPILFESL!B193/CPILFESL!B181)^(1/12)-1, "")</f>
        <v>2.4794395588014773E-3</v>
      </c>
    </row>
    <row r="194" spans="1:2">
      <c r="A194" s="3">
        <f>CPILFESL!A194</f>
        <v>26604</v>
      </c>
      <c r="B194" s="4">
        <f>IFERROR((CPILFESL!B194/CPILFESL!B182)^(1/12)-1, "")</f>
        <v>2.285853019066364E-3</v>
      </c>
    </row>
    <row r="195" spans="1:2">
      <c r="A195" s="3">
        <f>CPILFESL!A195</f>
        <v>26634</v>
      </c>
      <c r="B195" s="4">
        <f>IFERROR((CPILFESL!B195/CPILFESL!B183)^(1/12)-1, "")</f>
        <v>2.4681464018576627E-3</v>
      </c>
    </row>
    <row r="196" spans="1:2">
      <c r="A196" s="3">
        <f>CPILFESL!A196</f>
        <v>26665</v>
      </c>
      <c r="B196" s="4">
        <f>IFERROR((CPILFESL!B196/CPILFESL!B184)^(1/12)-1, "")</f>
        <v>2.0832441413045633E-3</v>
      </c>
    </row>
    <row r="197" spans="1:2">
      <c r="A197" s="3">
        <f>CPILFESL!A197</f>
        <v>26696</v>
      </c>
      <c r="B197" s="4">
        <f>IFERROR((CPILFESL!B197/CPILFESL!B185)^(1/12)-1, "")</f>
        <v>2.2651405810871772E-3</v>
      </c>
    </row>
    <row r="198" spans="1:2">
      <c r="A198" s="3">
        <f>CPILFESL!A198</f>
        <v>26724</v>
      </c>
      <c r="B198" s="4">
        <f>IFERROR((CPILFESL!B198/CPILFESL!B186)^(1/12)-1, "")</f>
        <v>2.6372492887076771E-3</v>
      </c>
    </row>
    <row r="199" spans="1:2">
      <c r="A199" s="3">
        <f>CPILFESL!A199</f>
        <v>26755</v>
      </c>
      <c r="B199" s="4">
        <f>IFERROR((CPILFESL!B199/CPILFESL!B187)^(1/12)-1, "")</f>
        <v>2.4403400486725513E-3</v>
      </c>
    </row>
    <row r="200" spans="1:2">
      <c r="A200" s="3">
        <f>CPILFESL!A200</f>
        <v>26785</v>
      </c>
      <c r="B200" s="4">
        <f>IFERROR((CPILFESL!B200/CPILFESL!B188)^(1/12)-1, "")</f>
        <v>2.6194838294171241E-3</v>
      </c>
    </row>
    <row r="201" spans="1:2">
      <c r="A201" s="3">
        <f>CPILFESL!A201</f>
        <v>26816</v>
      </c>
      <c r="B201" s="4">
        <f>IFERROR((CPILFESL!B201/CPILFESL!B189)^(1/12)-1, "")</f>
        <v>2.6136204396738361E-3</v>
      </c>
    </row>
    <row r="202" spans="1:2">
      <c r="A202" s="3">
        <f>CPILFESL!A202</f>
        <v>26846</v>
      </c>
      <c r="B202" s="4">
        <f>IFERROR((CPILFESL!B202/CPILFESL!B190)^(1/12)-1, "")</f>
        <v>2.6077726331512618E-3</v>
      </c>
    </row>
    <row r="203" spans="1:2">
      <c r="A203" s="3">
        <f>CPILFESL!A203</f>
        <v>26877</v>
      </c>
      <c r="B203" s="4">
        <f>IFERROR((CPILFESL!B203/CPILFESL!B191)^(1/12)-1, "")</f>
        <v>2.5961655313808674E-3</v>
      </c>
    </row>
    <row r="204" spans="1:2">
      <c r="A204" s="3">
        <f>CPILFESL!A204</f>
        <v>26908</v>
      </c>
      <c r="B204" s="4">
        <f>IFERROR((CPILFESL!B204/CPILFESL!B192)^(1/12)-1, "")</f>
        <v>3.1429875666690865E-3</v>
      </c>
    </row>
    <row r="205" spans="1:2">
      <c r="A205" s="3">
        <f>CPILFESL!A205</f>
        <v>26938</v>
      </c>
      <c r="B205" s="4">
        <f>IFERROR((CPILFESL!B205/CPILFESL!B193)^(1/12)-1, "")</f>
        <v>3.4979797969569848E-3</v>
      </c>
    </row>
    <row r="206" spans="1:2">
      <c r="A206" s="3">
        <f>CPILFESL!A206</f>
        <v>26969</v>
      </c>
      <c r="B206" s="4">
        <f>IFERROR((CPILFESL!B206/CPILFESL!B194)^(1/12)-1, "")</f>
        <v>3.8584947118573965E-3</v>
      </c>
    </row>
    <row r="207" spans="1:2">
      <c r="A207" s="3">
        <f>CPILFESL!A207</f>
        <v>26999</v>
      </c>
      <c r="B207" s="4">
        <f>IFERROR((CPILFESL!B207/CPILFESL!B195)^(1/12)-1, "")</f>
        <v>3.8415514717391464E-3</v>
      </c>
    </row>
    <row r="208" spans="1:2">
      <c r="A208" s="3">
        <f>CPILFESL!A208</f>
        <v>27030</v>
      </c>
      <c r="B208" s="4">
        <f>IFERROR((CPILFESL!B208/CPILFESL!B196)^(1/12)-1, "")</f>
        <v>4.1991068775364404E-3</v>
      </c>
    </row>
    <row r="209" spans="1:2">
      <c r="A209" s="3">
        <f>CPILFESL!A209</f>
        <v>27061</v>
      </c>
      <c r="B209" s="4">
        <f>IFERROR((CPILFESL!B209/CPILFESL!B197)^(1/12)-1, "")</f>
        <v>4.3582863632241065E-3</v>
      </c>
    </row>
    <row r="210" spans="1:2">
      <c r="A210" s="3">
        <f>CPILFESL!A210</f>
        <v>27089</v>
      </c>
      <c r="B210" s="4">
        <f>IFERROR((CPILFESL!B210/CPILFESL!B198)^(1/12)-1, "")</f>
        <v>4.6918246658032015E-3</v>
      </c>
    </row>
    <row r="211" spans="1:2">
      <c r="A211" s="3">
        <f>CPILFESL!A211</f>
        <v>27120</v>
      </c>
      <c r="B211" s="4">
        <f>IFERROR((CPILFESL!B211/CPILFESL!B199)^(1/12)-1, "")</f>
        <v>5.0320610511047636E-3</v>
      </c>
    </row>
    <row r="212" spans="1:2">
      <c r="A212" s="3">
        <f>CPILFESL!A212</f>
        <v>27150</v>
      </c>
      <c r="B212" s="4">
        <f>IFERROR((CPILFESL!B212/CPILFESL!B200)^(1/12)-1, "")</f>
        <v>5.704271397034999E-3</v>
      </c>
    </row>
    <row r="213" spans="1:2">
      <c r="A213" s="3">
        <f>CPILFESL!A213</f>
        <v>27181</v>
      </c>
      <c r="B213" s="4">
        <f>IFERROR((CPILFESL!B213/CPILFESL!B201)^(1/12)-1, "")</f>
        <v>6.379273022271148E-3</v>
      </c>
    </row>
    <row r="214" spans="1:2">
      <c r="A214" s="3">
        <f>CPILFESL!A214</f>
        <v>27211</v>
      </c>
      <c r="B214" s="4">
        <f>IFERROR((CPILFESL!B214/CPILFESL!B202)^(1/12)-1, "")</f>
        <v>7.0464064264337267E-3</v>
      </c>
    </row>
    <row r="215" spans="1:2">
      <c r="A215" s="3">
        <f>CPILFESL!A215</f>
        <v>27242</v>
      </c>
      <c r="B215" s="4">
        <f>IFERROR((CPILFESL!B215/CPILFESL!B203)^(1/12)-1, "")</f>
        <v>7.8570984541836975E-3</v>
      </c>
    </row>
    <row r="216" spans="1:2">
      <c r="A216" s="3">
        <f>CPILFESL!A216</f>
        <v>27273</v>
      </c>
      <c r="B216" s="4">
        <f>IFERROR((CPILFESL!B216/CPILFESL!B204)^(1/12)-1, "")</f>
        <v>8.1399947512923454E-3</v>
      </c>
    </row>
    <row r="217" spans="1:2">
      <c r="A217" s="3">
        <f>CPILFESL!A217</f>
        <v>27303</v>
      </c>
      <c r="B217" s="4">
        <f>IFERROR((CPILFESL!B217/CPILFESL!B205)^(1/12)-1, "")</f>
        <v>8.4183666193626827E-3</v>
      </c>
    </row>
    <row r="218" spans="1:2">
      <c r="A218" s="3">
        <f>CPILFESL!A218</f>
        <v>27334</v>
      </c>
      <c r="B218" s="4">
        <f>IFERROR((CPILFESL!B218/CPILFESL!B206)^(1/12)-1, "")</f>
        <v>8.7101629778705281E-3</v>
      </c>
    </row>
    <row r="219" spans="1:2">
      <c r="A219" s="3">
        <f>CPILFESL!A219</f>
        <v>27364</v>
      </c>
      <c r="B219" s="4">
        <f>IFERROR((CPILFESL!B219/CPILFESL!B207)^(1/12)-1, "")</f>
        <v>8.9985411697270923E-3</v>
      </c>
    </row>
    <row r="220" spans="1:2">
      <c r="A220" s="3">
        <f>CPILFESL!A220</f>
        <v>27395</v>
      </c>
      <c r="B220" s="4">
        <f>IFERROR((CPILFESL!B220/CPILFESL!B208)^(1/12)-1, "")</f>
        <v>9.122921341532253E-3</v>
      </c>
    </row>
    <row r="221" spans="1:2">
      <c r="A221" s="3">
        <f>CPILFESL!A221</f>
        <v>27426</v>
      </c>
      <c r="B221" s="4">
        <f>IFERROR((CPILFESL!B221/CPILFESL!B209)^(1/12)-1, "")</f>
        <v>9.3868897233013726E-3</v>
      </c>
    </row>
    <row r="222" spans="1:2">
      <c r="A222" s="3">
        <f>CPILFESL!A222</f>
        <v>27454</v>
      </c>
      <c r="B222" s="4">
        <f>IFERROR((CPILFESL!B222/CPILFESL!B210)^(1/12)-1, "")</f>
        <v>8.9951456035521904E-3</v>
      </c>
    </row>
    <row r="223" spans="1:2">
      <c r="A223" s="3">
        <f>CPILFESL!A223</f>
        <v>27485</v>
      </c>
      <c r="B223" s="4">
        <f>IFERROR((CPILFESL!B223/CPILFESL!B211)^(1/12)-1, "")</f>
        <v>8.9414698195255937E-3</v>
      </c>
    </row>
    <row r="224" spans="1:2">
      <c r="A224" s="3">
        <f>CPILFESL!A224</f>
        <v>27515</v>
      </c>
      <c r="B224" s="4">
        <f>IFERROR((CPILFESL!B224/CPILFESL!B212)^(1/12)-1, "")</f>
        <v>8.2100068598001119E-3</v>
      </c>
    </row>
    <row r="225" spans="1:2">
      <c r="A225" s="3">
        <f>CPILFESL!A225</f>
        <v>27546</v>
      </c>
      <c r="B225" s="4">
        <f>IFERROR((CPILFESL!B225/CPILFESL!B213)^(1/12)-1, "")</f>
        <v>7.8181699029309382E-3</v>
      </c>
    </row>
    <row r="226" spans="1:2">
      <c r="A226" s="3">
        <f>CPILFESL!A226</f>
        <v>27576</v>
      </c>
      <c r="B226" s="4">
        <f>IFERROR((CPILFESL!B226/CPILFESL!B214)^(1/12)-1, "")</f>
        <v>7.2772982488367166E-3</v>
      </c>
    </row>
    <row r="227" spans="1:2">
      <c r="A227" s="3">
        <f>CPILFESL!A227</f>
        <v>27607</v>
      </c>
      <c r="B227" s="4">
        <f>IFERROR((CPILFESL!B227/CPILFESL!B215)^(1/12)-1, "")</f>
        <v>6.4092765800081164E-3</v>
      </c>
    </row>
    <row r="228" spans="1:2">
      <c r="A228" s="3">
        <f>CPILFESL!A228</f>
        <v>27638</v>
      </c>
      <c r="B228" s="4">
        <f>IFERROR((CPILFESL!B228/CPILFESL!B216)^(1/12)-1, "")</f>
        <v>6.0410718172452249E-3</v>
      </c>
    </row>
    <row r="229" spans="1:2">
      <c r="A229" s="3">
        <f>CPILFESL!A229</f>
        <v>27668</v>
      </c>
      <c r="B229" s="4">
        <f>IFERROR((CPILFESL!B229/CPILFESL!B217)^(1/12)-1, "")</f>
        <v>5.6786182734092083E-3</v>
      </c>
    </row>
    <row r="230" spans="1:2">
      <c r="A230" s="3">
        <f>CPILFESL!A230</f>
        <v>27699</v>
      </c>
      <c r="B230" s="4">
        <f>IFERROR((CPILFESL!B230/CPILFESL!B218)^(1/12)-1, "")</f>
        <v>5.6359296632761957E-3</v>
      </c>
    </row>
    <row r="231" spans="1:2">
      <c r="A231" s="3">
        <f>CPILFESL!A231</f>
        <v>27729</v>
      </c>
      <c r="B231" s="4">
        <f>IFERROR((CPILFESL!B231/CPILFESL!B219)^(1/12)-1, "")</f>
        <v>5.4430342165885381E-3</v>
      </c>
    </row>
    <row r="232" spans="1:2">
      <c r="A232" s="3">
        <f>CPILFESL!A232</f>
        <v>27760</v>
      </c>
      <c r="B232" s="4">
        <f>IFERROR((CPILFESL!B232/CPILFESL!B220)^(1/12)-1, "")</f>
        <v>5.5627495458474563E-3</v>
      </c>
    </row>
    <row r="233" spans="1:2">
      <c r="A233" s="3">
        <f>CPILFESL!A233</f>
        <v>27791</v>
      </c>
      <c r="B233" s="4">
        <f>IFERROR((CPILFESL!B233/CPILFESL!B221)^(1/12)-1, "")</f>
        <v>5.2140077372420102E-3</v>
      </c>
    </row>
    <row r="234" spans="1:2">
      <c r="A234" s="3">
        <f>CPILFESL!A234</f>
        <v>27820</v>
      </c>
      <c r="B234" s="4">
        <f>IFERROR((CPILFESL!B234/CPILFESL!B222)^(1/12)-1, "")</f>
        <v>5.3432844047542893E-3</v>
      </c>
    </row>
    <row r="235" spans="1:2">
      <c r="A235" s="3">
        <f>CPILFESL!A235</f>
        <v>27851</v>
      </c>
      <c r="B235" s="4">
        <f>IFERROR((CPILFESL!B235/CPILFESL!B223)^(1/12)-1, "")</f>
        <v>5.1664593717342111E-3</v>
      </c>
    </row>
    <row r="236" spans="1:2">
      <c r="A236" s="3">
        <f>CPILFESL!A236</f>
        <v>27881</v>
      </c>
      <c r="B236" s="4">
        <f>IFERROR((CPILFESL!B236/CPILFESL!B224)^(1/12)-1, "")</f>
        <v>5.2947683851591876E-3</v>
      </c>
    </row>
    <row r="237" spans="1:2">
      <c r="A237" s="3">
        <f>CPILFESL!A237</f>
        <v>27912</v>
      </c>
      <c r="B237" s="4">
        <f>IFERROR((CPILFESL!B237/CPILFESL!B225)^(1/12)-1, "")</f>
        <v>5.119762123115823E-3</v>
      </c>
    </row>
    <row r="238" spans="1:2">
      <c r="A238" s="3">
        <f>CPILFESL!A238</f>
        <v>27942</v>
      </c>
      <c r="B238" s="4">
        <f>IFERROR((CPILFESL!B238/CPILFESL!B226)^(1/12)-1, "")</f>
        <v>5.3926991819246428E-3</v>
      </c>
    </row>
    <row r="239" spans="1:2">
      <c r="A239" s="3">
        <f>CPILFESL!A239</f>
        <v>27973</v>
      </c>
      <c r="B239" s="4">
        <f>IFERROR((CPILFESL!B239/CPILFESL!B227)^(1/12)-1, "")</f>
        <v>5.5182066419210418E-3</v>
      </c>
    </row>
    <row r="240" spans="1:2">
      <c r="A240" s="3">
        <f>CPILFESL!A240</f>
        <v>28004</v>
      </c>
      <c r="B240" s="4">
        <f>IFERROR((CPILFESL!B240/CPILFESL!B228)^(1/12)-1, "")</f>
        <v>5.488730859896318E-3</v>
      </c>
    </row>
    <row r="241" spans="1:2">
      <c r="A241" s="3">
        <f>CPILFESL!A241</f>
        <v>28034</v>
      </c>
      <c r="B241" s="4">
        <f>IFERROR((CPILFESL!B241/CPILFESL!B229)^(1/12)-1, "")</f>
        <v>5.4595643706065733E-3</v>
      </c>
    </row>
    <row r="242" spans="1:2">
      <c r="A242" s="3">
        <f>CPILFESL!A242</f>
        <v>28065</v>
      </c>
      <c r="B242" s="4">
        <f>IFERROR((CPILFESL!B242/CPILFESL!B230)^(1/12)-1, "")</f>
        <v>5.1362090959721218E-3</v>
      </c>
    </row>
    <row r="243" spans="1:2">
      <c r="A243" s="3">
        <f>CPILFESL!A243</f>
        <v>28095</v>
      </c>
      <c r="B243" s="4">
        <f>IFERROR((CPILFESL!B243/CPILFESL!B231)^(1/12)-1, "")</f>
        <v>4.9671369294899126E-3</v>
      </c>
    </row>
    <row r="244" spans="1:2">
      <c r="A244" s="3">
        <f>CPILFESL!A244</f>
        <v>28126</v>
      </c>
      <c r="B244" s="4">
        <f>IFERROR((CPILFESL!B244/CPILFESL!B232)^(1/12)-1, "")</f>
        <v>4.9325377956364047E-3</v>
      </c>
    </row>
    <row r="245" spans="1:2">
      <c r="A245" s="3">
        <f>CPILFESL!A245</f>
        <v>28157</v>
      </c>
      <c r="B245" s="4">
        <f>IFERROR((CPILFESL!B245/CPILFESL!B233)^(1/12)-1, "")</f>
        <v>5.0472995721964065E-3</v>
      </c>
    </row>
    <row r="246" spans="1:2">
      <c r="A246" s="3">
        <f>CPILFESL!A246</f>
        <v>28185</v>
      </c>
      <c r="B246" s="4">
        <f>IFERROR((CPILFESL!B246/CPILFESL!B234)^(1/12)-1, "")</f>
        <v>5.0212280260799602E-3</v>
      </c>
    </row>
    <row r="247" spans="1:2">
      <c r="A247" s="3">
        <f>CPILFESL!A247</f>
        <v>28216</v>
      </c>
      <c r="B247" s="4">
        <f>IFERROR((CPILFESL!B247/CPILFESL!B235)^(1/12)-1, "")</f>
        <v>5.1430048704521614E-3</v>
      </c>
    </row>
    <row r="248" spans="1:2">
      <c r="A248" s="3">
        <f>CPILFESL!A248</f>
        <v>28246</v>
      </c>
      <c r="B248" s="4">
        <f>IFERROR((CPILFESL!B248/CPILFESL!B236)^(1/12)-1, "")</f>
        <v>5.1166815828243006E-3</v>
      </c>
    </row>
    <row r="249" spans="1:2">
      <c r="A249" s="3">
        <f>CPILFESL!A249</f>
        <v>28277</v>
      </c>
      <c r="B249" s="4">
        <f>IFERROR((CPILFESL!B249/CPILFESL!B237)^(1/12)-1, "")</f>
        <v>5.3743903568115314E-3</v>
      </c>
    </row>
    <row r="250" spans="1:2">
      <c r="A250" s="3">
        <f>CPILFESL!A250</f>
        <v>28307</v>
      </c>
      <c r="B250" s="4">
        <f>IFERROR((CPILFESL!B250/CPILFESL!B238)^(1/12)-1, "")</f>
        <v>5.0648354373177273E-3</v>
      </c>
    </row>
    <row r="251" spans="1:2">
      <c r="A251" s="3">
        <f>CPILFESL!A251</f>
        <v>28338</v>
      </c>
      <c r="B251" s="4">
        <f>IFERROR((CPILFESL!B251/CPILFESL!B239)^(1/12)-1, "")</f>
        <v>5.0393045048644503E-3</v>
      </c>
    </row>
    <row r="252" spans="1:2">
      <c r="A252" s="3">
        <f>CPILFESL!A252</f>
        <v>28369</v>
      </c>
      <c r="B252" s="4">
        <f>IFERROR((CPILFESL!B252/CPILFESL!B240)^(1/12)-1, "")</f>
        <v>5.0140295124392331E-3</v>
      </c>
    </row>
    <row r="253" spans="1:2">
      <c r="A253" s="3">
        <f>CPILFESL!A253</f>
        <v>28399</v>
      </c>
      <c r="B253" s="4">
        <f>IFERROR((CPILFESL!B253/CPILFESL!B241)^(1/12)-1, "")</f>
        <v>4.8540447371250295E-3</v>
      </c>
    </row>
    <row r="254" spans="1:2">
      <c r="A254" s="3">
        <f>CPILFESL!A254</f>
        <v>28430</v>
      </c>
      <c r="B254" s="4">
        <f>IFERROR((CPILFESL!B254/CPILFESL!B242)^(1/12)-1, "")</f>
        <v>4.972463903370361E-3</v>
      </c>
    </row>
    <row r="255" spans="1:2">
      <c r="A255" s="3">
        <f>CPILFESL!A255</f>
        <v>28460</v>
      </c>
      <c r="B255" s="4">
        <f>IFERROR((CPILFESL!B255/CPILFESL!B243)^(1/12)-1, "")</f>
        <v>5.2236242035907932E-3</v>
      </c>
    </row>
    <row r="256" spans="1:2">
      <c r="A256" s="3">
        <f>CPILFESL!A256</f>
        <v>28491</v>
      </c>
      <c r="B256" s="4">
        <f>IFERROR((CPILFESL!B256/CPILFESL!B244)^(1/12)-1, "")</f>
        <v>5.1893723211982046E-3</v>
      </c>
    </row>
    <row r="257" spans="1:2">
      <c r="A257" s="3">
        <f>CPILFESL!A257</f>
        <v>28522</v>
      </c>
      <c r="B257" s="4">
        <f>IFERROR((CPILFESL!B257/CPILFESL!B245)^(1/12)-1, "")</f>
        <v>5.0235642964646665E-3</v>
      </c>
    </row>
    <row r="258" spans="1:2">
      <c r="A258" s="3">
        <f>CPILFESL!A258</f>
        <v>28550</v>
      </c>
      <c r="B258" s="4">
        <f>IFERROR((CPILFESL!B258/CPILFESL!B246)^(1/12)-1, "")</f>
        <v>5.1305005124480108E-3</v>
      </c>
    </row>
    <row r="259" spans="1:2">
      <c r="A259" s="3">
        <f>CPILFESL!A259</f>
        <v>28581</v>
      </c>
      <c r="B259" s="4">
        <f>IFERROR((CPILFESL!B259/CPILFESL!B247)^(1/12)-1, "")</f>
        <v>5.3666438554211826E-3</v>
      </c>
    </row>
    <row r="260" spans="1:2">
      <c r="A260" s="3">
        <f>CPILFESL!A260</f>
        <v>28611</v>
      </c>
      <c r="B260" s="4">
        <f>IFERROR((CPILFESL!B260/CPILFESL!B248)^(1/12)-1, "")</f>
        <v>5.4704323425014412E-3</v>
      </c>
    </row>
    <row r="261" spans="1:2">
      <c r="A261" s="3">
        <f>CPILFESL!A261</f>
        <v>28642</v>
      </c>
      <c r="B261" s="4">
        <f>IFERROR((CPILFESL!B261/CPILFESL!B249)^(1/12)-1, "")</f>
        <v>5.5642226742551593E-3</v>
      </c>
    </row>
    <row r="262" spans="1:2">
      <c r="A262" s="3">
        <f>CPILFESL!A262</f>
        <v>28672</v>
      </c>
      <c r="B262" s="4">
        <f>IFERROR((CPILFESL!B262/CPILFESL!B250)^(1/12)-1, "")</f>
        <v>5.8024797413112061E-3</v>
      </c>
    </row>
    <row r="263" spans="1:2">
      <c r="A263" s="3">
        <f>CPILFESL!A263</f>
        <v>28703</v>
      </c>
      <c r="B263" s="4">
        <f>IFERROR((CPILFESL!B263/CPILFESL!B251)^(1/12)-1, "")</f>
        <v>6.0290662179385279E-3</v>
      </c>
    </row>
    <row r="264" spans="1:2">
      <c r="A264" s="3">
        <f>CPILFESL!A264</f>
        <v>28734</v>
      </c>
      <c r="B264" s="4">
        <f>IFERROR((CPILFESL!B264/CPILFESL!B252)^(1/12)-1, "")</f>
        <v>6.3787226469087521E-3</v>
      </c>
    </row>
    <row r="265" spans="1:2">
      <c r="A265" s="3">
        <f>CPILFESL!A265</f>
        <v>28764</v>
      </c>
      <c r="B265" s="4">
        <f>IFERROR((CPILFESL!B265/CPILFESL!B253)^(1/12)-1, "")</f>
        <v>6.7341434980143777E-3</v>
      </c>
    </row>
    <row r="266" spans="1:2">
      <c r="A266" s="3">
        <f>CPILFESL!A266</f>
        <v>28795</v>
      </c>
      <c r="B266" s="4">
        <f>IFERROR((CPILFESL!B266/CPILFESL!B254)^(1/12)-1, "")</f>
        <v>6.8270783483133091E-3</v>
      </c>
    </row>
    <row r="267" spans="1:2">
      <c r="A267" s="3">
        <f>CPILFESL!A267</f>
        <v>28825</v>
      </c>
      <c r="B267" s="4">
        <f>IFERROR((CPILFESL!B267/CPILFESL!B255)^(1/12)-1, "")</f>
        <v>6.7851029136276608E-3</v>
      </c>
    </row>
    <row r="268" spans="1:2">
      <c r="A268" s="3">
        <f>CPILFESL!A268</f>
        <v>28856</v>
      </c>
      <c r="B268" s="4">
        <f>IFERROR((CPILFESL!B268/CPILFESL!B256)^(1/12)-1, "")</f>
        <v>6.8662135825714454E-3</v>
      </c>
    </row>
    <row r="269" spans="1:2">
      <c r="A269" s="3">
        <f>CPILFESL!A269</f>
        <v>28887</v>
      </c>
      <c r="B269" s="4">
        <f>IFERROR((CPILFESL!B269/CPILFESL!B257)^(1/12)-1, "")</f>
        <v>7.3214225839528524E-3</v>
      </c>
    </row>
    <row r="270" spans="1:2">
      <c r="A270" s="3">
        <f>CPILFESL!A270</f>
        <v>28915</v>
      </c>
      <c r="B270" s="4">
        <f>IFERROR((CPILFESL!B270/CPILFESL!B258)^(1/12)-1, "")</f>
        <v>7.5181884415611577E-3</v>
      </c>
    </row>
    <row r="271" spans="1:2">
      <c r="A271" s="3">
        <f>CPILFESL!A271</f>
        <v>28946</v>
      </c>
      <c r="B271" s="4">
        <f>IFERROR((CPILFESL!B271/CPILFESL!B259)^(1/12)-1, "")</f>
        <v>7.4620499738076163E-3</v>
      </c>
    </row>
    <row r="272" spans="1:2">
      <c r="A272" s="3">
        <f>CPILFESL!A272</f>
        <v>28976</v>
      </c>
      <c r="B272" s="4">
        <f>IFERROR((CPILFESL!B272/CPILFESL!B260)^(1/12)-1, "")</f>
        <v>7.5364073030679268E-3</v>
      </c>
    </row>
    <row r="273" spans="1:2">
      <c r="A273" s="3">
        <f>CPILFESL!A273</f>
        <v>29007</v>
      </c>
      <c r="B273" s="4">
        <f>IFERROR((CPILFESL!B273/CPILFESL!B261)^(1/12)-1, "")</f>
        <v>7.480915214590933E-3</v>
      </c>
    </row>
    <row r="274" spans="1:2">
      <c r="A274" s="3">
        <f>CPILFESL!A274</f>
        <v>29037</v>
      </c>
      <c r="B274" s="4">
        <f>IFERROR((CPILFESL!B274/CPILFESL!B262)^(1/12)-1, "")</f>
        <v>7.6709853819849627E-3</v>
      </c>
    </row>
    <row r="275" spans="1:2">
      <c r="A275" s="3">
        <f>CPILFESL!A275</f>
        <v>29068</v>
      </c>
      <c r="B275" s="4">
        <f>IFERROR((CPILFESL!B275/CPILFESL!B263)^(1/12)-1, "")</f>
        <v>7.9625891362824497E-3</v>
      </c>
    </row>
    <row r="276" spans="1:2">
      <c r="A276" s="3">
        <f>CPILFESL!A276</f>
        <v>29099</v>
      </c>
      <c r="B276" s="4">
        <f>IFERROR((CPILFESL!B276/CPILFESL!B264)^(1/12)-1, "")</f>
        <v>7.8939640520072629E-3</v>
      </c>
    </row>
    <row r="277" spans="1:2">
      <c r="A277" s="3">
        <f>CPILFESL!A277</f>
        <v>29129</v>
      </c>
      <c r="B277" s="4">
        <f>IFERROR((CPILFESL!B277/CPILFESL!B265)^(1/12)-1, "")</f>
        <v>8.0650025305344375E-3</v>
      </c>
    </row>
    <row r="278" spans="1:2">
      <c r="A278" s="3">
        <f>CPILFESL!A278</f>
        <v>29160</v>
      </c>
      <c r="B278" s="4">
        <f>IFERROR((CPILFESL!B278/CPILFESL!B266)^(1/12)-1, "")</f>
        <v>8.4698269721386055E-3</v>
      </c>
    </row>
    <row r="279" spans="1:2">
      <c r="A279" s="3">
        <f>CPILFESL!A279</f>
        <v>29190</v>
      </c>
      <c r="B279" s="4">
        <f>IFERROR((CPILFESL!B279/CPILFESL!B267)^(1/12)-1, "")</f>
        <v>8.9792806038020423E-3</v>
      </c>
    </row>
    <row r="280" spans="1:2">
      <c r="A280" s="3">
        <f>CPILFESL!A280</f>
        <v>29221</v>
      </c>
      <c r="B280" s="4">
        <f>IFERROR((CPILFESL!B280/CPILFESL!B268)^(1/12)-1, "")</f>
        <v>9.4668601109069161E-3</v>
      </c>
    </row>
    <row r="281" spans="1:2">
      <c r="A281" s="3">
        <f>CPILFESL!A281</f>
        <v>29252</v>
      </c>
      <c r="B281" s="4">
        <f>IFERROR((CPILFESL!B281/CPILFESL!B269)^(1/12)-1, "")</f>
        <v>9.4844489066137072E-3</v>
      </c>
    </row>
    <row r="282" spans="1:2">
      <c r="A282" s="3">
        <f>CPILFESL!A282</f>
        <v>29281</v>
      </c>
      <c r="B282" s="4">
        <f>IFERROR((CPILFESL!B282/CPILFESL!B270)^(1/12)-1, "")</f>
        <v>9.9439220589174759E-3</v>
      </c>
    </row>
    <row r="283" spans="1:2">
      <c r="A283" s="3">
        <f>CPILFESL!A283</f>
        <v>29312</v>
      </c>
      <c r="B283" s="4">
        <f>IFERROR((CPILFESL!B283/CPILFESL!B271)^(1/12)-1, "")</f>
        <v>1.0301466415474803E-2</v>
      </c>
    </row>
    <row r="284" spans="1:2">
      <c r="A284" s="3">
        <f>CPILFESL!A284</f>
        <v>29342</v>
      </c>
      <c r="B284" s="4">
        <f>IFERROR((CPILFESL!B284/CPILFESL!B272)^(1/12)-1, "")</f>
        <v>1.0337807895654416E-2</v>
      </c>
    </row>
    <row r="285" spans="1:2">
      <c r="A285" s="3">
        <f>CPILFESL!A285</f>
        <v>29373</v>
      </c>
      <c r="B285" s="4">
        <f>IFERROR((CPILFESL!B285/CPILFESL!B273)^(1/12)-1, "")</f>
        <v>1.0686095678719587E-2</v>
      </c>
    </row>
    <row r="286" spans="1:2">
      <c r="A286" s="3">
        <f>CPILFESL!A286</f>
        <v>29403</v>
      </c>
      <c r="B286" s="4">
        <f>IFERROR((CPILFESL!B286/CPILFESL!B274)^(1/12)-1, "")</f>
        <v>9.7725004603417265E-3</v>
      </c>
    </row>
    <row r="287" spans="1:2">
      <c r="A287" s="3">
        <f>CPILFESL!A287</f>
        <v>29434</v>
      </c>
      <c r="B287" s="4">
        <f>IFERROR((CPILFESL!B287/CPILFESL!B275)^(1/12)-1, "")</f>
        <v>9.3605919052921482E-3</v>
      </c>
    </row>
    <row r="288" spans="1:2">
      <c r="A288" s="3">
        <f>CPILFESL!A288</f>
        <v>29465</v>
      </c>
      <c r="B288" s="4">
        <f>IFERROR((CPILFESL!B288/CPILFESL!B276)^(1/12)-1, "")</f>
        <v>9.4928937928462354E-3</v>
      </c>
    </row>
    <row r="289" spans="1:2">
      <c r="A289" s="3">
        <f>CPILFESL!A289</f>
        <v>29495</v>
      </c>
      <c r="B289" s="4">
        <f>IFERROR((CPILFESL!B289/CPILFESL!B277)^(1/12)-1, "")</f>
        <v>9.6105142935878352E-3</v>
      </c>
    </row>
    <row r="290" spans="1:2">
      <c r="A290" s="3">
        <f>CPILFESL!A290</f>
        <v>29526</v>
      </c>
      <c r="B290" s="4">
        <f>IFERROR((CPILFESL!B290/CPILFESL!B278)^(1/12)-1, "")</f>
        <v>9.6132224379523734E-3</v>
      </c>
    </row>
    <row r="291" spans="1:2">
      <c r="A291" s="3">
        <f>CPILFESL!A291</f>
        <v>29556</v>
      </c>
      <c r="B291" s="4">
        <f>IFERROR((CPILFESL!B291/CPILFESL!B279)^(1/12)-1, "")</f>
        <v>9.6038172478420947E-3</v>
      </c>
    </row>
    <row r="292" spans="1:2">
      <c r="A292" s="3">
        <f>CPILFESL!A292</f>
        <v>29587</v>
      </c>
      <c r="B292" s="4">
        <f>IFERROR((CPILFESL!B292/CPILFESL!B280)^(1/12)-1, "")</f>
        <v>8.9939019178821855E-3</v>
      </c>
    </row>
    <row r="293" spans="1:2">
      <c r="A293" s="3">
        <f>CPILFESL!A293</f>
        <v>29618</v>
      </c>
      <c r="B293" s="4">
        <f>IFERROR((CPILFESL!B293/CPILFESL!B281)^(1/12)-1, "")</f>
        <v>8.6123676596197019E-3</v>
      </c>
    </row>
    <row r="294" spans="1:2">
      <c r="A294" s="3">
        <f>CPILFESL!A294</f>
        <v>29646</v>
      </c>
      <c r="B294" s="4">
        <f>IFERROR((CPILFESL!B294/CPILFESL!B282)^(1/12)-1, "")</f>
        <v>7.9158303331032798E-3</v>
      </c>
    </row>
    <row r="295" spans="1:2">
      <c r="A295" s="3">
        <f>CPILFESL!A295</f>
        <v>29677</v>
      </c>
      <c r="B295" s="4">
        <f>IFERROR((CPILFESL!B295/CPILFESL!B283)^(1/12)-1, "")</f>
        <v>7.5408818350277684E-3</v>
      </c>
    </row>
    <row r="296" spans="1:2">
      <c r="A296" s="3">
        <f>CPILFESL!A296</f>
        <v>29707</v>
      </c>
      <c r="B296" s="4">
        <f>IFERROR((CPILFESL!B296/CPILFESL!B284)^(1/12)-1, "")</f>
        <v>7.6781324200885237E-3</v>
      </c>
    </row>
    <row r="297" spans="1:2">
      <c r="A297" s="3">
        <f>CPILFESL!A297</f>
        <v>29738</v>
      </c>
      <c r="B297" s="4">
        <f>IFERROR((CPILFESL!B297/CPILFESL!B285)^(1/12)-1, "")</f>
        <v>7.5015534249411875E-3</v>
      </c>
    </row>
    <row r="298" spans="1:2">
      <c r="A298" s="3">
        <f>CPILFESL!A298</f>
        <v>29768</v>
      </c>
      <c r="B298" s="4">
        <f>IFERROR((CPILFESL!B298/CPILFESL!B286)^(1/12)-1, "")</f>
        <v>8.8395079702205948E-3</v>
      </c>
    </row>
    <row r="299" spans="1:2">
      <c r="A299" s="3">
        <f>CPILFESL!A299</f>
        <v>29799</v>
      </c>
      <c r="B299" s="4">
        <f>IFERROR((CPILFESL!B299/CPILFESL!B287)^(1/12)-1, "")</f>
        <v>9.1593020629783251E-3</v>
      </c>
    </row>
    <row r="300" spans="1:2">
      <c r="A300" s="3">
        <f>CPILFESL!A300</f>
        <v>29830</v>
      </c>
      <c r="B300" s="4">
        <f>IFERROR((CPILFESL!B300/CPILFESL!B288)^(1/12)-1, "")</f>
        <v>9.3496251683748977E-3</v>
      </c>
    </row>
    <row r="301" spans="1:2">
      <c r="A301" s="3">
        <f>CPILFESL!A301</f>
        <v>29860</v>
      </c>
      <c r="B301" s="4">
        <f>IFERROR((CPILFESL!B301/CPILFESL!B289)^(1/12)-1, "")</f>
        <v>8.707215968486226E-3</v>
      </c>
    </row>
    <row r="302" spans="1:2">
      <c r="A302" s="3">
        <f>CPILFESL!A302</f>
        <v>29891</v>
      </c>
      <c r="B302" s="4">
        <f>IFERROR((CPILFESL!B302/CPILFESL!B290)^(1/12)-1, "")</f>
        <v>8.165073610029383E-3</v>
      </c>
    </row>
    <row r="303" spans="1:2">
      <c r="A303" s="3">
        <f>CPILFESL!A303</f>
        <v>29921</v>
      </c>
      <c r="B303" s="4">
        <f>IFERROR((CPILFESL!B303/CPILFESL!B291)^(1/12)-1, "")</f>
        <v>7.6226884595642641E-3</v>
      </c>
    </row>
    <row r="304" spans="1:2">
      <c r="A304" s="3">
        <f>CPILFESL!A304</f>
        <v>29952</v>
      </c>
      <c r="B304" s="4">
        <f>IFERROR((CPILFESL!B304/CPILFESL!B292)^(1/12)-1, "")</f>
        <v>7.4000806976177724E-3</v>
      </c>
    </row>
    <row r="305" spans="1:2">
      <c r="A305" s="3">
        <f>CPILFESL!A305</f>
        <v>29983</v>
      </c>
      <c r="B305" s="4">
        <f>IFERROR((CPILFESL!B305/CPILFESL!B293)^(1/12)-1, "")</f>
        <v>7.3586957725064739E-3</v>
      </c>
    </row>
    <row r="306" spans="1:2">
      <c r="A306" s="3">
        <f>CPILFESL!A306</f>
        <v>30011</v>
      </c>
      <c r="B306" s="4">
        <f>IFERROR((CPILFESL!B306/CPILFESL!B294)^(1/12)-1, "")</f>
        <v>6.9610087425144851E-3</v>
      </c>
    </row>
    <row r="307" spans="1:2">
      <c r="A307" s="3">
        <f>CPILFESL!A307</f>
        <v>30042</v>
      </c>
      <c r="B307" s="4">
        <f>IFERROR((CPILFESL!B307/CPILFESL!B295)^(1/12)-1, "")</f>
        <v>7.0921870574007784E-3</v>
      </c>
    </row>
    <row r="308" spans="1:2">
      <c r="A308" s="3">
        <f>CPILFESL!A308</f>
        <v>30072</v>
      </c>
      <c r="B308" s="4">
        <f>IFERROR((CPILFESL!B308/CPILFESL!B296)^(1/12)-1, "")</f>
        <v>6.9420733097806941E-3</v>
      </c>
    </row>
    <row r="309" spans="1:2">
      <c r="A309" s="3">
        <f>CPILFESL!A309</f>
        <v>30103</v>
      </c>
      <c r="B309" s="4">
        <f>IFERROR((CPILFESL!B309/CPILFESL!B297)^(1/12)-1, "")</f>
        <v>6.7944331938856184E-3</v>
      </c>
    </row>
    <row r="310" spans="1:2">
      <c r="A310" s="3">
        <f>CPILFESL!A310</f>
        <v>30133</v>
      </c>
      <c r="B310" s="4">
        <f>IFERROR((CPILFESL!B310/CPILFESL!B298)^(1/12)-1, "")</f>
        <v>6.1881041827376304E-3</v>
      </c>
    </row>
    <row r="311" spans="1:2">
      <c r="A311" s="3">
        <f>CPILFESL!A311</f>
        <v>30164</v>
      </c>
      <c r="B311" s="4">
        <f>IFERROR((CPILFESL!B311/CPILFESL!B299)^(1/12)-1, "")</f>
        <v>5.6981746865329974E-3</v>
      </c>
    </row>
    <row r="312" spans="1:2">
      <c r="A312" s="3">
        <f>CPILFESL!A312</f>
        <v>30195</v>
      </c>
      <c r="B312" s="4">
        <f>IFERROR((CPILFESL!B312/CPILFESL!B300)^(1/12)-1, "")</f>
        <v>4.7745636619795917E-3</v>
      </c>
    </row>
    <row r="313" spans="1:2">
      <c r="A313" s="3">
        <f>CPILFESL!A313</f>
        <v>30225</v>
      </c>
      <c r="B313" s="4">
        <f>IFERROR((CPILFESL!B313/CPILFESL!B301)^(1/12)-1, "")</f>
        <v>4.7594101979568926E-3</v>
      </c>
    </row>
    <row r="314" spans="1:2">
      <c r="A314" s="3">
        <f>CPILFESL!A314</f>
        <v>30256</v>
      </c>
      <c r="B314" s="4">
        <f>IFERROR((CPILFESL!B314/CPILFESL!B302)^(1/12)-1, "")</f>
        <v>4.224762509909219E-3</v>
      </c>
    </row>
    <row r="315" spans="1:2">
      <c r="A315" s="3">
        <f>CPILFESL!A315</f>
        <v>30286</v>
      </c>
      <c r="B315" s="4">
        <f>IFERROR((CPILFESL!B315/CPILFESL!B303)^(1/12)-1, "")</f>
        <v>3.6877172980103179E-3</v>
      </c>
    </row>
    <row r="316" spans="1:2">
      <c r="A316" s="3">
        <f>CPILFESL!A316</f>
        <v>30317</v>
      </c>
      <c r="B316" s="4">
        <f>IFERROR((CPILFESL!B316/CPILFESL!B304)^(1/12)-1, "")</f>
        <v>3.7618403391777022E-3</v>
      </c>
    </row>
    <row r="317" spans="1:2">
      <c r="A317" s="3">
        <f>CPILFESL!A317</f>
        <v>30348</v>
      </c>
      <c r="B317" s="4">
        <f>IFERROR((CPILFESL!B317/CPILFESL!B305)^(1/12)-1, "")</f>
        <v>3.6568881714427182E-3</v>
      </c>
    </row>
    <row r="318" spans="1:2">
      <c r="A318" s="3">
        <f>CPILFESL!A318</f>
        <v>30376</v>
      </c>
      <c r="B318" s="4">
        <f>IFERROR((CPILFESL!B318/CPILFESL!B306)^(1/12)-1, "")</f>
        <v>3.7382893502249104E-3</v>
      </c>
    </row>
    <row r="319" spans="1:2">
      <c r="A319" s="3">
        <f>CPILFESL!A319</f>
        <v>30407</v>
      </c>
      <c r="B319" s="4">
        <f>IFERROR((CPILFESL!B319/CPILFESL!B307)^(1/12)-1, "")</f>
        <v>3.3687665913775255E-3</v>
      </c>
    </row>
    <row r="320" spans="1:2">
      <c r="A320" s="3">
        <f>CPILFESL!A320</f>
        <v>30437</v>
      </c>
      <c r="B320" s="4">
        <f>IFERROR((CPILFESL!B320/CPILFESL!B308)^(1/12)-1, "")</f>
        <v>3.0070667937747153E-3</v>
      </c>
    </row>
    <row r="321" spans="1:2">
      <c r="A321" s="3">
        <f>CPILFESL!A321</f>
        <v>30468</v>
      </c>
      <c r="B321" s="4">
        <f>IFERROR((CPILFESL!B321/CPILFESL!B309)^(1/12)-1, "")</f>
        <v>2.6492295818023592E-3</v>
      </c>
    </row>
    <row r="322" spans="1:2">
      <c r="A322" s="3">
        <f>CPILFESL!A322</f>
        <v>30498</v>
      </c>
      <c r="B322" s="4">
        <f>IFERROR((CPILFESL!B322/CPILFESL!B310)^(1/12)-1, "")</f>
        <v>2.6330246649735045E-3</v>
      </c>
    </row>
    <row r="323" spans="1:2">
      <c r="A323" s="3">
        <f>CPILFESL!A323</f>
        <v>30529</v>
      </c>
      <c r="B323" s="4">
        <f>IFERROR((CPILFESL!B323/CPILFESL!B311)^(1/12)-1, "")</f>
        <v>2.5389112065679065E-3</v>
      </c>
    </row>
    <row r="324" spans="1:2">
      <c r="A324" s="3">
        <f>CPILFESL!A324</f>
        <v>30560</v>
      </c>
      <c r="B324" s="4">
        <f>IFERROR((CPILFESL!B324/CPILFESL!B312)^(1/12)-1, "")</f>
        <v>2.7861260256667464E-3</v>
      </c>
    </row>
    <row r="325" spans="1:2">
      <c r="A325" s="3">
        <f>CPILFESL!A325</f>
        <v>30590</v>
      </c>
      <c r="B325" s="4">
        <f>IFERROR((CPILFESL!B325/CPILFESL!B313)^(1/12)-1, "")</f>
        <v>2.9433343114755317E-3</v>
      </c>
    </row>
    <row r="326" spans="1:2">
      <c r="A326" s="3">
        <f>CPILFESL!A326</f>
        <v>30621</v>
      </c>
      <c r="B326" s="4">
        <f>IFERROR((CPILFESL!B326/CPILFESL!B314)^(1/12)-1, "")</f>
        <v>3.5278585651277172E-3</v>
      </c>
    </row>
    <row r="327" spans="1:2">
      <c r="A327" s="3">
        <f>CPILFESL!A327</f>
        <v>30651</v>
      </c>
      <c r="B327" s="4">
        <f>IFERROR((CPILFESL!B327/CPILFESL!B315)^(1/12)-1, "")</f>
        <v>3.8607159714065808E-3</v>
      </c>
    </row>
    <row r="328" spans="1:2">
      <c r="A328" s="3">
        <f>CPILFESL!A328</f>
        <v>30682</v>
      </c>
      <c r="B328" s="4">
        <f>IFERROR((CPILFESL!B328/CPILFESL!B316)^(1/12)-1, "")</f>
        <v>4.0904513506190288E-3</v>
      </c>
    </row>
    <row r="329" spans="1:2">
      <c r="A329" s="3">
        <f>CPILFESL!A329</f>
        <v>30713</v>
      </c>
      <c r="B329" s="4">
        <f>IFERROR((CPILFESL!B329/CPILFESL!B317)^(1/12)-1, "")</f>
        <v>3.9927715946135311E-3</v>
      </c>
    </row>
    <row r="330" spans="1:2">
      <c r="A330" s="3">
        <f>CPILFESL!A330</f>
        <v>30742</v>
      </c>
      <c r="B330" s="4">
        <f>IFERROR((CPILFESL!B330/CPILFESL!B318)^(1/12)-1, "")</f>
        <v>4.1471289001673295E-3</v>
      </c>
    </row>
    <row r="331" spans="1:2">
      <c r="A331" s="3">
        <f>CPILFESL!A331</f>
        <v>30773</v>
      </c>
      <c r="B331" s="4">
        <f>IFERROR((CPILFESL!B331/CPILFESL!B319)^(1/12)-1, "")</f>
        <v>4.2114150747658563E-3</v>
      </c>
    </row>
    <row r="332" spans="1:2">
      <c r="A332" s="3">
        <f>CPILFESL!A332</f>
        <v>30803</v>
      </c>
      <c r="B332" s="4">
        <f>IFERROR((CPILFESL!B332/CPILFESL!B320)^(1/12)-1, "")</f>
        <v>4.2793599115114045E-3</v>
      </c>
    </row>
    <row r="333" spans="1:2">
      <c r="A333" s="3">
        <f>CPILFESL!A333</f>
        <v>30834</v>
      </c>
      <c r="B333" s="4">
        <f>IFERROR((CPILFESL!B333/CPILFESL!B321)^(1/12)-1, "")</f>
        <v>4.3468413174432285E-3</v>
      </c>
    </row>
    <row r="334" spans="1:2">
      <c r="A334" s="3">
        <f>CPILFESL!A334</f>
        <v>30864</v>
      </c>
      <c r="B334" s="4">
        <f>IFERROR((CPILFESL!B334/CPILFESL!B322)^(1/12)-1, "")</f>
        <v>4.2416500811079949E-3</v>
      </c>
    </row>
    <row r="335" spans="1:2">
      <c r="A335" s="3">
        <f>CPILFESL!A335</f>
        <v>30895</v>
      </c>
      <c r="B335" s="4">
        <f>IFERROR((CPILFESL!B335/CPILFESL!B323)^(1/12)-1, "")</f>
        <v>4.3086679401913575E-3</v>
      </c>
    </row>
    <row r="336" spans="1:2">
      <c r="A336" s="3">
        <f>CPILFESL!A336</f>
        <v>30926</v>
      </c>
      <c r="B336" s="4">
        <f>IFERROR((CPILFESL!B336/CPILFESL!B324)^(1/12)-1, "")</f>
        <v>4.2919163767671797E-3</v>
      </c>
    </row>
    <row r="337" spans="1:2">
      <c r="A337" s="3">
        <f>CPILFESL!A337</f>
        <v>30956</v>
      </c>
      <c r="B337" s="4">
        <f>IFERROR((CPILFESL!B337/CPILFESL!B325)^(1/12)-1, "")</f>
        <v>4.1923976683417852E-3</v>
      </c>
    </row>
    <row r="338" spans="1:2">
      <c r="A338" s="3">
        <f>CPILFESL!A338</f>
        <v>30987</v>
      </c>
      <c r="B338" s="4">
        <f>IFERROR((CPILFESL!B338/CPILFESL!B326)^(1/12)-1, "")</f>
        <v>3.9366258996085257E-3</v>
      </c>
    </row>
    <row r="339" spans="1:2">
      <c r="A339" s="3">
        <f>CPILFESL!A339</f>
        <v>31017</v>
      </c>
      <c r="B339" s="4">
        <f>IFERROR((CPILFESL!B339/CPILFESL!B327)^(1/12)-1, "")</f>
        <v>4.0036452322178562E-3</v>
      </c>
    </row>
    <row r="340" spans="1:2">
      <c r="A340" s="3">
        <f>CPILFESL!A340</f>
        <v>31048</v>
      </c>
      <c r="B340" s="4">
        <f>IFERROR((CPILFESL!B340/CPILFESL!B328)^(1/12)-1, "")</f>
        <v>3.6650479960536053E-3</v>
      </c>
    </row>
    <row r="341" spans="1:2">
      <c r="A341" s="3">
        <f>CPILFESL!A341</f>
        <v>31079</v>
      </c>
      <c r="B341" s="4">
        <f>IFERROR((CPILFESL!B341/CPILFESL!B329)^(1/12)-1, "")</f>
        <v>3.8878926268448577E-3</v>
      </c>
    </row>
    <row r="342" spans="1:2">
      <c r="A342" s="3">
        <f>CPILFESL!A342</f>
        <v>31107</v>
      </c>
      <c r="B342" s="4">
        <f>IFERROR((CPILFESL!B342/CPILFESL!B330)^(1/12)-1, "")</f>
        <v>3.8731389483241951E-3</v>
      </c>
    </row>
    <row r="343" spans="1:2">
      <c r="A343" s="3">
        <f>CPILFESL!A343</f>
        <v>31138</v>
      </c>
      <c r="B343" s="4">
        <f>IFERROR((CPILFESL!B343/CPILFESL!B331)^(1/12)-1, "")</f>
        <v>3.7006621651911598E-3</v>
      </c>
    </row>
    <row r="344" spans="1:2">
      <c r="A344" s="3">
        <f>CPILFESL!A344</f>
        <v>31168</v>
      </c>
      <c r="B344" s="4">
        <f>IFERROR((CPILFESL!B344/CPILFESL!B332)^(1/12)-1, "")</f>
        <v>3.6867262853907956E-3</v>
      </c>
    </row>
    <row r="345" spans="1:2">
      <c r="A345" s="3">
        <f>CPILFESL!A345</f>
        <v>31199</v>
      </c>
      <c r="B345" s="4">
        <f>IFERROR((CPILFESL!B345/CPILFESL!B333)^(1/12)-1, "")</f>
        <v>3.5962693445437122E-3</v>
      </c>
    </row>
    <row r="346" spans="1:2">
      <c r="A346" s="3">
        <f>CPILFESL!A346</f>
        <v>31229</v>
      </c>
      <c r="B346" s="4">
        <f>IFERROR((CPILFESL!B346/CPILFESL!B334)^(1/12)-1, "")</f>
        <v>3.4267369895928379E-3</v>
      </c>
    </row>
    <row r="347" spans="1:2">
      <c r="A347" s="3">
        <f>CPILFESL!A347</f>
        <v>31260</v>
      </c>
      <c r="B347" s="4">
        <f>IFERROR((CPILFESL!B347/CPILFESL!B335)^(1/12)-1, "")</f>
        <v>3.4139728947832904E-3</v>
      </c>
    </row>
    <row r="348" spans="1:2">
      <c r="A348" s="3">
        <f>CPILFESL!A348</f>
        <v>31291</v>
      </c>
      <c r="B348" s="4">
        <f>IFERROR((CPILFESL!B348/CPILFESL!B336)^(1/12)-1, "")</f>
        <v>3.2494213718039511E-3</v>
      </c>
    </row>
    <row r="349" spans="1:2">
      <c r="A349" s="3">
        <f>CPILFESL!A349</f>
        <v>31321</v>
      </c>
      <c r="B349" s="4">
        <f>IFERROR((CPILFESL!B349/CPILFESL!B337)^(1/12)-1, "")</f>
        <v>3.3130940247227958E-3</v>
      </c>
    </row>
    <row r="350" spans="1:2">
      <c r="A350" s="3">
        <f>CPILFESL!A350</f>
        <v>31352</v>
      </c>
      <c r="B350" s="4">
        <f>IFERROR((CPILFESL!B350/CPILFESL!B338)^(1/12)-1, "")</f>
        <v>3.6085890918280406E-3</v>
      </c>
    </row>
    <row r="351" spans="1:2">
      <c r="A351" s="3">
        <f>CPILFESL!A351</f>
        <v>31382</v>
      </c>
      <c r="B351" s="4">
        <f>IFERROR((CPILFESL!B351/CPILFESL!B339)^(1/12)-1, "")</f>
        <v>3.5202983262478948E-3</v>
      </c>
    </row>
    <row r="352" spans="1:2">
      <c r="A352" s="3">
        <f>CPILFESL!A352</f>
        <v>31413</v>
      </c>
      <c r="B352" s="4">
        <f>IFERROR((CPILFESL!B352/CPILFESL!B340)^(1/12)-1, "")</f>
        <v>3.6602365605349352E-3</v>
      </c>
    </row>
    <row r="353" spans="1:2">
      <c r="A353" s="3">
        <f>CPILFESL!A353</f>
        <v>31444</v>
      </c>
      <c r="B353" s="4">
        <f>IFERROR((CPILFESL!B353/CPILFESL!B341)^(1/12)-1, "")</f>
        <v>3.4169410817488366E-3</v>
      </c>
    </row>
    <row r="354" spans="1:2">
      <c r="A354" s="3">
        <f>CPILFESL!A354</f>
        <v>31472</v>
      </c>
      <c r="B354" s="4">
        <f>IFERROR((CPILFESL!B354/CPILFESL!B342)^(1/12)-1, "")</f>
        <v>3.3302396425876069E-3</v>
      </c>
    </row>
    <row r="355" spans="1:2">
      <c r="A355" s="3">
        <f>CPILFESL!A355</f>
        <v>31503</v>
      </c>
      <c r="B355" s="4">
        <f>IFERROR((CPILFESL!B355/CPILFESL!B343)^(1/12)-1, "")</f>
        <v>3.3952820025067165E-3</v>
      </c>
    </row>
    <row r="356" spans="1:2">
      <c r="A356" s="3">
        <f>CPILFESL!A356</f>
        <v>31533</v>
      </c>
      <c r="B356" s="4">
        <f>IFERROR((CPILFESL!B356/CPILFESL!B344)^(1/12)-1, "")</f>
        <v>3.2353098595796492E-3</v>
      </c>
    </row>
    <row r="357" spans="1:2">
      <c r="A357" s="3">
        <f>CPILFESL!A357</f>
        <v>31564</v>
      </c>
      <c r="B357" s="4">
        <f>IFERROR((CPILFESL!B357/CPILFESL!B345)^(1/12)-1, "")</f>
        <v>3.2265692023514259E-3</v>
      </c>
    </row>
    <row r="358" spans="1:2">
      <c r="A358" s="3">
        <f>CPILFESL!A358</f>
        <v>31594</v>
      </c>
      <c r="B358" s="4">
        <f>IFERROR((CPILFESL!B358/CPILFESL!B346)^(1/12)-1, "")</f>
        <v>3.2913747514347058E-3</v>
      </c>
    </row>
    <row r="359" spans="1:2">
      <c r="A359" s="3">
        <f>CPILFESL!A359</f>
        <v>31625</v>
      </c>
      <c r="B359" s="4">
        <f>IFERROR((CPILFESL!B359/CPILFESL!B347)^(1/12)-1, "")</f>
        <v>3.2795954552125028E-3</v>
      </c>
    </row>
    <row r="360" spans="1:2">
      <c r="A360" s="3">
        <f>CPILFESL!A360</f>
        <v>31656</v>
      </c>
      <c r="B360" s="4">
        <f>IFERROR((CPILFESL!B360/CPILFESL!B348)^(1/12)-1, "")</f>
        <v>3.4197872203343138E-3</v>
      </c>
    </row>
    <row r="361" spans="1:2">
      <c r="A361" s="3">
        <f>CPILFESL!A361</f>
        <v>31686</v>
      </c>
      <c r="B361" s="4">
        <f>IFERROR((CPILFESL!B361/CPILFESL!B349)^(1/12)-1, "")</f>
        <v>3.3319217267544499E-3</v>
      </c>
    </row>
    <row r="362" spans="1:2">
      <c r="A362" s="3">
        <f>CPILFESL!A362</f>
        <v>31717</v>
      </c>
      <c r="B362" s="4">
        <f>IFERROR((CPILFESL!B362/CPILFESL!B350)^(1/12)-1, "")</f>
        <v>3.097012995764592E-3</v>
      </c>
    </row>
    <row r="363" spans="1:2">
      <c r="A363" s="3">
        <f>CPILFESL!A363</f>
        <v>31747</v>
      </c>
      <c r="B363" s="4">
        <f>IFERROR((CPILFESL!B363/CPILFESL!B351)^(1/12)-1, "")</f>
        <v>3.0888146278724715E-3</v>
      </c>
    </row>
    <row r="364" spans="1:2">
      <c r="A364" s="3">
        <f>CPILFESL!A364</f>
        <v>31778</v>
      </c>
      <c r="B364" s="4">
        <f>IFERROR((CPILFESL!B364/CPILFESL!B352)^(1/12)-1, "")</f>
        <v>2.9311324380825177E-3</v>
      </c>
    </row>
    <row r="365" spans="1:2">
      <c r="A365" s="3">
        <f>CPILFESL!A365</f>
        <v>31809</v>
      </c>
      <c r="B365" s="4">
        <f>IFERROR((CPILFESL!B365/CPILFESL!B353)^(1/12)-1, "")</f>
        <v>2.9234196285792269E-3</v>
      </c>
    </row>
    <row r="366" spans="1:2">
      <c r="A366" s="3">
        <f>CPILFESL!A366</f>
        <v>31837</v>
      </c>
      <c r="B366" s="4">
        <f>IFERROR((CPILFESL!B366/CPILFESL!B354)^(1/12)-1, "")</f>
        <v>2.9874589958172049E-3</v>
      </c>
    </row>
    <row r="367" spans="1:2">
      <c r="A367" s="3">
        <f>CPILFESL!A367</f>
        <v>31868</v>
      </c>
      <c r="B367" s="4">
        <f>IFERROR((CPILFESL!B367/CPILFESL!B355)^(1/12)-1, "")</f>
        <v>3.1911051962099091E-3</v>
      </c>
    </row>
    <row r="368" spans="1:2">
      <c r="A368" s="3">
        <f>CPILFESL!A368</f>
        <v>31898</v>
      </c>
      <c r="B368" s="4">
        <f>IFERROR((CPILFESL!B368/CPILFESL!B356)^(1/12)-1, "")</f>
        <v>3.3277437322076775E-3</v>
      </c>
    </row>
    <row r="369" spans="1:2">
      <c r="A369" s="3">
        <f>CPILFESL!A369</f>
        <v>31929</v>
      </c>
      <c r="B369" s="4">
        <f>IFERROR((CPILFESL!B369/CPILFESL!B357)^(1/12)-1, "")</f>
        <v>3.2482146398122858E-3</v>
      </c>
    </row>
    <row r="370" spans="1:2">
      <c r="A370" s="3">
        <f>CPILFESL!A370</f>
        <v>31959</v>
      </c>
      <c r="B370" s="4">
        <f>IFERROR((CPILFESL!B370/CPILFESL!B358)^(1/12)-1, "")</f>
        <v>3.2369977987090071E-3</v>
      </c>
    </row>
    <row r="371" spans="1:2">
      <c r="A371" s="3">
        <f>CPILFESL!A371</f>
        <v>31990</v>
      </c>
      <c r="B371" s="4">
        <f>IFERROR((CPILFESL!B371/CPILFESL!B359)^(1/12)-1, "")</f>
        <v>3.2258602556547444E-3</v>
      </c>
    </row>
    <row r="372" spans="1:2">
      <c r="A372" s="3">
        <f>CPILFESL!A372</f>
        <v>32021</v>
      </c>
      <c r="B372" s="4">
        <f>IFERROR((CPILFESL!B372/CPILFESL!B360)^(1/12)-1, "")</f>
        <v>3.2849627495421529E-3</v>
      </c>
    </row>
    <row r="373" spans="1:2">
      <c r="A373" s="3">
        <f>CPILFESL!A373</f>
        <v>32051</v>
      </c>
      <c r="B373" s="4">
        <f>IFERROR((CPILFESL!B373/CPILFESL!B361)^(1/12)-1, "")</f>
        <v>3.4134433056367541E-3</v>
      </c>
    </row>
    <row r="374" spans="1:2">
      <c r="A374" s="3">
        <f>CPILFESL!A374</f>
        <v>32082</v>
      </c>
      <c r="B374" s="4">
        <f>IFERROR((CPILFESL!B374/CPILFESL!B362)^(1/12)-1, "")</f>
        <v>3.4047257393268193E-3</v>
      </c>
    </row>
    <row r="375" spans="1:2">
      <c r="A375" s="3">
        <f>CPILFESL!A375</f>
        <v>32112</v>
      </c>
      <c r="B375" s="4">
        <f>IFERROR((CPILFESL!B375/CPILFESL!B363)^(1/12)-1, "")</f>
        <v>3.3960505316354972E-3</v>
      </c>
    </row>
    <row r="376" spans="1:2">
      <c r="A376" s="3">
        <f>CPILFESL!A376</f>
        <v>32143</v>
      </c>
      <c r="B376" s="4">
        <f>IFERROR((CPILFESL!B376/CPILFESL!B364)^(1/12)-1, "")</f>
        <v>3.5258686159704844E-3</v>
      </c>
    </row>
    <row r="377" spans="1:2">
      <c r="A377" s="3">
        <f>CPILFESL!A377</f>
        <v>32174</v>
      </c>
      <c r="B377" s="4">
        <f>IFERROR((CPILFESL!B377/CPILFESL!B365)^(1/12)-1, "")</f>
        <v>3.516939123777707E-3</v>
      </c>
    </row>
    <row r="378" spans="1:2">
      <c r="A378" s="3">
        <f>CPILFESL!A378</f>
        <v>32203</v>
      </c>
      <c r="B378" s="4">
        <f>IFERROR((CPILFESL!B378/CPILFESL!B366)^(1/12)-1, "")</f>
        <v>3.5738468281136804E-3</v>
      </c>
    </row>
    <row r="379" spans="1:2">
      <c r="A379" s="3">
        <f>CPILFESL!A379</f>
        <v>32234</v>
      </c>
      <c r="B379" s="4">
        <f>IFERROR((CPILFESL!B379/CPILFESL!B367)^(1/12)-1, "")</f>
        <v>3.4845810515231612E-3</v>
      </c>
    </row>
    <row r="380" spans="1:2">
      <c r="A380" s="3">
        <f>CPILFESL!A380</f>
        <v>32264</v>
      </c>
      <c r="B380" s="4">
        <f>IFERROR((CPILFESL!B380/CPILFESL!B368)^(1/12)-1, "")</f>
        <v>3.4729616282385134E-3</v>
      </c>
    </row>
    <row r="381" spans="1:2">
      <c r="A381" s="3">
        <f>CPILFESL!A381</f>
        <v>32295</v>
      </c>
      <c r="B381" s="4">
        <f>IFERROR((CPILFESL!B381/CPILFESL!B369)^(1/12)-1, "")</f>
        <v>3.6710753484308078E-3</v>
      </c>
    </row>
    <row r="382" spans="1:2">
      <c r="A382" s="3">
        <f>CPILFESL!A382</f>
        <v>32325</v>
      </c>
      <c r="B382" s="4">
        <f>IFERROR((CPILFESL!B382/CPILFESL!B370)^(1/12)-1, "")</f>
        <v>3.6589084501050806E-3</v>
      </c>
    </row>
    <row r="383" spans="1:2">
      <c r="A383" s="3">
        <f>CPILFESL!A383</f>
        <v>32356</v>
      </c>
      <c r="B383" s="4">
        <f>IFERROR((CPILFESL!B383/CPILFESL!B371)^(1/12)-1, "")</f>
        <v>3.6468219465710661E-3</v>
      </c>
    </row>
    <row r="384" spans="1:2">
      <c r="A384" s="3">
        <f>CPILFESL!A384</f>
        <v>32387</v>
      </c>
      <c r="B384" s="4">
        <f>IFERROR((CPILFESL!B384/CPILFESL!B372)^(1/12)-1, "")</f>
        <v>3.7660829774004423E-3</v>
      </c>
    </row>
    <row r="385" spans="1:2">
      <c r="A385" s="3">
        <f>CPILFESL!A385</f>
        <v>32417</v>
      </c>
      <c r="B385" s="4">
        <f>IFERROR((CPILFESL!B385/CPILFESL!B373)^(1/12)-1, "")</f>
        <v>3.6808223400619511E-3</v>
      </c>
    </row>
    <row r="386" spans="1:2">
      <c r="A386" s="3">
        <f>CPILFESL!A386</f>
        <v>32448</v>
      </c>
      <c r="B386" s="4">
        <f>IFERROR((CPILFESL!B386/CPILFESL!B374)^(1/12)-1, "")</f>
        <v>3.7384299019707079E-3</v>
      </c>
    </row>
    <row r="387" spans="1:2">
      <c r="A387" s="3">
        <f>CPILFESL!A387</f>
        <v>32478</v>
      </c>
      <c r="B387" s="4">
        <f>IFERROR((CPILFESL!B387/CPILFESL!B375)^(1/12)-1, "")</f>
        <v>3.7957162006350131E-3</v>
      </c>
    </row>
    <row r="388" spans="1:2">
      <c r="A388" s="3">
        <f>CPILFESL!A388</f>
        <v>32509</v>
      </c>
      <c r="B388" s="4">
        <f>IFERROR((CPILFESL!B388/CPILFESL!B376)^(1/12)-1, "")</f>
        <v>3.7803395126045913E-3</v>
      </c>
    </row>
    <row r="389" spans="1:2">
      <c r="A389" s="3">
        <f>CPILFESL!A389</f>
        <v>32540</v>
      </c>
      <c r="B389" s="4">
        <f>IFERROR((CPILFESL!B389/CPILFESL!B377)^(1/12)-1, "")</f>
        <v>3.8371180314165088E-3</v>
      </c>
    </row>
    <row r="390" spans="1:2">
      <c r="A390" s="3">
        <f>CPILFESL!A390</f>
        <v>32568</v>
      </c>
      <c r="B390" s="4">
        <f>IFERROR((CPILFESL!B390/CPILFESL!B378)^(1/12)-1, "")</f>
        <v>3.8216793599730181E-3</v>
      </c>
    </row>
    <row r="391" spans="1:2">
      <c r="A391" s="3">
        <f>CPILFESL!A391</f>
        <v>32599</v>
      </c>
      <c r="B391" s="4">
        <f>IFERROR((CPILFESL!B391/CPILFESL!B379)^(1/12)-1, "")</f>
        <v>3.6725177637877415E-3</v>
      </c>
    </row>
    <row r="392" spans="1:2">
      <c r="A392" s="3">
        <f>CPILFESL!A392</f>
        <v>32629</v>
      </c>
      <c r="B392" s="4">
        <f>IFERROR((CPILFESL!B392/CPILFESL!B380)^(1/12)-1, "")</f>
        <v>3.7260004484649389E-3</v>
      </c>
    </row>
    <row r="393" spans="1:2">
      <c r="A393" s="3">
        <f>CPILFESL!A393</f>
        <v>32660</v>
      </c>
      <c r="B393" s="4">
        <f>IFERROR((CPILFESL!B393/CPILFESL!B381)^(1/12)-1, "")</f>
        <v>3.7111824918172331E-3</v>
      </c>
    </row>
    <row r="394" spans="1:2">
      <c r="A394" s="3">
        <f>CPILFESL!A394</f>
        <v>32690</v>
      </c>
      <c r="B394" s="4">
        <f>IFERROR((CPILFESL!B394/CPILFESL!B382)^(1/12)-1, "")</f>
        <v>3.6994126796090487E-3</v>
      </c>
    </row>
    <row r="395" spans="1:2">
      <c r="A395" s="3">
        <f>CPILFESL!A395</f>
        <v>32721</v>
      </c>
      <c r="B395" s="4">
        <f>IFERROR((CPILFESL!B395/CPILFESL!B383)^(1/12)-1, "")</f>
        <v>3.6231564126805171E-3</v>
      </c>
    </row>
    <row r="396" spans="1:2">
      <c r="A396" s="3">
        <f>CPILFESL!A396</f>
        <v>32752</v>
      </c>
      <c r="B396" s="4">
        <f>IFERROR((CPILFESL!B396/CPILFESL!B384)^(1/12)-1, "")</f>
        <v>3.4103070855455719E-3</v>
      </c>
    </row>
    <row r="397" spans="1:2">
      <c r="A397" s="3">
        <f>CPILFESL!A397</f>
        <v>32782</v>
      </c>
      <c r="B397" s="4">
        <f>IFERROR((CPILFESL!B397/CPILFESL!B385)^(1/12)-1, "")</f>
        <v>3.5250935283142049E-3</v>
      </c>
    </row>
    <row r="398" spans="1:2">
      <c r="A398" s="3">
        <f>CPILFESL!A398</f>
        <v>32813</v>
      </c>
      <c r="B398" s="4">
        <f>IFERROR((CPILFESL!B398/CPILFESL!B386)^(1/12)-1, "")</f>
        <v>3.5778976734055501E-3</v>
      </c>
    </row>
    <row r="399" spans="1:2">
      <c r="A399" s="3">
        <f>CPILFESL!A399</f>
        <v>32843</v>
      </c>
      <c r="B399" s="4">
        <f>IFERROR((CPILFESL!B399/CPILFESL!B387)^(1/12)-1, "")</f>
        <v>3.6303344105748092E-3</v>
      </c>
    </row>
    <row r="400" spans="1:2">
      <c r="A400" s="3">
        <f>CPILFESL!A400</f>
        <v>32874</v>
      </c>
      <c r="B400" s="4">
        <f>IFERROR((CPILFESL!B400/CPILFESL!B388)^(1/12)-1, "")</f>
        <v>3.616264398064839E-3</v>
      </c>
    </row>
    <row r="401" spans="1:2">
      <c r="A401" s="3">
        <f>CPILFESL!A401</f>
        <v>32905</v>
      </c>
      <c r="B401" s="4">
        <f>IFERROR((CPILFESL!B401/CPILFESL!B389)^(1/12)-1, "")</f>
        <v>3.731241517609396E-3</v>
      </c>
    </row>
    <row r="402" spans="1:2">
      <c r="A402" s="3">
        <f>CPILFESL!A402</f>
        <v>32933</v>
      </c>
      <c r="B402" s="4">
        <f>IFERROR((CPILFESL!B402/CPILFESL!B390)^(1/12)-1, "")</f>
        <v>3.9050831881011216E-3</v>
      </c>
    </row>
    <row r="403" spans="1:2">
      <c r="A403" s="3">
        <f>CPILFESL!A403</f>
        <v>32964</v>
      </c>
      <c r="B403" s="4">
        <f>IFERROR((CPILFESL!B403/CPILFESL!B391)^(1/12)-1, "")</f>
        <v>3.9555749556525743E-3</v>
      </c>
    </row>
    <row r="404" spans="1:2">
      <c r="A404" s="3">
        <f>CPILFESL!A404</f>
        <v>32994</v>
      </c>
      <c r="B404" s="4">
        <f>IFERROR((CPILFESL!B404/CPILFESL!B392)^(1/12)-1, "")</f>
        <v>3.8782643234009928E-3</v>
      </c>
    </row>
    <row r="405" spans="1:2">
      <c r="A405" s="3">
        <f>CPILFESL!A405</f>
        <v>33025</v>
      </c>
      <c r="B405" s="4">
        <f>IFERROR((CPILFESL!B405/CPILFESL!B393)^(1/12)-1, "")</f>
        <v>3.9874660557153163E-3</v>
      </c>
    </row>
    <row r="406" spans="1:2">
      <c r="A406" s="3">
        <f>CPILFESL!A406</f>
        <v>33055</v>
      </c>
      <c r="B406" s="4">
        <f>IFERROR((CPILFESL!B406/CPILFESL!B394)^(1/12)-1, "")</f>
        <v>4.1604336055358626E-3</v>
      </c>
    </row>
    <row r="407" spans="1:2">
      <c r="A407" s="3">
        <f>CPILFESL!A407</f>
        <v>33086</v>
      </c>
      <c r="B407" s="4">
        <f>IFERROR((CPILFESL!B407/CPILFESL!B395)^(1/12)-1, "")</f>
        <v>4.4579142305440911E-3</v>
      </c>
    </row>
    <row r="408" spans="1:2">
      <c r="A408" s="3">
        <f>CPILFESL!A408</f>
        <v>33117</v>
      </c>
      <c r="B408" s="4">
        <f>IFERROR((CPILFESL!B408/CPILFESL!B396)^(1/12)-1, "")</f>
        <v>4.5055921020855649E-3</v>
      </c>
    </row>
    <row r="409" spans="1:2">
      <c r="A409" s="3">
        <f>CPILFESL!A409</f>
        <v>33147</v>
      </c>
      <c r="B409" s="4">
        <f>IFERROR((CPILFESL!B409/CPILFESL!B397)^(1/12)-1, "")</f>
        <v>4.3604561220402793E-3</v>
      </c>
    </row>
    <row r="410" spans="1:2">
      <c r="A410" s="3">
        <f>CPILFESL!A410</f>
        <v>33178</v>
      </c>
      <c r="B410" s="4">
        <f>IFERROR((CPILFESL!B410/CPILFESL!B398)^(1/12)-1, "")</f>
        <v>4.2835902897166989E-3</v>
      </c>
    </row>
    <row r="411" spans="1:2">
      <c r="A411" s="3">
        <f>CPILFESL!A411</f>
        <v>33208</v>
      </c>
      <c r="B411" s="4">
        <f>IFERROR((CPILFESL!B411/CPILFESL!B399)^(1/12)-1, "")</f>
        <v>4.3280942796246613E-3</v>
      </c>
    </row>
    <row r="412" spans="1:2">
      <c r="A412" s="3">
        <f>CPILFESL!A412</f>
        <v>33239</v>
      </c>
      <c r="B412" s="4">
        <f>IFERROR((CPILFESL!B412/CPILFESL!B400)^(1/12)-1, "")</f>
        <v>4.5524464832220612E-3</v>
      </c>
    </row>
    <row r="413" spans="1:2">
      <c r="A413" s="3">
        <f>CPILFESL!A413</f>
        <v>33270</v>
      </c>
      <c r="B413" s="4">
        <f>IFERROR((CPILFESL!B413/CPILFESL!B401)^(1/12)-1, "")</f>
        <v>4.5920959583487519E-3</v>
      </c>
    </row>
    <row r="414" spans="1:2">
      <c r="A414" s="3">
        <f>CPILFESL!A414</f>
        <v>33298</v>
      </c>
      <c r="B414" s="4">
        <f>IFERROR((CPILFESL!B414/CPILFESL!B402)^(1/12)-1, "")</f>
        <v>4.2679170923380916E-3</v>
      </c>
    </row>
    <row r="415" spans="1:2">
      <c r="A415" s="3">
        <f>CPILFESL!A415</f>
        <v>33329</v>
      </c>
      <c r="B415" s="4">
        <f>IFERROR((CPILFESL!B415/CPILFESL!B403)^(1/12)-1, "")</f>
        <v>4.1929832281373258E-3</v>
      </c>
    </row>
    <row r="416" spans="1:2">
      <c r="A416" s="3">
        <f>CPILFESL!A416</f>
        <v>33359</v>
      </c>
      <c r="B416" s="4">
        <f>IFERROR((CPILFESL!B416/CPILFESL!B404)^(1/12)-1, "")</f>
        <v>4.180785918801444E-3</v>
      </c>
    </row>
    <row r="417" spans="1:2">
      <c r="A417" s="3">
        <f>CPILFESL!A417</f>
        <v>33390</v>
      </c>
      <c r="B417" s="4">
        <f>IFERROR((CPILFESL!B417/CPILFESL!B405)^(1/12)-1, "")</f>
        <v>4.041676050842602E-3</v>
      </c>
    </row>
    <row r="418" spans="1:2">
      <c r="A418" s="3">
        <f>CPILFESL!A418</f>
        <v>33420</v>
      </c>
      <c r="B418" s="4">
        <f>IFERROR((CPILFESL!B418/CPILFESL!B406)^(1/12)-1, "")</f>
        <v>3.903791245654098E-3</v>
      </c>
    </row>
    <row r="419" spans="1:2">
      <c r="A419" s="3">
        <f>CPILFESL!A419</f>
        <v>33451</v>
      </c>
      <c r="B419" s="4">
        <f>IFERROR((CPILFESL!B419/CPILFESL!B407)^(1/12)-1, "")</f>
        <v>3.7644119251833974E-3</v>
      </c>
    </row>
    <row r="420" spans="1:2">
      <c r="A420" s="3">
        <f>CPILFESL!A420</f>
        <v>33482</v>
      </c>
      <c r="B420" s="4">
        <f>IFERROR((CPILFESL!B420/CPILFESL!B408)^(1/12)-1, "")</f>
        <v>3.7509619375222236E-3</v>
      </c>
    </row>
    <row r="421" spans="1:2">
      <c r="A421" s="3">
        <f>CPILFESL!A421</f>
        <v>33512</v>
      </c>
      <c r="B421" s="4">
        <f>IFERROR((CPILFESL!B421/CPILFESL!B409)^(1/12)-1, "")</f>
        <v>3.6212801990342935E-3</v>
      </c>
    </row>
    <row r="422" spans="1:2">
      <c r="A422" s="3">
        <f>CPILFESL!A422</f>
        <v>33543</v>
      </c>
      <c r="B422" s="4">
        <f>IFERROR((CPILFESL!B422/CPILFESL!B410)^(1/12)-1, "")</f>
        <v>3.6690083575101617E-3</v>
      </c>
    </row>
    <row r="423" spans="1:2">
      <c r="A423" s="3">
        <f>CPILFESL!A423</f>
        <v>33573</v>
      </c>
      <c r="B423" s="4">
        <f>IFERROR((CPILFESL!B423/CPILFESL!B411)^(1/12)-1, "")</f>
        <v>3.5956613740886212E-3</v>
      </c>
    </row>
    <row r="424" spans="1:2">
      <c r="A424" s="3">
        <f>CPILFESL!A424</f>
        <v>33604</v>
      </c>
      <c r="B424" s="4">
        <f>IFERROR((CPILFESL!B424/CPILFESL!B412)^(1/12)-1, "")</f>
        <v>3.2852657861706103E-3</v>
      </c>
    </row>
    <row r="425" spans="1:2">
      <c r="A425" s="3">
        <f>CPILFESL!A425</f>
        <v>33635</v>
      </c>
      <c r="B425" s="4">
        <f>IFERROR((CPILFESL!B425/CPILFESL!B413)^(1/12)-1, "")</f>
        <v>3.0394934649422556E-3</v>
      </c>
    </row>
    <row r="426" spans="1:2">
      <c r="A426" s="3">
        <f>CPILFESL!A426</f>
        <v>33664</v>
      </c>
      <c r="B426" s="4">
        <f>IFERROR((CPILFESL!B426/CPILFESL!B414)^(1/12)-1, "")</f>
        <v>3.1477730334363851E-3</v>
      </c>
    </row>
    <row r="427" spans="1:2">
      <c r="A427" s="3">
        <f>CPILFESL!A427</f>
        <v>33695</v>
      </c>
      <c r="B427" s="4">
        <f>IFERROR((CPILFESL!B427/CPILFESL!B415)^(1/12)-1, "")</f>
        <v>3.1389907261720751E-3</v>
      </c>
    </row>
    <row r="428" spans="1:2">
      <c r="A428" s="3">
        <f>CPILFESL!A428</f>
        <v>33725</v>
      </c>
      <c r="B428" s="4">
        <f>IFERROR((CPILFESL!B428/CPILFESL!B416)^(1/12)-1, "")</f>
        <v>3.1872213636852109E-3</v>
      </c>
    </row>
    <row r="429" spans="1:2">
      <c r="A429" s="3">
        <f>CPILFESL!A429</f>
        <v>33756</v>
      </c>
      <c r="B429" s="4">
        <f>IFERROR((CPILFESL!B429/CPILFESL!B417)^(1/12)-1, "")</f>
        <v>3.0625977913905089E-3</v>
      </c>
    </row>
    <row r="430" spans="1:2">
      <c r="A430" s="3">
        <f>CPILFESL!A430</f>
        <v>33786</v>
      </c>
      <c r="B430" s="4">
        <f>IFERROR((CPILFESL!B430/CPILFESL!B418)^(1/12)-1, "")</f>
        <v>3.0520149750330461E-3</v>
      </c>
    </row>
    <row r="431" spans="1:2">
      <c r="A431" s="3">
        <f>CPILFESL!A431</f>
        <v>33817</v>
      </c>
      <c r="B431" s="4">
        <f>IFERROR((CPILFESL!B431/CPILFESL!B419)^(1/12)-1, "")</f>
        <v>2.8700511812815854E-3</v>
      </c>
    </row>
    <row r="432" spans="1:2">
      <c r="A432" s="3">
        <f>CPILFESL!A432</f>
        <v>33848</v>
      </c>
      <c r="B432" s="4">
        <f>IFERROR((CPILFESL!B432/CPILFESL!B420)^(1/12)-1, "")</f>
        <v>2.691097613342297E-3</v>
      </c>
    </row>
    <row r="433" spans="1:2">
      <c r="A433" s="3">
        <f>CPILFESL!A433</f>
        <v>33878</v>
      </c>
      <c r="B433" s="4">
        <f>IFERROR((CPILFESL!B433/CPILFESL!B421)^(1/12)-1, "")</f>
        <v>2.9105036452043986E-3</v>
      </c>
    </row>
    <row r="434" spans="1:2">
      <c r="A434" s="3">
        <f>CPILFESL!A434</f>
        <v>33909</v>
      </c>
      <c r="B434" s="4">
        <f>IFERROR((CPILFESL!B434/CPILFESL!B422)^(1/12)-1, "")</f>
        <v>2.8445767975104896E-3</v>
      </c>
    </row>
    <row r="435" spans="1:2">
      <c r="A435" s="3">
        <f>CPILFESL!A435</f>
        <v>33939</v>
      </c>
      <c r="B435" s="4">
        <f>IFERROR((CPILFESL!B435/CPILFESL!B423)^(1/12)-1, "")</f>
        <v>2.7790566977985431E-3</v>
      </c>
    </row>
    <row r="436" spans="1:2">
      <c r="A436" s="3">
        <f>CPILFESL!A436</f>
        <v>33970</v>
      </c>
      <c r="B436" s="4">
        <f>IFERROR((CPILFESL!B436/CPILFESL!B424)^(1/12)-1, "")</f>
        <v>2.8272039593890685E-3</v>
      </c>
    </row>
    <row r="437" spans="1:2">
      <c r="A437" s="3">
        <f>CPILFESL!A437</f>
        <v>34001</v>
      </c>
      <c r="B437" s="4">
        <f>IFERROR((CPILFESL!B437/CPILFESL!B425)^(1/12)-1, "")</f>
        <v>2.9325199935688051E-3</v>
      </c>
    </row>
    <row r="438" spans="1:2">
      <c r="A438" s="3">
        <f>CPILFESL!A438</f>
        <v>34029</v>
      </c>
      <c r="B438" s="4">
        <f>IFERROR((CPILFESL!B438/CPILFESL!B426)^(1/12)-1, "")</f>
        <v>2.7565435145762152E-3</v>
      </c>
    </row>
    <row r="439" spans="1:2">
      <c r="A439" s="3">
        <f>CPILFESL!A439</f>
        <v>34060</v>
      </c>
      <c r="B439" s="4">
        <f>IFERROR((CPILFESL!B439/CPILFESL!B427)^(1/12)-1, "")</f>
        <v>2.8595840945018214E-3</v>
      </c>
    </row>
    <row r="440" spans="1:2">
      <c r="A440" s="3">
        <f>CPILFESL!A440</f>
        <v>34090</v>
      </c>
      <c r="B440" s="4">
        <f>IFERROR((CPILFESL!B440/CPILFESL!B428)^(1/12)-1, "")</f>
        <v>2.7949610906552458E-3</v>
      </c>
    </row>
    <row r="441" spans="1:2">
      <c r="A441" s="3">
        <f>CPILFESL!A441</f>
        <v>34121</v>
      </c>
      <c r="B441" s="4">
        <f>IFERROR((CPILFESL!B441/CPILFESL!B429)^(1/12)-1, "")</f>
        <v>2.7893473746196662E-3</v>
      </c>
    </row>
    <row r="442" spans="1:2">
      <c r="A442" s="3">
        <f>CPILFESL!A442</f>
        <v>34151</v>
      </c>
      <c r="B442" s="4">
        <f>IFERROR((CPILFESL!B442/CPILFESL!B430)^(1/12)-1, "")</f>
        <v>2.615609122799345E-3</v>
      </c>
    </row>
    <row r="443" spans="1:2">
      <c r="A443" s="3">
        <f>CPILFESL!A443</f>
        <v>34182</v>
      </c>
      <c r="B443" s="4">
        <f>IFERROR((CPILFESL!B443/CPILFESL!B431)^(1/12)-1, "")</f>
        <v>2.7198172046791758E-3</v>
      </c>
    </row>
    <row r="444" spans="1:2">
      <c r="A444" s="3">
        <f>CPILFESL!A444</f>
        <v>34213</v>
      </c>
      <c r="B444" s="4">
        <f>IFERROR((CPILFESL!B444/CPILFESL!B432)^(1/12)-1, "")</f>
        <v>2.6615690910698486E-3</v>
      </c>
    </row>
    <row r="445" spans="1:2">
      <c r="A445" s="3">
        <f>CPILFESL!A445</f>
        <v>34243</v>
      </c>
      <c r="B445" s="4">
        <f>IFERROR((CPILFESL!B445/CPILFESL!B433)^(1/12)-1, "")</f>
        <v>2.5403683718756565E-3</v>
      </c>
    </row>
    <row r="446" spans="1:2">
      <c r="A446" s="3">
        <f>CPILFESL!A446</f>
        <v>34274</v>
      </c>
      <c r="B446" s="4">
        <f>IFERROR((CPILFESL!B446/CPILFESL!B434)^(1/12)-1, "")</f>
        <v>2.5879560552952707E-3</v>
      </c>
    </row>
    <row r="447" spans="1:2">
      <c r="A447" s="3">
        <f>CPILFESL!A447</f>
        <v>34304</v>
      </c>
      <c r="B447" s="4">
        <f>IFERROR((CPILFESL!B447/CPILFESL!B435)^(1/12)-1, "")</f>
        <v>2.5811335236498589E-3</v>
      </c>
    </row>
    <row r="448" spans="1:2">
      <c r="A448" s="3">
        <f>CPILFESL!A448</f>
        <v>34335</v>
      </c>
      <c r="B448" s="4">
        <f>IFERROR((CPILFESL!B448/CPILFESL!B436)^(1/12)-1, "")</f>
        <v>2.4105962883560483E-3</v>
      </c>
    </row>
    <row r="449" spans="1:2">
      <c r="A449" s="3">
        <f>CPILFESL!A449</f>
        <v>34366</v>
      </c>
      <c r="B449" s="4">
        <f>IFERROR((CPILFESL!B449/CPILFESL!B437)^(1/12)-1, "")</f>
        <v>2.2948493158803096E-3</v>
      </c>
    </row>
    <row r="450" spans="1:2">
      <c r="A450" s="3">
        <f>CPILFESL!A450</f>
        <v>34394</v>
      </c>
      <c r="B450" s="4">
        <f>IFERROR((CPILFESL!B450/CPILFESL!B438)^(1/12)-1, "")</f>
        <v>2.4533602129968024E-3</v>
      </c>
    </row>
    <row r="451" spans="1:2">
      <c r="A451" s="3">
        <f>CPILFESL!A451</f>
        <v>34425</v>
      </c>
      <c r="B451" s="4">
        <f>IFERROR((CPILFESL!B451/CPILFESL!B439)^(1/12)-1, "")</f>
        <v>2.2291809333123691E-3</v>
      </c>
    </row>
    <row r="452" spans="1:2">
      <c r="A452" s="3">
        <f>CPILFESL!A452</f>
        <v>34455</v>
      </c>
      <c r="B452" s="4">
        <f>IFERROR((CPILFESL!B452/CPILFESL!B440)^(1/12)-1, "")</f>
        <v>2.2233765499002356E-3</v>
      </c>
    </row>
    <row r="453" spans="1:2">
      <c r="A453" s="3">
        <f>CPILFESL!A453</f>
        <v>34486</v>
      </c>
      <c r="B453" s="4">
        <f>IFERROR((CPILFESL!B453/CPILFESL!B441)^(1/12)-1, "")</f>
        <v>2.3259199440828215E-3</v>
      </c>
    </row>
    <row r="454" spans="1:2">
      <c r="A454" s="3">
        <f>CPILFESL!A454</f>
        <v>34516</v>
      </c>
      <c r="B454" s="4">
        <f>IFERROR((CPILFESL!B454/CPILFESL!B442)^(1/12)-1, "")</f>
        <v>2.3762267707532203E-3</v>
      </c>
    </row>
    <row r="455" spans="1:2">
      <c r="A455" s="3">
        <f>CPILFESL!A455</f>
        <v>34547</v>
      </c>
      <c r="B455" s="4">
        <f>IFERROR((CPILFESL!B455/CPILFESL!B443)^(1/12)-1, "")</f>
        <v>2.3153988927659963E-3</v>
      </c>
    </row>
    <row r="456" spans="1:2">
      <c r="A456" s="3">
        <f>CPILFESL!A456</f>
        <v>34578</v>
      </c>
      <c r="B456" s="4">
        <f>IFERROR((CPILFESL!B456/CPILFESL!B444)^(1/12)-1, "")</f>
        <v>2.4731652098617385E-3</v>
      </c>
    </row>
    <row r="457" spans="1:2">
      <c r="A457" s="3">
        <f>CPILFESL!A457</f>
        <v>34608</v>
      </c>
      <c r="B457" s="4">
        <f>IFERROR((CPILFESL!B457/CPILFESL!B445)^(1/12)-1, "")</f>
        <v>2.3594061971543567E-3</v>
      </c>
    </row>
    <row r="458" spans="1:2">
      <c r="A458" s="3">
        <f>CPILFESL!A458</f>
        <v>34639</v>
      </c>
      <c r="B458" s="4">
        <f>IFERROR((CPILFESL!B458/CPILFESL!B446)^(1/12)-1, "")</f>
        <v>2.2990567667129369E-3</v>
      </c>
    </row>
    <row r="459" spans="1:2">
      <c r="A459" s="3">
        <f>CPILFESL!A459</f>
        <v>34669</v>
      </c>
      <c r="B459" s="4">
        <f>IFERROR((CPILFESL!B459/CPILFESL!B447)^(1/12)-1, "")</f>
        <v>2.1350435971865256E-3</v>
      </c>
    </row>
    <row r="460" spans="1:2">
      <c r="A460" s="3">
        <f>CPILFESL!A460</f>
        <v>34700</v>
      </c>
      <c r="B460" s="4">
        <f>IFERROR((CPILFESL!B460/CPILFESL!B448)^(1/12)-1, "")</f>
        <v>2.3953741160576136E-3</v>
      </c>
    </row>
    <row r="461" spans="1:2">
      <c r="A461" s="3">
        <f>CPILFESL!A461</f>
        <v>34731</v>
      </c>
      <c r="B461" s="4">
        <f>IFERROR((CPILFESL!B461/CPILFESL!B449)^(1/12)-1, "")</f>
        <v>2.443214944038985E-3</v>
      </c>
    </row>
    <row r="462" spans="1:2">
      <c r="A462" s="3">
        <f>CPILFESL!A462</f>
        <v>34759</v>
      </c>
      <c r="B462" s="4">
        <f>IFERROR((CPILFESL!B462/CPILFESL!B450)^(1/12)-1, "")</f>
        <v>2.4354515856621628E-3</v>
      </c>
    </row>
    <row r="463" spans="1:2">
      <c r="A463" s="3">
        <f>CPILFESL!A463</f>
        <v>34790</v>
      </c>
      <c r="B463" s="4">
        <f>IFERROR((CPILFESL!B463/CPILFESL!B451)^(1/12)-1, "")</f>
        <v>2.588758327543017E-3</v>
      </c>
    </row>
    <row r="464" spans="1:2">
      <c r="A464" s="3">
        <f>CPILFESL!A464</f>
        <v>34820</v>
      </c>
      <c r="B464" s="4">
        <f>IFERROR((CPILFESL!B464/CPILFESL!B452)^(1/12)-1, "")</f>
        <v>2.5302377698004364E-3</v>
      </c>
    </row>
    <row r="465" spans="1:2">
      <c r="A465" s="3">
        <f>CPILFESL!A465</f>
        <v>34851</v>
      </c>
      <c r="B465" s="4">
        <f>IFERROR((CPILFESL!B465/CPILFESL!B453)^(1/12)-1, "")</f>
        <v>2.4704185907062914E-3</v>
      </c>
    </row>
    <row r="466" spans="1:2">
      <c r="A466" s="3">
        <f>CPILFESL!A466</f>
        <v>34881</v>
      </c>
      <c r="B466" s="4">
        <f>IFERROR((CPILFESL!B466/CPILFESL!B454)^(1/12)-1, "")</f>
        <v>2.4657524759785776E-3</v>
      </c>
    </row>
    <row r="467" spans="1:2">
      <c r="A467" s="3">
        <f>CPILFESL!A467</f>
        <v>34912</v>
      </c>
      <c r="B467" s="4">
        <f>IFERROR((CPILFESL!B467/CPILFESL!B455)^(1/12)-1, "")</f>
        <v>2.4595583273507859E-3</v>
      </c>
    </row>
    <row r="468" spans="1:2">
      <c r="A468" s="3">
        <f>CPILFESL!A468</f>
        <v>34943</v>
      </c>
      <c r="B468" s="4">
        <f>IFERROR((CPILFESL!B468/CPILFESL!B456)^(1/12)-1, "")</f>
        <v>2.4533952232597134E-3</v>
      </c>
    </row>
    <row r="469" spans="1:2">
      <c r="A469" s="3">
        <f>CPILFESL!A469</f>
        <v>34973</v>
      </c>
      <c r="B469" s="4">
        <f>IFERROR((CPILFESL!B469/CPILFESL!B457)^(1/12)-1, "")</f>
        <v>2.5515498048567231E-3</v>
      </c>
    </row>
    <row r="470" spans="1:2">
      <c r="A470" s="3">
        <f>CPILFESL!A470</f>
        <v>35004</v>
      </c>
      <c r="B470" s="4">
        <f>IFERROR((CPILFESL!B470/CPILFESL!B458)^(1/12)-1, "")</f>
        <v>2.493949417017971E-3</v>
      </c>
    </row>
    <row r="471" spans="1:2">
      <c r="A471" s="3">
        <f>CPILFESL!A471</f>
        <v>35034</v>
      </c>
      <c r="B471" s="4">
        <f>IFERROR((CPILFESL!B471/CPILFESL!B459)^(1/12)-1, "")</f>
        <v>2.4923953123159315E-3</v>
      </c>
    </row>
    <row r="472" spans="1:2">
      <c r="A472" s="3">
        <f>CPILFESL!A472</f>
        <v>35065</v>
      </c>
      <c r="B472" s="4">
        <f>IFERROR((CPILFESL!B472/CPILFESL!B460)^(1/12)-1, "")</f>
        <v>2.4305546825160729E-3</v>
      </c>
    </row>
    <row r="473" spans="1:2">
      <c r="A473" s="3">
        <f>CPILFESL!A473</f>
        <v>35096</v>
      </c>
      <c r="B473" s="4">
        <f>IFERROR((CPILFESL!B473/CPILFESL!B461)^(1/12)-1, "")</f>
        <v>2.3736175573514373E-3</v>
      </c>
    </row>
    <row r="474" spans="1:2">
      <c r="A474" s="3">
        <f>CPILFESL!A474</f>
        <v>35125</v>
      </c>
      <c r="B474" s="4">
        <f>IFERROR((CPILFESL!B474/CPILFESL!B462)^(1/12)-1, "")</f>
        <v>2.3154994551664032E-3</v>
      </c>
    </row>
    <row r="475" spans="1:2">
      <c r="A475" s="3">
        <f>CPILFESL!A475</f>
        <v>35156</v>
      </c>
      <c r="B475" s="4">
        <f>IFERROR((CPILFESL!B475/CPILFESL!B463)^(1/12)-1, "")</f>
        <v>2.15628720521166E-3</v>
      </c>
    </row>
    <row r="476" spans="1:2">
      <c r="A476" s="3">
        <f>CPILFESL!A476</f>
        <v>35186</v>
      </c>
      <c r="B476" s="4">
        <f>IFERROR((CPILFESL!B476/CPILFESL!B464)^(1/12)-1, "")</f>
        <v>2.2029397748466462E-3</v>
      </c>
    </row>
    <row r="477" spans="1:2">
      <c r="A477" s="3">
        <f>CPILFESL!A477</f>
        <v>35217</v>
      </c>
      <c r="B477" s="4">
        <f>IFERROR((CPILFESL!B477/CPILFESL!B465)^(1/12)-1, "")</f>
        <v>2.1975355094780991E-3</v>
      </c>
    </row>
    <row r="478" spans="1:2">
      <c r="A478" s="3">
        <f>CPILFESL!A478</f>
        <v>35247</v>
      </c>
      <c r="B478" s="4">
        <f>IFERROR((CPILFESL!B478/CPILFESL!B466)^(1/12)-1, "")</f>
        <v>2.193499689886691E-3</v>
      </c>
    </row>
    <row r="479" spans="1:2">
      <c r="A479" s="3">
        <f>CPILFESL!A479</f>
        <v>35278</v>
      </c>
      <c r="B479" s="4">
        <f>IFERROR((CPILFESL!B479/CPILFESL!B467)^(1/12)-1, "")</f>
        <v>2.1378469463573246E-3</v>
      </c>
    </row>
    <row r="480" spans="1:2">
      <c r="A480" s="3">
        <f>CPILFESL!A480</f>
        <v>35309</v>
      </c>
      <c r="B480" s="4">
        <f>IFERROR((CPILFESL!B480/CPILFESL!B468)^(1/12)-1, "")</f>
        <v>2.1828096015177323E-3</v>
      </c>
    </row>
    <row r="481" spans="1:2">
      <c r="A481" s="3">
        <f>CPILFESL!A481</f>
        <v>35339</v>
      </c>
      <c r="B481" s="4">
        <f>IFERROR((CPILFESL!B481/CPILFESL!B469)^(1/12)-1, "")</f>
        <v>2.0761091798910947E-3</v>
      </c>
    </row>
    <row r="482" spans="1:2">
      <c r="A482" s="3">
        <f>CPILFESL!A482</f>
        <v>35370</v>
      </c>
      <c r="B482" s="4">
        <f>IFERROR((CPILFESL!B482/CPILFESL!B470)^(1/12)-1, "")</f>
        <v>2.1222916714387363E-3</v>
      </c>
    </row>
    <row r="483" spans="1:2">
      <c r="A483" s="3">
        <f>CPILFESL!A483</f>
        <v>35400</v>
      </c>
      <c r="B483" s="4">
        <f>IFERROR((CPILFESL!B483/CPILFESL!B471)^(1/12)-1, "")</f>
        <v>2.1709071559297133E-3</v>
      </c>
    </row>
    <row r="484" spans="1:2">
      <c r="A484" s="3">
        <f>CPILFESL!A484</f>
        <v>35431</v>
      </c>
      <c r="B484" s="4">
        <f>IFERROR((CPILFESL!B484/CPILFESL!B472)^(1/12)-1, "")</f>
        <v>2.0635694436896834E-3</v>
      </c>
    </row>
    <row r="485" spans="1:2">
      <c r="A485" s="3">
        <f>CPILFESL!A485</f>
        <v>35462</v>
      </c>
      <c r="B485" s="4">
        <f>IFERROR((CPILFESL!B485/CPILFESL!B473)^(1/12)-1, "")</f>
        <v>2.059835561962986E-3</v>
      </c>
    </row>
    <row r="486" spans="1:2">
      <c r="A486" s="3">
        <f>CPILFESL!A486</f>
        <v>35490</v>
      </c>
      <c r="B486" s="4">
        <f>IFERROR((CPILFESL!B486/CPILFESL!B474)^(1/12)-1, "")</f>
        <v>2.0053084409645816E-3</v>
      </c>
    </row>
    <row r="487" spans="1:2">
      <c r="A487" s="3">
        <f>CPILFESL!A487</f>
        <v>35521</v>
      </c>
      <c r="B487" s="4">
        <f>IFERROR((CPILFESL!B487/CPILFESL!B475)^(1/12)-1, "")</f>
        <v>2.1513555799876904E-3</v>
      </c>
    </row>
    <row r="488" spans="1:2">
      <c r="A488" s="3">
        <f>CPILFESL!A488</f>
        <v>35551</v>
      </c>
      <c r="B488" s="4">
        <f>IFERROR((CPILFESL!B488/CPILFESL!B476)^(1/12)-1, "")</f>
        <v>2.0968594796380025E-3</v>
      </c>
    </row>
    <row r="489" spans="1:2">
      <c r="A489" s="3">
        <f>CPILFESL!A489</f>
        <v>35582</v>
      </c>
      <c r="B489" s="4">
        <f>IFERROR((CPILFESL!B489/CPILFESL!B477)^(1/12)-1, "")</f>
        <v>1.9933162293097606E-3</v>
      </c>
    </row>
    <row r="490" spans="1:2">
      <c r="A490" s="3">
        <f>CPILFESL!A490</f>
        <v>35612</v>
      </c>
      <c r="B490" s="4">
        <f>IFERROR((CPILFESL!B490/CPILFESL!B478)^(1/12)-1, "")</f>
        <v>1.9897478920616329E-3</v>
      </c>
    </row>
    <row r="491" spans="1:2">
      <c r="A491" s="3">
        <f>CPILFESL!A491</f>
        <v>35643</v>
      </c>
      <c r="B491" s="4">
        <f>IFERROR((CPILFESL!B491/CPILFESL!B479)^(1/12)-1, "")</f>
        <v>1.8879031777145894E-3</v>
      </c>
    </row>
    <row r="492" spans="1:2">
      <c r="A492" s="3">
        <f>CPILFESL!A492</f>
        <v>35674</v>
      </c>
      <c r="B492" s="4">
        <f>IFERROR((CPILFESL!B492/CPILFESL!B480)^(1/12)-1, "")</f>
        <v>1.8332530490865473E-3</v>
      </c>
    </row>
    <row r="493" spans="1:2">
      <c r="A493" s="3">
        <f>CPILFESL!A493</f>
        <v>35704</v>
      </c>
      <c r="B493" s="4">
        <f>IFERROR((CPILFESL!B493/CPILFESL!B481)^(1/12)-1, "")</f>
        <v>1.8789412925031002E-3</v>
      </c>
    </row>
    <row r="494" spans="1:2">
      <c r="A494" s="3">
        <f>CPILFESL!A494</f>
        <v>35735</v>
      </c>
      <c r="B494" s="4">
        <f>IFERROR((CPILFESL!B494/CPILFESL!B482)^(1/12)-1, "")</f>
        <v>1.7767918223532408E-3</v>
      </c>
    </row>
    <row r="495" spans="1:2">
      <c r="A495" s="3">
        <f>CPILFESL!A495</f>
        <v>35765</v>
      </c>
      <c r="B495" s="4">
        <f>IFERROR((CPILFESL!B495/CPILFESL!B483)^(1/12)-1, "")</f>
        <v>1.8722755351208153E-3</v>
      </c>
    </row>
    <row r="496" spans="1:2">
      <c r="A496" s="3">
        <f>CPILFESL!A496</f>
        <v>35796</v>
      </c>
      <c r="B496" s="4">
        <f>IFERROR((CPILFESL!B496/CPILFESL!B484)^(1/12)-1, "")</f>
        <v>1.8678579005235729E-3</v>
      </c>
    </row>
    <row r="497" spans="1:2">
      <c r="A497" s="3">
        <f>CPILFESL!A497</f>
        <v>35827</v>
      </c>
      <c r="B497" s="4">
        <f>IFERROR((CPILFESL!B497/CPILFESL!B485)^(1/12)-1, "")</f>
        <v>1.8645583395209275E-3</v>
      </c>
    </row>
    <row r="498" spans="1:2">
      <c r="A498" s="3">
        <f>CPILFESL!A498</f>
        <v>35855</v>
      </c>
      <c r="B498" s="4">
        <f>IFERROR((CPILFESL!B498/CPILFESL!B486)^(1/12)-1, "")</f>
        <v>1.8612717975323712E-3</v>
      </c>
    </row>
    <row r="499" spans="1:2">
      <c r="A499" s="3">
        <f>CPILFESL!A499</f>
        <v>35886</v>
      </c>
      <c r="B499" s="4">
        <f>IFERROR((CPILFESL!B499/CPILFESL!B487)^(1/12)-1, "")</f>
        <v>1.7590798990028134E-3</v>
      </c>
    </row>
    <row r="500" spans="1:2">
      <c r="A500" s="3">
        <f>CPILFESL!A500</f>
        <v>35916</v>
      </c>
      <c r="B500" s="4">
        <f>IFERROR((CPILFESL!B500/CPILFESL!B488)^(1/12)-1, "")</f>
        <v>1.8042884312690077E-3</v>
      </c>
    </row>
    <row r="501" spans="1:2">
      <c r="A501" s="3">
        <f>CPILFESL!A501</f>
        <v>35947</v>
      </c>
      <c r="B501" s="4">
        <f>IFERROR((CPILFESL!B501/CPILFESL!B489)^(1/12)-1, "")</f>
        <v>1.850395294210827E-3</v>
      </c>
    </row>
    <row r="502" spans="1:2">
      <c r="A502" s="3">
        <f>CPILFESL!A502</f>
        <v>35977</v>
      </c>
      <c r="B502" s="4">
        <f>IFERROR((CPILFESL!B502/CPILFESL!B490)^(1/12)-1, "")</f>
        <v>1.8471556893349117E-3</v>
      </c>
    </row>
    <row r="503" spans="1:2">
      <c r="A503" s="3">
        <f>CPILFESL!A503</f>
        <v>36008</v>
      </c>
      <c r="B503" s="4">
        <f>IFERROR((CPILFESL!B503/CPILFESL!B491)^(1/12)-1, "")</f>
        <v>2.0382442697033376E-3</v>
      </c>
    </row>
    <row r="504" spans="1:2">
      <c r="A504" s="3">
        <f>CPILFESL!A504</f>
        <v>36039</v>
      </c>
      <c r="B504" s="4">
        <f>IFERROR((CPILFESL!B504/CPILFESL!B492)^(1/12)-1, "")</f>
        <v>1.937695919867144E-3</v>
      </c>
    </row>
    <row r="505" spans="1:2">
      <c r="A505" s="3">
        <f>CPILFESL!A505</f>
        <v>36069</v>
      </c>
      <c r="B505" s="4">
        <f>IFERROR((CPILFESL!B505/CPILFESL!B493)^(1/12)-1, "")</f>
        <v>1.8375087385125166E-3</v>
      </c>
    </row>
    <row r="506" spans="1:2">
      <c r="A506" s="3">
        <f>CPILFESL!A506</f>
        <v>36100</v>
      </c>
      <c r="B506" s="4">
        <f>IFERROR((CPILFESL!B506/CPILFESL!B494)^(1/12)-1, "")</f>
        <v>1.9309593316532148E-3</v>
      </c>
    </row>
    <row r="507" spans="1:2">
      <c r="A507" s="3">
        <f>CPILFESL!A507</f>
        <v>36130</v>
      </c>
      <c r="B507" s="4">
        <f>IFERROR((CPILFESL!B507/CPILFESL!B495)^(1/12)-1, "")</f>
        <v>2.0217601092404891E-3</v>
      </c>
    </row>
    <row r="508" spans="1:2">
      <c r="A508" s="3">
        <f>CPILFESL!A508</f>
        <v>36161</v>
      </c>
      <c r="B508" s="4">
        <f>IFERROR((CPILFESL!B508/CPILFESL!B496)^(1/12)-1, "")</f>
        <v>1.9220529443133572E-3</v>
      </c>
    </row>
    <row r="509" spans="1:2">
      <c r="A509" s="3">
        <f>CPILFESL!A509</f>
        <v>36192</v>
      </c>
      <c r="B509" s="4">
        <f>IFERROR((CPILFESL!B509/CPILFESL!B497)^(1/12)-1, "")</f>
        <v>1.7762235563958395E-3</v>
      </c>
    </row>
    <row r="510" spans="1:2">
      <c r="A510" s="3">
        <f>CPILFESL!A510</f>
        <v>36220</v>
      </c>
      <c r="B510" s="4">
        <f>IFERROR((CPILFESL!B510/CPILFESL!B498)^(1/12)-1, "")</f>
        <v>1.6781899399598288E-3</v>
      </c>
    </row>
    <row r="511" spans="1:2">
      <c r="A511" s="3">
        <f>CPILFESL!A511</f>
        <v>36251</v>
      </c>
      <c r="B511" s="4">
        <f>IFERROR((CPILFESL!B511/CPILFESL!B499)^(1/12)-1, "")</f>
        <v>1.8174702229829531E-3</v>
      </c>
    </row>
    <row r="512" spans="1:2">
      <c r="A512" s="3">
        <f>CPILFESL!A512</f>
        <v>36281</v>
      </c>
      <c r="B512" s="4">
        <f>IFERROR((CPILFESL!B512/CPILFESL!B500)^(1/12)-1, "")</f>
        <v>1.7187658269748329E-3</v>
      </c>
    </row>
    <row r="513" spans="1:2">
      <c r="A513" s="3">
        <f>CPILFESL!A513</f>
        <v>36312</v>
      </c>
      <c r="B513" s="4">
        <f>IFERROR((CPILFESL!B513/CPILFESL!B501)^(1/12)-1, "")</f>
        <v>1.6213366660540185E-3</v>
      </c>
    </row>
    <row r="514" spans="1:2">
      <c r="A514" s="3">
        <f>CPILFESL!A514</f>
        <v>36342</v>
      </c>
      <c r="B514" s="4">
        <f>IFERROR((CPILFESL!B514/CPILFESL!B502)^(1/12)-1, "")</f>
        <v>1.7128775592478718E-3</v>
      </c>
    </row>
    <row r="515" spans="1:2">
      <c r="A515" s="3">
        <f>CPILFESL!A515</f>
        <v>36373</v>
      </c>
      <c r="B515" s="4">
        <f>IFERROR((CPILFESL!B515/CPILFESL!B503)^(1/12)-1, "")</f>
        <v>1.5668847742302816E-3</v>
      </c>
    </row>
    <row r="516" spans="1:2">
      <c r="A516" s="3">
        <f>CPILFESL!A516</f>
        <v>36404</v>
      </c>
      <c r="B516" s="4">
        <f>IFERROR((CPILFESL!B516/CPILFESL!B504)^(1/12)-1, "")</f>
        <v>1.7060586945527589E-3</v>
      </c>
    </row>
    <row r="517" spans="1:2">
      <c r="A517" s="3">
        <f>CPILFESL!A517</f>
        <v>36434</v>
      </c>
      <c r="B517" s="4">
        <f>IFERROR((CPILFESL!B517/CPILFESL!B505)^(1/12)-1, "")</f>
        <v>1.7510049846956033E-3</v>
      </c>
    </row>
    <row r="518" spans="1:2">
      <c r="A518" s="3">
        <f>CPILFESL!A518</f>
        <v>36465</v>
      </c>
      <c r="B518" s="4">
        <f>IFERROR((CPILFESL!B518/CPILFESL!B506)^(1/12)-1, "")</f>
        <v>1.7002570269690764E-3</v>
      </c>
    </row>
    <row r="519" spans="1:2">
      <c r="A519" s="3">
        <f>CPILFESL!A519</f>
        <v>36495</v>
      </c>
      <c r="B519" s="4">
        <f>IFERROR((CPILFESL!B519/CPILFESL!B507)^(1/12)-1, "")</f>
        <v>1.5544844912509515E-3</v>
      </c>
    </row>
    <row r="520" spans="1:2">
      <c r="A520" s="3">
        <f>CPILFESL!A520</f>
        <v>36526</v>
      </c>
      <c r="B520" s="4">
        <f>IFERROR((CPILFESL!B520/CPILFESL!B508)^(1/12)-1, "")</f>
        <v>1.7391527061092482E-3</v>
      </c>
    </row>
    <row r="521" spans="1:2">
      <c r="A521" s="3">
        <f>CPILFESL!A521</f>
        <v>36557</v>
      </c>
      <c r="B521" s="4">
        <f>IFERROR((CPILFESL!B521/CPILFESL!B509)^(1/12)-1, "")</f>
        <v>1.7856977258952078E-3</v>
      </c>
    </row>
    <row r="522" spans="1:2">
      <c r="A522" s="3">
        <f>CPILFESL!A522</f>
        <v>36586</v>
      </c>
      <c r="B522" s="4">
        <f>IFERROR((CPILFESL!B522/CPILFESL!B510)^(1/12)-1, "")</f>
        <v>2.016936012374293E-3</v>
      </c>
    </row>
    <row r="523" spans="1:2">
      <c r="A523" s="3">
        <f>CPILFESL!A523</f>
        <v>36617</v>
      </c>
      <c r="B523" s="4">
        <f>IFERROR((CPILFESL!B523/CPILFESL!B511)^(1/12)-1, "")</f>
        <v>1.8713358053834561E-3</v>
      </c>
    </row>
    <row r="524" spans="1:2">
      <c r="A524" s="3">
        <f>CPILFESL!A524</f>
        <v>36647</v>
      </c>
      <c r="B524" s="4">
        <f>IFERROR((CPILFESL!B524/CPILFESL!B512)^(1/12)-1, "")</f>
        <v>1.9616980953474084E-3</v>
      </c>
    </row>
    <row r="525" spans="1:2">
      <c r="A525" s="3">
        <f>CPILFESL!A525</f>
        <v>36678</v>
      </c>
      <c r="B525" s="4">
        <f>IFERROR((CPILFESL!B525/CPILFESL!B513)^(1/12)-1, "")</f>
        <v>2.0990404718033151E-3</v>
      </c>
    </row>
    <row r="526" spans="1:2">
      <c r="A526" s="3">
        <f>CPILFESL!A526</f>
        <v>36708</v>
      </c>
      <c r="B526" s="4">
        <f>IFERROR((CPILFESL!B526/CPILFESL!B514)^(1/12)-1, "")</f>
        <v>2.0471854935304457E-3</v>
      </c>
    </row>
    <row r="527" spans="1:2">
      <c r="A527" s="3">
        <f>CPILFESL!A527</f>
        <v>36739</v>
      </c>
      <c r="B527" s="4">
        <f>IFERROR((CPILFESL!B527/CPILFESL!B515)^(1/12)-1, "")</f>
        <v>2.1367689103761744E-3</v>
      </c>
    </row>
    <row r="528" spans="1:2">
      <c r="A528" s="3">
        <f>CPILFESL!A528</f>
        <v>36770</v>
      </c>
      <c r="B528" s="4">
        <f>IFERROR((CPILFESL!B528/CPILFESL!B516)^(1/12)-1, "")</f>
        <v>2.0850333995865444E-3</v>
      </c>
    </row>
    <row r="529" spans="1:2">
      <c r="A529" s="3">
        <f>CPILFESL!A529</f>
        <v>36800</v>
      </c>
      <c r="B529" s="4">
        <f>IFERROR((CPILFESL!B529/CPILFESL!B517)^(1/12)-1, "")</f>
        <v>2.0815611252025246E-3</v>
      </c>
    </row>
    <row r="530" spans="1:2">
      <c r="A530" s="3">
        <f>CPILFESL!A530</f>
        <v>36831</v>
      </c>
      <c r="B530" s="4">
        <f>IFERROR((CPILFESL!B530/CPILFESL!B518)^(1/12)-1, "")</f>
        <v>2.169369236493246E-3</v>
      </c>
    </row>
    <row r="531" spans="1:2">
      <c r="A531" s="3">
        <f>CPILFESL!A531</f>
        <v>36861</v>
      </c>
      <c r="B531" s="4">
        <f>IFERROR((CPILFESL!B531/CPILFESL!B519)^(1/12)-1, "")</f>
        <v>2.1202221214970951E-3</v>
      </c>
    </row>
    <row r="532" spans="1:2">
      <c r="A532" s="3">
        <f>CPILFESL!A532</f>
        <v>36892</v>
      </c>
      <c r="B532" s="4">
        <f>IFERROR((CPILFESL!B532/CPILFESL!B520)^(1/12)-1, "")</f>
        <v>2.1132088118647196E-3</v>
      </c>
    </row>
    <row r="533" spans="1:2">
      <c r="A533" s="3">
        <f>CPILFESL!A533</f>
        <v>36923</v>
      </c>
      <c r="B533" s="4">
        <f>IFERROR((CPILFESL!B533/CPILFESL!B521)^(1/12)-1, "")</f>
        <v>2.2934060267432166E-3</v>
      </c>
    </row>
    <row r="534" spans="1:2">
      <c r="A534" s="3">
        <f>CPILFESL!A534</f>
        <v>36951</v>
      </c>
      <c r="B534" s="4">
        <f>IFERROR((CPILFESL!B534/CPILFESL!B522)^(1/12)-1, "")</f>
        <v>2.1503118772501217E-3</v>
      </c>
    </row>
    <row r="535" spans="1:2">
      <c r="A535" s="3">
        <f>CPILFESL!A535</f>
        <v>36982</v>
      </c>
      <c r="B535" s="4">
        <f>IFERROR((CPILFESL!B535/CPILFESL!B523)^(1/12)-1, "")</f>
        <v>2.1919054889054657E-3</v>
      </c>
    </row>
    <row r="536" spans="1:2">
      <c r="A536" s="3">
        <f>CPILFESL!A536</f>
        <v>37012</v>
      </c>
      <c r="B536" s="4">
        <f>IFERROR((CPILFESL!B536/CPILFESL!B524)^(1/12)-1, "")</f>
        <v>2.0970235393522607E-3</v>
      </c>
    </row>
    <row r="537" spans="1:2">
      <c r="A537" s="3">
        <f>CPILFESL!A537</f>
        <v>37043</v>
      </c>
      <c r="B537" s="4">
        <f>IFERROR((CPILFESL!B537/CPILFESL!B525)^(1/12)-1, "")</f>
        <v>2.2272520587107714E-3</v>
      </c>
    </row>
    <row r="538" spans="1:2">
      <c r="A538" s="3">
        <f>CPILFESL!A538</f>
        <v>37073</v>
      </c>
      <c r="B538" s="4">
        <f>IFERROR((CPILFESL!B538/CPILFESL!B526)^(1/12)-1, "")</f>
        <v>2.2224029342585716E-3</v>
      </c>
    </row>
    <row r="539" spans="1:2">
      <c r="A539" s="3">
        <f>CPILFESL!A539</f>
        <v>37104</v>
      </c>
      <c r="B539" s="4">
        <f>IFERROR((CPILFESL!B539/CPILFESL!B527)^(1/12)-1, "")</f>
        <v>2.1728549367012739E-3</v>
      </c>
    </row>
    <row r="540" spans="1:2">
      <c r="A540" s="3">
        <f>CPILFESL!A540</f>
        <v>37135</v>
      </c>
      <c r="B540" s="4">
        <f>IFERROR((CPILFESL!B540/CPILFESL!B528)^(1/12)-1, "")</f>
        <v>2.168143608448192E-3</v>
      </c>
    </row>
    <row r="541" spans="1:2">
      <c r="A541" s="3">
        <f>CPILFESL!A541</f>
        <v>37165</v>
      </c>
      <c r="B541" s="4">
        <f>IFERROR((CPILFESL!B541/CPILFESL!B529)^(1/12)-1, "")</f>
        <v>2.1646235073133901E-3</v>
      </c>
    </row>
    <row r="542" spans="1:2">
      <c r="A542" s="3">
        <f>CPILFESL!A542</f>
        <v>37196</v>
      </c>
      <c r="B542" s="4">
        <f>IFERROR((CPILFESL!B542/CPILFESL!B530)^(1/12)-1, "")</f>
        <v>2.2476292378008633E-3</v>
      </c>
    </row>
    <row r="543" spans="1:2">
      <c r="A543" s="3">
        <f>CPILFESL!A543</f>
        <v>37226</v>
      </c>
      <c r="B543" s="4">
        <f>IFERROR((CPILFESL!B543/CPILFESL!B531)^(1/12)-1, "")</f>
        <v>2.2895513850724747E-3</v>
      </c>
    </row>
    <row r="544" spans="1:2">
      <c r="A544" s="3">
        <f>CPILFESL!A544</f>
        <v>37257</v>
      </c>
      <c r="B544" s="4">
        <f>IFERROR((CPILFESL!B544/CPILFESL!B532)^(1/12)-1, "")</f>
        <v>2.149499596782789E-3</v>
      </c>
    </row>
    <row r="545" spans="1:2">
      <c r="A545" s="3">
        <f>CPILFESL!A545</f>
        <v>37288</v>
      </c>
      <c r="B545" s="4">
        <f>IFERROR((CPILFESL!B545/CPILFESL!B533)^(1/12)-1, "")</f>
        <v>2.099590025353093E-3</v>
      </c>
    </row>
    <row r="546" spans="1:2">
      <c r="A546" s="3">
        <f>CPILFESL!A546</f>
        <v>37316</v>
      </c>
      <c r="B546" s="4">
        <f>IFERROR((CPILFESL!B546/CPILFESL!B534)^(1/12)-1, "")</f>
        <v>2.0079936324606251E-3</v>
      </c>
    </row>
    <row r="547" spans="1:2">
      <c r="A547" s="3">
        <f>CPILFESL!A547</f>
        <v>37347</v>
      </c>
      <c r="B547" s="4">
        <f>IFERROR((CPILFESL!B547/CPILFESL!B535)^(1/12)-1, "")</f>
        <v>2.0477330161638996E-3</v>
      </c>
    </row>
    <row r="548" spans="1:2">
      <c r="A548" s="3">
        <f>CPILFESL!A548</f>
        <v>37377</v>
      </c>
      <c r="B548" s="4">
        <f>IFERROR((CPILFESL!B548/CPILFESL!B536)^(1/12)-1, "")</f>
        <v>2.089508462477685E-3</v>
      </c>
    </row>
    <row r="549" spans="1:2">
      <c r="A549" s="3">
        <f>CPILFESL!A549</f>
        <v>37408</v>
      </c>
      <c r="B549" s="4">
        <f>IFERROR((CPILFESL!B549/CPILFESL!B537)^(1/12)-1, "")</f>
        <v>1.8625217769923097E-3</v>
      </c>
    </row>
    <row r="550" spans="1:2">
      <c r="A550" s="3">
        <f>CPILFESL!A550</f>
        <v>37438</v>
      </c>
      <c r="B550" s="4">
        <f>IFERROR((CPILFESL!B550/CPILFESL!B538)^(1/12)-1, "")</f>
        <v>1.8147517467312912E-3</v>
      </c>
    </row>
    <row r="551" spans="1:2">
      <c r="A551" s="3">
        <f>CPILFESL!A551</f>
        <v>37469</v>
      </c>
      <c r="B551" s="4">
        <f>IFERROR((CPILFESL!B551/CPILFESL!B539)^(1/12)-1, "")</f>
        <v>1.9430357445011648E-3</v>
      </c>
    </row>
    <row r="552" spans="1:2">
      <c r="A552" s="3">
        <f>CPILFESL!A552</f>
        <v>37500</v>
      </c>
      <c r="B552" s="4">
        <f>IFERROR((CPILFESL!B552/CPILFESL!B540)^(1/12)-1, "")</f>
        <v>1.8516822473018113E-3</v>
      </c>
    </row>
    <row r="553" spans="1:2">
      <c r="A553" s="3">
        <f>CPILFESL!A553</f>
        <v>37530</v>
      </c>
      <c r="B553" s="4">
        <f>IFERROR((CPILFESL!B553/CPILFESL!B541)^(1/12)-1, "")</f>
        <v>1.8051633070101936E-3</v>
      </c>
    </row>
    <row r="554" spans="1:2">
      <c r="A554" s="3">
        <f>CPILFESL!A554</f>
        <v>37561</v>
      </c>
      <c r="B554" s="4">
        <f>IFERROR((CPILFESL!B554/CPILFESL!B542)^(1/12)-1, "")</f>
        <v>1.6681115658188084E-3</v>
      </c>
    </row>
    <row r="555" spans="1:2">
      <c r="A555" s="3">
        <f>CPILFESL!A555</f>
        <v>37591</v>
      </c>
      <c r="B555" s="4">
        <f>IFERROR((CPILFESL!B555/CPILFESL!B543)^(1/12)-1, "")</f>
        <v>1.6220402034385906E-3</v>
      </c>
    </row>
    <row r="556" spans="1:2">
      <c r="A556" s="3">
        <f>CPILFESL!A556</f>
        <v>37622</v>
      </c>
      <c r="B556" s="4">
        <f>IFERROR((CPILFESL!B556/CPILFESL!B544)^(1/12)-1, "")</f>
        <v>1.6194842560288691E-3</v>
      </c>
    </row>
    <row r="557" spans="1:2">
      <c r="A557" s="3">
        <f>CPILFESL!A557</f>
        <v>37653</v>
      </c>
      <c r="B557" s="4">
        <f>IFERROR((CPILFESL!B557/CPILFESL!B545)^(1/12)-1, "")</f>
        <v>1.486118695446681E-3</v>
      </c>
    </row>
    <row r="558" spans="1:2">
      <c r="A558" s="3">
        <f>CPILFESL!A558</f>
        <v>37681</v>
      </c>
      <c r="B558" s="4">
        <f>IFERROR((CPILFESL!B558/CPILFESL!B546)^(1/12)-1, "")</f>
        <v>1.4419970947081584E-3</v>
      </c>
    </row>
    <row r="559" spans="1:2">
      <c r="A559" s="3">
        <f>CPILFESL!A559</f>
        <v>37712</v>
      </c>
      <c r="B559" s="4">
        <f>IFERROR((CPILFESL!B559/CPILFESL!B547)^(1/12)-1, "")</f>
        <v>1.2217686354036861E-3</v>
      </c>
    </row>
    <row r="560" spans="1:2">
      <c r="A560" s="3">
        <f>CPILFESL!A560</f>
        <v>37742</v>
      </c>
      <c r="B560" s="4">
        <f>IFERROR((CPILFESL!B560/CPILFESL!B548)^(1/12)-1, "")</f>
        <v>1.2631178747344318E-3</v>
      </c>
    </row>
    <row r="561" spans="1:2">
      <c r="A561" s="3">
        <f>CPILFESL!A561</f>
        <v>37773</v>
      </c>
      <c r="B561" s="4">
        <f>IFERROR((CPILFESL!B561/CPILFESL!B549)^(1/12)-1, "")</f>
        <v>1.2185782591969119E-3</v>
      </c>
    </row>
    <row r="562" spans="1:2">
      <c r="A562" s="3">
        <f>CPILFESL!A562</f>
        <v>37803</v>
      </c>
      <c r="B562" s="4">
        <f>IFERROR((CPILFESL!B562/CPILFESL!B550)^(1/12)-1, "")</f>
        <v>1.259825462522679E-3</v>
      </c>
    </row>
    <row r="563" spans="1:2">
      <c r="A563" s="3">
        <f>CPILFESL!A563</f>
        <v>37834</v>
      </c>
      <c r="B563" s="4">
        <f>IFERROR((CPILFESL!B563/CPILFESL!B551)^(1/12)-1, "")</f>
        <v>1.0836970902572407E-3</v>
      </c>
    </row>
    <row r="564" spans="1:2">
      <c r="A564" s="3">
        <f>CPILFESL!A564</f>
        <v>37865</v>
      </c>
      <c r="B564" s="4">
        <f>IFERROR((CPILFESL!B564/CPILFESL!B552)^(1/12)-1, "")</f>
        <v>1.0395140954742033E-3</v>
      </c>
    </row>
    <row r="565" spans="1:2">
      <c r="A565" s="3">
        <f>CPILFESL!A565</f>
        <v>37895</v>
      </c>
      <c r="B565" s="4">
        <f>IFERROR((CPILFESL!B565/CPILFESL!B553)^(1/12)-1, "")</f>
        <v>1.0814469081086298E-3</v>
      </c>
    </row>
    <row r="566" spans="1:2">
      <c r="A566" s="3">
        <f>CPILFESL!A566</f>
        <v>37926</v>
      </c>
      <c r="B566" s="4">
        <f>IFERROR((CPILFESL!B566/CPILFESL!B554)^(1/12)-1, "")</f>
        <v>9.0739097673142588E-4</v>
      </c>
    </row>
    <row r="567" spans="1:2">
      <c r="A567" s="3">
        <f>CPILFESL!A567</f>
        <v>37956</v>
      </c>
      <c r="B567" s="4">
        <f>IFERROR((CPILFESL!B567/CPILFESL!B555)^(1/12)-1, "")</f>
        <v>9.0645095368202533E-4</v>
      </c>
    </row>
    <row r="568" spans="1:2">
      <c r="A568" s="3">
        <f>CPILFESL!A568</f>
        <v>37987</v>
      </c>
      <c r="B568" s="4">
        <f>IFERROR((CPILFESL!B568/CPILFESL!B556)^(1/12)-1, "")</f>
        <v>9.4791849751674206E-4</v>
      </c>
    </row>
    <row r="569" spans="1:2">
      <c r="A569" s="3">
        <f>CPILFESL!A569</f>
        <v>38018</v>
      </c>
      <c r="B569" s="4">
        <f>IFERROR((CPILFESL!B569/CPILFESL!B557)^(1/12)-1, "")</f>
        <v>1.0330706563970171E-3</v>
      </c>
    </row>
    <row r="570" spans="1:2">
      <c r="A570" s="3">
        <f>CPILFESL!A570</f>
        <v>38047</v>
      </c>
      <c r="B570" s="4">
        <f>IFERROR((CPILFESL!B570/CPILFESL!B558)^(1/12)-1, "")</f>
        <v>1.2895154758454375E-3</v>
      </c>
    </row>
    <row r="571" spans="1:2">
      <c r="A571" s="3">
        <f>CPILFESL!A571</f>
        <v>38078</v>
      </c>
      <c r="B571" s="4">
        <f>IFERROR((CPILFESL!B571/CPILFESL!B559)^(1/12)-1, "")</f>
        <v>1.4600785863658761E-3</v>
      </c>
    </row>
    <row r="572" spans="1:2">
      <c r="A572" s="3">
        <f>CPILFESL!A572</f>
        <v>38108</v>
      </c>
      <c r="B572" s="4">
        <f>IFERROR((CPILFESL!B572/CPILFESL!B560)^(1/12)-1, "")</f>
        <v>1.4145509011840307E-3</v>
      </c>
    </row>
    <row r="573" spans="1:2">
      <c r="A573" s="3">
        <f>CPILFESL!A573</f>
        <v>38139</v>
      </c>
      <c r="B573" s="4">
        <f>IFERROR((CPILFESL!B573/CPILFESL!B561)^(1/12)-1, "")</f>
        <v>1.5412715733789106E-3</v>
      </c>
    </row>
    <row r="574" spans="1:2">
      <c r="A574" s="3">
        <f>CPILFESL!A574</f>
        <v>38169</v>
      </c>
      <c r="B574" s="4">
        <f>IFERROR((CPILFESL!B574/CPILFESL!B562)^(1/12)-1, "")</f>
        <v>1.4533392008051482E-3</v>
      </c>
    </row>
    <row r="575" spans="1:2">
      <c r="A575" s="3">
        <f>CPILFESL!A575</f>
        <v>38200</v>
      </c>
      <c r="B575" s="4">
        <f>IFERROR((CPILFESL!B575/CPILFESL!B563)^(1/12)-1, "")</f>
        <v>1.4094757142717462E-3</v>
      </c>
    </row>
    <row r="576" spans="1:2">
      <c r="A576" s="3">
        <f>CPILFESL!A576</f>
        <v>38231</v>
      </c>
      <c r="B576" s="4">
        <f>IFERROR((CPILFESL!B576/CPILFESL!B564)^(1/12)-1, "")</f>
        <v>1.6203132602488068E-3</v>
      </c>
    </row>
    <row r="577" spans="1:2">
      <c r="A577" s="3">
        <f>CPILFESL!A577</f>
        <v>38261</v>
      </c>
      <c r="B577" s="4">
        <f>IFERROR((CPILFESL!B577/CPILFESL!B565)^(1/12)-1, "")</f>
        <v>1.6600173821212927E-3</v>
      </c>
    </row>
    <row r="578" spans="1:2">
      <c r="A578" s="3">
        <f>CPILFESL!A578</f>
        <v>38292</v>
      </c>
      <c r="B578" s="4">
        <f>IFERROR((CPILFESL!B578/CPILFESL!B566)^(1/12)-1, "")</f>
        <v>1.8285762778877945E-3</v>
      </c>
    </row>
    <row r="579" spans="1:2">
      <c r="A579" s="3">
        <f>CPILFESL!A579</f>
        <v>38322</v>
      </c>
      <c r="B579" s="4">
        <f>IFERROR((CPILFESL!B579/CPILFESL!B567)^(1/12)-1, "")</f>
        <v>1.8687606899963072E-3</v>
      </c>
    </row>
    <row r="580" spans="1:2">
      <c r="A580" s="3">
        <f>CPILFESL!A580</f>
        <v>38353</v>
      </c>
      <c r="B580" s="4">
        <f>IFERROR((CPILFESL!B580/CPILFESL!B568)^(1/12)-1, "")</f>
        <v>1.8649573401927633E-3</v>
      </c>
    </row>
    <row r="581" spans="1:2">
      <c r="A581" s="3">
        <f>CPILFESL!A581</f>
        <v>38384</v>
      </c>
      <c r="B581" s="4">
        <f>IFERROR((CPILFESL!B581/CPILFESL!B569)^(1/12)-1, "")</f>
        <v>1.9039974489185596E-3</v>
      </c>
    </row>
    <row r="582" spans="1:2">
      <c r="A582" s="3">
        <f>CPILFESL!A582</f>
        <v>38412</v>
      </c>
      <c r="B582" s="4">
        <f>IFERROR((CPILFESL!B582/CPILFESL!B570)^(1/12)-1, "")</f>
        <v>1.9399510241902007E-3</v>
      </c>
    </row>
    <row r="583" spans="1:2">
      <c r="A583" s="3">
        <f>CPILFESL!A583</f>
        <v>38443</v>
      </c>
      <c r="B583" s="4">
        <f>IFERROR((CPILFESL!B583/CPILFESL!B571)^(1/12)-1, "")</f>
        <v>1.8110164933524686E-3</v>
      </c>
    </row>
    <row r="584" spans="1:2">
      <c r="A584" s="3">
        <f>CPILFESL!A584</f>
        <v>38473</v>
      </c>
      <c r="B584" s="4">
        <f>IFERROR((CPILFESL!B584/CPILFESL!B572)^(1/12)-1, "")</f>
        <v>1.8082746849745757E-3</v>
      </c>
    </row>
    <row r="585" spans="1:2">
      <c r="A585" s="3">
        <f>CPILFESL!A585</f>
        <v>38504</v>
      </c>
      <c r="B585" s="4">
        <f>IFERROR((CPILFESL!B585/CPILFESL!B573)^(1/12)-1, "")</f>
        <v>1.6798820148706817E-3</v>
      </c>
    </row>
    <row r="586" spans="1:2">
      <c r="A586" s="3">
        <f>CPILFESL!A586</f>
        <v>38534</v>
      </c>
      <c r="B586" s="4">
        <f>IFERROR((CPILFESL!B586/CPILFESL!B574)^(1/12)-1, "")</f>
        <v>1.7197504199975011E-3</v>
      </c>
    </row>
    <row r="587" spans="1:2">
      <c r="A587" s="3">
        <f>CPILFESL!A587</f>
        <v>38565</v>
      </c>
      <c r="B587" s="4">
        <f>IFERROR((CPILFESL!B587/CPILFESL!B575)^(1/12)-1, "")</f>
        <v>1.7604079028799013E-3</v>
      </c>
    </row>
    <row r="588" spans="1:2">
      <c r="A588" s="3">
        <f>CPILFESL!A588</f>
        <v>38596</v>
      </c>
      <c r="B588" s="4">
        <f>IFERROR((CPILFESL!B588/CPILFESL!B576)^(1/12)-1, "")</f>
        <v>1.5894070606097266E-3</v>
      </c>
    </row>
    <row r="589" spans="1:2">
      <c r="A589" s="3">
        <f>CPILFESL!A589</f>
        <v>38626</v>
      </c>
      <c r="B589" s="4">
        <f>IFERROR((CPILFESL!B589/CPILFESL!B577)^(1/12)-1, "")</f>
        <v>1.7102818761633998E-3</v>
      </c>
    </row>
    <row r="590" spans="1:2">
      <c r="A590" s="3">
        <f>CPILFESL!A590</f>
        <v>38657</v>
      </c>
      <c r="B590" s="4">
        <f>IFERROR((CPILFESL!B590/CPILFESL!B578)^(1/12)-1, "")</f>
        <v>1.7480979984789702E-3</v>
      </c>
    </row>
    <row r="591" spans="1:2">
      <c r="A591" s="3">
        <f>CPILFESL!A591</f>
        <v>38687</v>
      </c>
      <c r="B591" s="4">
        <f>IFERROR((CPILFESL!B591/CPILFESL!B579)^(1/12)-1, "")</f>
        <v>1.745481332753096E-3</v>
      </c>
    </row>
    <row r="592" spans="1:2">
      <c r="A592" s="3">
        <f>CPILFESL!A592</f>
        <v>38718</v>
      </c>
      <c r="B592" s="4">
        <f>IFERROR((CPILFESL!B592/CPILFESL!B580)^(1/12)-1, "")</f>
        <v>1.7420073827434379E-3</v>
      </c>
    </row>
    <row r="593" spans="1:2">
      <c r="A593" s="3">
        <f>CPILFESL!A593</f>
        <v>38749</v>
      </c>
      <c r="B593" s="4">
        <f>IFERROR((CPILFESL!B593/CPILFESL!B581)^(1/12)-1, "")</f>
        <v>1.7385448768554301E-3</v>
      </c>
    </row>
    <row r="594" spans="1:2">
      <c r="A594" s="3">
        <f>CPILFESL!A594</f>
        <v>38777</v>
      </c>
      <c r="B594" s="4">
        <f>IFERROR((CPILFESL!B594/CPILFESL!B582)^(1/12)-1, "")</f>
        <v>1.7325216961299184E-3</v>
      </c>
    </row>
    <row r="595" spans="1:2">
      <c r="A595" s="3">
        <f>CPILFESL!A595</f>
        <v>38808</v>
      </c>
      <c r="B595" s="4">
        <f>IFERROR((CPILFESL!B595/CPILFESL!B583)^(1/12)-1, "")</f>
        <v>1.8948784403713947E-3</v>
      </c>
    </row>
    <row r="596" spans="1:2">
      <c r="A596" s="3">
        <f>CPILFESL!A596</f>
        <v>38838</v>
      </c>
      <c r="B596" s="4">
        <f>IFERROR((CPILFESL!B596/CPILFESL!B584)^(1/12)-1, "")</f>
        <v>2.0141128897304128E-3</v>
      </c>
    </row>
    <row r="597" spans="1:2">
      <c r="A597" s="3">
        <f>CPILFESL!A597</f>
        <v>38869</v>
      </c>
      <c r="B597" s="4">
        <f>IFERROR((CPILFESL!B597/CPILFESL!B585)^(1/12)-1, "")</f>
        <v>2.1755077215726004E-3</v>
      </c>
    </row>
    <row r="598" spans="1:2">
      <c r="A598" s="3">
        <f>CPILFESL!A598</f>
        <v>38899</v>
      </c>
      <c r="B598" s="4">
        <f>IFERROR((CPILFESL!B598/CPILFESL!B586)^(1/12)-1, "")</f>
        <v>2.2127904872255577E-3</v>
      </c>
    </row>
    <row r="599" spans="1:2">
      <c r="A599" s="3">
        <f>CPILFESL!A599</f>
        <v>38930</v>
      </c>
      <c r="B599" s="4">
        <f>IFERROR((CPILFESL!B599/CPILFESL!B587)^(1/12)-1, "")</f>
        <v>2.3318683911932592E-3</v>
      </c>
    </row>
    <row r="600" spans="1:2">
      <c r="A600" s="3">
        <f>CPILFESL!A600</f>
        <v>38961</v>
      </c>
      <c r="B600" s="4">
        <f>IFERROR((CPILFESL!B600/CPILFESL!B588)^(1/12)-1, "")</f>
        <v>2.4102476284193486E-3</v>
      </c>
    </row>
    <row r="601" spans="1:2">
      <c r="A601" s="3">
        <f>CPILFESL!A601</f>
        <v>38991</v>
      </c>
      <c r="B601" s="4">
        <f>IFERROR((CPILFESL!B601/CPILFESL!B589)^(1/12)-1, "")</f>
        <v>2.2813859121311175E-3</v>
      </c>
    </row>
    <row r="602" spans="1:2">
      <c r="A602" s="3">
        <f>CPILFESL!A602</f>
        <v>39022</v>
      </c>
      <c r="B602" s="4">
        <f>IFERROR((CPILFESL!B602/CPILFESL!B590)^(1/12)-1, "")</f>
        <v>2.1553352598351339E-3</v>
      </c>
    </row>
    <row r="603" spans="1:2">
      <c r="A603" s="3">
        <f>CPILFESL!A603</f>
        <v>39052</v>
      </c>
      <c r="B603" s="4">
        <f>IFERROR((CPILFESL!B603/CPILFESL!B591)^(1/12)-1, "")</f>
        <v>2.1521842899385746E-3</v>
      </c>
    </row>
    <row r="604" spans="1:2">
      <c r="A604" s="3">
        <f>CPILFESL!A604</f>
        <v>39083</v>
      </c>
      <c r="B604" s="4">
        <f>IFERROR((CPILFESL!B604/CPILFESL!B592)^(1/12)-1, "")</f>
        <v>2.1880415449309076E-3</v>
      </c>
    </row>
    <row r="605" spans="1:2">
      <c r="A605" s="3">
        <f>CPILFESL!A605</f>
        <v>39114</v>
      </c>
      <c r="B605" s="4">
        <f>IFERROR((CPILFESL!B605/CPILFESL!B593)^(1/12)-1, "")</f>
        <v>2.237725144864644E-3</v>
      </c>
    </row>
    <row r="606" spans="1:2">
      <c r="A606" s="3">
        <f>CPILFESL!A606</f>
        <v>39142</v>
      </c>
      <c r="B606" s="4">
        <f>IFERROR((CPILFESL!B606/CPILFESL!B594)^(1/12)-1, "")</f>
        <v>2.06402268464001E-3</v>
      </c>
    </row>
    <row r="607" spans="1:2">
      <c r="A607" s="3">
        <f>CPILFESL!A607</f>
        <v>39173</v>
      </c>
      <c r="B607" s="4">
        <f>IFERROR((CPILFESL!B607/CPILFESL!B595)^(1/12)-1, "")</f>
        <v>1.9909924427521375E-3</v>
      </c>
    </row>
    <row r="608" spans="1:2">
      <c r="A608" s="3">
        <f>CPILFESL!A608</f>
        <v>39203</v>
      </c>
      <c r="B608" s="4">
        <f>IFERROR((CPILFESL!B608/CPILFESL!B596)^(1/12)-1, "")</f>
        <v>1.8704459538478879E-3</v>
      </c>
    </row>
    <row r="609" spans="1:2">
      <c r="A609" s="3">
        <f>CPILFESL!A609</f>
        <v>39234</v>
      </c>
      <c r="B609" s="4">
        <f>IFERROR((CPILFESL!B609/CPILFESL!B597)^(1/12)-1, "")</f>
        <v>1.800104792795354E-3</v>
      </c>
    </row>
    <row r="610" spans="1:2">
      <c r="A610" s="3">
        <f>CPILFESL!A610</f>
        <v>39264</v>
      </c>
      <c r="B610" s="4">
        <f>IFERROR((CPILFESL!B610/CPILFESL!B598)^(1/12)-1, "")</f>
        <v>1.7891243381502608E-3</v>
      </c>
    </row>
    <row r="611" spans="1:2">
      <c r="A611" s="3">
        <f>CPILFESL!A611</f>
        <v>39295</v>
      </c>
      <c r="B611" s="4">
        <f>IFERROR((CPILFESL!B611/CPILFESL!B599)^(1/12)-1, "")</f>
        <v>1.7239680535547919E-3</v>
      </c>
    </row>
    <row r="612" spans="1:2">
      <c r="A612" s="3">
        <f>CPILFESL!A612</f>
        <v>39326</v>
      </c>
      <c r="B612" s="4">
        <f>IFERROR((CPILFESL!B612/CPILFESL!B600)^(1/12)-1, "")</f>
        <v>1.7344844998596898E-3</v>
      </c>
    </row>
    <row r="613" spans="1:2">
      <c r="A613" s="3">
        <f>CPILFESL!A613</f>
        <v>39356</v>
      </c>
      <c r="B613" s="4">
        <f>IFERROR((CPILFESL!B613/CPILFESL!B601)^(1/12)-1, "")</f>
        <v>1.7796034903359015E-3</v>
      </c>
    </row>
    <row r="614" spans="1:2">
      <c r="A614" s="3">
        <f>CPILFESL!A614</f>
        <v>39387</v>
      </c>
      <c r="B614" s="4">
        <f>IFERROR((CPILFESL!B614/CPILFESL!B602)^(1/12)-1, "")</f>
        <v>1.9284040965756866E-3</v>
      </c>
    </row>
    <row r="615" spans="1:2">
      <c r="A615" s="3">
        <f>CPILFESL!A615</f>
        <v>39417</v>
      </c>
      <c r="B615" s="4">
        <f>IFERROR((CPILFESL!B615/CPILFESL!B603)^(1/12)-1, "")</f>
        <v>2.0071654621394153E-3</v>
      </c>
    </row>
    <row r="616" spans="1:2">
      <c r="A616" s="3">
        <f>CPILFESL!A616</f>
        <v>39448</v>
      </c>
      <c r="B616" s="4">
        <f>IFERROR((CPILFESL!B616/CPILFESL!B604)^(1/12)-1, "")</f>
        <v>2.0426505955555285E-3</v>
      </c>
    </row>
    <row r="617" spans="1:2">
      <c r="A617" s="3">
        <f>CPILFESL!A617</f>
        <v>39479</v>
      </c>
      <c r="B617" s="4">
        <f>IFERROR((CPILFESL!B617/CPILFESL!B605)^(1/12)-1, "")</f>
        <v>1.8943712802923507E-3</v>
      </c>
    </row>
    <row r="618" spans="1:2">
      <c r="A618" s="3">
        <f>CPILFESL!A618</f>
        <v>39508</v>
      </c>
      <c r="B618" s="4">
        <f>IFERROR((CPILFESL!B618/CPILFESL!B606)^(1/12)-1, "")</f>
        <v>1.9689740162456282E-3</v>
      </c>
    </row>
    <row r="619" spans="1:2">
      <c r="A619" s="3">
        <f>CPILFESL!A619</f>
        <v>39539</v>
      </c>
      <c r="B619" s="4">
        <f>IFERROR((CPILFESL!B619/CPILFESL!B607)^(1/12)-1, "")</f>
        <v>1.8924031589451218E-3</v>
      </c>
    </row>
    <row r="620" spans="1:2">
      <c r="A620" s="3">
        <f>CPILFESL!A620</f>
        <v>39569</v>
      </c>
      <c r="B620" s="4">
        <f>IFERROR((CPILFESL!B620/CPILFESL!B608)^(1/12)-1, "")</f>
        <v>1.9148833150333111E-3</v>
      </c>
    </row>
    <row r="621" spans="1:2">
      <c r="A621" s="3">
        <f>CPILFESL!A621</f>
        <v>39600</v>
      </c>
      <c r="B621" s="4">
        <f>IFERROR((CPILFESL!B621/CPILFESL!B609)^(1/12)-1, "")</f>
        <v>1.9715844767700386E-3</v>
      </c>
    </row>
    <row r="622" spans="1:2">
      <c r="A622" s="3">
        <f>CPILFESL!A622</f>
        <v>39630</v>
      </c>
      <c r="B622" s="4">
        <f>IFERROR((CPILFESL!B622/CPILFESL!B610)^(1/12)-1, "")</f>
        <v>2.0299431606782825E-3</v>
      </c>
    </row>
    <row r="623" spans="1:2">
      <c r="A623" s="3">
        <f>CPILFESL!A623</f>
        <v>39661</v>
      </c>
      <c r="B623" s="4">
        <f>IFERROR((CPILFESL!B623/CPILFESL!B611)^(1/12)-1, "")</f>
        <v>2.0583020078905889E-3</v>
      </c>
    </row>
    <row r="624" spans="1:2">
      <c r="A624" s="3">
        <f>CPILFESL!A624</f>
        <v>39692</v>
      </c>
      <c r="B624" s="4">
        <f>IFERROR((CPILFESL!B624/CPILFESL!B612)^(1/12)-1, "")</f>
        <v>2.0098175309828381E-3</v>
      </c>
    </row>
    <row r="625" spans="1:2">
      <c r="A625" s="3">
        <f>CPILFESL!A625</f>
        <v>39722</v>
      </c>
      <c r="B625" s="4">
        <f>IFERROR((CPILFESL!B625/CPILFESL!B613)^(1/12)-1, "")</f>
        <v>1.8325527835985067E-3</v>
      </c>
    </row>
    <row r="626" spans="1:2">
      <c r="A626" s="3">
        <f>CPILFESL!A626</f>
        <v>39753</v>
      </c>
      <c r="B626" s="4">
        <f>IFERROR((CPILFESL!B626/CPILFESL!B614)^(1/12)-1, "")</f>
        <v>1.6645864638198393E-3</v>
      </c>
    </row>
    <row r="627" spans="1:2">
      <c r="A627" s="3">
        <f>CPILFESL!A627</f>
        <v>39783</v>
      </c>
      <c r="B627" s="4">
        <f>IFERROR((CPILFESL!B627/CPILFESL!B615)^(1/12)-1, "")</f>
        <v>1.4569845089456024E-3</v>
      </c>
    </row>
    <row r="628" spans="1:2">
      <c r="A628" s="3">
        <f>CPILFESL!A628</f>
        <v>39814</v>
      </c>
      <c r="B628" s="4">
        <f>IFERROR((CPILFESL!B628/CPILFESL!B616)^(1/12)-1, "")</f>
        <v>1.3830560173722084E-3</v>
      </c>
    </row>
    <row r="629" spans="1:2">
      <c r="A629" s="3">
        <f>CPILFESL!A629</f>
        <v>39845</v>
      </c>
      <c r="B629" s="4">
        <f>IFERROR((CPILFESL!B629/CPILFESL!B617)^(1/12)-1, "")</f>
        <v>1.4885696102624468E-3</v>
      </c>
    </row>
    <row r="630" spans="1:2">
      <c r="A630" s="3">
        <f>CPILFESL!A630</f>
        <v>39873</v>
      </c>
      <c r="B630" s="4">
        <f>IFERROR((CPILFESL!B630/CPILFESL!B618)^(1/12)-1, "")</f>
        <v>1.4776096051112297E-3</v>
      </c>
    </row>
    <row r="631" spans="1:2">
      <c r="A631" s="3">
        <f>CPILFESL!A631</f>
        <v>39904</v>
      </c>
      <c r="B631" s="4">
        <f>IFERROR((CPILFESL!B631/CPILFESL!B619)^(1/12)-1, "")</f>
        <v>1.596183507125426E-3</v>
      </c>
    </row>
    <row r="632" spans="1:2">
      <c r="A632" s="3">
        <f>CPILFESL!A632</f>
        <v>39934</v>
      </c>
      <c r="B632" s="4">
        <f>IFERROR((CPILFESL!B632/CPILFESL!B620)^(1/12)-1, "")</f>
        <v>1.525576853356192E-3</v>
      </c>
    </row>
    <row r="633" spans="1:2">
      <c r="A633" s="3">
        <f>CPILFESL!A633</f>
        <v>39965</v>
      </c>
      <c r="B633" s="4">
        <f>IFERROR((CPILFESL!B633/CPILFESL!B621)^(1/12)-1, "")</f>
        <v>1.4155715973498406E-3</v>
      </c>
    </row>
    <row r="634" spans="1:2">
      <c r="A634" s="3">
        <f>CPILFESL!A634</f>
        <v>39995</v>
      </c>
      <c r="B634" s="4">
        <f>IFERROR((CPILFESL!B634/CPILFESL!B622)^(1/12)-1, "")</f>
        <v>1.2637616450901223E-3</v>
      </c>
    </row>
    <row r="635" spans="1:2">
      <c r="A635" s="3">
        <f>CPILFESL!A635</f>
        <v>40026</v>
      </c>
      <c r="B635" s="4">
        <f>IFERROR((CPILFESL!B635/CPILFESL!B623)^(1/12)-1, "")</f>
        <v>1.1871884142153899E-3</v>
      </c>
    </row>
    <row r="636" spans="1:2">
      <c r="A636" s="3">
        <f>CPILFESL!A636</f>
        <v>40057</v>
      </c>
      <c r="B636" s="4">
        <f>IFERROR((CPILFESL!B636/CPILFESL!B624)^(1/12)-1, "")</f>
        <v>1.2249116189062548E-3</v>
      </c>
    </row>
    <row r="637" spans="1:2">
      <c r="A637" s="3">
        <f>CPILFESL!A637</f>
        <v>40087</v>
      </c>
      <c r="B637" s="4">
        <f>IFERROR((CPILFESL!B637/CPILFESL!B625)^(1/12)-1, "")</f>
        <v>1.4161945492074945E-3</v>
      </c>
    </row>
    <row r="638" spans="1:2">
      <c r="A638" s="3">
        <f>CPILFESL!A638</f>
        <v>40118</v>
      </c>
      <c r="B638" s="4">
        <f>IFERROR((CPILFESL!B638/CPILFESL!B626)^(1/12)-1, "")</f>
        <v>1.4174345632831375E-3</v>
      </c>
    </row>
    <row r="639" spans="1:2">
      <c r="A639" s="3">
        <f>CPILFESL!A639</f>
        <v>40148</v>
      </c>
      <c r="B639" s="4">
        <f>IFERROR((CPILFESL!B639/CPILFESL!B627)^(1/12)-1, "")</f>
        <v>1.5071697265582884E-3</v>
      </c>
    </row>
    <row r="640" spans="1:2">
      <c r="A640" s="3">
        <f>CPILFESL!A640</f>
        <v>40179</v>
      </c>
      <c r="B640" s="4">
        <f>IFERROR((CPILFESL!B640/CPILFESL!B628)^(1/12)-1, "")</f>
        <v>1.2516278474574705E-3</v>
      </c>
    </row>
    <row r="641" spans="1:2">
      <c r="A641" s="3">
        <f>CPILFESL!A641</f>
        <v>40210</v>
      </c>
      <c r="B641" s="4">
        <f>IFERROR((CPILFESL!B641/CPILFESL!B629)^(1/12)-1, "")</f>
        <v>1.1176479128591765E-3</v>
      </c>
    </row>
    <row r="642" spans="1:2">
      <c r="A642" s="3">
        <f>CPILFESL!A642</f>
        <v>40238</v>
      </c>
      <c r="B642" s="4">
        <f>IFERROR((CPILFESL!B642/CPILFESL!B630)^(1/12)-1, "")</f>
        <v>9.6090925322389609E-4</v>
      </c>
    </row>
    <row r="643" spans="1:2">
      <c r="A643" s="3">
        <f>CPILFESL!A643</f>
        <v>40269</v>
      </c>
      <c r="B643" s="4">
        <f>IFERROR((CPILFESL!B643/CPILFESL!B631)^(1/12)-1, "")</f>
        <v>8.0270500476786744E-4</v>
      </c>
    </row>
    <row r="644" spans="1:2">
      <c r="A644" s="3">
        <f>CPILFESL!A644</f>
        <v>40299</v>
      </c>
      <c r="B644" s="4">
        <f>IFERROR((CPILFESL!B644/CPILFESL!B632)^(1/12)-1, "")</f>
        <v>7.8009245548882333E-4</v>
      </c>
    </row>
    <row r="645" spans="1:2">
      <c r="A645" s="3">
        <f>CPILFESL!A645</f>
        <v>40330</v>
      </c>
      <c r="B645" s="4">
        <f>IFERROR((CPILFESL!B645/CPILFESL!B633)^(1/12)-1, "")</f>
        <v>7.8840444120076292E-4</v>
      </c>
    </row>
    <row r="646" spans="1:2">
      <c r="A646" s="3">
        <f>CPILFESL!A646</f>
        <v>40360</v>
      </c>
      <c r="B646" s="4">
        <f>IFERROR((CPILFESL!B646/CPILFESL!B634)^(1/12)-1, "")</f>
        <v>7.9464590325040163E-4</v>
      </c>
    </row>
    <row r="647" spans="1:2">
      <c r="A647" s="3">
        <f>CPILFESL!A647</f>
        <v>40391</v>
      </c>
      <c r="B647" s="4">
        <f>IFERROR((CPILFESL!B647/CPILFESL!B635)^(1/12)-1, "")</f>
        <v>7.610573197227577E-4</v>
      </c>
    </row>
    <row r="648" spans="1:2">
      <c r="A648" s="3">
        <f>CPILFESL!A648</f>
        <v>40422</v>
      </c>
      <c r="B648" s="4">
        <f>IFERROR((CPILFESL!B648/CPILFESL!B636)^(1/12)-1, "")</f>
        <v>6.7613576732705738E-4</v>
      </c>
    </row>
    <row r="649" spans="1:2">
      <c r="A649" s="3">
        <f>CPILFESL!A649</f>
        <v>40452</v>
      </c>
      <c r="B649" s="4">
        <f>IFERROR((CPILFESL!B649/CPILFESL!B637)^(1/12)-1, "")</f>
        <v>5.0088335298381637E-4</v>
      </c>
    </row>
    <row r="650" spans="1:2">
      <c r="A650" s="3">
        <f>CPILFESL!A650</f>
        <v>40483</v>
      </c>
      <c r="B650" s="4">
        <f>IFERROR((CPILFESL!B650/CPILFESL!B638)^(1/12)-1, "")</f>
        <v>5.5832941948597004E-4</v>
      </c>
    </row>
    <row r="651" spans="1:2">
      <c r="A651" s="3">
        <f>CPILFESL!A651</f>
        <v>40513</v>
      </c>
      <c r="B651" s="4">
        <f>IFERROR((CPILFESL!B651/CPILFESL!B639)^(1/12)-1, "")</f>
        <v>5.499133636073239E-4</v>
      </c>
    </row>
    <row r="652" spans="1:2">
      <c r="A652" s="3">
        <f>CPILFESL!A652</f>
        <v>40544</v>
      </c>
      <c r="B652" s="4">
        <f>IFERROR((CPILFESL!B652/CPILFESL!B640)^(1/12)-1, "")</f>
        <v>8.1593926054379651E-4</v>
      </c>
    </row>
    <row r="653" spans="1:2">
      <c r="A653" s="3">
        <f>CPILFESL!A653</f>
        <v>40575</v>
      </c>
      <c r="B653" s="4">
        <f>IFERROR((CPILFESL!B653/CPILFESL!B641)^(1/12)-1, "")</f>
        <v>9.3224297399485678E-4</v>
      </c>
    </row>
    <row r="654" spans="1:2">
      <c r="A654" s="3">
        <f>CPILFESL!A654</f>
        <v>40603</v>
      </c>
      <c r="B654" s="4">
        <f>IFERROR((CPILFESL!B654/CPILFESL!B642)^(1/12)-1, "")</f>
        <v>1.0026070998232495E-3</v>
      </c>
    </row>
    <row r="655" spans="1:2">
      <c r="A655" s="3">
        <f>CPILFESL!A655</f>
        <v>40634</v>
      </c>
      <c r="B655" s="4">
        <f>IFERROR((CPILFESL!B655/CPILFESL!B643)^(1/12)-1, "")</f>
        <v>1.089727342135971E-3</v>
      </c>
    </row>
    <row r="656" spans="1:2">
      <c r="A656" s="3">
        <f>CPILFESL!A656</f>
        <v>40664</v>
      </c>
      <c r="B656" s="4">
        <f>IFERROR((CPILFESL!B656/CPILFESL!B644)^(1/12)-1, "")</f>
        <v>1.2037458565548054E-3</v>
      </c>
    </row>
    <row r="657" spans="1:2">
      <c r="A657" s="3">
        <f>CPILFESL!A657</f>
        <v>40695</v>
      </c>
      <c r="B657" s="4">
        <f>IFERROR((CPILFESL!B657/CPILFESL!B645)^(1/12)-1, "")</f>
        <v>1.3102481154647627E-3</v>
      </c>
    </row>
    <row r="658" spans="1:2">
      <c r="A658" s="3">
        <f>CPILFESL!A658</f>
        <v>40725</v>
      </c>
      <c r="B658" s="4">
        <f>IFERROR((CPILFESL!B658/CPILFESL!B646)^(1/12)-1, "")</f>
        <v>1.439780439741245E-3</v>
      </c>
    </row>
    <row r="659" spans="1:2">
      <c r="A659" s="3">
        <f>CPILFESL!A659</f>
        <v>40756</v>
      </c>
      <c r="B659" s="4">
        <f>IFERROR((CPILFESL!B659/CPILFESL!B647)^(1/12)-1, "")</f>
        <v>1.6230640721168754E-3</v>
      </c>
    </row>
    <row r="660" spans="1:2">
      <c r="A660" s="3">
        <f>CPILFESL!A660</f>
        <v>40787</v>
      </c>
      <c r="B660" s="4">
        <f>IFERROR((CPILFESL!B660/CPILFESL!B648)^(1/12)-1, "")</f>
        <v>1.6415339820607944E-3</v>
      </c>
    </row>
    <row r="661" spans="1:2">
      <c r="A661" s="3">
        <f>CPILFESL!A661</f>
        <v>40817</v>
      </c>
      <c r="B661" s="4">
        <f>IFERROR((CPILFESL!B661/CPILFESL!B649)^(1/12)-1, "")</f>
        <v>1.7398536515740304E-3</v>
      </c>
    </row>
    <row r="662" spans="1:2">
      <c r="A662" s="3">
        <f>CPILFESL!A662</f>
        <v>40848</v>
      </c>
      <c r="B662" s="4">
        <f>IFERROR((CPILFESL!B662/CPILFESL!B650)^(1/12)-1, "")</f>
        <v>1.7646091054235313E-3</v>
      </c>
    </row>
    <row r="663" spans="1:2">
      <c r="A663" s="3">
        <f>CPILFESL!A663</f>
        <v>40878</v>
      </c>
      <c r="B663" s="4">
        <f>IFERROR((CPILFESL!B663/CPILFESL!B651)^(1/12)-1, "")</f>
        <v>1.8777048274274399E-3</v>
      </c>
    </row>
    <row r="664" spans="1:2">
      <c r="A664" s="3">
        <f>CPILFESL!A664</f>
        <v>40909</v>
      </c>
      <c r="B664" s="4">
        <f>IFERROR((CPILFESL!B664/CPILFESL!B652)^(1/12)-1, "")</f>
        <v>1.8782649296928966E-3</v>
      </c>
    </row>
    <row r="665" spans="1:2">
      <c r="A665" s="3">
        <f>CPILFESL!A665</f>
        <v>40940</v>
      </c>
      <c r="B665" s="4">
        <f>IFERROR((CPILFESL!B665/CPILFESL!B653)^(1/12)-1, "")</f>
        <v>1.7822754290479637E-3</v>
      </c>
    </row>
    <row r="666" spans="1:2">
      <c r="A666" s="3">
        <f>CPILFESL!A666</f>
        <v>40969</v>
      </c>
      <c r="B666" s="4">
        <f>IFERROR((CPILFESL!B666/CPILFESL!B654)^(1/12)-1, "")</f>
        <v>1.8545800399021317E-3</v>
      </c>
    </row>
    <row r="667" spans="1:2">
      <c r="A667" s="3">
        <f>CPILFESL!A667</f>
        <v>41000</v>
      </c>
      <c r="B667" s="4">
        <f>IFERROR((CPILFESL!B667/CPILFESL!B655)^(1/12)-1, "")</f>
        <v>1.9085281227790851E-3</v>
      </c>
    </row>
    <row r="668" spans="1:2">
      <c r="A668" s="3">
        <f>CPILFESL!A668</f>
        <v>41030</v>
      </c>
      <c r="B668" s="4">
        <f>IFERROR((CPILFESL!B668/CPILFESL!B656)^(1/12)-1, "")</f>
        <v>1.8577814702769313E-3</v>
      </c>
    </row>
    <row r="669" spans="1:2">
      <c r="A669" s="3">
        <f>CPILFESL!A669</f>
        <v>41061</v>
      </c>
      <c r="B669" s="4">
        <f>IFERROR((CPILFESL!B669/CPILFESL!B657)^(1/12)-1, "")</f>
        <v>1.8088009874848154E-3</v>
      </c>
    </row>
    <row r="670" spans="1:2">
      <c r="A670" s="3">
        <f>CPILFESL!A670</f>
        <v>41091</v>
      </c>
      <c r="B670" s="4">
        <f>IFERROR((CPILFESL!B670/CPILFESL!B658)^(1/12)-1, "")</f>
        <v>1.7415178756094996E-3</v>
      </c>
    </row>
    <row r="671" spans="1:2">
      <c r="A671" s="3">
        <f>CPILFESL!A671</f>
        <v>41122</v>
      </c>
      <c r="B671" s="4">
        <f>IFERROR((CPILFESL!B671/CPILFESL!B659)^(1/12)-1, "")</f>
        <v>1.5985800030091646E-3</v>
      </c>
    </row>
    <row r="672" spans="1:2">
      <c r="A672" s="3">
        <f>CPILFESL!A672</f>
        <v>41153</v>
      </c>
      <c r="B672" s="4">
        <f>IFERROR((CPILFESL!B672/CPILFESL!B660)^(1/12)-1, "")</f>
        <v>1.6583267061263118E-3</v>
      </c>
    </row>
    <row r="673" spans="1:2">
      <c r="A673" s="3">
        <f>CPILFESL!A673</f>
        <v>41183</v>
      </c>
      <c r="B673" s="4">
        <f>IFERROR((CPILFESL!B673/CPILFESL!B661)^(1/12)-1, "")</f>
        <v>1.6472032426166905E-3</v>
      </c>
    </row>
    <row r="674" spans="1:2">
      <c r="A674" s="3">
        <f>CPILFESL!A674</f>
        <v>41214</v>
      </c>
      <c r="B674" s="4">
        <f>IFERROR((CPILFESL!B674/CPILFESL!B662)^(1/12)-1, "")</f>
        <v>1.6129894670662281E-3</v>
      </c>
    </row>
    <row r="675" spans="1:2">
      <c r="A675" s="3">
        <f>CPILFESL!A675</f>
        <v>41244</v>
      </c>
      <c r="B675" s="4">
        <f>IFERROR((CPILFESL!B675/CPILFESL!B663)^(1/12)-1, "")</f>
        <v>1.5694604400731116E-3</v>
      </c>
    </row>
    <row r="676" spans="1:2">
      <c r="A676" s="3">
        <f>CPILFESL!A676</f>
        <v>41275</v>
      </c>
      <c r="B676" s="4">
        <f>IFERROR((CPILFESL!B676/CPILFESL!B664)^(1/12)-1, "")</f>
        <v>1.5777391328175572E-3</v>
      </c>
    </row>
    <row r="677" spans="1:2">
      <c r="A677" s="3">
        <f>CPILFESL!A677</f>
        <v>41306</v>
      </c>
      <c r="B677" s="4">
        <f>IFERROR((CPILFESL!B677/CPILFESL!B665)^(1/12)-1, "")</f>
        <v>1.64236501035675E-3</v>
      </c>
    </row>
    <row r="678" spans="1:2">
      <c r="A678" s="3">
        <f>CPILFESL!A678</f>
        <v>41334</v>
      </c>
      <c r="B678" s="4">
        <f>IFERROR((CPILFESL!B678/CPILFESL!B666)^(1/12)-1, "")</f>
        <v>1.5607180894303685E-3</v>
      </c>
    </row>
    <row r="679" spans="1:2">
      <c r="A679" s="3">
        <f>CPILFESL!A679</f>
        <v>41365</v>
      </c>
      <c r="B679" s="4">
        <f>IFERROR((CPILFESL!B679/CPILFESL!B667)^(1/12)-1, "")</f>
        <v>1.4185131666750728E-3</v>
      </c>
    </row>
    <row r="680" spans="1:2">
      <c r="A680" s="3">
        <f>CPILFESL!A680</f>
        <v>41395</v>
      </c>
      <c r="B680" s="4">
        <f>IFERROR((CPILFESL!B680/CPILFESL!B668)^(1/12)-1, "")</f>
        <v>1.3610574933338171E-3</v>
      </c>
    </row>
    <row r="681" spans="1:2">
      <c r="A681" s="3">
        <f>CPILFESL!A681</f>
        <v>41426</v>
      </c>
      <c r="B681" s="4">
        <f>IFERROR((CPILFESL!B681/CPILFESL!B669)^(1/12)-1, "")</f>
        <v>1.3426200956143663E-3</v>
      </c>
    </row>
    <row r="682" spans="1:2">
      <c r="A682" s="3">
        <f>CPILFESL!A682</f>
        <v>41456</v>
      </c>
      <c r="B682" s="4">
        <f>IFERROR((CPILFESL!B682/CPILFESL!B670)^(1/12)-1, "")</f>
        <v>1.4059290450976203E-3</v>
      </c>
    </row>
    <row r="683" spans="1:2">
      <c r="A683" s="3">
        <f>CPILFESL!A683</f>
        <v>41487</v>
      </c>
      <c r="B683" s="4">
        <f>IFERROR((CPILFESL!B683/CPILFESL!B671)^(1/12)-1, "")</f>
        <v>1.4730957508808373E-3</v>
      </c>
    </row>
    <row r="684" spans="1:2">
      <c r="A684" s="3">
        <f>CPILFESL!A684</f>
        <v>41518</v>
      </c>
      <c r="B684" s="4">
        <f>IFERROR((CPILFESL!B684/CPILFESL!B672)^(1/12)-1, "")</f>
        <v>1.4483542489125423E-3</v>
      </c>
    </row>
    <row r="685" spans="1:2">
      <c r="A685" s="3">
        <f>CPILFESL!A685</f>
        <v>41548</v>
      </c>
      <c r="B685" s="4">
        <f>IFERROR((CPILFESL!B685/CPILFESL!B673)^(1/12)-1, "")</f>
        <v>1.3949454493169533E-3</v>
      </c>
    </row>
    <row r="686" spans="1:2">
      <c r="A686" s="3">
        <f>CPILFESL!A686</f>
        <v>41579</v>
      </c>
      <c r="B686" s="4">
        <f>IFERROR((CPILFESL!B686/CPILFESL!B674)^(1/12)-1, "")</f>
        <v>1.4399309550157113E-3</v>
      </c>
    </row>
    <row r="687" spans="1:2">
      <c r="A687" s="3">
        <f>CPILFESL!A687</f>
        <v>41609</v>
      </c>
      <c r="B687" s="4">
        <f>IFERROR((CPILFESL!B687/CPILFESL!B675)^(1/12)-1, "")</f>
        <v>1.439265228646569E-3</v>
      </c>
    </row>
    <row r="688" spans="1:2">
      <c r="A688" s="3">
        <f>CPILFESL!A688</f>
        <v>41640</v>
      </c>
      <c r="B688" s="4">
        <f>IFERROR((CPILFESL!B688/CPILFESL!B676)^(1/12)-1, "")</f>
        <v>1.3294308274502953E-3</v>
      </c>
    </row>
    <row r="689" spans="1:2">
      <c r="A689" s="3">
        <f>CPILFESL!A689</f>
        <v>41671</v>
      </c>
      <c r="B689" s="4">
        <f>IFERROR((CPILFESL!B689/CPILFESL!B677)^(1/12)-1, "")</f>
        <v>1.2865303608748935E-3</v>
      </c>
    </row>
    <row r="690" spans="1:2">
      <c r="A690" s="3">
        <f>CPILFESL!A690</f>
        <v>41699</v>
      </c>
      <c r="B690" s="4">
        <f>IFERROR((CPILFESL!B690/CPILFESL!B678)^(1/12)-1, "")</f>
        <v>1.3611482690185639E-3</v>
      </c>
    </row>
    <row r="691" spans="1:2">
      <c r="A691" s="3">
        <f>CPILFESL!A691</f>
        <v>41730</v>
      </c>
      <c r="B691" s="4">
        <f>IFERROR((CPILFESL!B691/CPILFESL!B679)^(1/12)-1, "")</f>
        <v>1.5050251934389802E-3</v>
      </c>
    </row>
    <row r="692" spans="1:2">
      <c r="A692" s="3">
        <f>CPILFESL!A692</f>
        <v>41760</v>
      </c>
      <c r="B692" s="4">
        <f>IFERROR((CPILFESL!B692/CPILFESL!B680)^(1/12)-1, "")</f>
        <v>1.6069934626155025E-3</v>
      </c>
    </row>
    <row r="693" spans="1:2">
      <c r="A693" s="3">
        <f>CPILFESL!A693</f>
        <v>41791</v>
      </c>
      <c r="B693" s="4">
        <f>IFERROR((CPILFESL!B693/CPILFESL!B681)^(1/12)-1, "")</f>
        <v>1.588434653740034E-3</v>
      </c>
    </row>
    <row r="694" spans="1:2">
      <c r="A694" s="3">
        <f>CPILFESL!A694</f>
        <v>41821</v>
      </c>
      <c r="B694" s="4">
        <f>IFERROR((CPILFESL!B694/CPILFESL!B682)^(1/12)-1, "")</f>
        <v>1.524619515421044E-3</v>
      </c>
    </row>
    <row r="695" spans="1:2">
      <c r="A695" s="3">
        <f>CPILFESL!A695</f>
        <v>41852</v>
      </c>
      <c r="B695" s="4">
        <f>IFERROR((CPILFESL!B695/CPILFESL!B683)^(1/12)-1, "")</f>
        <v>1.4356063025229293E-3</v>
      </c>
    </row>
    <row r="696" spans="1:2">
      <c r="A696" s="3">
        <f>CPILFESL!A696</f>
        <v>41883</v>
      </c>
      <c r="B696" s="4">
        <f>IFERROR((CPILFESL!B696/CPILFESL!B684)^(1/12)-1, "")</f>
        <v>1.4393388556679376E-3</v>
      </c>
    </row>
    <row r="697" spans="1:2">
      <c r="A697" s="3">
        <f>CPILFESL!A697</f>
        <v>41913</v>
      </c>
      <c r="B697" s="4">
        <f>IFERROR((CPILFESL!B697/CPILFESL!B685)^(1/12)-1, "")</f>
        <v>1.5022199659553426E-3</v>
      </c>
    </row>
    <row r="698" spans="1:2">
      <c r="A698" s="3">
        <f>CPILFESL!A698</f>
        <v>41944</v>
      </c>
      <c r="B698" s="4">
        <f>IFERROR((CPILFESL!B698/CPILFESL!B686)^(1/12)-1, "")</f>
        <v>1.4398716831340863E-3</v>
      </c>
    </row>
    <row r="699" spans="1:2">
      <c r="A699" s="3">
        <f>CPILFESL!A699</f>
        <v>41974</v>
      </c>
      <c r="B699" s="4">
        <f>IFERROR((CPILFESL!B699/CPILFESL!B687)^(1/12)-1, "")</f>
        <v>1.3420652751727769E-3</v>
      </c>
    </row>
    <row r="700" spans="1:2">
      <c r="A700" s="3">
        <f>CPILFESL!A700</f>
        <v>42005</v>
      </c>
      <c r="B700" s="4">
        <f>IFERROR((CPILFESL!B700/CPILFESL!B688)^(1/12)-1, "")</f>
        <v>1.3496253944191849E-3</v>
      </c>
    </row>
    <row r="701" spans="1:2">
      <c r="A701" s="3">
        <f>CPILFESL!A701</f>
        <v>42036</v>
      </c>
      <c r="B701" s="4">
        <f>IFERROR((CPILFESL!B701/CPILFESL!B689)^(1/12)-1, "")</f>
        <v>1.3959678469293024E-3</v>
      </c>
    </row>
    <row r="702" spans="1:2">
      <c r="A702" s="3">
        <f>CPILFESL!A702</f>
        <v>42064</v>
      </c>
      <c r="B702" s="4">
        <f>IFERROR((CPILFESL!B702/CPILFESL!B690)^(1/12)-1, "")</f>
        <v>1.4429743876203105E-3</v>
      </c>
    </row>
    <row r="703" spans="1:2">
      <c r="A703" s="3">
        <f>CPILFESL!A703</f>
        <v>42095</v>
      </c>
      <c r="B703" s="4">
        <f>IFERROR((CPILFESL!B703/CPILFESL!B691)^(1/12)-1, "")</f>
        <v>1.4900836220888003E-3</v>
      </c>
    </row>
    <row r="704" spans="1:2">
      <c r="A704" s="3">
        <f>CPILFESL!A704</f>
        <v>42125</v>
      </c>
      <c r="B704" s="4">
        <f>IFERROR((CPILFESL!B704/CPILFESL!B692)^(1/12)-1, "")</f>
        <v>1.4475395024873272E-3</v>
      </c>
    </row>
    <row r="705" spans="1:2">
      <c r="A705" s="3">
        <f>CPILFESL!A705</f>
        <v>42156</v>
      </c>
      <c r="B705" s="4">
        <f>IFERROR((CPILFESL!B705/CPILFESL!B693)^(1/12)-1, "")</f>
        <v>1.4691272902220831E-3</v>
      </c>
    </row>
    <row r="706" spans="1:2">
      <c r="A706" s="3">
        <f>CPILFESL!A706</f>
        <v>42186</v>
      </c>
      <c r="B706" s="4">
        <f>IFERROR((CPILFESL!B706/CPILFESL!B694)^(1/12)-1, "")</f>
        <v>1.5161520181334875E-3</v>
      </c>
    </row>
    <row r="707" spans="1:2">
      <c r="A707" s="3">
        <f>CPILFESL!A707</f>
        <v>42217</v>
      </c>
      <c r="B707" s="4">
        <f>IFERROR((CPILFESL!B707/CPILFESL!B695)^(1/12)-1, "")</f>
        <v>1.5292650571920863E-3</v>
      </c>
    </row>
    <row r="708" spans="1:2">
      <c r="A708" s="3">
        <f>CPILFESL!A708</f>
        <v>42248</v>
      </c>
      <c r="B708" s="4">
        <f>IFERROR((CPILFESL!B708/CPILFESL!B696)^(1/12)-1, "")</f>
        <v>1.5673320258473566E-3</v>
      </c>
    </row>
    <row r="709" spans="1:2">
      <c r="A709" s="3">
        <f>CPILFESL!A709</f>
        <v>42278</v>
      </c>
      <c r="B709" s="4">
        <f>IFERROR((CPILFESL!B709/CPILFESL!B697)^(1/12)-1, "")</f>
        <v>1.5807946661703376E-3</v>
      </c>
    </row>
    <row r="710" spans="1:2">
      <c r="A710" s="3">
        <f>CPILFESL!A710</f>
        <v>42309</v>
      </c>
      <c r="B710" s="4">
        <f>IFERROR((CPILFESL!B710/CPILFESL!B698)^(1/12)-1, "")</f>
        <v>1.6494755097795633E-3</v>
      </c>
    </row>
    <row r="711" spans="1:2">
      <c r="A711" s="3">
        <f>CPILFESL!A711</f>
        <v>42339</v>
      </c>
      <c r="B711" s="4">
        <f>IFERROR((CPILFESL!B711/CPILFESL!B699)^(1/12)-1, "")</f>
        <v>1.7100804606000608E-3</v>
      </c>
    </row>
    <row r="712" spans="1:2">
      <c r="A712" s="3">
        <f>CPILFESL!A712</f>
        <v>42370</v>
      </c>
      <c r="B712" s="4">
        <f>IFERROR((CPILFESL!B712/CPILFESL!B700)^(1/12)-1, "")</f>
        <v>1.770181902136958E-3</v>
      </c>
    </row>
    <row r="713" spans="1:2">
      <c r="A713" s="3">
        <f>CPILFESL!A713</f>
        <v>42401</v>
      </c>
      <c r="B713" s="4">
        <f>IFERROR((CPILFESL!B713/CPILFESL!B701)^(1/12)-1, "")</f>
        <v>1.8335416055188514E-3</v>
      </c>
    </row>
    <row r="714" spans="1:2">
      <c r="A714" s="3">
        <f>CPILFESL!A714</f>
        <v>42430</v>
      </c>
      <c r="B714" s="4">
        <f>IFERROR((CPILFESL!B714/CPILFESL!B702)^(1/12)-1, "")</f>
        <v>1.7680602905889575E-3</v>
      </c>
    </row>
    <row r="715" spans="1:2">
      <c r="A715" s="3">
        <f>CPILFESL!A715</f>
        <v>42461</v>
      </c>
      <c r="B715" s="4">
        <f>IFERROR((CPILFESL!B715/CPILFESL!B703)^(1/12)-1, "")</f>
        <v>1.7796886480967444E-3</v>
      </c>
    </row>
    <row r="716" spans="1:2">
      <c r="A716" s="3">
        <f>CPILFESL!A716</f>
        <v>42491</v>
      </c>
      <c r="B716" s="4">
        <f>IFERROR((CPILFESL!B716/CPILFESL!B704)^(1/12)-1, "")</f>
        <v>1.859660578682476E-3</v>
      </c>
    </row>
    <row r="717" spans="1:2">
      <c r="A717" s="3">
        <f>CPILFESL!A717</f>
        <v>42522</v>
      </c>
      <c r="B717" s="4">
        <f>IFERROR((CPILFESL!B717/CPILFESL!B705)^(1/12)-1, "")</f>
        <v>1.8659074103564155E-3</v>
      </c>
    </row>
    <row r="718" spans="1:2">
      <c r="A718" s="3">
        <f>CPILFESL!A718</f>
        <v>42552</v>
      </c>
      <c r="B718" s="4">
        <f>IFERROR((CPILFESL!B718/CPILFESL!B706)^(1/12)-1, "")</f>
        <v>1.7907082262194063E-3</v>
      </c>
    </row>
    <row r="719" spans="1:2">
      <c r="A719" s="3">
        <f>CPILFESL!A719</f>
        <v>42583</v>
      </c>
      <c r="B719" s="4">
        <f>IFERROR((CPILFESL!B719/CPILFESL!B707)^(1/12)-1, "")</f>
        <v>1.903882628041309E-3</v>
      </c>
    </row>
    <row r="720" spans="1:2">
      <c r="A720" s="3">
        <f>CPILFESL!A720</f>
        <v>42614</v>
      </c>
      <c r="B720" s="4">
        <f>IFERROR((CPILFESL!B720/CPILFESL!B708)^(1/12)-1, "")</f>
        <v>1.87318076949472E-3</v>
      </c>
    </row>
    <row r="721" spans="1:2">
      <c r="A721" s="3">
        <f>CPILFESL!A721</f>
        <v>42644</v>
      </c>
      <c r="B721" s="4">
        <f>IFERROR((CPILFESL!B721/CPILFESL!B709)^(1/12)-1, "")</f>
        <v>1.8188238261456213E-3</v>
      </c>
    </row>
    <row r="722" spans="1:2">
      <c r="A722" s="3">
        <f>CPILFESL!A722</f>
        <v>42675</v>
      </c>
      <c r="B722" s="4">
        <f>IFERROR((CPILFESL!B722/CPILFESL!B710)^(1/12)-1, "")</f>
        <v>1.7705091010189467E-3</v>
      </c>
    </row>
    <row r="723" spans="1:2">
      <c r="A723" s="3">
        <f>CPILFESL!A723</f>
        <v>42705</v>
      </c>
      <c r="B723" s="4">
        <f>IFERROR((CPILFESL!B723/CPILFESL!B711)^(1/12)-1, "")</f>
        <v>1.8127531664882124E-3</v>
      </c>
    </row>
    <row r="724" spans="1:2">
      <c r="A724" s="3">
        <f>CPILFESL!A724</f>
        <v>42736</v>
      </c>
      <c r="B724" s="4">
        <f>IFERROR((CPILFESL!B724/CPILFESL!B712)^(1/12)-1, "")</f>
        <v>1.8561082793442374E-3</v>
      </c>
    </row>
    <row r="725" spans="1:2">
      <c r="A725" s="3">
        <f>CPILFESL!A725</f>
        <v>42767</v>
      </c>
      <c r="B725" s="4">
        <f>IFERROR((CPILFESL!B725/CPILFESL!B713)^(1/12)-1, "")</f>
        <v>1.8439722699836736E-3</v>
      </c>
    </row>
    <row r="726" spans="1:2">
      <c r="A726" s="3">
        <f>CPILFESL!A726</f>
        <v>42795</v>
      </c>
      <c r="B726" s="4">
        <f>IFERROR((CPILFESL!B726/CPILFESL!B714)^(1/12)-1, "")</f>
        <v>1.6890907485929141E-3</v>
      </c>
    </row>
    <row r="727" spans="1:2">
      <c r="A727" s="3">
        <f>CPILFESL!A727</f>
        <v>42826</v>
      </c>
      <c r="B727" s="4">
        <f>IFERROR((CPILFESL!B727/CPILFESL!B715)^(1/12)-1, "")</f>
        <v>1.566896885845992E-3</v>
      </c>
    </row>
    <row r="728" spans="1:2">
      <c r="A728" s="3">
        <f>CPILFESL!A728</f>
        <v>42856</v>
      </c>
      <c r="B728" s="4">
        <f>IFERROR((CPILFESL!B728/CPILFESL!B716)^(1/12)-1, "")</f>
        <v>1.4361790187631396E-3</v>
      </c>
    </row>
    <row r="729" spans="1:2">
      <c r="A729" s="3">
        <f>CPILFESL!A729</f>
        <v>42887</v>
      </c>
      <c r="B729" s="4">
        <f>IFERROR((CPILFESL!B729/CPILFESL!B717)^(1/12)-1, "")</f>
        <v>1.4050247576988806E-3</v>
      </c>
    </row>
    <row r="730" spans="1:2">
      <c r="A730" s="3">
        <f>CPILFESL!A730</f>
        <v>42917</v>
      </c>
      <c r="B730" s="4">
        <f>IFERROR((CPILFESL!B730/CPILFESL!B718)^(1/12)-1, "")</f>
        <v>1.3868410048296642E-3</v>
      </c>
    </row>
    <row r="731" spans="1:2">
      <c r="A731" s="3">
        <f>CPILFESL!A731</f>
        <v>42948</v>
      </c>
      <c r="B731" s="4">
        <f>IFERROR((CPILFESL!B731/CPILFESL!B719)^(1/12)-1, "")</f>
        <v>1.3690124423888506E-3</v>
      </c>
    </row>
    <row r="732" spans="1:2">
      <c r="A732" s="3">
        <f>CPILFESL!A732</f>
        <v>42979</v>
      </c>
      <c r="B732" s="4">
        <f>IFERROR((CPILFESL!B732/CPILFESL!B720)^(1/12)-1, "")</f>
        <v>1.3198684945909811E-3</v>
      </c>
    </row>
    <row r="733" spans="1:2">
      <c r="A733" s="3">
        <f>CPILFESL!A733</f>
        <v>43009</v>
      </c>
      <c r="B733" s="4">
        <f>IFERROR((CPILFESL!B733/CPILFESL!B721)^(1/12)-1, "")</f>
        <v>1.4546703291713481E-3</v>
      </c>
    </row>
    <row r="734" spans="1:2">
      <c r="A734" s="3">
        <f>CPILFESL!A734</f>
        <v>43040</v>
      </c>
      <c r="B734" s="4">
        <f>IFERROR((CPILFESL!B734/CPILFESL!B722)^(1/12)-1, "")</f>
        <v>1.4366008574968614E-3</v>
      </c>
    </row>
    <row r="735" spans="1:2">
      <c r="A735" s="3">
        <f>CPILFESL!A735</f>
        <v>43070</v>
      </c>
      <c r="B735" s="4">
        <f>IFERROR((CPILFESL!B735/CPILFESL!B723)^(1/12)-1, "")</f>
        <v>1.4633044327292399E-3</v>
      </c>
    </row>
    <row r="736" spans="1:2">
      <c r="A736" s="3">
        <f>CPILFESL!A736</f>
        <v>43101</v>
      </c>
      <c r="B736" s="4">
        <f>IFERROR((CPILFESL!B736/CPILFESL!B724)^(1/12)-1, "")</f>
        <v>1.5625567756207825E-3</v>
      </c>
    </row>
    <row r="737" spans="1:2">
      <c r="A737" s="3">
        <f>CPILFESL!A737</f>
        <v>43132</v>
      </c>
      <c r="B737" s="4">
        <f>IFERROR((CPILFESL!B737/CPILFESL!B725)^(1/12)-1, "")</f>
        <v>1.5514461784571498E-3</v>
      </c>
    </row>
    <row r="738" spans="1:2">
      <c r="A738" s="3">
        <f>CPILFESL!A738</f>
        <v>43160</v>
      </c>
      <c r="B738" s="4">
        <f>IFERROR((CPILFESL!B738/CPILFESL!B726)^(1/12)-1, "")</f>
        <v>1.7520057939919287E-3</v>
      </c>
    </row>
    <row r="739" spans="1:2">
      <c r="A739" s="3">
        <f>CPILFESL!A739</f>
        <v>43191</v>
      </c>
      <c r="B739" s="4">
        <f>IFERROR((CPILFESL!B739/CPILFESL!B727)^(1/12)-1, "")</f>
        <v>1.7747764357587403E-3</v>
      </c>
    </row>
    <row r="740" spans="1:2">
      <c r="A740" s="3">
        <f>CPILFESL!A740</f>
        <v>43221</v>
      </c>
      <c r="B740" s="4">
        <f>IFERROR((CPILFESL!B740/CPILFESL!B728)^(1/12)-1, "")</f>
        <v>1.8747138750327963E-3</v>
      </c>
    </row>
    <row r="741" spans="1:2">
      <c r="A741" s="3">
        <f>CPILFESL!A741</f>
        <v>43252</v>
      </c>
      <c r="B741" s="4">
        <f>IFERROR((CPILFESL!B741/CPILFESL!B729)^(1/12)-1, "")</f>
        <v>1.8522775121119217E-3</v>
      </c>
    </row>
    <row r="742" spans="1:2">
      <c r="A742" s="3">
        <f>CPILFESL!A742</f>
        <v>43282</v>
      </c>
      <c r="B742" s="4">
        <f>IFERROR((CPILFESL!B742/CPILFESL!B730)^(1/12)-1, "")</f>
        <v>1.8703037831393488E-3</v>
      </c>
    </row>
    <row r="743" spans="1:2">
      <c r="A743" s="3">
        <f>CPILFESL!A743</f>
        <v>43313</v>
      </c>
      <c r="B743" s="4">
        <f>IFERROR((CPILFESL!B743/CPILFESL!B731)^(1/12)-1, "")</f>
        <v>1.7504602141080738E-3</v>
      </c>
    </row>
    <row r="744" spans="1:2">
      <c r="A744" s="3">
        <f>CPILFESL!A744</f>
        <v>43344</v>
      </c>
      <c r="B744" s="4">
        <f>IFERROR((CPILFESL!B744/CPILFESL!B732)^(1/12)-1, "")</f>
        <v>1.8132084774185042E-3</v>
      </c>
    </row>
    <row r="745" spans="1:2">
      <c r="A745" s="3">
        <f>CPILFESL!A745</f>
        <v>43374</v>
      </c>
      <c r="B745" s="4">
        <f>IFERROR((CPILFESL!B745/CPILFESL!B733)^(1/12)-1, "")</f>
        <v>1.7549686396118869E-3</v>
      </c>
    </row>
    <row r="746" spans="1:2">
      <c r="A746" s="3">
        <f>CPILFESL!A746</f>
        <v>43405</v>
      </c>
      <c r="B746" s="4">
        <f>IFERROR((CPILFESL!B746/CPILFESL!B734)^(1/12)-1, "")</f>
        <v>1.8276687687119875E-3</v>
      </c>
    </row>
    <row r="747" spans="1:2">
      <c r="A747" s="3">
        <f>CPILFESL!A747</f>
        <v>43435</v>
      </c>
      <c r="B747" s="4">
        <f>IFERROR((CPILFESL!B747/CPILFESL!B735)^(1/12)-1, "")</f>
        <v>1.8547362782737054E-3</v>
      </c>
    </row>
    <row r="748" spans="1:2">
      <c r="A748" s="3">
        <f>CPILFESL!A748</f>
        <v>43466</v>
      </c>
      <c r="B748" s="4">
        <f>IFERROR((CPILFESL!B748/CPILFESL!B736)^(1/12)-1, "")</f>
        <v>1.7983007351720648E-3</v>
      </c>
    </row>
    <row r="749" spans="1:2">
      <c r="A749" s="3">
        <f>CPILFESL!A749</f>
        <v>43497</v>
      </c>
      <c r="B749" s="4">
        <f>IFERROR((CPILFESL!B749/CPILFESL!B737)^(1/12)-1, "")</f>
        <v>1.766967638451522E-3</v>
      </c>
    </row>
    <row r="750" spans="1:2">
      <c r="A750" s="3">
        <f>CPILFESL!A750</f>
        <v>43525</v>
      </c>
      <c r="B750" s="4">
        <f>IFERROR((CPILFESL!B750/CPILFESL!B738)^(1/12)-1, "")</f>
        <v>1.7060361896519272E-3</v>
      </c>
    </row>
    <row r="751" spans="1:2">
      <c r="A751" s="3">
        <f>CPILFESL!A751</f>
        <v>43556</v>
      </c>
      <c r="B751" s="4">
        <f>IFERROR((CPILFESL!B751/CPILFESL!B739)^(1/12)-1, "")</f>
        <v>1.7262963064401671E-3</v>
      </c>
    </row>
    <row r="752" spans="1:2">
      <c r="A752" s="3">
        <f>CPILFESL!A752</f>
        <v>43586</v>
      </c>
      <c r="B752" s="4">
        <f>IFERROR((CPILFESL!B752/CPILFESL!B740)^(1/12)-1, "")</f>
        <v>1.6290150494258082E-3</v>
      </c>
    </row>
    <row r="753" spans="1:2">
      <c r="A753" s="3">
        <f>CPILFESL!A753</f>
        <v>43617</v>
      </c>
      <c r="B753" s="4">
        <f>IFERROR((CPILFESL!B753/CPILFESL!B741)^(1/12)-1, "")</f>
        <v>1.7126091315455838E-3</v>
      </c>
    </row>
    <row r="754" spans="1:2">
      <c r="A754" s="3">
        <f>CPILFESL!A754</f>
        <v>43647</v>
      </c>
      <c r="B754" s="4">
        <f>IFERROR((CPILFESL!B754/CPILFESL!B742)^(1/12)-1, "")</f>
        <v>1.7870833302593425E-3</v>
      </c>
    </row>
    <row r="755" spans="1:2">
      <c r="A755" s="3">
        <f>CPILFESL!A755</f>
        <v>43678</v>
      </c>
      <c r="B755" s="4">
        <f>IFERROR((CPILFESL!B755/CPILFESL!B743)^(1/12)-1, "")</f>
        <v>1.9140020200472119E-3</v>
      </c>
    </row>
    <row r="756" spans="1:2">
      <c r="A756" s="3">
        <f>CPILFESL!A756</f>
        <v>43709</v>
      </c>
      <c r="B756" s="4">
        <f>IFERROR((CPILFESL!B756/CPILFESL!B744)^(1/12)-1, "")</f>
        <v>1.9212422480754388E-3</v>
      </c>
    </row>
    <row r="757" spans="1:2">
      <c r="A757" s="3">
        <f>CPILFESL!A757</f>
        <v>43739</v>
      </c>
      <c r="B757" s="4">
        <f>IFERROR((CPILFESL!B757/CPILFESL!B745)^(1/12)-1, "")</f>
        <v>1.9276111941881613E-3</v>
      </c>
    </row>
    <row r="758" spans="1:2">
      <c r="A758" s="3">
        <f>CPILFESL!A758</f>
        <v>43770</v>
      </c>
      <c r="B758" s="4">
        <f>IFERROR((CPILFESL!B758/CPILFESL!B746)^(1/12)-1, "")</f>
        <v>1.9413829009391481E-3</v>
      </c>
    </row>
    <row r="759" spans="1:2">
      <c r="A759" s="3">
        <f>CPILFESL!A759</f>
        <v>43800</v>
      </c>
      <c r="B759" s="4">
        <f>IFERROR((CPILFESL!B759/CPILFESL!B747)^(1/12)-1, "")</f>
        <v>1.8890812943794799E-3</v>
      </c>
    </row>
    <row r="760" spans="1:2">
      <c r="A760" s="3">
        <f>CPILFESL!A760</f>
        <v>43831</v>
      </c>
      <c r="B760" s="4">
        <f>IFERROR((CPILFESL!B760/CPILFESL!B748)^(1/12)-1, "")</f>
        <v>1.8762148857462968E-3</v>
      </c>
    </row>
    <row r="761" spans="1:2">
      <c r="A761" s="3">
        <f>CPILFESL!A761</f>
        <v>43862</v>
      </c>
      <c r="B761" s="4">
        <f>IFERROR((CPILFESL!B761/CPILFESL!B749)^(1/12)-1, "")</f>
        <v>1.9619504468741944E-3</v>
      </c>
    </row>
    <row r="762" spans="1:2">
      <c r="A762" s="3">
        <f>CPILFESL!A762</f>
        <v>43891</v>
      </c>
      <c r="B762" s="4">
        <f>IFERROR((CPILFESL!B762/CPILFESL!B750)^(1/12)-1, "")</f>
        <v>1.7359081176089308E-3</v>
      </c>
    </row>
    <row r="763" spans="1:2">
      <c r="A763" s="3">
        <f>CPILFESL!A763</f>
        <v>43922</v>
      </c>
      <c r="B763" s="4">
        <f>IFERROR((CPILFESL!B763/CPILFESL!B751)^(1/12)-1, "")</f>
        <v>1.2003898119083978E-3</v>
      </c>
    </row>
    <row r="764" spans="1:2">
      <c r="A764" s="3">
        <f>CPILFESL!A764</f>
        <v>43952</v>
      </c>
      <c r="B764" s="4">
        <f>IFERROR((CPILFESL!B764/CPILFESL!B752)^(1/12)-1, "")</f>
        <v>1.0251531221165955E-3</v>
      </c>
    </row>
    <row r="765" spans="1:2">
      <c r="A765" s="3">
        <f>CPILFESL!A765</f>
        <v>43983</v>
      </c>
      <c r="B765" s="4">
        <f>IFERROR((CPILFESL!B765/CPILFESL!B753)^(1/12)-1, "")</f>
        <v>9.779541494643329E-4</v>
      </c>
    </row>
    <row r="766" spans="1:2">
      <c r="A766" s="3">
        <f>CPILFESL!A766</f>
        <v>44013</v>
      </c>
      <c r="B766" s="4">
        <f>IFERROR((CPILFESL!B766/CPILFESL!B754)^(1/12)-1, "")</f>
        <v>1.2863758048933249E-3</v>
      </c>
    </row>
    <row r="767" spans="1:2">
      <c r="A767" s="3">
        <f>CPILFESL!A767</f>
        <v>44044</v>
      </c>
      <c r="B767" s="4">
        <f>IFERROR((CPILFESL!B767/CPILFESL!B755)^(1/12)-1, "")</f>
        <v>1.414170958412786E-3</v>
      </c>
    </row>
    <row r="768" spans="1:2">
      <c r="A768" s="3">
        <f>CPILFESL!A768</f>
        <v>44075</v>
      </c>
      <c r="B768" s="4">
        <f>IFERROR((CPILFESL!B768/CPILFESL!B756)^(1/12)-1, "")</f>
        <v>1.4111483404493086E-3</v>
      </c>
    </row>
    <row r="769" spans="1:2">
      <c r="A769" s="3">
        <f>CPILFESL!A769</f>
        <v>44105</v>
      </c>
      <c r="B769" s="4">
        <f>IFERROR((CPILFESL!B769/CPILFESL!B757)^(1/12)-1, "")</f>
        <v>1.3454978326021827E-3</v>
      </c>
    </row>
    <row r="770" spans="1:2">
      <c r="A770" s="3">
        <f>CPILFESL!A770</f>
        <v>44136</v>
      </c>
      <c r="B770" s="4">
        <f>IFERROR((CPILFESL!B770/CPILFESL!B758)^(1/12)-1, "")</f>
        <v>1.376288770911005E-3</v>
      </c>
    </row>
    <row r="771" spans="1:2">
      <c r="A771" s="3">
        <f>CPILFESL!A771</f>
        <v>44166</v>
      </c>
      <c r="B771" s="4">
        <f>IFERROR((CPILFESL!B771/CPILFESL!B759)^(1/12)-1, "")</f>
        <v>1.3433120294037426E-3</v>
      </c>
    </row>
    <row r="772" spans="1:2">
      <c r="A772" s="3">
        <f>CPILFESL!A772</f>
        <v>44197</v>
      </c>
      <c r="B772" s="4">
        <f>IFERROR((CPILFESL!B772/CPILFESL!B760)^(1/12)-1, "")</f>
        <v>1.1562314729653966E-3</v>
      </c>
    </row>
    <row r="773" spans="1:2">
      <c r="A773" s="3">
        <f>CPILFESL!A773</f>
        <v>44228</v>
      </c>
      <c r="B773" s="4">
        <f>IFERROR((CPILFESL!B773/CPILFESL!B761)^(1/12)-1, "")</f>
        <v>1.0568414501266332E-3</v>
      </c>
    </row>
    <row r="774" spans="1:2">
      <c r="A774" s="3">
        <f>CPILFESL!A774</f>
        <v>44256</v>
      </c>
      <c r="B774" s="4">
        <f>IFERROR((CPILFESL!B774/CPILFESL!B762)^(1/12)-1, "")</f>
        <v>1.3605230238742383E-3</v>
      </c>
    </row>
    <row r="775" spans="1:2">
      <c r="A775" s="3">
        <f>CPILFESL!A775</f>
        <v>44287</v>
      </c>
      <c r="B775" s="4">
        <f>IFERROR((CPILFESL!B775/CPILFESL!B763)^(1/12)-1, "")</f>
        <v>2.4342611250860458E-3</v>
      </c>
    </row>
    <row r="776" spans="1:2">
      <c r="A776" s="3">
        <f>CPILFESL!A776</f>
        <v>44317</v>
      </c>
      <c r="B776" s="4">
        <f>IFERROR((CPILFESL!B776/CPILFESL!B764)^(1/12)-1, "")</f>
        <v>3.0962755289756227E-3</v>
      </c>
    </row>
    <row r="777" spans="1:2">
      <c r="A777" s="3">
        <f>CPILFESL!A777</f>
        <v>44348</v>
      </c>
      <c r="B777" s="4">
        <f>IFERROR((CPILFESL!B777/CPILFESL!B765)^(1/12)-1, "")</f>
        <v>3.6095266498177292E-3</v>
      </c>
    </row>
    <row r="778" spans="1:2">
      <c r="A778" s="3">
        <f>CPILFESL!A778</f>
        <v>44378</v>
      </c>
      <c r="B778" s="4">
        <f>IFERROR((CPILFESL!B778/CPILFESL!B766)^(1/12)-1, "")</f>
        <v>3.437180074279178E-3</v>
      </c>
    </row>
    <row r="779" spans="1:2">
      <c r="A779" s="3">
        <f>CPILFESL!A779</f>
        <v>44409</v>
      </c>
      <c r="B779" s="4">
        <f>IFERROR((CPILFESL!B779/CPILFESL!B767)^(1/12)-1, "")</f>
        <v>3.2340137170632222E-3</v>
      </c>
    </row>
    <row r="780" spans="1:2">
      <c r="A780" s="3">
        <f>CPILFESL!A780</f>
        <v>44440</v>
      </c>
      <c r="B780" s="4">
        <f>IFERROR((CPILFESL!B780/CPILFESL!B768)^(1/12)-1, "")</f>
        <v>3.2898826996838881E-3</v>
      </c>
    </row>
    <row r="781" spans="1:2">
      <c r="A781" s="3">
        <f>CPILFESL!A781</f>
        <v>44470</v>
      </c>
      <c r="B781" s="4">
        <f>IFERROR((CPILFESL!B781/CPILFESL!B769)^(1/12)-1, "")</f>
        <v>3.7417800843200233E-3</v>
      </c>
    </row>
    <row r="782" spans="1:2">
      <c r="A782" s="3">
        <f>CPILFESL!A782</f>
        <v>44501</v>
      </c>
      <c r="B782" s="4">
        <f>IFERROR((CPILFESL!B782/CPILFESL!B770)^(1/12)-1, "")</f>
        <v>4.0527649731609827E-3</v>
      </c>
    </row>
    <row r="783" spans="1:2">
      <c r="A783" s="3">
        <f>CPILFESL!A783</f>
        <v>44531</v>
      </c>
      <c r="B783" s="4">
        <f>IFERROR((CPILFESL!B783/CPILFESL!B771)^(1/12)-1, "")</f>
        <v>4.4753092028868569E-3</v>
      </c>
    </row>
    <row r="784" spans="1:2">
      <c r="A784" s="3">
        <f>CPILFESL!A784</f>
        <v>44562</v>
      </c>
      <c r="B784" s="4">
        <f>IFERROR((CPILFESL!B784/CPILFESL!B772)^(1/12)-1, "")</f>
        <v>4.9153548664189195E-3</v>
      </c>
    </row>
    <row r="785" spans="1:2">
      <c r="A785" s="3">
        <f>CPILFESL!A785</f>
        <v>44593</v>
      </c>
      <c r="B785" s="4">
        <f>IFERROR((CPILFESL!B785/CPILFESL!B773)^(1/12)-1, "")</f>
        <v>5.224262900858534E-3</v>
      </c>
    </row>
    <row r="786" spans="1:2">
      <c r="A786" s="3">
        <f>CPILFESL!A786</f>
        <v>44621</v>
      </c>
      <c r="B786" s="4">
        <f>IFERROR((CPILFESL!B786/CPILFESL!B774)^(1/12)-1, "")</f>
        <v>5.242867914904803E-3</v>
      </c>
    </row>
    <row r="787" spans="1:2">
      <c r="A787" s="3">
        <f>CPILFESL!A787</f>
        <v>44652</v>
      </c>
      <c r="B787" s="4">
        <f>IFERROR((CPILFESL!B787/CPILFESL!B775)^(1/12)-1, "")</f>
        <v>4.9916237152556331E-3</v>
      </c>
    </row>
    <row r="788" spans="1:2">
      <c r="A788" s="3">
        <f>CPILFESL!A788</f>
        <v>44682</v>
      </c>
      <c r="B788" s="4">
        <f>IFERROR((CPILFESL!B788/CPILFESL!B776)^(1/12)-1, "")</f>
        <v>4.8814176898872574E-3</v>
      </c>
    </row>
    <row r="789" spans="1:2">
      <c r="A789" s="3">
        <f>CPILFESL!A789</f>
        <v>44713</v>
      </c>
      <c r="B789" s="4">
        <f>IFERROR((CPILFESL!B789/CPILFESL!B777)^(1/12)-1, "")</f>
        <v>4.7912185613294689E-3</v>
      </c>
    </row>
    <row r="790" spans="1:2">
      <c r="A790" s="3">
        <f>CPILFESL!A790</f>
        <v>44743</v>
      </c>
      <c r="B790" s="4">
        <f>IFERROR((CPILFESL!B790/CPILFESL!B778)^(1/12)-1, "")</f>
        <v>4.7899059358356144E-3</v>
      </c>
    </row>
    <row r="791" spans="1:2">
      <c r="A791" s="3">
        <f>CPILFESL!A791</f>
        <v>44774</v>
      </c>
      <c r="B791" s="4">
        <f>IFERROR((CPILFESL!B791/CPILFESL!B779)^(1/12)-1, "")</f>
        <v>5.1040824298045351E-3</v>
      </c>
    </row>
    <row r="792" spans="1:2">
      <c r="A792" s="3">
        <f>CPILFESL!A792</f>
        <v>44805</v>
      </c>
      <c r="B792" s="4">
        <f>IFERROR((CPILFESL!B792/CPILFESL!B780)^(1/12)-1, "")</f>
        <v>5.3721033246976191E-3</v>
      </c>
    </row>
    <row r="793" spans="1:2">
      <c r="A793" s="3">
        <f>CPILFESL!A793</f>
        <v>44835</v>
      </c>
      <c r="B793" s="4">
        <f>IFERROR((CPILFESL!B793/CPILFESL!B781)^(1/12)-1, "")</f>
        <v>5.1002540617022252E-3</v>
      </c>
    </row>
    <row r="794" spans="1:2">
      <c r="A794" s="3">
        <f>CPILFESL!A794</f>
        <v>44866</v>
      </c>
      <c r="B794" s="4">
        <f>IFERROR((CPILFESL!B794/CPILFESL!B782)^(1/12)-1, "")</f>
        <v>4.8383933159510395E-3</v>
      </c>
    </row>
    <row r="795" spans="1:2">
      <c r="A795" s="3">
        <f>CPILFESL!A795</f>
        <v>44896</v>
      </c>
      <c r="B795" s="4">
        <f>IFERROR((CPILFESL!B795/CPILFESL!B783)^(1/12)-1, "")</f>
        <v>4.6148049602814378E-3</v>
      </c>
    </row>
    <row r="796" spans="1:2">
      <c r="A796" s="3">
        <f>CPILFESL!A796</f>
        <v>44927</v>
      </c>
      <c r="B796" s="4">
        <f>IFERROR((CPILFESL!B796/CPILFESL!B784)^(1/12)-1, "")</f>
        <v>4.5058274967744172E-3</v>
      </c>
    </row>
    <row r="797" spans="1:2">
      <c r="A797" s="3">
        <f>CPILFESL!A797</f>
        <v>44958</v>
      </c>
      <c r="B797" s="4">
        <f>IFERROR((CPILFESL!B797/CPILFESL!B785)^(1/12)-1, "")</f>
        <v>4.4665287072760407E-3</v>
      </c>
    </row>
    <row r="798" spans="1:2">
      <c r="A798" s="3">
        <f>CPILFESL!A798</f>
        <v>44986</v>
      </c>
      <c r="B798" s="4">
        <f>IFERROR((CPILFESL!B798/CPILFESL!B786)^(1/12)-1, "")</f>
        <v>4.519379411234814E-3</v>
      </c>
    </row>
    <row r="799" spans="1:2">
      <c r="A799" s="3">
        <f>CPILFESL!A799</f>
        <v>45017</v>
      </c>
      <c r="B799" s="4">
        <f>IFERROR((CPILFESL!B799/CPILFESL!B787)^(1/12)-1, "")</f>
        <v>4.4841721809145696E-3</v>
      </c>
    </row>
    <row r="800" spans="1:2">
      <c r="A800" s="3">
        <f>CPILFESL!A800</f>
        <v>45047</v>
      </c>
      <c r="B800" s="4">
        <f>IFERROR((CPILFESL!B800/CPILFESL!B788)^(1/12)-1, "")</f>
        <v>4.3385025127771204E-3</v>
      </c>
    </row>
    <row r="801" spans="1:2">
      <c r="A801" s="3">
        <f>CPILFESL!A801</f>
        <v>45078</v>
      </c>
      <c r="B801" s="4">
        <f>IFERROR((CPILFESL!B801/CPILFESL!B789)^(1/12)-1, "")</f>
        <v>3.9586812157648144E-3</v>
      </c>
    </row>
    <row r="802" spans="1:2">
      <c r="A802" s="3">
        <f>CPILFESL!A802</f>
        <v>45108</v>
      </c>
      <c r="B802" s="4">
        <f>IFERROR((CPILFESL!B802/CPILFESL!B790)^(1/12)-1, "")</f>
        <v>3.8408142634402953E-3</v>
      </c>
    </row>
    <row r="803" spans="1:2">
      <c r="A803" s="3">
        <f>CPILFESL!A803</f>
        <v>45139</v>
      </c>
      <c r="B803" s="4">
        <f>IFERROR((CPILFESL!B803/CPILFESL!B791)^(1/12)-1, "")</f>
        <v>3.6049906753987671E-3</v>
      </c>
    </row>
    <row r="804" spans="1:2">
      <c r="A804" s="3">
        <f>CPILFESL!A804</f>
        <v>45170</v>
      </c>
      <c r="B804" s="4">
        <f>IFERROR((CPILFESL!B804/CPILFESL!B792)^(1/12)-1, "")</f>
        <v>3.3891893644293347E-3</v>
      </c>
    </row>
    <row r="805" spans="1:2">
      <c r="A805" s="3">
        <f>CPILFESL!A805</f>
        <v>45200</v>
      </c>
      <c r="B805" s="4">
        <f>IFERROR((CPILFESL!B805/CPILFESL!B793)^(1/12)-1, "")</f>
        <v>3.2911826663342136E-3</v>
      </c>
    </row>
    <row r="806" spans="1:2">
      <c r="A806" s="3">
        <f>CPILFESL!A806</f>
        <v>45231</v>
      </c>
      <c r="B806" s="4">
        <f>IFERROR((CPILFESL!B806/CPILFESL!B794)^(1/12)-1, "")</f>
        <v>3.285871255005679E-3</v>
      </c>
    </row>
    <row r="807" spans="1:2">
      <c r="A807" s="3">
        <f>CPILFESL!A807</f>
        <v>45261</v>
      </c>
      <c r="B807" s="4">
        <f>IFERROR((CPILFESL!B807/CPILFESL!B795)^(1/12)-1, "")</f>
        <v>3.2014561849558199E-3</v>
      </c>
    </row>
    <row r="808" spans="1:2">
      <c r="A808" s="3">
        <f>CPILFESL!A808</f>
        <v>45292</v>
      </c>
      <c r="B808" s="4">
        <f>IFERROR((CPILFESL!B808/CPILFESL!B796)^(1/12)-1, "")</f>
        <v>3.172937654791097E-3</v>
      </c>
    </row>
    <row r="809" spans="1:2">
      <c r="A809" s="3">
        <f>CPILFESL!A809</f>
        <v>45323</v>
      </c>
      <c r="B809" s="4">
        <f>IFERROR((CPILFESL!B809/CPILFESL!B797)^(1/12)-1, "")</f>
        <v>3.0821710214536946E-3</v>
      </c>
    </row>
    <row r="810" spans="1:2">
      <c r="A810" s="3">
        <f>CPILFESL!A810</f>
        <v>45352</v>
      </c>
      <c r="B810" s="4">
        <f>IFERROR((CPILFESL!B810/CPILFESL!B798)^(1/12)-1, "")</f>
        <v>3.1106375817742116E-3</v>
      </c>
    </row>
    <row r="811" spans="1:2">
      <c r="A811" s="3">
        <f>CPILFESL!A811</f>
        <v>45383</v>
      </c>
      <c r="B811" s="4">
        <f>IFERROR((CPILFESL!B811/CPILFESL!B799)^(1/12)-1, "")</f>
        <v>2.9641349471105638E-3</v>
      </c>
    </row>
    <row r="812" spans="1:2">
      <c r="A812" s="3">
        <f>CPILFESL!A812</f>
        <v>45413</v>
      </c>
      <c r="B812" s="4">
        <f>IFERROR((CPILFESL!B812/CPILFESL!B800)^(1/12)-1, "")</f>
        <v>2.7990570465203923E-3</v>
      </c>
    </row>
  </sheetData>
  <hyperlinks>
    <hyperlink ref="B3" location="Summary!A1" display="1-Year Annualized Change" xr:uid="{626DF801-BCE0-4FA6-911C-99ADD10E70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8D83-F1EC-42DA-AF66-FE9654C033F2}">
  <sheetPr>
    <tabColor rgb="FF00B0F0"/>
  </sheetPr>
  <dimension ref="A3:B812"/>
  <sheetViews>
    <sheetView workbookViewId="0">
      <selection activeCell="B3" sqref="B3"/>
    </sheetView>
  </sheetViews>
  <sheetFormatPr defaultRowHeight="14.5"/>
  <cols>
    <col min="1" max="1" width="10.08984375" bestFit="1" customWidth="1"/>
    <col min="2" max="2" width="23.26953125" bestFit="1" customWidth="1"/>
  </cols>
  <sheetData>
    <row r="3" spans="1:2">
      <c r="A3" s="5" t="s">
        <v>1</v>
      </c>
      <c r="B3" s="77" t="s">
        <v>3</v>
      </c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3">
        <f>CPILFESL!A124</f>
        <v>24473</v>
      </c>
      <c r="B124" s="4">
        <f>IFERROR((CPILFESL!B124/CPILFESL!B4)^(1/10)-1, "")</f>
        <v>1.8399376147024249E-2</v>
      </c>
    </row>
    <row r="125" spans="1:2">
      <c r="A125" s="3">
        <f>CPILFESL!A125</f>
        <v>24504</v>
      </c>
      <c r="B125" s="4">
        <f>IFERROR((CPILFESL!B125/CPILFESL!B5)^(1/10)-1, "")</f>
        <v>1.8042728085997828E-2</v>
      </c>
    </row>
    <row r="126" spans="1:2">
      <c r="A126" s="3">
        <f>CPILFESL!A126</f>
        <v>24532</v>
      </c>
      <c r="B126" s="4">
        <f>IFERROR((CPILFESL!B126/CPILFESL!B6)^(1/10)-1, "")</f>
        <v>1.7984640226541115E-2</v>
      </c>
    </row>
    <row r="127" spans="1:2">
      <c r="A127" s="3">
        <f>CPILFESL!A127</f>
        <v>24563</v>
      </c>
      <c r="B127" s="4">
        <f>IFERROR((CPILFESL!B127/CPILFESL!B7)^(1/10)-1, "")</f>
        <v>1.7926907703764039E-2</v>
      </c>
    </row>
    <row r="128" spans="1:2">
      <c r="A128" s="3">
        <f>CPILFESL!A128</f>
        <v>24593</v>
      </c>
      <c r="B128" s="4">
        <f>IFERROR((CPILFESL!B128/CPILFESL!B8)^(1/10)-1, "")</f>
        <v>1.822243268130741E-2</v>
      </c>
    </row>
    <row r="129" spans="1:2">
      <c r="A129" s="3">
        <f>CPILFESL!A129</f>
        <v>24624</v>
      </c>
      <c r="B129" s="4">
        <f>IFERROR((CPILFESL!B129/CPILFESL!B9)^(1/10)-1, "")</f>
        <v>1.816420683542086E-2</v>
      </c>
    </row>
    <row r="130" spans="1:2">
      <c r="A130" s="3">
        <f>CPILFESL!A130</f>
        <v>24654</v>
      </c>
      <c r="B130" s="4">
        <f>IFERROR((CPILFESL!B130/CPILFESL!B10)^(1/10)-1, "")</f>
        <v>1.8106352876492871E-2</v>
      </c>
    </row>
    <row r="131" spans="1:2">
      <c r="A131" s="3">
        <f>CPILFESL!A131</f>
        <v>24685</v>
      </c>
      <c r="B131" s="4">
        <f>IFERROR((CPILFESL!B131/CPILFESL!B11)^(1/10)-1, "")</f>
        <v>1.8691637583332366E-2</v>
      </c>
    </row>
    <row r="132" spans="1:2">
      <c r="A132" s="3">
        <f>CPILFESL!A132</f>
        <v>24716</v>
      </c>
      <c r="B132" s="4">
        <f>IFERROR((CPILFESL!B132/CPILFESL!B12)^(1/10)-1, "")</f>
        <v>1.8632451437949449E-2</v>
      </c>
    </row>
    <row r="133" spans="1:2">
      <c r="A133" s="3">
        <f>CPILFESL!A133</f>
        <v>24746</v>
      </c>
      <c r="B133" s="4">
        <f>IFERROR((CPILFESL!B133/CPILFESL!B13)^(1/10)-1, "")</f>
        <v>1.8573621807807861E-2</v>
      </c>
    </row>
    <row r="134" spans="1:2">
      <c r="A134" s="3">
        <f>CPILFESL!A134</f>
        <v>24777</v>
      </c>
      <c r="B134" s="4">
        <f>IFERROR((CPILFESL!B134/CPILFESL!B14)^(1/10)-1, "")</f>
        <v>1.8515171711203093E-2</v>
      </c>
    </row>
    <row r="135" spans="1:2">
      <c r="A135" s="3">
        <f>CPILFESL!A135</f>
        <v>24807</v>
      </c>
      <c r="B135" s="4">
        <f>IFERROR((CPILFESL!B135/CPILFESL!B15)^(1/10)-1, "")</f>
        <v>1.9092403795694768E-2</v>
      </c>
    </row>
    <row r="136" spans="1:2">
      <c r="A136" s="3">
        <f>CPILFESL!A136</f>
        <v>24838</v>
      </c>
      <c r="B136" s="4">
        <f>IFERROR((CPILFESL!B136/CPILFESL!B16)^(1/10)-1, "")</f>
        <v>1.9379911815952333E-2</v>
      </c>
    </row>
    <row r="137" spans="1:2">
      <c r="A137" s="3">
        <f>CPILFESL!A137</f>
        <v>24869</v>
      </c>
      <c r="B137" s="4">
        <f>IFERROR((CPILFESL!B137/CPILFESL!B17)^(1/10)-1, "")</f>
        <v>1.9605316408898732E-2</v>
      </c>
    </row>
    <row r="138" spans="1:2">
      <c r="A138" s="3">
        <f>CPILFESL!A138</f>
        <v>24898</v>
      </c>
      <c r="B138" s="4">
        <f>IFERROR((CPILFESL!B138/CPILFESL!B18)^(1/10)-1, "")</f>
        <v>1.9544306137552425E-2</v>
      </c>
    </row>
    <row r="139" spans="1:2">
      <c r="A139" s="3">
        <f>CPILFESL!A139</f>
        <v>24929</v>
      </c>
      <c r="B139" s="4">
        <f>IFERROR((CPILFESL!B139/CPILFESL!B19)^(1/10)-1, "")</f>
        <v>1.9828731872357119E-2</v>
      </c>
    </row>
    <row r="140" spans="1:2">
      <c r="A140" s="3">
        <f>CPILFESL!A140</f>
        <v>24959</v>
      </c>
      <c r="B140" s="4">
        <f>IFERROR((CPILFESL!B140/CPILFESL!B20)^(1/10)-1, "")</f>
        <v>2.0112453544311792E-2</v>
      </c>
    </row>
    <row r="141" spans="1:2">
      <c r="A141" s="3">
        <f>CPILFESL!A141</f>
        <v>24990</v>
      </c>
      <c r="B141" s="4">
        <f>IFERROR((CPILFESL!B141/CPILFESL!B21)^(1/10)-1, "")</f>
        <v>2.0332415617108079E-2</v>
      </c>
    </row>
    <row r="142" spans="1:2">
      <c r="A142" s="3">
        <f>CPILFESL!A142</f>
        <v>25020</v>
      </c>
      <c r="B142" s="4">
        <f>IFERROR((CPILFESL!B142/CPILFESL!B22)^(1/10)-1, "")</f>
        <v>2.0894743059951981E-2</v>
      </c>
    </row>
    <row r="143" spans="1:2">
      <c r="A143" s="3">
        <f>CPILFESL!A143</f>
        <v>25051</v>
      </c>
      <c r="B143" s="4">
        <f>IFERROR((CPILFESL!B143/CPILFESL!B23)^(1/10)-1, "")</f>
        <v>2.1174864755701295E-2</v>
      </c>
    </row>
    <row r="144" spans="1:2">
      <c r="A144" s="3">
        <f>CPILFESL!A144</f>
        <v>25082</v>
      </c>
      <c r="B144" s="4">
        <f>IFERROR((CPILFESL!B144/CPILFESL!B24)^(1/10)-1, "")</f>
        <v>2.1388491230611484E-2</v>
      </c>
    </row>
    <row r="145" spans="1:2">
      <c r="A145" s="3">
        <f>CPILFESL!A145</f>
        <v>25112</v>
      </c>
      <c r="B145" s="4">
        <f>IFERROR((CPILFESL!B145/CPILFESL!B25)^(1/10)-1, "")</f>
        <v>2.1943742446339787E-2</v>
      </c>
    </row>
    <row r="146" spans="1:2">
      <c r="A146" s="3">
        <f>CPILFESL!A146</f>
        <v>25143</v>
      </c>
      <c r="B146" s="4">
        <f>IFERROR((CPILFESL!B146/CPILFESL!B26)^(1/10)-1, "")</f>
        <v>2.2152667810070303E-2</v>
      </c>
    </row>
    <row r="147" spans="1:2">
      <c r="A147" s="3">
        <f>CPILFESL!A147</f>
        <v>25173</v>
      </c>
      <c r="B147" s="4">
        <f>IFERROR((CPILFESL!B147/CPILFESL!B27)^(1/10)-1, "")</f>
        <v>2.2085381652218183E-2</v>
      </c>
    </row>
    <row r="148" spans="1:2">
      <c r="A148" s="3">
        <f>CPILFESL!A148</f>
        <v>25204</v>
      </c>
      <c r="B148" s="4">
        <f>IFERROR((CPILFESL!B148/CPILFESL!B28)^(1/10)-1, "")</f>
        <v>2.2359798360241046E-2</v>
      </c>
    </row>
    <row r="149" spans="1:2">
      <c r="A149" s="3">
        <f>CPILFESL!A149</f>
        <v>25235</v>
      </c>
      <c r="B149" s="4">
        <f>IFERROR((CPILFESL!B149/CPILFESL!B29)^(1/10)-1, "")</f>
        <v>2.31791094660867E-2</v>
      </c>
    </row>
    <row r="150" spans="1:2">
      <c r="A150" s="3">
        <f>CPILFESL!A150</f>
        <v>25263</v>
      </c>
      <c r="B150" s="4">
        <f>IFERROR((CPILFESL!B150/CPILFESL!B30)^(1/10)-1, "")</f>
        <v>2.338030332260832E-2</v>
      </c>
    </row>
    <row r="151" spans="1:2">
      <c r="A151" s="3">
        <f>CPILFESL!A151</f>
        <v>25294</v>
      </c>
      <c r="B151" s="4">
        <f>IFERROR((CPILFESL!B151/CPILFESL!B31)^(1/10)-1, "")</f>
        <v>2.4189622455701443E-2</v>
      </c>
    </row>
    <row r="152" spans="1:2">
      <c r="A152" s="3">
        <f>CPILFESL!A152</f>
        <v>25324</v>
      </c>
      <c r="B152" s="4">
        <f>IFERROR((CPILFESL!B152/CPILFESL!B32)^(1/10)-1, "")</f>
        <v>2.3848847637494952E-2</v>
      </c>
    </row>
    <row r="153" spans="1:2">
      <c r="A153" s="3">
        <f>CPILFESL!A153</f>
        <v>25355</v>
      </c>
      <c r="B153" s="4">
        <f>IFERROR((CPILFESL!B153/CPILFESL!B33)^(1/10)-1, "")</f>
        <v>2.4045332521078988E-2</v>
      </c>
    </row>
    <row r="154" spans="1:2">
      <c r="A154" s="3">
        <f>CPILFESL!A154</f>
        <v>25385</v>
      </c>
      <c r="B154" s="4">
        <f>IFERROR((CPILFESL!B154/CPILFESL!B34)^(1/10)-1, "")</f>
        <v>2.4578833868019512E-2</v>
      </c>
    </row>
    <row r="155" spans="1:2">
      <c r="A155" s="3">
        <f>CPILFESL!A155</f>
        <v>25416</v>
      </c>
      <c r="B155" s="4">
        <f>IFERROR((CPILFESL!B155/CPILFESL!B35)^(1/10)-1, "")</f>
        <v>2.5109839159386027E-2</v>
      </c>
    </row>
    <row r="156" spans="1:2">
      <c r="A156" s="3">
        <f>CPILFESL!A156</f>
        <v>25447</v>
      </c>
      <c r="B156" s="4">
        <f>IFERROR((CPILFESL!B156/CPILFESL!B36)^(1/10)-1, "")</f>
        <v>2.5299386907521315E-2</v>
      </c>
    </row>
    <row r="157" spans="1:2">
      <c r="A157" s="3">
        <f>CPILFESL!A157</f>
        <v>25477</v>
      </c>
      <c r="B157" s="4">
        <f>IFERROR((CPILFESL!B157/CPILFESL!B37)^(1/10)-1, "")</f>
        <v>2.5487368391645004E-2</v>
      </c>
    </row>
    <row r="158" spans="1:2">
      <c r="A158" s="3">
        <f>CPILFESL!A158</f>
        <v>25508</v>
      </c>
      <c r="B158" s="4">
        <f>IFERROR((CPILFESL!B158/CPILFESL!B38)^(1/10)-1, "")</f>
        <v>2.5749342113259299E-2</v>
      </c>
    </row>
    <row r="159" spans="1:2">
      <c r="A159" s="3">
        <f>CPILFESL!A159</f>
        <v>25538</v>
      </c>
      <c r="B159" s="4">
        <f>IFERROR((CPILFESL!B159/CPILFESL!B39)^(1/10)-1, "")</f>
        <v>2.5934509645902937E-2</v>
      </c>
    </row>
    <row r="160" spans="1:2">
      <c r="A160" s="3">
        <f>CPILFESL!A160</f>
        <v>25569</v>
      </c>
      <c r="B160" s="4">
        <f>IFERROR((CPILFESL!B160/CPILFESL!B40)^(1/10)-1, "")</f>
        <v>2.6454106961072199E-2</v>
      </c>
    </row>
    <row r="161" spans="1:2">
      <c r="A161" s="3">
        <f>CPILFESL!A161</f>
        <v>25600</v>
      </c>
      <c r="B161" s="4">
        <f>IFERROR((CPILFESL!B161/CPILFESL!B41)^(1/10)-1, "")</f>
        <v>2.6635231627062828E-2</v>
      </c>
    </row>
    <row r="162" spans="1:2">
      <c r="A162" s="3">
        <f>CPILFESL!A162</f>
        <v>25628</v>
      </c>
      <c r="B162" s="4">
        <f>IFERROR((CPILFESL!B162/CPILFESL!B42)^(1/10)-1, "")</f>
        <v>2.7406463750830001E-2</v>
      </c>
    </row>
    <row r="163" spans="1:2">
      <c r="A163" s="3">
        <f>CPILFESL!A163</f>
        <v>25659</v>
      </c>
      <c r="B163" s="4">
        <f>IFERROR((CPILFESL!B163/CPILFESL!B43)^(1/10)-1, "")</f>
        <v>2.8172527673794301E-2</v>
      </c>
    </row>
    <row r="164" spans="1:2">
      <c r="A164" s="3">
        <f>CPILFESL!A164</f>
        <v>25689</v>
      </c>
      <c r="B164" s="4">
        <f>IFERROR((CPILFESL!B164/CPILFESL!B44)^(1/10)-1, "")</f>
        <v>2.8426737579297479E-2</v>
      </c>
    </row>
    <row r="165" spans="1:2">
      <c r="A165" s="3">
        <f>CPILFESL!A165</f>
        <v>25720</v>
      </c>
      <c r="B165" s="4">
        <f>IFERROR((CPILFESL!B165/CPILFESL!B45)^(1/10)-1, "")</f>
        <v>2.8850271732598465E-2</v>
      </c>
    </row>
    <row r="166" spans="1:2">
      <c r="A166" s="3">
        <f>CPILFESL!A166</f>
        <v>25750</v>
      </c>
      <c r="B166" s="4">
        <f>IFERROR((CPILFESL!B166/CPILFESL!B46)^(1/10)-1, "")</f>
        <v>2.9437982275042129E-2</v>
      </c>
    </row>
    <row r="167" spans="1:2">
      <c r="A167" s="3">
        <f>CPILFESL!A167</f>
        <v>25781</v>
      </c>
      <c r="B167" s="4">
        <f>IFERROR((CPILFESL!B167/CPILFESL!B47)^(1/10)-1, "")</f>
        <v>2.9940274656093946E-2</v>
      </c>
    </row>
    <row r="168" spans="1:2">
      <c r="A168" s="3">
        <f>CPILFESL!A168</f>
        <v>25812</v>
      </c>
      <c r="B168" s="4">
        <f>IFERROR((CPILFESL!B168/CPILFESL!B48)^(1/10)-1, "")</f>
        <v>3.0440364885812921E-2</v>
      </c>
    </row>
    <row r="169" spans="1:2">
      <c r="A169" s="3">
        <f>CPILFESL!A169</f>
        <v>25842</v>
      </c>
      <c r="B169" s="4">
        <f>IFERROR((CPILFESL!B169/CPILFESL!B49)^(1/10)-1, "")</f>
        <v>3.0266877324535812E-2</v>
      </c>
    </row>
    <row r="170" spans="1:2">
      <c r="A170" s="3">
        <f>CPILFESL!A170</f>
        <v>25873</v>
      </c>
      <c r="B170" s="4">
        <f>IFERROR((CPILFESL!B170/CPILFESL!B50)^(1/10)-1, "")</f>
        <v>3.100923571074965E-2</v>
      </c>
    </row>
    <row r="171" spans="1:2">
      <c r="A171" s="3">
        <f>CPILFESL!A171</f>
        <v>25903</v>
      </c>
      <c r="B171" s="4">
        <f>IFERROR((CPILFESL!B171/CPILFESL!B51)^(1/10)-1, "")</f>
        <v>3.1836984705984062E-2</v>
      </c>
    </row>
    <row r="172" spans="1:2">
      <c r="A172" s="3">
        <f>CPILFESL!A172</f>
        <v>25934</v>
      </c>
      <c r="B172" s="4">
        <f>IFERROR((CPILFESL!B172/CPILFESL!B52)^(1/10)-1, "")</f>
        <v>3.1746814360407383E-2</v>
      </c>
    </row>
    <row r="173" spans="1:2">
      <c r="A173" s="3">
        <f>CPILFESL!A173</f>
        <v>25965</v>
      </c>
      <c r="B173" s="4">
        <f>IFERROR((CPILFESL!B173/CPILFESL!B53)^(1/10)-1, "")</f>
        <v>3.199162525765642E-2</v>
      </c>
    </row>
    <row r="174" spans="1:2">
      <c r="A174" s="3">
        <f>CPILFESL!A174</f>
        <v>25993</v>
      </c>
      <c r="B174" s="4">
        <f>IFERROR((CPILFESL!B174/CPILFESL!B54)^(1/10)-1, "")</f>
        <v>3.1657166869050846E-2</v>
      </c>
    </row>
    <row r="175" spans="1:2">
      <c r="A175" s="3">
        <f>CPILFESL!A175</f>
        <v>26024</v>
      </c>
      <c r="B175" s="4">
        <f>IFERROR((CPILFESL!B175/CPILFESL!B55)^(1/10)-1, "")</f>
        <v>3.2145061219551518E-2</v>
      </c>
    </row>
    <row r="176" spans="1:2">
      <c r="A176" s="3">
        <f>CPILFESL!A176</f>
        <v>26054</v>
      </c>
      <c r="B176" s="4">
        <f>IFERROR((CPILFESL!B176/CPILFESL!B56)^(1/10)-1, "")</f>
        <v>3.263088871255948E-2</v>
      </c>
    </row>
    <row r="177" spans="1:2">
      <c r="A177" s="3">
        <f>CPILFESL!A177</f>
        <v>26085</v>
      </c>
      <c r="B177" s="4">
        <f>IFERROR((CPILFESL!B177/CPILFESL!B57)^(1/10)-1, "")</f>
        <v>3.2780924394508082E-2</v>
      </c>
    </row>
    <row r="178" spans="1:2">
      <c r="A178" s="3">
        <f>CPILFESL!A178</f>
        <v>26115</v>
      </c>
      <c r="B178" s="4">
        <f>IFERROR((CPILFESL!B178/CPILFESL!B58)^(1/10)-1, "")</f>
        <v>3.3021976940297071E-2</v>
      </c>
    </row>
    <row r="179" spans="1:2">
      <c r="A179" s="3">
        <f>CPILFESL!A179</f>
        <v>26146</v>
      </c>
      <c r="B179" s="4">
        <f>IFERROR((CPILFESL!B179/CPILFESL!B59)^(1/10)-1, "")</f>
        <v>3.2929794337785312E-2</v>
      </c>
    </row>
    <row r="180" spans="1:2">
      <c r="A180" s="3">
        <f>CPILFESL!A180</f>
        <v>26177</v>
      </c>
      <c r="B180" s="4">
        <f>IFERROR((CPILFESL!B180/CPILFESL!B60)^(1/10)-1, "")</f>
        <v>3.2929794337785312E-2</v>
      </c>
    </row>
    <row r="181" spans="1:2">
      <c r="A181" s="3">
        <f>CPILFESL!A181</f>
        <v>26207</v>
      </c>
      <c r="B181" s="4">
        <f>IFERROR((CPILFESL!B181/CPILFESL!B61)^(1/10)-1, "")</f>
        <v>3.3169761472042314E-2</v>
      </c>
    </row>
    <row r="182" spans="1:2">
      <c r="A182" s="3">
        <f>CPILFESL!A182</f>
        <v>26238</v>
      </c>
      <c r="B182" s="4">
        <f>IFERROR((CPILFESL!B182/CPILFESL!B62)^(1/10)-1, "")</f>
        <v>3.3077535229023569E-2</v>
      </c>
    </row>
    <row r="183" spans="1:2">
      <c r="A183" s="3">
        <f>CPILFESL!A183</f>
        <v>26268</v>
      </c>
      <c r="B183" s="4">
        <f>IFERROR((CPILFESL!B183/CPILFESL!B63)^(1/10)-1, "")</f>
        <v>3.3316419913245632E-2</v>
      </c>
    </row>
    <row r="184" spans="1:2">
      <c r="A184" s="3">
        <f>CPILFESL!A184</f>
        <v>26299</v>
      </c>
      <c r="B184" s="4">
        <f>IFERROR((CPILFESL!B184/CPILFESL!B64)^(1/10)-1, "")</f>
        <v>3.3792716991418281E-2</v>
      </c>
    </row>
    <row r="185" spans="1:2">
      <c r="A185" s="3">
        <f>CPILFESL!A185</f>
        <v>26330</v>
      </c>
      <c r="B185" s="4">
        <f>IFERROR((CPILFESL!B185/CPILFESL!B65)^(1/10)-1, "")</f>
        <v>3.4030126894142976E-2</v>
      </c>
    </row>
    <row r="186" spans="1:2">
      <c r="A186" s="3">
        <f>CPILFESL!A186</f>
        <v>26359</v>
      </c>
      <c r="B186" s="4">
        <f>IFERROR((CPILFESL!B186/CPILFESL!B66)^(1/10)-1, "")</f>
        <v>3.3699287253218246E-2</v>
      </c>
    </row>
    <row r="187" spans="1:2">
      <c r="A187" s="3">
        <f>CPILFESL!A187</f>
        <v>26390</v>
      </c>
      <c r="B187" s="4">
        <f>IFERROR((CPILFESL!B187/CPILFESL!B67)^(1/10)-1, "")</f>
        <v>3.4172482309551055E-2</v>
      </c>
    </row>
    <row r="188" spans="1:2">
      <c r="A188" s="3">
        <f>CPILFESL!A188</f>
        <v>26420</v>
      </c>
      <c r="B188" s="4">
        <f>IFERROR((CPILFESL!B188/CPILFESL!B68)^(1/10)-1, "")</f>
        <v>3.4078449285483758E-2</v>
      </c>
    </row>
    <row r="189" spans="1:2">
      <c r="A189" s="3">
        <f>CPILFESL!A189</f>
        <v>26451</v>
      </c>
      <c r="B189" s="4">
        <f>IFERROR((CPILFESL!B189/CPILFESL!B69)^(1/10)-1, "")</f>
        <v>3.431375653290103E-2</v>
      </c>
    </row>
    <row r="190" spans="1:2">
      <c r="A190" s="3">
        <f>CPILFESL!A190</f>
        <v>26481</v>
      </c>
      <c r="B190" s="4">
        <f>IFERROR((CPILFESL!B190/CPILFESL!B70)^(1/10)-1, "")</f>
        <v>3.4548589657043438E-2</v>
      </c>
    </row>
    <row r="191" spans="1:2">
      <c r="A191" s="3">
        <f>CPILFESL!A191</f>
        <v>26512</v>
      </c>
      <c r="B191" s="4">
        <f>IFERROR((CPILFESL!B191/CPILFESL!B71)^(1/10)-1, "")</f>
        <v>3.4687771926603661E-2</v>
      </c>
    </row>
    <row r="192" spans="1:2">
      <c r="A192" s="3">
        <f>CPILFESL!A192</f>
        <v>26543</v>
      </c>
      <c r="B192" s="4">
        <f>IFERROR((CPILFESL!B192/CPILFESL!B72)^(1/10)-1, "")</f>
        <v>3.4687771926603661E-2</v>
      </c>
    </row>
    <row r="193" spans="1:2">
      <c r="A193" s="3">
        <f>CPILFESL!A193</f>
        <v>26573</v>
      </c>
      <c r="B193" s="4">
        <f>IFERROR((CPILFESL!B193/CPILFESL!B73)^(1/10)-1, "")</f>
        <v>3.492109405830468E-2</v>
      </c>
    </row>
    <row r="194" spans="1:2">
      <c r="A194" s="3">
        <f>CPILFESL!A194</f>
        <v>26604</v>
      </c>
      <c r="B194" s="4">
        <f>IFERROR((CPILFESL!B194/CPILFESL!B74)^(1/10)-1, "")</f>
        <v>3.492109405830468E-2</v>
      </c>
    </row>
    <row r="195" spans="1:2">
      <c r="A195" s="3">
        <f>CPILFESL!A195</f>
        <v>26634</v>
      </c>
      <c r="B195" s="4">
        <f>IFERROR((CPILFESL!B195/CPILFESL!B75)^(1/10)-1, "")</f>
        <v>3.5058221473250661E-2</v>
      </c>
    </row>
    <row r="196" spans="1:2">
      <c r="A196" s="3">
        <f>CPILFESL!A196</f>
        <v>26665</v>
      </c>
      <c r="B196" s="4">
        <f>IFERROR((CPILFESL!B196/CPILFESL!B76)^(1/10)-1, "")</f>
        <v>3.5386336182911871E-2</v>
      </c>
    </row>
    <row r="197" spans="1:2">
      <c r="A197" s="3">
        <f>CPILFESL!A197</f>
        <v>26696</v>
      </c>
      <c r="B197" s="4">
        <f>IFERROR((CPILFESL!B197/CPILFESL!B77)^(1/10)-1, "")</f>
        <v>3.5521436269618123E-2</v>
      </c>
    </row>
    <row r="198" spans="1:2">
      <c r="A198" s="3">
        <f>CPILFESL!A198</f>
        <v>26724</v>
      </c>
      <c r="B198" s="4">
        <f>IFERROR((CPILFESL!B198/CPILFESL!B78)^(1/10)-1, "")</f>
        <v>3.5655524303404906E-2</v>
      </c>
    </row>
    <row r="199" spans="1:2">
      <c r="A199" s="3">
        <f>CPILFESL!A199</f>
        <v>26755</v>
      </c>
      <c r="B199" s="4">
        <f>IFERROR((CPILFESL!B199/CPILFESL!B79)^(1/10)-1, "")</f>
        <v>3.5885435440024205E-2</v>
      </c>
    </row>
    <row r="200" spans="1:2">
      <c r="A200" s="3">
        <f>CPILFESL!A200</f>
        <v>26785</v>
      </c>
      <c r="B200" s="4">
        <f>IFERROR((CPILFESL!B200/CPILFESL!B80)^(1/10)-1, "")</f>
        <v>3.6343897668835723E-2</v>
      </c>
    </row>
    <row r="201" spans="1:2">
      <c r="A201" s="3">
        <f>CPILFESL!A201</f>
        <v>26816</v>
      </c>
      <c r="B201" s="4">
        <f>IFERROR((CPILFESL!B201/CPILFESL!B81)^(1/10)-1, "")</f>
        <v>3.624601506016667E-2</v>
      </c>
    </row>
    <row r="202" spans="1:2">
      <c r="A202" s="3">
        <f>CPILFESL!A202</f>
        <v>26846</v>
      </c>
      <c r="B202" s="4">
        <f>IFERROR((CPILFESL!B202/CPILFESL!B82)^(1/10)-1, "")</f>
        <v>3.6474032483079011E-2</v>
      </c>
    </row>
    <row r="203" spans="1:2">
      <c r="A203" s="3">
        <f>CPILFESL!A203</f>
        <v>26877</v>
      </c>
      <c r="B203" s="4">
        <f>IFERROR((CPILFESL!B203/CPILFESL!B83)^(1/10)-1, "")</f>
        <v>3.6603221616050119E-2</v>
      </c>
    </row>
    <row r="204" spans="1:2">
      <c r="A204" s="3">
        <f>CPILFESL!A204</f>
        <v>26908</v>
      </c>
      <c r="B204" s="4">
        <f>IFERROR((CPILFESL!B204/CPILFESL!B84)^(1/10)-1, "")</f>
        <v>3.7281702241551029E-2</v>
      </c>
    </row>
    <row r="205" spans="1:2">
      <c r="A205" s="3">
        <f>CPILFESL!A205</f>
        <v>26938</v>
      </c>
      <c r="B205" s="4">
        <f>IFERROR((CPILFESL!B205/CPILFESL!B85)^(1/10)-1, "")</f>
        <v>3.76313911491577E-2</v>
      </c>
    </row>
    <row r="206" spans="1:2">
      <c r="A206" s="3">
        <f>CPILFESL!A206</f>
        <v>26969</v>
      </c>
      <c r="B206" s="4">
        <f>IFERROR((CPILFESL!B206/CPILFESL!B86)^(1/10)-1, "")</f>
        <v>3.8078740367326613E-2</v>
      </c>
    </row>
    <row r="207" spans="1:2">
      <c r="A207" s="3">
        <f>CPILFESL!A207</f>
        <v>26999</v>
      </c>
      <c r="B207" s="4">
        <f>IFERROR((CPILFESL!B207/CPILFESL!B87)^(1/10)-1, "")</f>
        <v>3.8200382725906978E-2</v>
      </c>
    </row>
    <row r="208" spans="1:2">
      <c r="A208" s="3">
        <f>CPILFESL!A208</f>
        <v>27030</v>
      </c>
      <c r="B208" s="4">
        <f>IFERROR((CPILFESL!B208/CPILFESL!B88)^(1/10)-1, "")</f>
        <v>3.8321136280377477E-2</v>
      </c>
    </row>
    <row r="209" spans="1:2">
      <c r="A209" s="3">
        <f>CPILFESL!A209</f>
        <v>27061</v>
      </c>
      <c r="B209" s="4">
        <f>IFERROR((CPILFESL!B209/CPILFESL!B89)^(1/10)-1, "")</f>
        <v>3.8983408795488339E-2</v>
      </c>
    </row>
    <row r="210" spans="1:2">
      <c r="A210" s="3">
        <f>CPILFESL!A210</f>
        <v>27089</v>
      </c>
      <c r="B210" s="4">
        <f>IFERROR((CPILFESL!B210/CPILFESL!B90)^(1/10)-1, "")</f>
        <v>3.9860557816851827E-2</v>
      </c>
    </row>
    <row r="211" spans="1:2">
      <c r="A211" s="3">
        <f>CPILFESL!A211</f>
        <v>27120</v>
      </c>
      <c r="B211" s="4">
        <f>IFERROR((CPILFESL!B211/CPILFESL!B91)^(1/10)-1, "")</f>
        <v>4.0514086002416461E-2</v>
      </c>
    </row>
    <row r="212" spans="1:2">
      <c r="A212" s="3">
        <f>CPILFESL!A212</f>
        <v>27150</v>
      </c>
      <c r="B212" s="4">
        <f>IFERROR((CPILFESL!B212/CPILFESL!B92)^(1/10)-1, "")</f>
        <v>4.1810153035292341E-2</v>
      </c>
    </row>
    <row r="213" spans="1:2">
      <c r="A213" s="3">
        <f>CPILFESL!A213</f>
        <v>27181</v>
      </c>
      <c r="B213" s="4">
        <f>IFERROR((CPILFESL!B213/CPILFESL!B93)^(1/10)-1, "")</f>
        <v>4.2555913261248302E-2</v>
      </c>
    </row>
    <row r="214" spans="1:2">
      <c r="A214" s="3">
        <f>CPILFESL!A214</f>
        <v>27211</v>
      </c>
      <c r="B214" s="4">
        <f>IFERROR((CPILFESL!B214/CPILFESL!B94)^(1/10)-1, "")</f>
        <v>4.3614894670548354E-2</v>
      </c>
    </row>
    <row r="215" spans="1:2">
      <c r="A215" s="3">
        <f>CPILFESL!A215</f>
        <v>27242</v>
      </c>
      <c r="B215" s="4">
        <f>IFERROR((CPILFESL!B215/CPILFESL!B95)^(1/10)-1, "")</f>
        <v>4.508140519415571E-2</v>
      </c>
    </row>
    <row r="216" spans="1:2">
      <c r="A216" s="3">
        <f>CPILFESL!A216</f>
        <v>27273</v>
      </c>
      <c r="B216" s="4">
        <f>IFERROR((CPILFESL!B216/CPILFESL!B96)^(1/10)-1, "")</f>
        <v>4.6117689057830313E-2</v>
      </c>
    </row>
    <row r="217" spans="1:2">
      <c r="A217" s="3">
        <f>CPILFESL!A217</f>
        <v>27303</v>
      </c>
      <c r="B217" s="4">
        <f>IFERROR((CPILFESL!B217/CPILFESL!B97)^(1/10)-1, "")</f>
        <v>4.6821164574762708E-2</v>
      </c>
    </row>
    <row r="218" spans="1:2">
      <c r="A218" s="3">
        <f>CPILFESL!A218</f>
        <v>27334</v>
      </c>
      <c r="B218" s="4">
        <f>IFERROR((CPILFESL!B218/CPILFESL!B98)^(1/10)-1, "")</f>
        <v>4.7313333937869739E-2</v>
      </c>
    </row>
    <row r="219" spans="1:2">
      <c r="A219" s="3">
        <f>CPILFESL!A219</f>
        <v>27364</v>
      </c>
      <c r="B219" s="4">
        <f>IFERROR((CPILFESL!B219/CPILFESL!B99)^(1/10)-1, "")</f>
        <v>4.8122387171151138E-2</v>
      </c>
    </row>
    <row r="220" spans="1:2">
      <c r="A220" s="3">
        <f>CPILFESL!A220</f>
        <v>27395</v>
      </c>
      <c r="B220" s="4">
        <f>IFERROR((CPILFESL!B220/CPILFESL!B100)^(1/10)-1, "")</f>
        <v>4.8403374852797665E-2</v>
      </c>
    </row>
    <row r="221" spans="1:2">
      <c r="A221" s="3">
        <f>CPILFESL!A221</f>
        <v>27426</v>
      </c>
      <c r="B221" s="4">
        <f>IFERROR((CPILFESL!B221/CPILFESL!B101)^(1/10)-1, "")</f>
        <v>4.9401388770921706E-2</v>
      </c>
    </row>
    <row r="222" spans="1:2">
      <c r="A222" s="3">
        <f>CPILFESL!A222</f>
        <v>27454</v>
      </c>
      <c r="B222" s="4">
        <f>IFERROR((CPILFESL!B222/CPILFESL!B102)^(1/10)-1, "")</f>
        <v>4.9798210879819171E-2</v>
      </c>
    </row>
    <row r="223" spans="1:2">
      <c r="A223" s="3">
        <f>CPILFESL!A223</f>
        <v>27485</v>
      </c>
      <c r="B223" s="4">
        <f>IFERROR((CPILFESL!B223/CPILFESL!B103)^(1/10)-1, "")</f>
        <v>5.0069261259167996E-2</v>
      </c>
    </row>
    <row r="224" spans="1:2">
      <c r="A224" s="3">
        <f>CPILFESL!A224</f>
        <v>27515</v>
      </c>
      <c r="B224" s="4">
        <f>IFERROR((CPILFESL!B224/CPILFESL!B104)^(1/10)-1, "")</f>
        <v>5.0462622894212439E-2</v>
      </c>
    </row>
    <row r="225" spans="1:2">
      <c r="A225" s="3">
        <f>CPILFESL!A225</f>
        <v>27546</v>
      </c>
      <c r="B225" s="4">
        <f>IFERROR((CPILFESL!B225/CPILFESL!B105)^(1/10)-1, "")</f>
        <v>5.1050185354509336E-2</v>
      </c>
    </row>
    <row r="226" spans="1:2">
      <c r="A226" s="3">
        <f>CPILFESL!A226</f>
        <v>27576</v>
      </c>
      <c r="B226" s="4">
        <f>IFERROR((CPILFESL!B226/CPILFESL!B106)^(1/10)-1, "")</f>
        <v>5.1440255801852297E-2</v>
      </c>
    </row>
    <row r="227" spans="1:2">
      <c r="A227" s="3">
        <f>CPILFESL!A227</f>
        <v>27607</v>
      </c>
      <c r="B227" s="4">
        <f>IFERROR((CPILFESL!B227/CPILFESL!B107)^(1/10)-1, "")</f>
        <v>5.1829033713633121E-2</v>
      </c>
    </row>
    <row r="228" spans="1:2">
      <c r="A228" s="3">
        <f>CPILFESL!A228</f>
        <v>27638</v>
      </c>
      <c r="B228" s="4">
        <f>IFERROR((CPILFESL!B228/CPILFESL!B108)^(1/10)-1, "")</f>
        <v>5.2088480719380881E-2</v>
      </c>
    </row>
    <row r="229" spans="1:2">
      <c r="A229" s="3">
        <f>CPILFESL!A229</f>
        <v>27668</v>
      </c>
      <c r="B229" s="4">
        <f>IFERROR((CPILFESL!B229/CPILFESL!B109)^(1/10)-1, "")</f>
        <v>5.2666181565221182E-2</v>
      </c>
    </row>
    <row r="230" spans="1:2">
      <c r="A230" s="3">
        <f>CPILFESL!A230</f>
        <v>27699</v>
      </c>
      <c r="B230" s="4">
        <f>IFERROR((CPILFESL!B230/CPILFESL!B110)^(1/10)-1, "")</f>
        <v>5.3111406014638707E-2</v>
      </c>
    </row>
    <row r="231" spans="1:2">
      <c r="A231" s="3">
        <f>CPILFESL!A231</f>
        <v>27729</v>
      </c>
      <c r="B231" s="4">
        <f>IFERROR((CPILFESL!B231/CPILFESL!B111)^(1/10)-1, "")</f>
        <v>5.3362625991175916E-2</v>
      </c>
    </row>
    <row r="232" spans="1:2">
      <c r="A232" s="3">
        <f>CPILFESL!A232</f>
        <v>27760</v>
      </c>
      <c r="B232" s="4">
        <f>IFERROR((CPILFESL!B232/CPILFESL!B112)^(1/10)-1, "")</f>
        <v>5.4119355904535871E-2</v>
      </c>
    </row>
    <row r="233" spans="1:2">
      <c r="A233" s="3">
        <f>CPILFESL!A233</f>
        <v>27791</v>
      </c>
      <c r="B233" s="4">
        <f>IFERROR((CPILFESL!B233/CPILFESL!B113)^(1/10)-1, "")</f>
        <v>5.4364638331696025E-2</v>
      </c>
    </row>
    <row r="234" spans="1:2">
      <c r="A234" s="3">
        <f>CPILFESL!A234</f>
        <v>27820</v>
      </c>
      <c r="B234" s="4">
        <f>IFERROR((CPILFESL!B234/CPILFESL!B114)^(1/10)-1, "")</f>
        <v>5.4926118161180648E-2</v>
      </c>
    </row>
    <row r="235" spans="1:2">
      <c r="A235" s="3">
        <f>CPILFESL!A235</f>
        <v>27851</v>
      </c>
      <c r="B235" s="4">
        <f>IFERROR((CPILFESL!B235/CPILFESL!B115)^(1/10)-1, "")</f>
        <v>5.4663415004653437E-2</v>
      </c>
    </row>
    <row r="236" spans="1:2">
      <c r="A236" s="3">
        <f>CPILFESL!A236</f>
        <v>27881</v>
      </c>
      <c r="B236" s="4">
        <f>IFERROR((CPILFESL!B236/CPILFESL!B116)^(1/10)-1, "")</f>
        <v>5.4903758800396441E-2</v>
      </c>
    </row>
    <row r="237" spans="1:2">
      <c r="A237" s="3">
        <f>CPILFESL!A237</f>
        <v>27912</v>
      </c>
      <c r="B237" s="4">
        <f>IFERROR((CPILFESL!B237/CPILFESL!B117)^(1/10)-1, "")</f>
        <v>5.4957881594282165E-2</v>
      </c>
    </row>
    <row r="238" spans="1:2">
      <c r="A238" s="3">
        <f>CPILFESL!A238</f>
        <v>27942</v>
      </c>
      <c r="B238" s="4">
        <f>IFERROR((CPILFESL!B238/CPILFESL!B118)^(1/10)-1, "")</f>
        <v>5.5378685190895505E-2</v>
      </c>
    </row>
    <row r="239" spans="1:2">
      <c r="A239" s="3">
        <f>CPILFESL!A239</f>
        <v>27973</v>
      </c>
      <c r="B239" s="4">
        <f>IFERROR((CPILFESL!B239/CPILFESL!B119)^(1/10)-1, "")</f>
        <v>5.5613332476750932E-2</v>
      </c>
    </row>
    <row r="240" spans="1:2">
      <c r="A240" s="3">
        <f>CPILFESL!A240</f>
        <v>28004</v>
      </c>
      <c r="B240" s="4">
        <f>IFERROR((CPILFESL!B240/CPILFESL!B120)^(1/10)-1, "")</f>
        <v>5.584612326838756E-2</v>
      </c>
    </row>
    <row r="241" spans="1:2">
      <c r="A241" s="3">
        <f>CPILFESL!A241</f>
        <v>28034</v>
      </c>
      <c r="B241" s="4">
        <f>IFERROR((CPILFESL!B241/CPILFESL!B121)^(1/10)-1, "")</f>
        <v>5.5766053306945951E-2</v>
      </c>
    </row>
    <row r="242" spans="1:2">
      <c r="A242" s="3">
        <f>CPILFESL!A242</f>
        <v>28065</v>
      </c>
      <c r="B242" s="4">
        <f>IFERROR((CPILFESL!B242/CPILFESL!B122)^(1/10)-1, "")</f>
        <v>5.6126442611888594E-2</v>
      </c>
    </row>
    <row r="243" spans="1:2">
      <c r="A243" s="3">
        <f>CPILFESL!A243</f>
        <v>28095</v>
      </c>
      <c r="B243" s="4">
        <f>IFERROR((CPILFESL!B243/CPILFESL!B123)^(1/10)-1, "")</f>
        <v>5.6175510496716097E-2</v>
      </c>
    </row>
    <row r="244" spans="1:2">
      <c r="A244" s="3">
        <f>CPILFESL!A244</f>
        <v>28126</v>
      </c>
      <c r="B244" s="4">
        <f>IFERROR((CPILFESL!B244/CPILFESL!B124)^(1/10)-1, "")</f>
        <v>5.6581153211057833E-2</v>
      </c>
    </row>
    <row r="245" spans="1:2">
      <c r="A245" s="3">
        <f>CPILFESL!A245</f>
        <v>28157</v>
      </c>
      <c r="B245" s="4">
        <f>IFERROR((CPILFESL!B245/CPILFESL!B125)^(1/10)-1, "")</f>
        <v>5.7291696914664847E-2</v>
      </c>
    </row>
    <row r="246" spans="1:2">
      <c r="A246" s="3">
        <f>CPILFESL!A246</f>
        <v>28185</v>
      </c>
      <c r="B246" s="4">
        <f>IFERROR((CPILFESL!B246/CPILFESL!B126)^(1/10)-1, "")</f>
        <v>5.7512995204934914E-2</v>
      </c>
    </row>
    <row r="247" spans="1:2">
      <c r="A247" s="3">
        <f>CPILFESL!A247</f>
        <v>28216</v>
      </c>
      <c r="B247" s="4">
        <f>IFERROR((CPILFESL!B247/CPILFESL!B127)^(1/10)-1, "")</f>
        <v>5.7732598246238664E-2</v>
      </c>
    </row>
    <row r="248" spans="1:2">
      <c r="A248" s="3">
        <f>CPILFESL!A248</f>
        <v>28246</v>
      </c>
      <c r="B248" s="4">
        <f>IFERROR((CPILFESL!B248/CPILFESL!B128)^(1/10)-1, "")</f>
        <v>5.7950513489944289E-2</v>
      </c>
    </row>
    <row r="249" spans="1:2">
      <c r="A249" s="3">
        <f>CPILFESL!A249</f>
        <v>28277</v>
      </c>
      <c r="B249" s="4">
        <f>IFERROR((CPILFESL!B249/CPILFESL!B129)^(1/10)-1, "")</f>
        <v>5.8340397296330782E-2</v>
      </c>
    </row>
    <row r="250" spans="1:2">
      <c r="A250" s="3">
        <f>CPILFESL!A250</f>
        <v>28307</v>
      </c>
      <c r="B250" s="4">
        <f>IFERROR((CPILFESL!B250/CPILFESL!B130)^(1/10)-1, "")</f>
        <v>5.838138517629865E-2</v>
      </c>
    </row>
    <row r="251" spans="1:2">
      <c r="A251" s="3">
        <f>CPILFESL!A251</f>
        <v>28338</v>
      </c>
      <c r="B251" s="4">
        <f>IFERROR((CPILFESL!B251/CPILFESL!B131)^(1/10)-1, "")</f>
        <v>5.8290672208278105E-2</v>
      </c>
    </row>
    <row r="252" spans="1:2">
      <c r="A252" s="3">
        <f>CPILFESL!A252</f>
        <v>28369</v>
      </c>
      <c r="B252" s="4">
        <f>IFERROR((CPILFESL!B252/CPILFESL!B132)^(1/10)-1, "")</f>
        <v>5.850287794803144E-2</v>
      </c>
    </row>
    <row r="253" spans="1:2">
      <c r="A253" s="3">
        <f>CPILFESL!A253</f>
        <v>28399</v>
      </c>
      <c r="B253" s="4">
        <f>IFERROR((CPILFESL!B253/CPILFESL!B133)^(1/10)-1, "")</f>
        <v>5.8542889036380386E-2</v>
      </c>
    </row>
    <row r="254" spans="1:2">
      <c r="A254" s="3">
        <f>CPILFESL!A254</f>
        <v>28430</v>
      </c>
      <c r="B254" s="4">
        <f>IFERROR((CPILFESL!B254/CPILFESL!B134)^(1/10)-1, "")</f>
        <v>5.8752719228714056E-2</v>
      </c>
    </row>
    <row r="255" spans="1:2">
      <c r="A255" s="3">
        <f>CPILFESL!A255</f>
        <v>28460</v>
      </c>
      <c r="B255" s="4">
        <f>IFERROR((CPILFESL!B255/CPILFESL!B135)^(1/10)-1, "")</f>
        <v>5.8830460433835441E-2</v>
      </c>
    </row>
    <row r="256" spans="1:2">
      <c r="A256" s="3">
        <f>CPILFESL!A256</f>
        <v>28491</v>
      </c>
      <c r="B256" s="4">
        <f>IFERROR((CPILFESL!B256/CPILFESL!B136)^(1/10)-1, "")</f>
        <v>5.9205194835359576E-2</v>
      </c>
    </row>
    <row r="257" spans="1:2">
      <c r="A257" s="3">
        <f>CPILFESL!A257</f>
        <v>28522</v>
      </c>
      <c r="B257" s="4">
        <f>IFERROR((CPILFESL!B257/CPILFESL!B137)^(1/10)-1, "")</f>
        <v>5.9112523465401745E-2</v>
      </c>
    </row>
    <row r="258" spans="1:2">
      <c r="A258" s="3">
        <f>CPILFESL!A258</f>
        <v>28550</v>
      </c>
      <c r="B258" s="4">
        <f>IFERROR((CPILFESL!B258/CPILFESL!B138)^(1/10)-1, "")</f>
        <v>5.9482441528162955E-2</v>
      </c>
    </row>
    <row r="259" spans="1:2">
      <c r="A259" s="3">
        <f>CPILFESL!A259</f>
        <v>28581</v>
      </c>
      <c r="B259" s="4">
        <f>IFERROR((CPILFESL!B259/CPILFESL!B139)^(1/10)-1, "")</f>
        <v>6.0014129299335028E-2</v>
      </c>
    </row>
    <row r="260" spans="1:2">
      <c r="A260" s="3">
        <f>CPILFESL!A260</f>
        <v>28611</v>
      </c>
      <c r="B260" s="4">
        <f>IFERROR((CPILFESL!B260/CPILFESL!B140)^(1/10)-1, "")</f>
        <v>6.0376701948297695E-2</v>
      </c>
    </row>
    <row r="261" spans="1:2">
      <c r="A261" s="3">
        <f>CPILFESL!A261</f>
        <v>28642</v>
      </c>
      <c r="B261" s="4">
        <f>IFERROR((CPILFESL!B261/CPILFESL!B141)^(1/10)-1, "")</f>
        <v>6.060557071490269E-2</v>
      </c>
    </row>
    <row r="262" spans="1:2">
      <c r="A262" s="3">
        <f>CPILFESL!A262</f>
        <v>28672</v>
      </c>
      <c r="B262" s="4">
        <f>IFERROR((CPILFESL!B262/CPILFESL!B142)^(1/10)-1, "")</f>
        <v>6.0669901831555295E-2</v>
      </c>
    </row>
    <row r="263" spans="1:2">
      <c r="A263" s="3">
        <f>CPILFESL!A263</f>
        <v>28703</v>
      </c>
      <c r="B263" s="4">
        <f>IFERROR((CPILFESL!B263/CPILFESL!B143)^(1/10)-1, "")</f>
        <v>6.1184400280577922E-2</v>
      </c>
    </row>
    <row r="264" spans="1:2">
      <c r="A264" s="3">
        <f>CPILFESL!A264</f>
        <v>28734</v>
      </c>
      <c r="B264" s="4">
        <f>IFERROR((CPILFESL!B264/CPILFESL!B144)^(1/10)-1, "")</f>
        <v>6.1563499197884841E-2</v>
      </c>
    </row>
    <row r="265" spans="1:2">
      <c r="A265" s="3">
        <f>CPILFESL!A265</f>
        <v>28764</v>
      </c>
      <c r="B265" s="4">
        <f>IFERROR((CPILFESL!B265/CPILFESL!B145)^(1/10)-1, "")</f>
        <v>6.1779390842899851E-2</v>
      </c>
    </row>
    <row r="266" spans="1:2">
      <c r="A266" s="3">
        <f>CPILFESL!A266</f>
        <v>28795</v>
      </c>
      <c r="B266" s="4">
        <f>IFERROR((CPILFESL!B266/CPILFESL!B146)^(1/10)-1, "")</f>
        <v>6.183559007515993E-2</v>
      </c>
    </row>
    <row r="267" spans="1:2">
      <c r="A267" s="3">
        <f>CPILFESL!A267</f>
        <v>28825</v>
      </c>
      <c r="B267" s="4">
        <f>IFERROR((CPILFESL!B267/CPILFESL!B147)^(1/10)-1, "")</f>
        <v>6.2176272462241E-2</v>
      </c>
    </row>
    <row r="268" spans="1:2">
      <c r="A268" s="3">
        <f>CPILFESL!A268</f>
        <v>28856</v>
      </c>
      <c r="B268" s="4">
        <f>IFERROR((CPILFESL!B268/CPILFESL!B148)^(1/10)-1, "")</f>
        <v>6.2669400963254462E-2</v>
      </c>
    </row>
    <row r="269" spans="1:2">
      <c r="A269" s="3">
        <f>CPILFESL!A269</f>
        <v>28887</v>
      </c>
      <c r="B269" s="4">
        <f>IFERROR((CPILFESL!B269/CPILFESL!B149)^(1/10)-1, "")</f>
        <v>6.2898580109387314E-2</v>
      </c>
    </row>
    <row r="270" spans="1:2">
      <c r="A270" s="3">
        <f>CPILFESL!A270</f>
        <v>28915</v>
      </c>
      <c r="B270" s="4">
        <f>IFERROR((CPILFESL!B270/CPILFESL!B150)^(1/10)-1, "")</f>
        <v>6.3252375816160722E-2</v>
      </c>
    </row>
    <row r="271" spans="1:2">
      <c r="A271" s="3">
        <f>CPILFESL!A271</f>
        <v>28946</v>
      </c>
      <c r="B271" s="4">
        <f>IFERROR((CPILFESL!B271/CPILFESL!B151)^(1/10)-1, "")</f>
        <v>6.3170788977620296E-2</v>
      </c>
    </row>
    <row r="272" spans="1:2">
      <c r="A272" s="3">
        <f>CPILFESL!A272</f>
        <v>28976</v>
      </c>
      <c r="B272" s="4">
        <f>IFERROR((CPILFESL!B272/CPILFESL!B152)^(1/10)-1, "")</f>
        <v>6.3924544084700274E-2</v>
      </c>
    </row>
    <row r="273" spans="1:2">
      <c r="A273" s="3">
        <f>CPILFESL!A273</f>
        <v>29007</v>
      </c>
      <c r="B273" s="4">
        <f>IFERROR((CPILFESL!B273/CPILFESL!B153)^(1/10)-1, "")</f>
        <v>6.4116255181869253E-2</v>
      </c>
    </row>
    <row r="274" spans="1:2">
      <c r="A274" s="3">
        <f>CPILFESL!A274</f>
        <v>29037</v>
      </c>
      <c r="B274" s="4">
        <f>IFERROR((CPILFESL!B274/CPILFESL!B154)^(1/10)-1, "")</f>
        <v>6.4453797207362662E-2</v>
      </c>
    </row>
    <row r="275" spans="1:2">
      <c r="A275" s="3">
        <f>CPILFESL!A275</f>
        <v>29068</v>
      </c>
      <c r="B275" s="4">
        <f>IFERROR((CPILFESL!B275/CPILFESL!B155)^(1/10)-1, "")</f>
        <v>6.5080285151289941E-2</v>
      </c>
    </row>
    <row r="276" spans="1:2">
      <c r="A276" s="3">
        <f>CPILFESL!A276</f>
        <v>29099</v>
      </c>
      <c r="B276" s="4">
        <f>IFERROR((CPILFESL!B276/CPILFESL!B156)^(1/10)-1, "")</f>
        <v>6.5406731172861887E-2</v>
      </c>
    </row>
    <row r="277" spans="1:2">
      <c r="A277" s="3">
        <f>CPILFESL!A277</f>
        <v>29129</v>
      </c>
      <c r="B277" s="4">
        <f>IFERROR((CPILFESL!B277/CPILFESL!B157)^(1/10)-1, "")</f>
        <v>6.5873087022995991E-2</v>
      </c>
    </row>
    <row r="278" spans="1:2">
      <c r="A278" s="3">
        <f>CPILFESL!A278</f>
        <v>29160</v>
      </c>
      <c r="B278" s="4">
        <f>IFERROR((CPILFESL!B278/CPILFESL!B158)^(1/10)-1, "")</f>
        <v>6.6747301492488198E-2</v>
      </c>
    </row>
    <row r="279" spans="1:2">
      <c r="A279" s="3">
        <f>CPILFESL!A279</f>
        <v>29190</v>
      </c>
      <c r="B279" s="4">
        <f>IFERROR((CPILFESL!B279/CPILFESL!B159)^(1/10)-1, "")</f>
        <v>6.7480542920469233E-2</v>
      </c>
    </row>
    <row r="280" spans="1:2">
      <c r="A280" s="3">
        <f>CPILFESL!A280</f>
        <v>29221</v>
      </c>
      <c r="B280" s="4">
        <f>IFERROR((CPILFESL!B280/CPILFESL!B160)^(1/10)-1, "")</f>
        <v>6.8341300222347634E-2</v>
      </c>
    </row>
    <row r="281" spans="1:2">
      <c r="A281" s="3">
        <f>CPILFESL!A281</f>
        <v>29252</v>
      </c>
      <c r="B281" s="4">
        <f>IFERROR((CPILFESL!B281/CPILFESL!B161)^(1/10)-1, "")</f>
        <v>6.8911779815105323E-2</v>
      </c>
    </row>
    <row r="282" spans="1:2">
      <c r="A282" s="3">
        <f>CPILFESL!A282</f>
        <v>29281</v>
      </c>
      <c r="B282" s="4">
        <f>IFERROR((CPILFESL!B282/CPILFESL!B162)^(1/10)-1, "")</f>
        <v>6.9615821092569474E-2</v>
      </c>
    </row>
    <row r="283" spans="1:2">
      <c r="A283" s="3">
        <f>CPILFESL!A283</f>
        <v>29312</v>
      </c>
      <c r="B283" s="4">
        <f>IFERROR((CPILFESL!B283/CPILFESL!B163)^(1/10)-1, "")</f>
        <v>7.00364586401796E-2</v>
      </c>
    </row>
    <row r="284" spans="1:2">
      <c r="A284" s="3">
        <f>CPILFESL!A284</f>
        <v>29342</v>
      </c>
      <c r="B284" s="4">
        <f>IFERROR((CPILFESL!B284/CPILFESL!B164)^(1/10)-1, "")</f>
        <v>7.0576608372979299E-2</v>
      </c>
    </row>
    <row r="285" spans="1:2">
      <c r="A285" s="3">
        <f>CPILFESL!A285</f>
        <v>29373</v>
      </c>
      <c r="B285" s="4">
        <f>IFERROR((CPILFESL!B285/CPILFESL!B165)^(1/10)-1, "")</f>
        <v>7.0982778957261461E-2</v>
      </c>
    </row>
    <row r="286" spans="1:2">
      <c r="A286" s="3">
        <f>CPILFESL!A286</f>
        <v>29403</v>
      </c>
      <c r="B286" s="4">
        <f>IFERROR((CPILFESL!B286/CPILFESL!B166)^(1/10)-1, "")</f>
        <v>7.0455962531526639E-2</v>
      </c>
    </row>
    <row r="287" spans="1:2">
      <c r="A287" s="3">
        <f>CPILFESL!A287</f>
        <v>29434</v>
      </c>
      <c r="B287" s="4">
        <f>IFERROR((CPILFESL!B287/CPILFESL!B167)^(1/10)-1, "")</f>
        <v>7.0594163866199988E-2</v>
      </c>
    </row>
    <row r="288" spans="1:2">
      <c r="A288" s="3">
        <f>CPILFESL!A288</f>
        <v>29465</v>
      </c>
      <c r="B288" s="4">
        <f>IFERROR((CPILFESL!B288/CPILFESL!B168)^(1/10)-1, "")</f>
        <v>7.1122917424066401E-2</v>
      </c>
    </row>
    <row r="289" spans="1:2">
      <c r="A289" s="3">
        <f>CPILFESL!A289</f>
        <v>29495</v>
      </c>
      <c r="B289" s="4">
        <f>IFERROR((CPILFESL!B289/CPILFESL!B169)^(1/10)-1, "")</f>
        <v>7.1773458856107197E-2</v>
      </c>
    </row>
    <row r="290" spans="1:2">
      <c r="A290" s="3">
        <f>CPILFESL!A290</f>
        <v>29526</v>
      </c>
      <c r="B290" s="4">
        <f>IFERROR((CPILFESL!B290/CPILFESL!B170)^(1/10)-1, "")</f>
        <v>7.2157446343225962E-2</v>
      </c>
    </row>
    <row r="291" spans="1:2">
      <c r="A291" s="3">
        <f>CPILFESL!A291</f>
        <v>29556</v>
      </c>
      <c r="B291" s="4">
        <f>IFERROR((CPILFESL!B291/CPILFESL!B171)^(1/10)-1, "")</f>
        <v>7.291629384530296E-2</v>
      </c>
    </row>
    <row r="292" spans="1:2">
      <c r="A292" s="3">
        <f>CPILFESL!A292</f>
        <v>29587</v>
      </c>
      <c r="B292" s="4">
        <f>IFERROR((CPILFESL!B292/CPILFESL!B172)^(1/10)-1, "")</f>
        <v>7.3291219777391614E-2</v>
      </c>
    </row>
    <row r="293" spans="1:2">
      <c r="A293" s="3">
        <f>CPILFESL!A293</f>
        <v>29618</v>
      </c>
      <c r="B293" s="4">
        <f>IFERROR((CPILFESL!B293/CPILFESL!B173)^(1/10)-1, "")</f>
        <v>7.3663205644134866E-2</v>
      </c>
    </row>
    <row r="294" spans="1:2">
      <c r="A294" s="3">
        <f>CPILFESL!A294</f>
        <v>29646</v>
      </c>
      <c r="B294" s="4">
        <f>IFERROR((CPILFESL!B294/CPILFESL!B174)^(1/10)-1, "")</f>
        <v>7.4286522070775129E-2</v>
      </c>
    </row>
    <row r="295" spans="1:2">
      <c r="A295" s="3">
        <f>CPILFESL!A295</f>
        <v>29677</v>
      </c>
      <c r="B295" s="4">
        <f>IFERROR((CPILFESL!B295/CPILFESL!B175)^(1/10)-1, "")</f>
        <v>7.4522069503529131E-2</v>
      </c>
    </row>
    <row r="296" spans="1:2">
      <c r="A296" s="3">
        <f>CPILFESL!A296</f>
        <v>29707</v>
      </c>
      <c r="B296" s="4">
        <f>IFERROR((CPILFESL!B296/CPILFESL!B176)^(1/10)-1, "")</f>
        <v>7.5000072513576876E-2</v>
      </c>
    </row>
    <row r="297" spans="1:2">
      <c r="A297" s="3">
        <f>CPILFESL!A297</f>
        <v>29738</v>
      </c>
      <c r="B297" s="4">
        <f>IFERROR((CPILFESL!B297/CPILFESL!B177)^(1/10)-1, "")</f>
        <v>7.5471718897722972E-2</v>
      </c>
    </row>
    <row r="298" spans="1:2">
      <c r="A298" s="3">
        <f>CPILFESL!A298</f>
        <v>29768</v>
      </c>
      <c r="B298" s="4">
        <f>IFERROR((CPILFESL!B298/CPILFESL!B178)^(1/10)-1, "")</f>
        <v>7.6668242688693988E-2</v>
      </c>
    </row>
    <row r="299" spans="1:2">
      <c r="A299" s="3">
        <f>CPILFESL!A299</f>
        <v>29799</v>
      </c>
      <c r="B299" s="4">
        <f>IFERROR((CPILFESL!B299/CPILFESL!B179)^(1/10)-1, "")</f>
        <v>7.7491575982570948E-2</v>
      </c>
    </row>
    <row r="300" spans="1:2">
      <c r="A300" s="3">
        <f>CPILFESL!A300</f>
        <v>29830</v>
      </c>
      <c r="B300" s="4">
        <f>IFERROR((CPILFESL!B300/CPILFESL!B180)^(1/10)-1, "")</f>
        <v>7.8791269205740866E-2</v>
      </c>
    </row>
    <row r="301" spans="1:2">
      <c r="A301" s="3">
        <f>CPILFESL!A301</f>
        <v>29860</v>
      </c>
      <c r="B301" s="4">
        <f>IFERROR((CPILFESL!B301/CPILFESL!B181)^(1/10)-1, "")</f>
        <v>7.8892652381787221E-2</v>
      </c>
    </row>
    <row r="302" spans="1:2">
      <c r="A302" s="3">
        <f>CPILFESL!A302</f>
        <v>29891</v>
      </c>
      <c r="B302" s="4">
        <f>IFERROR((CPILFESL!B302/CPILFESL!B182)^(1/10)-1, "")</f>
        <v>7.9110199401506431E-2</v>
      </c>
    </row>
    <row r="303" spans="1:2">
      <c r="A303" s="3">
        <f>CPILFESL!A303</f>
        <v>29921</v>
      </c>
      <c r="B303" s="4">
        <f>IFERROR((CPILFESL!B303/CPILFESL!B183)^(1/10)-1, "")</f>
        <v>7.9442483619089233E-2</v>
      </c>
    </row>
    <row r="304" spans="1:2">
      <c r="A304" s="3">
        <f>CPILFESL!A304</f>
        <v>29952</v>
      </c>
      <c r="B304" s="4">
        <f>IFERROR((CPILFESL!B304/CPILFESL!B184)^(1/10)-1, "")</f>
        <v>7.9292696526274131E-2</v>
      </c>
    </row>
    <row r="305" spans="1:2">
      <c r="A305" s="3">
        <f>CPILFESL!A305</f>
        <v>29983</v>
      </c>
      <c r="B305" s="4">
        <f>IFERROR((CPILFESL!B305/CPILFESL!B185)^(1/10)-1, "")</f>
        <v>7.9621772283057224E-2</v>
      </c>
    </row>
    <row r="306" spans="1:2">
      <c r="A306" s="3">
        <f>CPILFESL!A306</f>
        <v>30011</v>
      </c>
      <c r="B306" s="4">
        <f>IFERROR((CPILFESL!B306/CPILFESL!B186)^(1/10)-1, "")</f>
        <v>7.9736813014262387E-2</v>
      </c>
    </row>
    <row r="307" spans="1:2">
      <c r="A307" s="3">
        <f>CPILFESL!A307</f>
        <v>30042</v>
      </c>
      <c r="B307" s="4">
        <f>IFERROR((CPILFESL!B307/CPILFESL!B187)^(1/10)-1, "")</f>
        <v>8.0158746781836765E-2</v>
      </c>
    </row>
    <row r="308" spans="1:2">
      <c r="A308" s="3">
        <f>CPILFESL!A308</f>
        <v>30072</v>
      </c>
      <c r="B308" s="4">
        <f>IFERROR((CPILFESL!B308/CPILFESL!B188)^(1/10)-1, "")</f>
        <v>8.0708045193847111E-2</v>
      </c>
    </row>
    <row r="309" spans="1:2">
      <c r="A309" s="3">
        <f>CPILFESL!A309</f>
        <v>30103</v>
      </c>
      <c r="B309" s="4">
        <f>IFERROR((CPILFESL!B309/CPILFESL!B189)^(1/10)-1, "")</f>
        <v>8.1252369448717721E-2</v>
      </c>
    </row>
    <row r="310" spans="1:2">
      <c r="A310" s="3">
        <f>CPILFESL!A310</f>
        <v>30133</v>
      </c>
      <c r="B310" s="4">
        <f>IFERROR((CPILFESL!B310/CPILFESL!B190)^(1/10)-1, "")</f>
        <v>8.1679974672983713E-2</v>
      </c>
    </row>
    <row r="311" spans="1:2">
      <c r="A311" s="3">
        <f>CPILFESL!A311</f>
        <v>30164</v>
      </c>
      <c r="B311" s="4">
        <f>IFERROR((CPILFESL!B311/CPILFESL!B191)^(1/10)-1, "")</f>
        <v>8.1637034589243873E-2</v>
      </c>
    </row>
    <row r="312" spans="1:2">
      <c r="A312" s="3">
        <f>CPILFESL!A312</f>
        <v>30195</v>
      </c>
      <c r="B312" s="4">
        <f>IFERROR((CPILFESL!B312/CPILFESL!B192)^(1/10)-1, "")</f>
        <v>8.1748378023507096E-2</v>
      </c>
    </row>
    <row r="313" spans="1:2">
      <c r="A313" s="3">
        <f>CPILFESL!A313</f>
        <v>30225</v>
      </c>
      <c r="B313" s="4">
        <f>IFERROR((CPILFESL!B313/CPILFESL!B193)^(1/10)-1, "")</f>
        <v>8.1837833201475751E-2</v>
      </c>
    </row>
    <row r="314" spans="1:2">
      <c r="A314" s="3">
        <f>CPILFESL!A314</f>
        <v>30256</v>
      </c>
      <c r="B314" s="4">
        <f>IFERROR((CPILFESL!B314/CPILFESL!B194)^(1/10)-1, "")</f>
        <v>8.1615714024442898E-2</v>
      </c>
    </row>
    <row r="315" spans="1:2">
      <c r="A315" s="3">
        <f>CPILFESL!A315</f>
        <v>30286</v>
      </c>
      <c r="B315" s="4">
        <f>IFERROR((CPILFESL!B315/CPILFESL!B195)^(1/10)-1, "")</f>
        <v>8.1018533785855329E-2</v>
      </c>
    </row>
    <row r="316" spans="1:2">
      <c r="A316" s="3">
        <f>CPILFESL!A316</f>
        <v>30317</v>
      </c>
      <c r="B316" s="4">
        <f>IFERROR((CPILFESL!B316/CPILFESL!B196)^(1/10)-1, "")</f>
        <v>8.1462576089155192E-2</v>
      </c>
    </row>
    <row r="317" spans="1:2">
      <c r="A317" s="3">
        <f>CPILFESL!A317</f>
        <v>30348</v>
      </c>
      <c r="B317" s="4">
        <f>IFERROR((CPILFESL!B317/CPILFESL!B197)^(1/10)-1, "")</f>
        <v>8.1421020216121631E-2</v>
      </c>
    </row>
    <row r="318" spans="1:2">
      <c r="A318" s="3">
        <f>CPILFESL!A318</f>
        <v>30376</v>
      </c>
      <c r="B318" s="4">
        <f>IFERROR((CPILFESL!B318/CPILFESL!B198)^(1/10)-1, "")</f>
        <v>8.1159816997834255E-2</v>
      </c>
    </row>
    <row r="319" spans="1:2">
      <c r="A319" s="3">
        <f>CPILFESL!A319</f>
        <v>30407</v>
      </c>
      <c r="B319" s="4">
        <f>IFERROR((CPILFESL!B319/CPILFESL!B199)^(1/10)-1, "")</f>
        <v>8.135934600147765E-2</v>
      </c>
    </row>
    <row r="320" spans="1:2">
      <c r="A320" s="3">
        <f>CPILFESL!A320</f>
        <v>30437</v>
      </c>
      <c r="B320" s="4">
        <f>IFERROR((CPILFESL!B320/CPILFESL!B200)^(1/10)-1, "")</f>
        <v>8.120938819572121E-2</v>
      </c>
    </row>
    <row r="321" spans="1:2">
      <c r="A321" s="3">
        <f>CPILFESL!A321</f>
        <v>30468</v>
      </c>
      <c r="B321" s="4">
        <f>IFERROR((CPILFESL!B321/CPILFESL!B201)^(1/10)-1, "")</f>
        <v>8.1298452133325982E-2</v>
      </c>
    </row>
    <row r="322" spans="1:2">
      <c r="A322" s="3">
        <f>CPILFESL!A322</f>
        <v>30498</v>
      </c>
      <c r="B322" s="4">
        <f>IFERROR((CPILFESL!B322/CPILFESL!B202)^(1/10)-1, "")</f>
        <v>8.1712667041843545E-2</v>
      </c>
    </row>
    <row r="323" spans="1:2">
      <c r="A323" s="3">
        <f>CPILFESL!A323</f>
        <v>30529</v>
      </c>
      <c r="B323" s="4">
        <f>IFERROR((CPILFESL!B323/CPILFESL!B203)^(1/10)-1, "")</f>
        <v>8.1562913366861611E-2</v>
      </c>
    </row>
    <row r="324" spans="1:2">
      <c r="A324" s="3">
        <f>CPILFESL!A324</f>
        <v>30560</v>
      </c>
      <c r="B324" s="4">
        <f>IFERROR((CPILFESL!B324/CPILFESL!B204)^(1/10)-1, "")</f>
        <v>8.1286604580973698E-2</v>
      </c>
    </row>
    <row r="325" spans="1:2">
      <c r="A325" s="3">
        <f>CPILFESL!A325</f>
        <v>30590</v>
      </c>
      <c r="B325" s="4">
        <f>IFERROR((CPILFESL!B325/CPILFESL!B205)^(1/10)-1, "")</f>
        <v>8.1120339020931853E-2</v>
      </c>
    </row>
    <row r="326" spans="1:2">
      <c r="A326" s="3">
        <f>CPILFESL!A326</f>
        <v>30621</v>
      </c>
      <c r="B326" s="4">
        <f>IFERROR((CPILFESL!B326/CPILFESL!B206)^(1/10)-1, "")</f>
        <v>8.1188232094700385E-2</v>
      </c>
    </row>
    <row r="327" spans="1:2">
      <c r="A327" s="3">
        <f>CPILFESL!A327</f>
        <v>30651</v>
      </c>
      <c r="B327" s="4">
        <f>IFERROR((CPILFESL!B327/CPILFESL!B207)^(1/10)-1, "")</f>
        <v>8.1043299310476602E-2</v>
      </c>
    </row>
    <row r="328" spans="1:2">
      <c r="A328" s="3">
        <f>CPILFESL!A328</f>
        <v>30682</v>
      </c>
      <c r="B328" s="4">
        <f>IFERROR((CPILFESL!B328/CPILFESL!B208)^(1/10)-1, "")</f>
        <v>8.1322158978126335E-2</v>
      </c>
    </row>
    <row r="329" spans="1:2">
      <c r="A329" s="3">
        <f>CPILFESL!A329</f>
        <v>30713</v>
      </c>
      <c r="B329" s="4">
        <f>IFERROR((CPILFESL!B329/CPILFESL!B209)^(1/10)-1, "")</f>
        <v>8.0948765277530033E-2</v>
      </c>
    </row>
    <row r="330" spans="1:2">
      <c r="A330" s="3">
        <f>CPILFESL!A330</f>
        <v>30742</v>
      </c>
      <c r="B330" s="4">
        <f>IFERROR((CPILFESL!B330/CPILFESL!B210)^(1/10)-1, "")</f>
        <v>8.0456471481075376E-2</v>
      </c>
    </row>
    <row r="331" spans="1:2">
      <c r="A331" s="3">
        <f>CPILFESL!A331</f>
        <v>30773</v>
      </c>
      <c r="B331" s="4">
        <f>IFERROR((CPILFESL!B331/CPILFESL!B211)^(1/10)-1, "")</f>
        <v>8.029986849309223E-2</v>
      </c>
    </row>
    <row r="332" spans="1:2">
      <c r="A332" s="3">
        <f>CPILFESL!A332</f>
        <v>30803</v>
      </c>
      <c r="B332" s="4">
        <f>IFERROR((CPILFESL!B332/CPILFESL!B212)^(1/10)-1, "")</f>
        <v>7.9371381509929728E-2</v>
      </c>
    </row>
    <row r="333" spans="1:2">
      <c r="A333" s="3">
        <f>CPILFESL!A333</f>
        <v>30834</v>
      </c>
      <c r="B333" s="4">
        <f>IFERROR((CPILFESL!B333/CPILFESL!B213)^(1/10)-1, "")</f>
        <v>7.8678500096939663E-2</v>
      </c>
    </row>
    <row r="334" spans="1:2">
      <c r="A334" s="3">
        <f>CPILFESL!A334</f>
        <v>30864</v>
      </c>
      <c r="B334" s="4">
        <f>IFERROR((CPILFESL!B334/CPILFESL!B214)^(1/10)-1, "")</f>
        <v>7.8098420675322133E-2</v>
      </c>
    </row>
    <row r="335" spans="1:2">
      <c r="A335" s="3">
        <f>CPILFESL!A335</f>
        <v>30895</v>
      </c>
      <c r="B335" s="4">
        <f>IFERROR((CPILFESL!B335/CPILFESL!B215)^(1/10)-1, "")</f>
        <v>7.6995005838947916E-2</v>
      </c>
    </row>
    <row r="336" spans="1:2">
      <c r="A336" s="3">
        <f>CPILFESL!A336</f>
        <v>30926</v>
      </c>
      <c r="B336" s="4">
        <f>IFERROR((CPILFESL!B336/CPILFESL!B216)^(1/10)-1, "")</f>
        <v>7.6335761492699605E-2</v>
      </c>
    </row>
    <row r="337" spans="1:2">
      <c r="A337" s="3">
        <f>CPILFESL!A337</f>
        <v>30956</v>
      </c>
      <c r="B337" s="4">
        <f>IFERROR((CPILFESL!B337/CPILFESL!B217)^(1/10)-1, "")</f>
        <v>7.5685851481299249E-2</v>
      </c>
    </row>
    <row r="338" spans="1:2">
      <c r="A338" s="3">
        <f>CPILFESL!A338</f>
        <v>30987</v>
      </c>
      <c r="B338" s="4">
        <f>IFERROR((CPILFESL!B338/CPILFESL!B218)^(1/10)-1, "")</f>
        <v>7.505130972920071E-2</v>
      </c>
    </row>
    <row r="339" spans="1:2">
      <c r="A339" s="3">
        <f>CPILFESL!A339</f>
        <v>31017</v>
      </c>
      <c r="B339" s="4">
        <f>IFERROR((CPILFESL!B339/CPILFESL!B219)^(1/10)-1, "")</f>
        <v>7.4624631309664569E-2</v>
      </c>
    </row>
    <row r="340" spans="1:2">
      <c r="A340" s="3">
        <f>CPILFESL!A340</f>
        <v>31048</v>
      </c>
      <c r="B340" s="4">
        <f>IFERROR((CPILFESL!B340/CPILFESL!B220)^(1/10)-1, "")</f>
        <v>7.4307921937987631E-2</v>
      </c>
    </row>
    <row r="341" spans="1:2">
      <c r="A341" s="3">
        <f>CPILFESL!A341</f>
        <v>31079</v>
      </c>
      <c r="B341" s="4">
        <f>IFERROR((CPILFESL!B341/CPILFESL!B221)^(1/10)-1, "")</f>
        <v>7.3885993387904803E-2</v>
      </c>
    </row>
    <row r="342" spans="1:2">
      <c r="A342" s="3">
        <f>CPILFESL!A342</f>
        <v>31107</v>
      </c>
      <c r="B342" s="4">
        <f>IFERROR((CPILFESL!B342/CPILFESL!B222)^(1/10)-1, "")</f>
        <v>7.3878094392423099E-2</v>
      </c>
    </row>
    <row r="343" spans="1:2">
      <c r="A343" s="3">
        <f>CPILFESL!A343</f>
        <v>31138</v>
      </c>
      <c r="B343" s="4">
        <f>IFERROR((CPILFESL!B343/CPILFESL!B223)^(1/10)-1, "")</f>
        <v>7.3569608263420294E-2</v>
      </c>
    </row>
    <row r="344" spans="1:2">
      <c r="A344" s="3">
        <f>CPILFESL!A344</f>
        <v>31168</v>
      </c>
      <c r="B344" s="4">
        <f>IFERROR((CPILFESL!B344/CPILFESL!B224)^(1/10)-1, "")</f>
        <v>7.3562940975857583E-2</v>
      </c>
    </row>
    <row r="345" spans="1:2">
      <c r="A345" s="3">
        <f>CPILFESL!A345</f>
        <v>31199</v>
      </c>
      <c r="B345" s="4">
        <f>IFERROR((CPILFESL!B345/CPILFESL!B225)^(1/10)-1, "")</f>
        <v>7.3258280148469801E-2</v>
      </c>
    </row>
    <row r="346" spans="1:2">
      <c r="A346" s="3">
        <f>CPILFESL!A346</f>
        <v>31229</v>
      </c>
      <c r="B346" s="4">
        <f>IFERROR((CPILFESL!B346/CPILFESL!B226)^(1/10)-1, "")</f>
        <v>7.3154762593997891E-2</v>
      </c>
    </row>
    <row r="347" spans="1:2">
      <c r="A347" s="3">
        <f>CPILFESL!A347</f>
        <v>31260</v>
      </c>
      <c r="B347" s="4">
        <f>IFERROR((CPILFESL!B347/CPILFESL!B227)^(1/10)-1, "")</f>
        <v>7.314969203377486E-2</v>
      </c>
    </row>
    <row r="348" spans="1:2">
      <c r="A348" s="3">
        <f>CPILFESL!A348</f>
        <v>31291</v>
      </c>
      <c r="B348" s="4">
        <f>IFERROR((CPILFESL!B348/CPILFESL!B228)^(1/10)-1, "")</f>
        <v>7.2752704431538806E-2</v>
      </c>
    </row>
    <row r="349" spans="1:2">
      <c r="A349" s="3">
        <f>CPILFESL!A349</f>
        <v>31321</v>
      </c>
      <c r="B349" s="4">
        <f>IFERROR((CPILFESL!B349/CPILFESL!B229)^(1/10)-1, "")</f>
        <v>7.265033454339398E-2</v>
      </c>
    </row>
    <row r="350" spans="1:2">
      <c r="A350" s="3">
        <f>CPILFESL!A350</f>
        <v>31352</v>
      </c>
      <c r="B350" s="4">
        <f>IFERROR((CPILFESL!B350/CPILFESL!B230)^(1/10)-1, "")</f>
        <v>7.2451097718867041E-2</v>
      </c>
    </row>
    <row r="351" spans="1:2">
      <c r="A351" s="3">
        <f>CPILFESL!A351</f>
        <v>31382</v>
      </c>
      <c r="B351" s="4">
        <f>IFERROR((CPILFESL!B351/CPILFESL!B231)^(1/10)-1, "")</f>
        <v>7.2159062663908813E-2</v>
      </c>
    </row>
    <row r="352" spans="1:2">
      <c r="A352" s="3">
        <f>CPILFESL!A352</f>
        <v>31413</v>
      </c>
      <c r="B352" s="4">
        <f>IFERROR((CPILFESL!B352/CPILFESL!B232)^(1/10)-1, "")</f>
        <v>7.1869289985776685E-2</v>
      </c>
    </row>
    <row r="353" spans="1:2">
      <c r="A353" s="3">
        <f>CPILFESL!A353</f>
        <v>31444</v>
      </c>
      <c r="B353" s="4">
        <f>IFERROR((CPILFESL!B353/CPILFESL!B233)^(1/10)-1, "")</f>
        <v>7.1582603832283542E-2</v>
      </c>
    </row>
    <row r="354" spans="1:2">
      <c r="A354" s="3">
        <f>CPILFESL!A354</f>
        <v>31472</v>
      </c>
      <c r="B354" s="4">
        <f>IFERROR((CPILFESL!B354/CPILFESL!B234)^(1/10)-1, "")</f>
        <v>7.1298281170053546E-2</v>
      </c>
    </row>
    <row r="355" spans="1:2">
      <c r="A355" s="3">
        <f>CPILFESL!A355</f>
        <v>31503</v>
      </c>
      <c r="B355" s="4">
        <f>IFERROR((CPILFESL!B355/CPILFESL!B235)^(1/10)-1, "")</f>
        <v>7.1299957941544756E-2</v>
      </c>
    </row>
    <row r="356" spans="1:2">
      <c r="A356" s="3">
        <f>CPILFESL!A356</f>
        <v>31533</v>
      </c>
      <c r="B356" s="4">
        <f>IFERROR((CPILFESL!B356/CPILFESL!B236)^(1/10)-1, "")</f>
        <v>7.0924305741024707E-2</v>
      </c>
    </row>
    <row r="357" spans="1:2">
      <c r="A357" s="3">
        <f>CPILFESL!A357</f>
        <v>31564</v>
      </c>
      <c r="B357" s="4">
        <f>IFERROR((CPILFESL!B357/CPILFESL!B237)^(1/10)-1, "")</f>
        <v>7.0832895059037337E-2</v>
      </c>
    </row>
    <row r="358" spans="1:2">
      <c r="A358" s="3">
        <f>CPILFESL!A358</f>
        <v>31594</v>
      </c>
      <c r="B358" s="4">
        <f>IFERROR((CPILFESL!B358/CPILFESL!B238)^(1/10)-1, "")</f>
        <v>7.0463784540333307E-2</v>
      </c>
    </row>
    <row r="359" spans="1:2">
      <c r="A359" s="3">
        <f>CPILFESL!A359</f>
        <v>31625</v>
      </c>
      <c r="B359" s="4">
        <f>IFERROR((CPILFESL!B359/CPILFESL!B239)^(1/10)-1, "")</f>
        <v>7.0283313610581155E-2</v>
      </c>
    </row>
    <row r="360" spans="1:2">
      <c r="A360" s="3">
        <f>CPILFESL!A360</f>
        <v>31656</v>
      </c>
      <c r="B360" s="4">
        <f>IFERROR((CPILFESL!B360/CPILFESL!B240)^(1/10)-1, "")</f>
        <v>7.0104430559228437E-2</v>
      </c>
    </row>
    <row r="361" spans="1:2">
      <c r="A361" s="3">
        <f>CPILFESL!A361</f>
        <v>31686</v>
      </c>
      <c r="B361" s="4">
        <f>IFERROR((CPILFESL!B361/CPILFESL!B241)^(1/10)-1, "")</f>
        <v>6.9927122037245715E-2</v>
      </c>
    </row>
    <row r="362" spans="1:2">
      <c r="A362" s="3">
        <f>CPILFESL!A362</f>
        <v>31717</v>
      </c>
      <c r="B362" s="4">
        <f>IFERROR((CPILFESL!B362/CPILFESL!B242)^(1/10)-1, "")</f>
        <v>6.9840712194559673E-2</v>
      </c>
    </row>
    <row r="363" spans="1:2">
      <c r="A363" s="3">
        <f>CPILFESL!A363</f>
        <v>31747</v>
      </c>
      <c r="B363" s="4">
        <f>IFERROR((CPILFESL!B363/CPILFESL!B243)^(1/10)-1, "")</f>
        <v>6.9754824413774008E-2</v>
      </c>
    </row>
    <row r="364" spans="1:2">
      <c r="A364" s="3">
        <f>CPILFESL!A364</f>
        <v>31778</v>
      </c>
      <c r="B364" s="4">
        <f>IFERROR((CPILFESL!B364/CPILFESL!B244)^(1/10)-1, "")</f>
        <v>6.9308141981839988E-2</v>
      </c>
    </row>
    <row r="365" spans="1:2">
      <c r="A365" s="3">
        <f>CPILFESL!A365</f>
        <v>31809</v>
      </c>
      <c r="B365" s="4">
        <f>IFERROR((CPILFESL!B365/CPILFESL!B245)^(1/10)-1, "")</f>
        <v>6.8865798467005579E-2</v>
      </c>
    </row>
    <row r="366" spans="1:2">
      <c r="A366" s="3">
        <f>CPILFESL!A366</f>
        <v>31837</v>
      </c>
      <c r="B366" s="4">
        <f>IFERROR((CPILFESL!B366/CPILFESL!B246)^(1/10)-1, "")</f>
        <v>6.8697342520131821E-2</v>
      </c>
    </row>
    <row r="367" spans="1:2">
      <c r="A367" s="3">
        <f>CPILFESL!A367</f>
        <v>31868</v>
      </c>
      <c r="B367" s="4">
        <f>IFERROR((CPILFESL!B367/CPILFESL!B247)^(1/10)-1, "")</f>
        <v>6.8803998161681701E-2</v>
      </c>
    </row>
    <row r="368" spans="1:2">
      <c r="A368" s="3">
        <f>CPILFESL!A368</f>
        <v>31898</v>
      </c>
      <c r="B368" s="4">
        <f>IFERROR((CPILFESL!B368/CPILFESL!B248)^(1/10)-1, "")</f>
        <v>6.8637435869187913E-2</v>
      </c>
    </row>
    <row r="369" spans="1:2">
      <c r="A369" s="3">
        <f>CPILFESL!A369</f>
        <v>31929</v>
      </c>
      <c r="B369" s="4">
        <f>IFERROR((CPILFESL!B369/CPILFESL!B249)^(1/10)-1, "")</f>
        <v>6.8115940476126235E-2</v>
      </c>
    </row>
    <row r="370" spans="1:2">
      <c r="A370" s="3">
        <f>CPILFESL!A370</f>
        <v>31959</v>
      </c>
      <c r="B370" s="4">
        <f>IFERROR((CPILFESL!B370/CPILFESL!B250)^(1/10)-1, "")</f>
        <v>6.8128080913103295E-2</v>
      </c>
    </row>
    <row r="371" spans="1:2">
      <c r="A371" s="3">
        <f>CPILFESL!A371</f>
        <v>31990</v>
      </c>
      <c r="B371" s="4">
        <f>IFERROR((CPILFESL!B371/CPILFESL!B251)^(1/10)-1, "")</f>
        <v>6.7966331096985133E-2</v>
      </c>
    </row>
    <row r="372" spans="1:2">
      <c r="A372" s="3">
        <f>CPILFESL!A372</f>
        <v>32021</v>
      </c>
      <c r="B372" s="4">
        <f>IFERROR((CPILFESL!B372/CPILFESL!B252)^(1/10)-1, "")</f>
        <v>6.7895549719879877E-2</v>
      </c>
    </row>
    <row r="373" spans="1:2">
      <c r="A373" s="3">
        <f>CPILFESL!A373</f>
        <v>32051</v>
      </c>
      <c r="B373" s="4">
        <f>IFERROR((CPILFESL!B373/CPILFESL!B253)^(1/10)-1, "")</f>
        <v>6.8086714474423493E-2</v>
      </c>
    </row>
    <row r="374" spans="1:2">
      <c r="A374" s="3">
        <f>CPILFESL!A374</f>
        <v>32082</v>
      </c>
      <c r="B374" s="4">
        <f>IFERROR((CPILFESL!B374/CPILFESL!B254)^(1/10)-1, "")</f>
        <v>6.783830704951721E-2</v>
      </c>
    </row>
    <row r="375" spans="1:2">
      <c r="A375" s="3">
        <f>CPILFESL!A375</f>
        <v>32112</v>
      </c>
      <c r="B375" s="4">
        <f>IFERROR((CPILFESL!B375/CPILFESL!B255)^(1/10)-1, "")</f>
        <v>6.7421373322242628E-2</v>
      </c>
    </row>
    <row r="376" spans="1:2">
      <c r="A376" s="3">
        <f>CPILFESL!A376</f>
        <v>32143</v>
      </c>
      <c r="B376" s="4">
        <f>IFERROR((CPILFESL!B376/CPILFESL!B256)^(1/10)-1, "")</f>
        <v>6.7184955725686057E-2</v>
      </c>
    </row>
    <row r="377" spans="1:2">
      <c r="A377" s="3">
        <f>CPILFESL!A377</f>
        <v>32174</v>
      </c>
      <c r="B377" s="4">
        <f>IFERROR((CPILFESL!B377/CPILFESL!B257)^(1/10)-1, "")</f>
        <v>6.6943289979468634E-2</v>
      </c>
    </row>
    <row r="378" spans="1:2">
      <c r="A378" s="3">
        <f>CPILFESL!A378</f>
        <v>32203</v>
      </c>
      <c r="B378" s="4">
        <f>IFERROR((CPILFESL!B378/CPILFESL!B258)^(1/10)-1, "")</f>
        <v>6.6711530043161105E-2</v>
      </c>
    </row>
    <row r="379" spans="1:2">
      <c r="A379" s="3">
        <f>CPILFESL!A379</f>
        <v>32234</v>
      </c>
      <c r="B379" s="4">
        <f>IFERROR((CPILFESL!B379/CPILFESL!B259)^(1/10)-1, "")</f>
        <v>6.640346557135568E-2</v>
      </c>
    </row>
    <row r="380" spans="1:2">
      <c r="A380" s="3">
        <f>CPILFESL!A380</f>
        <v>32264</v>
      </c>
      <c r="B380" s="4">
        <f>IFERROR((CPILFESL!B380/CPILFESL!B260)^(1/10)-1, "")</f>
        <v>6.6090392056766367E-2</v>
      </c>
    </row>
    <row r="381" spans="1:2">
      <c r="A381" s="3">
        <f>CPILFESL!A381</f>
        <v>32295</v>
      </c>
      <c r="B381" s="4">
        <f>IFERROR((CPILFESL!B381/CPILFESL!B261)^(1/10)-1, "")</f>
        <v>6.5703300999540915E-2</v>
      </c>
    </row>
    <row r="382" spans="1:2">
      <c r="A382" s="3">
        <f>CPILFESL!A382</f>
        <v>32325</v>
      </c>
      <c r="B382" s="4">
        <f>IFERROR((CPILFESL!B382/CPILFESL!B262)^(1/10)-1, "")</f>
        <v>6.5396983511124329E-2</v>
      </c>
    </row>
    <row r="383" spans="1:2">
      <c r="A383" s="3">
        <f>CPILFESL!A383</f>
        <v>32356</v>
      </c>
      <c r="B383" s="4">
        <f>IFERROR((CPILFESL!B383/CPILFESL!B263)^(1/10)-1, "")</f>
        <v>6.4932358504199872E-2</v>
      </c>
    </row>
    <row r="384" spans="1:2">
      <c r="A384" s="3">
        <f>CPILFESL!A384</f>
        <v>32387</v>
      </c>
      <c r="B384" s="4">
        <f>IFERROR((CPILFESL!B384/CPILFESL!B264)^(1/10)-1, "")</f>
        <v>6.4569603256791064E-2</v>
      </c>
    </row>
    <row r="385" spans="1:2">
      <c r="A385" s="3">
        <f>CPILFESL!A385</f>
        <v>32417</v>
      </c>
      <c r="B385" s="4">
        <f>IFERROR((CPILFESL!B385/CPILFESL!B265)^(1/10)-1, "")</f>
        <v>6.4200617762383727E-2</v>
      </c>
    </row>
    <row r="386" spans="1:2">
      <c r="A386" s="3">
        <f>CPILFESL!A386</f>
        <v>32448</v>
      </c>
      <c r="B386" s="4">
        <f>IFERROR((CPILFESL!B386/CPILFESL!B266)^(1/10)-1, "")</f>
        <v>6.3908538468629317E-2</v>
      </c>
    </row>
    <row r="387" spans="1:2">
      <c r="A387" s="3">
        <f>CPILFESL!A387</f>
        <v>32478</v>
      </c>
      <c r="B387" s="4">
        <f>IFERROR((CPILFESL!B387/CPILFESL!B267)^(1/10)-1, "")</f>
        <v>6.3619187082294859E-2</v>
      </c>
    </row>
    <row r="388" spans="1:2">
      <c r="A388" s="3">
        <f>CPILFESL!A388</f>
        <v>32509</v>
      </c>
      <c r="B388" s="4">
        <f>IFERROR((CPILFESL!B388/CPILFESL!B268)^(1/10)-1, "")</f>
        <v>6.3261270688445448E-2</v>
      </c>
    </row>
    <row r="389" spans="1:2">
      <c r="A389" s="3">
        <f>CPILFESL!A389</f>
        <v>32540</v>
      </c>
      <c r="B389" s="4">
        <f>IFERROR((CPILFESL!B389/CPILFESL!B269)^(1/10)-1, "")</f>
        <v>6.2516180781102104E-2</v>
      </c>
    </row>
    <row r="390" spans="1:2">
      <c r="A390" s="3">
        <f>CPILFESL!A390</f>
        <v>32568</v>
      </c>
      <c r="B390" s="4">
        <f>IFERROR((CPILFESL!B390/CPILFESL!B270)^(1/10)-1, "")</f>
        <v>6.2016832770037E-2</v>
      </c>
    </row>
    <row r="391" spans="1:2">
      <c r="A391" s="3">
        <f>CPILFESL!A391</f>
        <v>32599</v>
      </c>
      <c r="B391" s="4">
        <f>IFERROR((CPILFESL!B391/CPILFESL!B271)^(1/10)-1, "")</f>
        <v>6.1591792100003984E-2</v>
      </c>
    </row>
    <row r="392" spans="1:2">
      <c r="A392" s="3">
        <f>CPILFESL!A392</f>
        <v>32629</v>
      </c>
      <c r="B392" s="4">
        <f>IFERROR((CPILFESL!B392/CPILFESL!B272)^(1/10)-1, "")</f>
        <v>6.1254000728870661E-2</v>
      </c>
    </row>
    <row r="393" spans="1:2">
      <c r="A393" s="3">
        <f>CPILFESL!A393</f>
        <v>32660</v>
      </c>
      <c r="B393" s="4">
        <f>IFERROR((CPILFESL!B393/CPILFESL!B273)^(1/10)-1, "")</f>
        <v>6.0919990272527924E-2</v>
      </c>
    </row>
    <row r="394" spans="1:2">
      <c r="A394" s="3">
        <f>CPILFESL!A394</f>
        <v>32690</v>
      </c>
      <c r="B394" s="4">
        <f>IFERROR((CPILFESL!B394/CPILFESL!B274)^(1/10)-1, "")</f>
        <v>6.0360063107853135E-2</v>
      </c>
    </row>
    <row r="395" spans="1:2">
      <c r="A395" s="3">
        <f>CPILFESL!A395</f>
        <v>32721</v>
      </c>
      <c r="B395" s="4">
        <f>IFERROR((CPILFESL!B395/CPILFESL!B275)^(1/10)-1, "")</f>
        <v>5.9433094240064488E-2</v>
      </c>
    </row>
    <row r="396" spans="1:2">
      <c r="A396" s="3">
        <f>CPILFESL!A396</f>
        <v>32752</v>
      </c>
      <c r="B396" s="4">
        <f>IFERROR((CPILFESL!B396/CPILFESL!B276)^(1/10)-1, "")</f>
        <v>5.8889197338151567E-2</v>
      </c>
    </row>
    <row r="397" spans="1:2">
      <c r="A397" s="3">
        <f>CPILFESL!A397</f>
        <v>32782</v>
      </c>
      <c r="B397" s="4">
        <f>IFERROR((CPILFESL!B397/CPILFESL!B277)^(1/10)-1, "")</f>
        <v>5.8451946219205242E-2</v>
      </c>
    </row>
    <row r="398" spans="1:2">
      <c r="A398" s="3">
        <f>CPILFESL!A398</f>
        <v>32813</v>
      </c>
      <c r="B398" s="4">
        <f>IFERROR((CPILFESL!B398/CPILFESL!B278)^(1/10)-1, "")</f>
        <v>5.7718521928428412E-2</v>
      </c>
    </row>
    <row r="399" spans="1:2">
      <c r="A399" s="3">
        <f>CPILFESL!A399</f>
        <v>32843</v>
      </c>
      <c r="B399" s="4">
        <f>IFERROR((CPILFESL!B399/CPILFESL!B279)^(1/10)-1, "")</f>
        <v>5.6856445875186346E-2</v>
      </c>
    </row>
    <row r="400" spans="1:2">
      <c r="A400" s="3">
        <f>CPILFESL!A400</f>
        <v>32874</v>
      </c>
      <c r="B400" s="4">
        <f>IFERROR((CPILFESL!B400/CPILFESL!B280)^(1/10)-1, "")</f>
        <v>5.5870714978020874E-2</v>
      </c>
    </row>
    <row r="401" spans="1:2">
      <c r="A401" s="3">
        <f>CPILFESL!A401</f>
        <v>32905</v>
      </c>
      <c r="B401" s="4">
        <f>IFERROR((CPILFESL!B401/CPILFESL!B281)^(1/10)-1, "")</f>
        <v>5.5253796321303339E-2</v>
      </c>
    </row>
    <row r="402" spans="1:2">
      <c r="A402" s="3">
        <f>CPILFESL!A402</f>
        <v>32933</v>
      </c>
      <c r="B402" s="4">
        <f>IFERROR((CPILFESL!B402/CPILFESL!B282)^(1/10)-1, "")</f>
        <v>5.4401153354477261E-2</v>
      </c>
    </row>
    <row r="403" spans="1:2">
      <c r="A403" s="3">
        <f>CPILFESL!A403</f>
        <v>32964</v>
      </c>
      <c r="B403" s="4">
        <f>IFERROR((CPILFESL!B403/CPILFESL!B283)^(1/10)-1, "")</f>
        <v>5.3595159893457867E-2</v>
      </c>
    </row>
    <row r="404" spans="1:2">
      <c r="A404" s="3">
        <f>CPILFESL!A404</f>
        <v>32994</v>
      </c>
      <c r="B404" s="4">
        <f>IFERROR((CPILFESL!B404/CPILFESL!B284)^(1/10)-1, "")</f>
        <v>5.3117126827667116E-2</v>
      </c>
    </row>
    <row r="405" spans="1:2">
      <c r="A405" s="3">
        <f>CPILFESL!A405</f>
        <v>33025</v>
      </c>
      <c r="B405" s="4">
        <f>IFERROR((CPILFESL!B405/CPILFESL!B285)^(1/10)-1, "")</f>
        <v>5.2487708597662275E-2</v>
      </c>
    </row>
    <row r="406" spans="1:2">
      <c r="A406" s="3">
        <f>CPILFESL!A406</f>
        <v>33055</v>
      </c>
      <c r="B406" s="4">
        <f>IFERROR((CPILFESL!B406/CPILFESL!B286)^(1/10)-1, "")</f>
        <v>5.3292135233223847E-2</v>
      </c>
    </row>
    <row r="407" spans="1:2">
      <c r="A407" s="3">
        <f>CPILFESL!A407</f>
        <v>33086</v>
      </c>
      <c r="B407" s="4">
        <f>IFERROR((CPILFESL!B407/CPILFESL!B287)^(1/10)-1, "")</f>
        <v>5.3261029015954531E-2</v>
      </c>
    </row>
    <row r="408" spans="1:2">
      <c r="A408" s="3">
        <f>CPILFESL!A408</f>
        <v>33117</v>
      </c>
      <c r="B408" s="4">
        <f>IFERROR((CPILFESL!B408/CPILFESL!B288)^(1/10)-1, "")</f>
        <v>5.2614695621478358E-2</v>
      </c>
    </row>
    <row r="409" spans="1:2">
      <c r="A409" s="3">
        <f>CPILFESL!A409</f>
        <v>33147</v>
      </c>
      <c r="B409" s="4">
        <f>IFERROR((CPILFESL!B409/CPILFESL!B289)^(1/10)-1, "")</f>
        <v>5.1850540378951759E-2</v>
      </c>
    </row>
    <row r="410" spans="1:2">
      <c r="A410" s="3">
        <f>CPILFESL!A410</f>
        <v>33178</v>
      </c>
      <c r="B410" s="4">
        <f>IFERROR((CPILFESL!B410/CPILFESL!B290)^(1/10)-1, "")</f>
        <v>5.1021774531530228E-2</v>
      </c>
    </row>
    <row r="411" spans="1:2">
      <c r="A411" s="3">
        <f>CPILFESL!A411</f>
        <v>33208</v>
      </c>
      <c r="B411" s="4">
        <f>IFERROR((CPILFESL!B411/CPILFESL!B291)^(1/10)-1, "")</f>
        <v>5.0232741724514085E-2</v>
      </c>
    </row>
    <row r="412" spans="1:2">
      <c r="A412" s="3">
        <f>CPILFESL!A412</f>
        <v>33239</v>
      </c>
      <c r="B412" s="4">
        <f>IFERROR((CPILFESL!B412/CPILFESL!B292)^(1/10)-1, "")</f>
        <v>5.0295811912575594E-2</v>
      </c>
    </row>
    <row r="413" spans="1:2">
      <c r="A413" s="3">
        <f>CPILFESL!A413</f>
        <v>33270</v>
      </c>
      <c r="B413" s="4">
        <f>IFERROR((CPILFESL!B413/CPILFESL!B293)^(1/10)-1, "")</f>
        <v>5.0208392186676276E-2</v>
      </c>
    </row>
    <row r="414" spans="1:2">
      <c r="A414" s="3">
        <f>CPILFESL!A414</f>
        <v>33298</v>
      </c>
      <c r="B414" s="4">
        <f>IFERROR((CPILFESL!B414/CPILFESL!B294)^(1/10)-1, "")</f>
        <v>4.9823425294613255E-2</v>
      </c>
    </row>
    <row r="415" spans="1:2">
      <c r="A415" s="3">
        <f>CPILFESL!A415</f>
        <v>33329</v>
      </c>
      <c r="B415" s="4">
        <f>IFERROR((CPILFESL!B415/CPILFESL!B295)^(1/10)-1, "")</f>
        <v>4.9395441491084435E-2</v>
      </c>
    </row>
    <row r="416" spans="1:2">
      <c r="A416" s="3">
        <f>CPILFESL!A416</f>
        <v>33359</v>
      </c>
      <c r="B416" s="4">
        <f>IFERROR((CPILFESL!B416/CPILFESL!B296)^(1/10)-1, "")</f>
        <v>4.8732588673201294E-2</v>
      </c>
    </row>
    <row r="417" spans="1:2">
      <c r="A417" s="3">
        <f>CPILFESL!A417</f>
        <v>33390</v>
      </c>
      <c r="B417" s="4">
        <f>IFERROR((CPILFESL!B417/CPILFESL!B297)^(1/10)-1, "")</f>
        <v>4.8151961353397388E-2</v>
      </c>
    </row>
    <row r="418" spans="1:2">
      <c r="A418" s="3">
        <f>CPILFESL!A418</f>
        <v>33420</v>
      </c>
      <c r="B418" s="4">
        <f>IFERROR((CPILFESL!B418/CPILFESL!B298)^(1/10)-1, "")</f>
        <v>4.7111324786157649E-2</v>
      </c>
    </row>
    <row r="419" spans="1:2">
      <c r="A419" s="3">
        <f>CPILFESL!A419</f>
        <v>33451</v>
      </c>
      <c r="B419" s="4">
        <f>IFERROR((CPILFESL!B419/CPILFESL!B299)^(1/10)-1, "")</f>
        <v>4.6507860699574355E-2</v>
      </c>
    </row>
    <row r="420" spans="1:2">
      <c r="A420" s="3">
        <f>CPILFESL!A420</f>
        <v>33482</v>
      </c>
      <c r="B420" s="4">
        <f>IFERROR((CPILFESL!B420/CPILFESL!B300)^(1/10)-1, "")</f>
        <v>4.5612212433605137E-2</v>
      </c>
    </row>
    <row r="421" spans="1:2">
      <c r="A421" s="3">
        <f>CPILFESL!A421</f>
        <v>33512</v>
      </c>
      <c r="B421" s="4">
        <f>IFERROR((CPILFESL!B421/CPILFESL!B301)^(1/10)-1, "")</f>
        <v>4.5489594495889074E-2</v>
      </c>
    </row>
    <row r="422" spans="1:2">
      <c r="A422" s="3">
        <f>CPILFESL!A422</f>
        <v>33543</v>
      </c>
      <c r="B422" s="4">
        <f>IFERROR((CPILFESL!B422/CPILFESL!B302)^(1/10)-1, "")</f>
        <v>4.5399656446993619E-2</v>
      </c>
    </row>
    <row r="423" spans="1:2">
      <c r="A423" s="3">
        <f>CPILFESL!A423</f>
        <v>33573</v>
      </c>
      <c r="B423" s="4">
        <f>IFERROR((CPILFESL!B423/CPILFESL!B303)^(1/10)-1, "")</f>
        <v>4.5197971862807274E-2</v>
      </c>
    </row>
    <row r="424" spans="1:2">
      <c r="A424" s="3">
        <f>CPILFESL!A424</f>
        <v>33604</v>
      </c>
      <c r="B424" s="4">
        <f>IFERROR((CPILFESL!B424/CPILFESL!B304)^(1/10)-1, "")</f>
        <v>4.5149885373573229E-2</v>
      </c>
    </row>
    <row r="425" spans="1:2">
      <c r="A425" s="3">
        <f>CPILFESL!A425</f>
        <v>33635</v>
      </c>
      <c r="B425" s="4">
        <f>IFERROR((CPILFESL!B425/CPILFESL!B305)^(1/10)-1, "")</f>
        <v>4.4807199467464143E-2</v>
      </c>
    </row>
    <row r="426" spans="1:2">
      <c r="A426" s="3">
        <f>CPILFESL!A426</f>
        <v>33664</v>
      </c>
      <c r="B426" s="4">
        <f>IFERROR((CPILFESL!B426/CPILFESL!B306)^(1/10)-1, "")</f>
        <v>4.505457331213325E-2</v>
      </c>
    </row>
    <row r="427" spans="1:2">
      <c r="A427" s="3">
        <f>CPILFESL!A427</f>
        <v>33695</v>
      </c>
      <c r="B427" s="4">
        <f>IFERROR((CPILFESL!B427/CPILFESL!B307)^(1/10)-1, "")</f>
        <v>4.4454281822950303E-2</v>
      </c>
    </row>
    <row r="428" spans="1:2">
      <c r="A428" s="3">
        <f>CPILFESL!A428</f>
        <v>33725</v>
      </c>
      <c r="B428" s="4">
        <f>IFERROR((CPILFESL!B428/CPILFESL!B308)^(1/10)-1, "")</f>
        <v>4.4041515566173528E-2</v>
      </c>
    </row>
    <row r="429" spans="1:2">
      <c r="A429" s="3">
        <f>CPILFESL!A429</f>
        <v>33756</v>
      </c>
      <c r="B429" s="4">
        <f>IFERROR((CPILFESL!B429/CPILFESL!B309)^(1/10)-1, "")</f>
        <v>4.3491531182928034E-2</v>
      </c>
    </row>
    <row r="430" spans="1:2">
      <c r="A430" s="3">
        <f>CPILFESL!A430</f>
        <v>33786</v>
      </c>
      <c r="B430" s="4">
        <f>IFERROR((CPILFESL!B430/CPILFESL!B310)^(1/10)-1, "")</f>
        <v>4.3196179910368171E-2</v>
      </c>
    </row>
    <row r="431" spans="1:2">
      <c r="A431" s="3">
        <f>CPILFESL!A431</f>
        <v>33817</v>
      </c>
      <c r="B431" s="4">
        <f>IFERROR((CPILFESL!B431/CPILFESL!B311)^(1/10)-1, "")</f>
        <v>4.2977393235546835E-2</v>
      </c>
    </row>
    <row r="432" spans="1:2">
      <c r="A432" s="3">
        <f>CPILFESL!A432</f>
        <v>33848</v>
      </c>
      <c r="B432" s="4">
        <f>IFERROR((CPILFESL!B432/CPILFESL!B312)^(1/10)-1, "")</f>
        <v>4.301097751270655E-2</v>
      </c>
    </row>
    <row r="433" spans="1:2">
      <c r="A433" s="3">
        <f>CPILFESL!A433</f>
        <v>33878</v>
      </c>
      <c r="B433" s="4">
        <f>IFERROR((CPILFESL!B433/CPILFESL!B313)^(1/10)-1, "")</f>
        <v>4.3181392156380616E-2</v>
      </c>
    </row>
    <row r="434" spans="1:2">
      <c r="A434" s="3">
        <f>CPILFESL!A434</f>
        <v>33909</v>
      </c>
      <c r="B434" s="4">
        <f>IFERROR((CPILFESL!B434/CPILFESL!B314)^(1/10)-1, "")</f>
        <v>4.3675762734363577E-2</v>
      </c>
    </row>
    <row r="435" spans="1:2">
      <c r="A435" s="3">
        <f>CPILFESL!A435</f>
        <v>33939</v>
      </c>
      <c r="B435" s="4">
        <f>IFERROR((CPILFESL!B435/CPILFESL!B315)^(1/10)-1, "")</f>
        <v>4.4062585788252173E-2</v>
      </c>
    </row>
    <row r="436" spans="1:2">
      <c r="A436" s="3">
        <f>CPILFESL!A436</f>
        <v>33970</v>
      </c>
      <c r="B436" s="4">
        <f>IFERROR((CPILFESL!B436/CPILFESL!B316)^(1/10)-1, "")</f>
        <v>4.3982185124025408E-2</v>
      </c>
    </row>
    <row r="437" spans="1:2">
      <c r="A437" s="3">
        <f>CPILFESL!A437</f>
        <v>34001</v>
      </c>
      <c r="B437" s="4">
        <f>IFERROR((CPILFESL!B437/CPILFESL!B317)^(1/10)-1, "")</f>
        <v>4.3902383731978745E-2</v>
      </c>
    </row>
    <row r="438" spans="1:2">
      <c r="A438" s="3">
        <f>CPILFESL!A438</f>
        <v>34029</v>
      </c>
      <c r="B438" s="4">
        <f>IFERROR((CPILFESL!B438/CPILFESL!B318)^(1/10)-1, "")</f>
        <v>4.38281050860021E-2</v>
      </c>
    </row>
    <row r="439" spans="1:2">
      <c r="A439" s="3">
        <f>CPILFESL!A439</f>
        <v>34060</v>
      </c>
      <c r="B439" s="4">
        <f>IFERROR((CPILFESL!B439/CPILFESL!B319)^(1/10)-1, "")</f>
        <v>4.3818275363715742E-2</v>
      </c>
    </row>
    <row r="440" spans="1:2">
      <c r="A440" s="3">
        <f>CPILFESL!A440</f>
        <v>34090</v>
      </c>
      <c r="B440" s="4">
        <f>IFERROR((CPILFESL!B440/CPILFESL!B320)^(1/10)-1, "")</f>
        <v>4.3776581269448833E-2</v>
      </c>
    </row>
    <row r="441" spans="1:2">
      <c r="A441" s="3">
        <f>CPILFESL!A441</f>
        <v>34121</v>
      </c>
      <c r="B441" s="4">
        <f>IFERROR((CPILFESL!B441/CPILFESL!B321)^(1/10)-1, "")</f>
        <v>4.3666524114521543E-2</v>
      </c>
    </row>
    <row r="442" spans="1:2">
      <c r="A442" s="3">
        <f>CPILFESL!A442</f>
        <v>34151</v>
      </c>
      <c r="B442" s="4">
        <f>IFERROR((CPILFESL!B442/CPILFESL!B322)^(1/10)-1, "")</f>
        <v>4.3174435808512879E-2</v>
      </c>
    </row>
    <row r="443" spans="1:2">
      <c r="A443" s="3">
        <f>CPILFESL!A443</f>
        <v>34182</v>
      </c>
      <c r="B443" s="4">
        <f>IFERROR((CPILFESL!B443/CPILFESL!B323)^(1/10)-1, "")</f>
        <v>4.3203240953292532E-2</v>
      </c>
    </row>
    <row r="444" spans="1:2">
      <c r="A444" s="3">
        <f>CPILFESL!A444</f>
        <v>34213</v>
      </c>
      <c r="B444" s="4">
        <f>IFERROR((CPILFESL!B444/CPILFESL!B324)^(1/10)-1, "")</f>
        <v>4.2855515485849427E-2</v>
      </c>
    </row>
    <row r="445" spans="1:2">
      <c r="A445" s="3">
        <f>CPILFESL!A445</f>
        <v>34243</v>
      </c>
      <c r="B445" s="4">
        <f>IFERROR((CPILFESL!B445/CPILFESL!B325)^(1/10)-1, "")</f>
        <v>4.2678452860756888E-2</v>
      </c>
    </row>
    <row r="446" spans="1:2">
      <c r="A446" s="3">
        <f>CPILFESL!A446</f>
        <v>34274</v>
      </c>
      <c r="B446" s="4">
        <f>IFERROR((CPILFESL!B446/CPILFESL!B326)^(1/10)-1, "")</f>
        <v>4.2502866661877414E-2</v>
      </c>
    </row>
    <row r="447" spans="1:2">
      <c r="A447" s="3">
        <f>CPILFESL!A447</f>
        <v>34304</v>
      </c>
      <c r="B447" s="4">
        <f>IFERROR((CPILFESL!B447/CPILFESL!B327)^(1/10)-1, "")</f>
        <v>4.2465797959289509E-2</v>
      </c>
    </row>
    <row r="448" spans="1:2">
      <c r="A448" s="3">
        <f>CPILFESL!A448</f>
        <v>34335</v>
      </c>
      <c r="B448" s="4">
        <f>IFERROR((CPILFESL!B448/CPILFESL!B328)^(1/10)-1, "")</f>
        <v>4.1886622650313399E-2</v>
      </c>
    </row>
    <row r="449" spans="1:2">
      <c r="A449" s="3">
        <f>CPILFESL!A449</f>
        <v>34366</v>
      </c>
      <c r="B449" s="4">
        <f>IFERROR((CPILFESL!B449/CPILFESL!B329)^(1/10)-1, "")</f>
        <v>4.1784242715354081E-2</v>
      </c>
    </row>
    <row r="450" spans="1:2">
      <c r="A450" s="3">
        <f>CPILFESL!A450</f>
        <v>34394</v>
      </c>
      <c r="B450" s="4">
        <f>IFERROR((CPILFESL!B450/CPILFESL!B330)^(1/10)-1, "")</f>
        <v>4.1715619831255157E-2</v>
      </c>
    </row>
    <row r="451" spans="1:2">
      <c r="A451" s="3">
        <f>CPILFESL!A451</f>
        <v>34425</v>
      </c>
      <c r="B451" s="4">
        <f>IFERROR((CPILFESL!B451/CPILFESL!B331)^(1/10)-1, "")</f>
        <v>4.1346265720111797E-2</v>
      </c>
    </row>
    <row r="452" spans="1:2">
      <c r="A452" s="3">
        <f>CPILFESL!A452</f>
        <v>34455</v>
      </c>
      <c r="B452" s="4">
        <f>IFERROR((CPILFESL!B452/CPILFESL!B332)^(1/10)-1, "")</f>
        <v>4.1212894950418688E-2</v>
      </c>
    </row>
    <row r="453" spans="1:2">
      <c r="A453" s="3">
        <f>CPILFESL!A453</f>
        <v>34486</v>
      </c>
      <c r="B453" s="4">
        <f>IFERROR((CPILFESL!B453/CPILFESL!B333)^(1/10)-1, "")</f>
        <v>4.1146984128013653E-2</v>
      </c>
    </row>
    <row r="454" spans="1:2">
      <c r="A454" s="3">
        <f>CPILFESL!A454</f>
        <v>34516</v>
      </c>
      <c r="B454" s="4">
        <f>IFERROR((CPILFESL!B454/CPILFESL!B334)^(1/10)-1, "")</f>
        <v>4.0849576736284865E-2</v>
      </c>
    </row>
    <row r="455" spans="1:2">
      <c r="A455" s="3">
        <f>CPILFESL!A455</f>
        <v>34547</v>
      </c>
      <c r="B455" s="4">
        <f>IFERROR((CPILFESL!B455/CPILFESL!B335)^(1/10)-1, "")</f>
        <v>4.0719177781512572E-2</v>
      </c>
    </row>
    <row r="456" spans="1:2">
      <c r="A456" s="3">
        <f>CPILFESL!A456</f>
        <v>34578</v>
      </c>
      <c r="B456" s="4">
        <f>IFERROR((CPILFESL!B456/CPILFESL!B336)^(1/10)-1, "")</f>
        <v>4.0589619284057132E-2</v>
      </c>
    </row>
    <row r="457" spans="1:2">
      <c r="A457" s="3">
        <f>CPILFESL!A457</f>
        <v>34608</v>
      </c>
      <c r="B457" s="4">
        <f>IFERROR((CPILFESL!B457/CPILFESL!B337)^(1/10)-1, "")</f>
        <v>4.0394980072217646E-2</v>
      </c>
    </row>
    <row r="458" spans="1:2">
      <c r="A458" s="3">
        <f>CPILFESL!A458</f>
        <v>34639</v>
      </c>
      <c r="B458" s="4">
        <f>IFERROR((CPILFESL!B458/CPILFESL!B338)^(1/10)-1, "")</f>
        <v>4.0462628002914114E-2</v>
      </c>
    </row>
    <row r="459" spans="1:2">
      <c r="A459" s="3">
        <f>CPILFESL!A459</f>
        <v>34669</v>
      </c>
      <c r="B459" s="4">
        <f>IFERROR((CPILFESL!B459/CPILFESL!B339)^(1/10)-1, "")</f>
        <v>4.0138008915510559E-2</v>
      </c>
    </row>
    <row r="460" spans="1:2">
      <c r="A460" s="3">
        <f>CPILFESL!A460</f>
        <v>34700</v>
      </c>
      <c r="B460" s="4">
        <f>IFERROR((CPILFESL!B460/CPILFESL!B340)^(1/10)-1, "")</f>
        <v>4.0305192075740237E-2</v>
      </c>
    </row>
    <row r="461" spans="1:2">
      <c r="A461" s="3">
        <f>CPILFESL!A461</f>
        <v>34731</v>
      </c>
      <c r="B461" s="4">
        <f>IFERROR((CPILFESL!B461/CPILFESL!B341)^(1/10)-1, "")</f>
        <v>3.9985445317063828E-2</v>
      </c>
    </row>
    <row r="462" spans="1:2">
      <c r="A462" s="3">
        <f>CPILFESL!A462</f>
        <v>34759</v>
      </c>
      <c r="B462" s="4">
        <f>IFERROR((CPILFESL!B462/CPILFESL!B342)^(1/10)-1, "")</f>
        <v>3.9925616585739121E-2</v>
      </c>
    </row>
    <row r="463" spans="1:2">
      <c r="A463" s="3">
        <f>CPILFESL!A463</f>
        <v>34790</v>
      </c>
      <c r="B463" s="4">
        <f>IFERROR((CPILFESL!B463/CPILFESL!B343)^(1/10)-1, "")</f>
        <v>3.9962089766290898E-2</v>
      </c>
    </row>
    <row r="464" spans="1:2">
      <c r="A464" s="3">
        <f>CPILFESL!A464</f>
        <v>34820</v>
      </c>
      <c r="B464" s="4">
        <f>IFERROR((CPILFESL!B464/CPILFESL!B344)^(1/10)-1, "")</f>
        <v>3.9773387661166337E-2</v>
      </c>
    </row>
    <row r="465" spans="1:2">
      <c r="A465" s="3">
        <f>CPILFESL!A465</f>
        <v>34851</v>
      </c>
      <c r="B465" s="4">
        <f>IFERROR((CPILFESL!B465/CPILFESL!B345)^(1/10)-1, "")</f>
        <v>3.9745570491785065E-2</v>
      </c>
    </row>
    <row r="466" spans="1:2">
      <c r="A466" s="3">
        <f>CPILFESL!A466</f>
        <v>34881</v>
      </c>
      <c r="B466" s="4">
        <f>IFERROR((CPILFESL!B466/CPILFESL!B346)^(1/10)-1, "")</f>
        <v>3.9653501962176207E-2</v>
      </c>
    </row>
    <row r="467" spans="1:2">
      <c r="A467" s="3">
        <f>CPILFESL!A467</f>
        <v>34912</v>
      </c>
      <c r="B467" s="4">
        <f>IFERROR((CPILFESL!B467/CPILFESL!B347)^(1/10)-1, "")</f>
        <v>3.9531413126736137E-2</v>
      </c>
    </row>
    <row r="468" spans="1:2">
      <c r="A468" s="3">
        <f>CPILFESL!A468</f>
        <v>34943</v>
      </c>
      <c r="B468" s="4">
        <f>IFERROR((CPILFESL!B468/CPILFESL!B348)^(1/10)-1, "")</f>
        <v>3.9598913533991142E-2</v>
      </c>
    </row>
    <row r="469" spans="1:2">
      <c r="A469" s="3">
        <f>CPILFESL!A469</f>
        <v>34973</v>
      </c>
      <c r="B469" s="4">
        <f>IFERROR((CPILFESL!B469/CPILFESL!B349)^(1/10)-1, "")</f>
        <v>3.9447423456953068E-2</v>
      </c>
    </row>
    <row r="470" spans="1:2">
      <c r="A470" s="3">
        <f>CPILFESL!A470</f>
        <v>35004</v>
      </c>
      <c r="B470" s="4">
        <f>IFERROR((CPILFESL!B470/CPILFESL!B350)^(1/10)-1, "")</f>
        <v>3.9076096924670622E-2</v>
      </c>
    </row>
    <row r="471" spans="1:2">
      <c r="A471" s="3">
        <f>CPILFESL!A471</f>
        <v>35034</v>
      </c>
      <c r="B471" s="4">
        <f>IFERROR((CPILFESL!B471/CPILFESL!B351)^(1/10)-1, "")</f>
        <v>3.8859647388873375E-2</v>
      </c>
    </row>
    <row r="472" spans="1:2">
      <c r="A472" s="3">
        <f>CPILFESL!A472</f>
        <v>35065</v>
      </c>
      <c r="B472" s="4">
        <f>IFERROR((CPILFESL!B472/CPILFESL!B352)^(1/10)-1, "")</f>
        <v>3.8775884513141401E-2</v>
      </c>
    </row>
    <row r="473" spans="1:2">
      <c r="A473" s="3">
        <f>CPILFESL!A473</f>
        <v>35096</v>
      </c>
      <c r="B473" s="4">
        <f>IFERROR((CPILFESL!B473/CPILFESL!B353)^(1/10)-1, "")</f>
        <v>3.8687964616864967E-2</v>
      </c>
    </row>
    <row r="474" spans="1:2">
      <c r="A474" s="3">
        <f>CPILFESL!A474</f>
        <v>35125</v>
      </c>
      <c r="B474" s="4">
        <f>IFERROR((CPILFESL!B474/CPILFESL!B354)^(1/10)-1, "")</f>
        <v>3.8663642189932013E-2</v>
      </c>
    </row>
    <row r="475" spans="1:2">
      <c r="A475" s="3">
        <f>CPILFESL!A475</f>
        <v>35156</v>
      </c>
      <c r="B475" s="4">
        <f>IFERROR((CPILFESL!B475/CPILFESL!B355)^(1/10)-1, "")</f>
        <v>3.8421303018642439E-2</v>
      </c>
    </row>
    <row r="476" spans="1:2">
      <c r="A476" s="3">
        <f>CPILFESL!A476</f>
        <v>35186</v>
      </c>
      <c r="B476" s="4">
        <f>IFERROR((CPILFESL!B476/CPILFESL!B356)^(1/10)-1, "")</f>
        <v>3.848955671260601E-2</v>
      </c>
    </row>
    <row r="477" spans="1:2">
      <c r="A477" s="3">
        <f>CPILFESL!A477</f>
        <v>35217</v>
      </c>
      <c r="B477" s="4">
        <f>IFERROR((CPILFESL!B477/CPILFESL!B357)^(1/10)-1, "")</f>
        <v>3.846591126277743E-2</v>
      </c>
    </row>
    <row r="478" spans="1:2">
      <c r="A478" s="3">
        <f>CPILFESL!A478</f>
        <v>35247</v>
      </c>
      <c r="B478" s="4">
        <f>IFERROR((CPILFESL!B478/CPILFESL!B358)^(1/10)-1, "")</f>
        <v>3.8288453191751337E-2</v>
      </c>
    </row>
    <row r="479" spans="1:2">
      <c r="A479" s="3">
        <f>CPILFESL!A479</f>
        <v>35278</v>
      </c>
      <c r="B479" s="4">
        <f>IFERROR((CPILFESL!B479/CPILFESL!B359)^(1/10)-1, "")</f>
        <v>3.8111970328205791E-2</v>
      </c>
    </row>
    <row r="480" spans="1:2">
      <c r="A480" s="3">
        <f>CPILFESL!A480</f>
        <v>35309</v>
      </c>
      <c r="B480" s="4">
        <f>IFERROR((CPILFESL!B480/CPILFESL!B360)^(1/10)-1, "")</f>
        <v>3.8061209744003399E-2</v>
      </c>
    </row>
    <row r="481" spans="1:2">
      <c r="A481" s="3">
        <f>CPILFESL!A481</f>
        <v>35339</v>
      </c>
      <c r="B481" s="4">
        <f>IFERROR((CPILFESL!B481/CPILFESL!B361)^(1/10)-1, "")</f>
        <v>3.788639945270722E-2</v>
      </c>
    </row>
    <row r="482" spans="1:2">
      <c r="A482" s="3">
        <f>CPILFESL!A482</f>
        <v>35370</v>
      </c>
      <c r="B482" s="4">
        <f>IFERROR((CPILFESL!B482/CPILFESL!B362)^(1/10)-1, "")</f>
        <v>3.7864595534814027E-2</v>
      </c>
    </row>
    <row r="483" spans="1:2">
      <c r="A483" s="3">
        <f>CPILFESL!A483</f>
        <v>35400</v>
      </c>
      <c r="B483" s="4">
        <f>IFERROR((CPILFESL!B483/CPILFESL!B363)^(1/10)-1, "")</f>
        <v>3.7718982988178773E-2</v>
      </c>
    </row>
    <row r="484" spans="1:2">
      <c r="A484" s="3">
        <f>CPILFESL!A484</f>
        <v>35431</v>
      </c>
      <c r="B484" s="4">
        <f>IFERROR((CPILFESL!B484/CPILFESL!B364)^(1/10)-1, "")</f>
        <v>3.7697694181037633E-2</v>
      </c>
    </row>
    <row r="485" spans="1:2">
      <c r="A485" s="3">
        <f>CPILFESL!A485</f>
        <v>35462</v>
      </c>
      <c r="B485" s="4">
        <f>IFERROR((CPILFESL!B485/CPILFESL!B365)^(1/10)-1, "")</f>
        <v>3.7614801377568563E-2</v>
      </c>
    </row>
    <row r="486" spans="1:2">
      <c r="A486" s="3">
        <f>CPILFESL!A486</f>
        <v>35490</v>
      </c>
      <c r="B486" s="4">
        <f>IFERROR((CPILFESL!B486/CPILFESL!B366)^(1/10)-1, "")</f>
        <v>3.7443259050595756E-2</v>
      </c>
    </row>
    <row r="487" spans="1:2">
      <c r="A487" s="3">
        <f>CPILFESL!A487</f>
        <v>35521</v>
      </c>
      <c r="B487" s="4">
        <f>IFERROR((CPILFESL!B487/CPILFESL!B367)^(1/10)-1, "")</f>
        <v>3.712992049707009E-2</v>
      </c>
    </row>
    <row r="488" spans="1:2">
      <c r="A488" s="3">
        <f>CPILFESL!A488</f>
        <v>35551</v>
      </c>
      <c r="B488" s="4">
        <f>IFERROR((CPILFESL!B488/CPILFESL!B368)^(1/10)-1, "")</f>
        <v>3.6960919338126397E-2</v>
      </c>
    </row>
    <row r="489" spans="1:2">
      <c r="A489" s="3">
        <f>CPILFESL!A489</f>
        <v>35582</v>
      </c>
      <c r="B489" s="4">
        <f>IFERROR((CPILFESL!B489/CPILFESL!B369)^(1/10)-1, "")</f>
        <v>3.6907366356782489E-2</v>
      </c>
    </row>
    <row r="490" spans="1:2">
      <c r="A490" s="3">
        <f>CPILFESL!A490</f>
        <v>35612</v>
      </c>
      <c r="B490" s="4">
        <f>IFERROR((CPILFESL!B490/CPILFESL!B370)^(1/10)-1, "")</f>
        <v>3.6739653702822839E-2</v>
      </c>
    </row>
    <row r="491" spans="1:2">
      <c r="A491" s="3">
        <f>CPILFESL!A491</f>
        <v>35643</v>
      </c>
      <c r="B491" s="4">
        <f>IFERROR((CPILFESL!B491/CPILFESL!B371)^(1/10)-1, "")</f>
        <v>3.645081224654434E-2</v>
      </c>
    </row>
    <row r="492" spans="1:2">
      <c r="A492" s="3">
        <f>CPILFESL!A492</f>
        <v>35674</v>
      </c>
      <c r="B492" s="4">
        <f>IFERROR((CPILFESL!B492/CPILFESL!B372)^(1/10)-1, "")</f>
        <v>3.625903534864805E-2</v>
      </c>
    </row>
    <row r="493" spans="1:2">
      <c r="A493" s="3">
        <f>CPILFESL!A493</f>
        <v>35704</v>
      </c>
      <c r="B493" s="4">
        <f>IFERROR((CPILFESL!B493/CPILFESL!B373)^(1/10)-1, "")</f>
        <v>3.5982025791504668E-2</v>
      </c>
    </row>
    <row r="494" spans="1:2">
      <c r="A494" s="3">
        <f>CPILFESL!A494</f>
        <v>35735</v>
      </c>
      <c r="B494" s="4">
        <f>IFERROR((CPILFESL!B494/CPILFESL!B374)^(1/10)-1, "")</f>
        <v>3.5844313155106278E-2</v>
      </c>
    </row>
    <row r="495" spans="1:2">
      <c r="A495" s="3">
        <f>CPILFESL!A495</f>
        <v>35765</v>
      </c>
      <c r="B495" s="4">
        <f>IFERROR((CPILFESL!B495/CPILFESL!B375)^(1/10)-1, "")</f>
        <v>3.5828192196154296E-2</v>
      </c>
    </row>
    <row r="496" spans="1:2">
      <c r="A496" s="3">
        <f>CPILFESL!A496</f>
        <v>35796</v>
      </c>
      <c r="B496" s="4">
        <f>IFERROR((CPILFESL!B496/CPILFESL!B376)^(1/10)-1, "")</f>
        <v>3.5640671560260628E-2</v>
      </c>
    </row>
    <row r="497" spans="1:2">
      <c r="A497" s="3">
        <f>CPILFESL!A497</f>
        <v>35827</v>
      </c>
      <c r="B497" s="4">
        <f>IFERROR((CPILFESL!B497/CPILFESL!B377)^(1/10)-1, "")</f>
        <v>3.5564907942007062E-2</v>
      </c>
    </row>
    <row r="498" spans="1:2">
      <c r="A498" s="3">
        <f>CPILFESL!A498</f>
        <v>35855</v>
      </c>
      <c r="B498" s="4">
        <f>IFERROR((CPILFESL!B498/CPILFESL!B378)^(1/10)-1, "")</f>
        <v>3.5319174889877125E-2</v>
      </c>
    </row>
    <row r="499" spans="1:2">
      <c r="A499" s="3">
        <f>CPILFESL!A499</f>
        <v>35886</v>
      </c>
      <c r="B499" s="4">
        <f>IFERROR((CPILFESL!B499/CPILFESL!B379)^(1/10)-1, "")</f>
        <v>3.4990263090077134E-2</v>
      </c>
    </row>
    <row r="500" spans="1:2">
      <c r="A500" s="3">
        <f>CPILFESL!A500</f>
        <v>35916</v>
      </c>
      <c r="B500" s="4">
        <f>IFERROR((CPILFESL!B500/CPILFESL!B380)^(1/10)-1, "")</f>
        <v>3.4892031276569702E-2</v>
      </c>
    </row>
    <row r="501" spans="1:2">
      <c r="A501" s="3">
        <f>CPILFESL!A501</f>
        <v>35947</v>
      </c>
      <c r="B501" s="4">
        <f>IFERROR((CPILFESL!B501/CPILFESL!B381)^(1/10)-1, "")</f>
        <v>3.4650610362686241E-2</v>
      </c>
    </row>
    <row r="502" spans="1:2">
      <c r="A502" s="3">
        <f>CPILFESL!A502</f>
        <v>35977</v>
      </c>
      <c r="B502" s="4">
        <f>IFERROR((CPILFESL!B502/CPILFESL!B382)^(1/10)-1, "")</f>
        <v>3.4494297213483183E-2</v>
      </c>
    </row>
    <row r="503" spans="1:2">
      <c r="A503" s="3">
        <f>CPILFESL!A503</f>
        <v>36008</v>
      </c>
      <c r="B503" s="4">
        <f>IFERROR((CPILFESL!B503/CPILFESL!B383)^(1/10)-1, "")</f>
        <v>3.4457747419910145E-2</v>
      </c>
    </row>
    <row r="504" spans="1:2">
      <c r="A504" s="3">
        <f>CPILFESL!A504</f>
        <v>36039</v>
      </c>
      <c r="B504" s="4">
        <f>IFERROR((CPILFESL!B504/CPILFESL!B384)^(1/10)-1, "")</f>
        <v>3.3994359522748763E-2</v>
      </c>
    </row>
    <row r="505" spans="1:2">
      <c r="A505" s="3">
        <f>CPILFESL!A505</f>
        <v>36069</v>
      </c>
      <c r="B505" s="4">
        <f>IFERROR((CPILFESL!B505/CPILFESL!B385)^(1/10)-1, "")</f>
        <v>3.3699281521659241E-2</v>
      </c>
    </row>
    <row r="506" spans="1:2">
      <c r="A506" s="3">
        <f>CPILFESL!A506</f>
        <v>36100</v>
      </c>
      <c r="B506" s="4">
        <f>IFERROR((CPILFESL!B506/CPILFESL!B386)^(1/10)-1, "")</f>
        <v>3.3606374566030661E-2</v>
      </c>
    </row>
    <row r="507" spans="1:2">
      <c r="A507" s="3">
        <f>CPILFESL!A507</f>
        <v>36130</v>
      </c>
      <c r="B507" s="4">
        <f>IFERROR((CPILFESL!B507/CPILFESL!B387)^(1/10)-1, "")</f>
        <v>3.3631902077629006E-2</v>
      </c>
    </row>
    <row r="508" spans="1:2">
      <c r="A508" s="3">
        <f>CPILFESL!A508</f>
        <v>36161</v>
      </c>
      <c r="B508" s="4">
        <f>IFERROR((CPILFESL!B508/CPILFESL!B388)^(1/10)-1, "")</f>
        <v>3.3340374635691061E-2</v>
      </c>
    </row>
    <row r="509" spans="1:2">
      <c r="A509" s="3">
        <f>CPILFESL!A509</f>
        <v>36192</v>
      </c>
      <c r="B509" s="4">
        <f>IFERROR((CPILFESL!B509/CPILFESL!B389)^(1/10)-1, "")</f>
        <v>3.3014193409439008E-2</v>
      </c>
    </row>
    <row r="510" spans="1:2">
      <c r="A510" s="3">
        <f>CPILFESL!A510</f>
        <v>36220</v>
      </c>
      <c r="B510" s="4">
        <f>IFERROR((CPILFESL!B510/CPILFESL!B390)^(1/10)-1, "")</f>
        <v>3.2666845375212361E-2</v>
      </c>
    </row>
    <row r="511" spans="1:2">
      <c r="A511" s="3">
        <f>CPILFESL!A511</f>
        <v>36251</v>
      </c>
      <c r="B511" s="4">
        <f>IFERROR((CPILFESL!B511/CPILFESL!B391)^(1/10)-1, "")</f>
        <v>3.2695170526899853E-2</v>
      </c>
    </row>
    <row r="512" spans="1:2">
      <c r="A512" s="3">
        <f>CPILFESL!A512</f>
        <v>36281</v>
      </c>
      <c r="B512" s="4">
        <f>IFERROR((CPILFESL!B512/CPILFESL!B392)^(1/10)-1, "")</f>
        <v>3.2409056262122427E-2</v>
      </c>
    </row>
    <row r="513" spans="1:2">
      <c r="A513" s="3">
        <f>CPILFESL!A513</f>
        <v>36312</v>
      </c>
      <c r="B513" s="4">
        <f>IFERROR((CPILFESL!B513/CPILFESL!B393)^(1/10)-1, "")</f>
        <v>3.2066030449529048E-2</v>
      </c>
    </row>
    <row r="514" spans="1:2">
      <c r="A514" s="3">
        <f>CPILFESL!A514</f>
        <v>36342</v>
      </c>
      <c r="B514" s="4">
        <f>IFERROR((CPILFESL!B514/CPILFESL!B394)^(1/10)-1, "")</f>
        <v>3.2037802044868169E-2</v>
      </c>
    </row>
    <row r="515" spans="1:2">
      <c r="A515" s="3">
        <f>CPILFESL!A515</f>
        <v>36373</v>
      </c>
      <c r="B515" s="4">
        <f>IFERROR((CPILFESL!B515/CPILFESL!B395)^(1/10)-1, "")</f>
        <v>3.1914932349065284E-2</v>
      </c>
    </row>
    <row r="516" spans="1:2">
      <c r="A516" s="3">
        <f>CPILFESL!A516</f>
        <v>36404</v>
      </c>
      <c r="B516" s="4">
        <f>IFERROR((CPILFESL!B516/CPILFESL!B396)^(1/10)-1, "")</f>
        <v>3.1887284748271183E-2</v>
      </c>
    </row>
    <row r="517" spans="1:2">
      <c r="A517" s="3">
        <f>CPILFESL!A517</f>
        <v>36434</v>
      </c>
      <c r="B517" s="4">
        <f>IFERROR((CPILFESL!B517/CPILFESL!B397)^(1/10)-1, "")</f>
        <v>3.1506750760913471E-2</v>
      </c>
    </row>
    <row r="518" spans="1:2">
      <c r="A518" s="3">
        <f>CPILFESL!A518</f>
        <v>36465</v>
      </c>
      <c r="B518" s="4">
        <f>IFERROR((CPILFESL!B518/CPILFESL!B398)^(1/10)-1, "")</f>
        <v>3.1286222164728983E-2</v>
      </c>
    </row>
    <row r="519" spans="1:2">
      <c r="A519" s="3">
        <f>CPILFESL!A519</f>
        <v>36495</v>
      </c>
      <c r="B519" s="4">
        <f>IFERROR((CPILFESL!B519/CPILFESL!B399)^(1/10)-1, "")</f>
        <v>3.1066948924675764E-2</v>
      </c>
    </row>
    <row r="520" spans="1:2">
      <c r="A520" s="3">
        <f>CPILFESL!A520</f>
        <v>36526</v>
      </c>
      <c r="B520" s="4">
        <f>IFERROR((CPILFESL!B520/CPILFESL!B400)^(1/10)-1, "")</f>
        <v>3.1021561285007326E-2</v>
      </c>
    </row>
    <row r="521" spans="1:2">
      <c r="A521" s="3">
        <f>CPILFESL!A521</f>
        <v>36557</v>
      </c>
      <c r="B521" s="4">
        <f>IFERROR((CPILFESL!B521/CPILFESL!B401)^(1/10)-1, "")</f>
        <v>3.0611895452506976E-2</v>
      </c>
    </row>
    <row r="522" spans="1:2">
      <c r="A522" s="3">
        <f>CPILFESL!A522</f>
        <v>36586</v>
      </c>
      <c r="B522" s="4">
        <f>IFERROR((CPILFESL!B522/CPILFESL!B402)^(1/10)-1, "")</f>
        <v>3.0336593108723608E-2</v>
      </c>
    </row>
    <row r="523" spans="1:2">
      <c r="A523" s="3">
        <f>CPILFESL!A523</f>
        <v>36617</v>
      </c>
      <c r="B523" s="4">
        <f>IFERROR((CPILFESL!B523/CPILFESL!B403)^(1/10)-1, "")</f>
        <v>3.0123020917826704E-2</v>
      </c>
    </row>
    <row r="524" spans="1:2">
      <c r="A524" s="3">
        <f>CPILFESL!A524</f>
        <v>36647</v>
      </c>
      <c r="B524" s="4">
        <f>IFERROR((CPILFESL!B524/CPILFESL!B404)^(1/10)-1, "")</f>
        <v>3.0044264697496992E-2</v>
      </c>
    </row>
    <row r="525" spans="1:2">
      <c r="A525" s="3">
        <f>CPILFESL!A525</f>
        <v>36678</v>
      </c>
      <c r="B525" s="4">
        <f>IFERROR((CPILFESL!B525/CPILFESL!B405)^(1/10)-1, "")</f>
        <v>2.9736981704062471E-2</v>
      </c>
    </row>
    <row r="526" spans="1:2">
      <c r="A526" s="3">
        <f>CPILFESL!A526</f>
        <v>36708</v>
      </c>
      <c r="B526" s="4">
        <f>IFERROR((CPILFESL!B526/CPILFESL!B406)^(1/10)-1, "")</f>
        <v>2.9432051856521202E-2</v>
      </c>
    </row>
    <row r="527" spans="1:2">
      <c r="A527" s="3">
        <f>CPILFESL!A527</f>
        <v>36739</v>
      </c>
      <c r="B527" s="4">
        <f>IFERROR((CPILFESL!B527/CPILFESL!B407)^(1/10)-1, "")</f>
        <v>2.9054080968388574E-2</v>
      </c>
    </row>
    <row r="528" spans="1:2">
      <c r="A528" s="3">
        <f>CPILFESL!A528</f>
        <v>36770</v>
      </c>
      <c r="B528" s="4">
        <f>IFERROR((CPILFESL!B528/CPILFESL!B408)^(1/10)-1, "")</f>
        <v>2.8904155736930726E-2</v>
      </c>
    </row>
    <row r="529" spans="1:2">
      <c r="A529" s="3">
        <f>CPILFESL!A529</f>
        <v>36800</v>
      </c>
      <c r="B529" s="4">
        <f>IFERROR((CPILFESL!B529/CPILFESL!B409)^(1/10)-1, "")</f>
        <v>2.8698800452184869E-2</v>
      </c>
    </row>
    <row r="530" spans="1:2">
      <c r="A530" s="3">
        <f>CPILFESL!A530</f>
        <v>36831</v>
      </c>
      <c r="B530" s="4">
        <f>IFERROR((CPILFESL!B530/CPILFESL!B410)^(1/10)-1, "")</f>
        <v>2.8681490440292112E-2</v>
      </c>
    </row>
    <row r="531" spans="1:2">
      <c r="A531" s="3">
        <f>CPILFESL!A531</f>
        <v>36861</v>
      </c>
      <c r="B531" s="4">
        <f>IFERROR((CPILFESL!B531/CPILFESL!B411)^(1/10)-1, "")</f>
        <v>2.8347562762928602E-2</v>
      </c>
    </row>
    <row r="532" spans="1:2">
      <c r="A532" s="3">
        <f>CPILFESL!A532</f>
        <v>36892</v>
      </c>
      <c r="B532" s="4">
        <f>IFERROR((CPILFESL!B532/CPILFESL!B412)^(1/10)-1, "")</f>
        <v>2.8018079788652228E-2</v>
      </c>
    </row>
    <row r="533" spans="1:2">
      <c r="A533" s="3">
        <f>CPILFESL!A533</f>
        <v>36923</v>
      </c>
      <c r="B533" s="4">
        <f>IFERROR((CPILFESL!B533/CPILFESL!B413)^(1/10)-1, "")</f>
        <v>2.7782669800745952E-2</v>
      </c>
    </row>
    <row r="534" spans="1:2">
      <c r="A534" s="3">
        <f>CPILFESL!A534</f>
        <v>36951</v>
      </c>
      <c r="B534" s="4">
        <f>IFERROR((CPILFESL!B534/CPILFESL!B414)^(1/10)-1, "")</f>
        <v>2.7730054616623478E-2</v>
      </c>
    </row>
    <row r="535" spans="1:2">
      <c r="A535" s="3">
        <f>CPILFESL!A535</f>
        <v>36982</v>
      </c>
      <c r="B535" s="4">
        <f>IFERROR((CPILFESL!B535/CPILFESL!B415)^(1/10)-1, "")</f>
        <v>2.7660213122050026E-2</v>
      </c>
    </row>
    <row r="536" spans="1:2">
      <c r="A536" s="3">
        <f>CPILFESL!A536</f>
        <v>37012</v>
      </c>
      <c r="B536" s="4">
        <f>IFERROR((CPILFESL!B536/CPILFESL!B416)^(1/10)-1, "")</f>
        <v>2.7479879620893488E-2</v>
      </c>
    </row>
    <row r="537" spans="1:2">
      <c r="A537" s="3">
        <f>CPILFESL!A537</f>
        <v>37043</v>
      </c>
      <c r="B537" s="4">
        <f>IFERROR((CPILFESL!B537/CPILFESL!B417)^(1/10)-1, "")</f>
        <v>2.7504355236524392E-2</v>
      </c>
    </row>
    <row r="538" spans="1:2">
      <c r="A538" s="3">
        <f>CPILFESL!A538</f>
        <v>37073</v>
      </c>
      <c r="B538" s="4">
        <f>IFERROR((CPILFESL!B538/CPILFESL!B418)^(1/10)-1, "")</f>
        <v>2.7363425349548942E-2</v>
      </c>
    </row>
    <row r="539" spans="1:2">
      <c r="A539" s="3">
        <f>CPILFESL!A539</f>
        <v>37104</v>
      </c>
      <c r="B539" s="4">
        <f>IFERROR((CPILFESL!B539/CPILFESL!B419)^(1/10)-1, "")</f>
        <v>2.7096404369289839E-2</v>
      </c>
    </row>
    <row r="540" spans="1:2">
      <c r="A540" s="3">
        <f>CPILFESL!A540</f>
        <v>37135</v>
      </c>
      <c r="B540" s="4">
        <f>IFERROR((CPILFESL!B540/CPILFESL!B420)^(1/10)-1, "")</f>
        <v>2.6957483902097623E-2</v>
      </c>
    </row>
    <row r="541" spans="1:2">
      <c r="A541" s="3">
        <f>CPILFESL!A541</f>
        <v>37165</v>
      </c>
      <c r="B541" s="4">
        <f>IFERROR((CPILFESL!B541/CPILFESL!B421)^(1/10)-1, "")</f>
        <v>2.6907395526805322E-2</v>
      </c>
    </row>
    <row r="542" spans="1:2">
      <c r="A542" s="3">
        <f>CPILFESL!A542</f>
        <v>37196</v>
      </c>
      <c r="B542" s="4">
        <f>IFERROR((CPILFESL!B542/CPILFESL!B422)^(1/10)-1, "")</f>
        <v>2.6933576455643093E-2</v>
      </c>
    </row>
    <row r="543" spans="1:2">
      <c r="A543" s="3">
        <f>CPILFESL!A543</f>
        <v>37226</v>
      </c>
      <c r="B543" s="4">
        <f>IFERROR((CPILFESL!B543/CPILFESL!B423)^(1/10)-1, "")</f>
        <v>2.6741784401933533E-2</v>
      </c>
    </row>
    <row r="544" spans="1:2">
      <c r="A544" s="3">
        <f>CPILFESL!A544</f>
        <v>37257</v>
      </c>
      <c r="B544" s="4">
        <f>IFERROR((CPILFESL!B544/CPILFESL!B424)^(1/10)-1, "")</f>
        <v>2.6621720048692232E-2</v>
      </c>
    </row>
    <row r="545" spans="1:2">
      <c r="A545" s="3">
        <f>CPILFESL!A545</f>
        <v>37288</v>
      </c>
      <c r="B545" s="4">
        <f>IFERROR((CPILFESL!B545/CPILFESL!B425)^(1/10)-1, "")</f>
        <v>2.6627071128017654E-2</v>
      </c>
    </row>
    <row r="546" spans="1:2">
      <c r="A546" s="3">
        <f>CPILFESL!A546</f>
        <v>37316</v>
      </c>
      <c r="B546" s="4">
        <f>IFERROR((CPILFESL!B546/CPILFESL!B426)^(1/10)-1, "")</f>
        <v>2.6328962043038029E-2</v>
      </c>
    </row>
    <row r="547" spans="1:2">
      <c r="A547" s="3">
        <f>CPILFESL!A547</f>
        <v>37347</v>
      </c>
      <c r="B547" s="4">
        <f>IFERROR((CPILFESL!B547/CPILFESL!B427)^(1/10)-1, "")</f>
        <v>2.6318839561055185E-2</v>
      </c>
    </row>
    <row r="548" spans="1:2">
      <c r="A548" s="3">
        <f>CPILFESL!A548</f>
        <v>37377</v>
      </c>
      <c r="B548" s="4">
        <f>IFERROR((CPILFESL!B548/CPILFESL!B428)^(1/10)-1, "")</f>
        <v>2.6130873838982493E-2</v>
      </c>
    </row>
    <row r="549" spans="1:2">
      <c r="A549" s="3">
        <f>CPILFESL!A549</f>
        <v>37408</v>
      </c>
      <c r="B549" s="4">
        <f>IFERROR((CPILFESL!B549/CPILFESL!B429)^(1/10)-1, "")</f>
        <v>2.6029349677179958E-2</v>
      </c>
    </row>
    <row r="550" spans="1:2">
      <c r="A550" s="3">
        <f>CPILFESL!A550</f>
        <v>37438</v>
      </c>
      <c r="B550" s="4">
        <f>IFERROR((CPILFESL!B550/CPILFESL!B430)^(1/10)-1, "")</f>
        <v>2.5842911407663038E-2</v>
      </c>
    </row>
    <row r="551" spans="1:2">
      <c r="A551" s="3">
        <f>CPILFESL!A551</f>
        <v>37469</v>
      </c>
      <c r="B551" s="4">
        <f>IFERROR((CPILFESL!B551/CPILFESL!B431)^(1/10)-1, "")</f>
        <v>2.5957218464947029E-2</v>
      </c>
    </row>
    <row r="552" spans="1:2">
      <c r="A552" s="3">
        <f>CPILFESL!A552</f>
        <v>37500</v>
      </c>
      <c r="B552" s="4">
        <f>IFERROR((CPILFESL!B552/CPILFESL!B432)^(1/10)-1, "")</f>
        <v>2.5925893960454971E-2</v>
      </c>
    </row>
    <row r="553" spans="1:2">
      <c r="A553" s="3">
        <f>CPILFESL!A553</f>
        <v>37530</v>
      </c>
      <c r="B553" s="4">
        <f>IFERROR((CPILFESL!B553/CPILFESL!B433)^(1/10)-1, "")</f>
        <v>2.5549399543094431E-2</v>
      </c>
    </row>
    <row r="554" spans="1:2">
      <c r="A554" s="3">
        <f>CPILFESL!A554</f>
        <v>37561</v>
      </c>
      <c r="B554" s="4">
        <f>IFERROR((CPILFESL!B554/CPILFESL!B434)^(1/10)-1, "")</f>
        <v>2.5488076445128849E-2</v>
      </c>
    </row>
    <row r="555" spans="1:2">
      <c r="A555" s="3">
        <f>CPILFESL!A555</f>
        <v>37591</v>
      </c>
      <c r="B555" s="4">
        <f>IFERROR((CPILFESL!B555/CPILFESL!B435)^(1/10)-1, "")</f>
        <v>2.5320350563019955E-2</v>
      </c>
    </row>
    <row r="556" spans="1:2">
      <c r="A556" s="3">
        <f>CPILFESL!A556</f>
        <v>37622</v>
      </c>
      <c r="B556" s="4">
        <f>IFERROR((CPILFESL!B556/CPILFESL!B436)^(1/10)-1, "")</f>
        <v>2.5138247833198069E-2</v>
      </c>
    </row>
    <row r="557" spans="1:2">
      <c r="A557" s="3">
        <f>CPILFESL!A557</f>
        <v>37653</v>
      </c>
      <c r="B557" s="4">
        <f>IFERROR((CPILFESL!B557/CPILFESL!B437)^(1/10)-1, "")</f>
        <v>2.4850639953119646E-2</v>
      </c>
    </row>
    <row r="558" spans="1:2">
      <c r="A558" s="3">
        <f>CPILFESL!A558</f>
        <v>37681</v>
      </c>
      <c r="B558" s="4">
        <f>IFERROR((CPILFESL!B558/CPILFESL!B438)^(1/10)-1, "")</f>
        <v>2.4714635841012189E-2</v>
      </c>
    </row>
    <row r="559" spans="1:2">
      <c r="A559" s="3">
        <f>CPILFESL!A559</f>
        <v>37712</v>
      </c>
      <c r="B559" s="4">
        <f>IFERROR((CPILFESL!B559/CPILFESL!B439)^(1/10)-1, "")</f>
        <v>2.4307814787973614E-2</v>
      </c>
    </row>
    <row r="560" spans="1:2">
      <c r="A560" s="3">
        <f>CPILFESL!A560</f>
        <v>37742</v>
      </c>
      <c r="B560" s="4">
        <f>IFERROR((CPILFESL!B560/CPILFESL!B440)^(1/10)-1, "")</f>
        <v>2.4250172639797896E-2</v>
      </c>
    </row>
    <row r="561" spans="1:2">
      <c r="A561" s="3">
        <f>CPILFESL!A561</f>
        <v>37773</v>
      </c>
      <c r="B561" s="4">
        <f>IFERROR((CPILFESL!B561/CPILFESL!B441)^(1/10)-1, "")</f>
        <v>2.4101045197642668E-2</v>
      </c>
    </row>
    <row r="562" spans="1:2">
      <c r="A562" s="3">
        <f>CPILFESL!A562</f>
        <v>37803</v>
      </c>
      <c r="B562" s="4">
        <f>IFERROR((CPILFESL!B562/CPILFESL!B442)^(1/10)-1, "")</f>
        <v>2.4178505344007117E-2</v>
      </c>
    </row>
    <row r="563" spans="1:2">
      <c r="A563" s="3">
        <f>CPILFESL!A563</f>
        <v>37834</v>
      </c>
      <c r="B563" s="4">
        <f>IFERROR((CPILFESL!B563/CPILFESL!B443)^(1/10)-1, "")</f>
        <v>2.3948702983932701E-2</v>
      </c>
    </row>
    <row r="564" spans="1:2">
      <c r="A564" s="3">
        <f>CPILFESL!A564</f>
        <v>37865</v>
      </c>
      <c r="B564" s="4">
        <f>IFERROR((CPILFESL!B564/CPILFESL!B444)^(1/10)-1, "")</f>
        <v>2.3934587287699483E-2</v>
      </c>
    </row>
    <row r="565" spans="1:2">
      <c r="A565" s="3">
        <f>CPILFESL!A565</f>
        <v>37895</v>
      </c>
      <c r="B565" s="4">
        <f>IFERROR((CPILFESL!B565/CPILFESL!B445)^(1/10)-1, "")</f>
        <v>2.3758774530486138E-2</v>
      </c>
    </row>
    <row r="566" spans="1:2">
      <c r="A566" s="3">
        <f>CPILFESL!A566</f>
        <v>37926</v>
      </c>
      <c r="B566" s="4">
        <f>IFERROR((CPILFESL!B566/CPILFESL!B446)^(1/10)-1, "")</f>
        <v>2.3425681305539126E-2</v>
      </c>
    </row>
    <row r="567" spans="1:2">
      <c r="A567" s="3">
        <f>CPILFESL!A567</f>
        <v>37956</v>
      </c>
      <c r="B567" s="4">
        <f>IFERROR((CPILFESL!B567/CPILFESL!B447)^(1/10)-1, "")</f>
        <v>2.3265495408831161E-2</v>
      </c>
    </row>
    <row r="568" spans="1:2">
      <c r="A568" s="3">
        <f>CPILFESL!A568</f>
        <v>37987</v>
      </c>
      <c r="B568" s="4">
        <f>IFERROR((CPILFESL!B568/CPILFESL!B448)^(1/10)-1, "")</f>
        <v>2.3343500561386676E-2</v>
      </c>
    </row>
    <row r="569" spans="1:2">
      <c r="A569" s="3">
        <f>CPILFESL!A569</f>
        <v>38018</v>
      </c>
      <c r="B569" s="4">
        <f>IFERROR((CPILFESL!B569/CPILFESL!B449)^(1/10)-1, "")</f>
        <v>2.3302626226666234E-2</v>
      </c>
    </row>
    <row r="570" spans="1:2">
      <c r="A570" s="3">
        <f>CPILFESL!A570</f>
        <v>38047</v>
      </c>
      <c r="B570" s="4">
        <f>IFERROR((CPILFESL!B570/CPILFESL!B450)^(1/10)-1, "")</f>
        <v>2.3287173641971304E-2</v>
      </c>
    </row>
    <row r="571" spans="1:2">
      <c r="A571" s="3">
        <f>CPILFESL!A571</f>
        <v>38078</v>
      </c>
      <c r="B571" s="4">
        <f>IFERROR((CPILFESL!B571/CPILFESL!B451)^(1/10)-1, "")</f>
        <v>2.3364632818782871E-2</v>
      </c>
    </row>
    <row r="572" spans="1:2">
      <c r="A572" s="3">
        <f>CPILFESL!A572</f>
        <v>38108</v>
      </c>
      <c r="B572" s="4">
        <f>IFERROR((CPILFESL!B572/CPILFESL!B452)^(1/10)-1, "")</f>
        <v>2.3258330352777135E-2</v>
      </c>
    </row>
    <row r="573" spans="1:2">
      <c r="A573" s="3">
        <f>CPILFESL!A573</f>
        <v>38139</v>
      </c>
      <c r="B573" s="4">
        <f>IFERROR((CPILFESL!B573/CPILFESL!B453)^(1/10)-1, "")</f>
        <v>2.3139087076921472E-2</v>
      </c>
    </row>
    <row r="574" spans="1:2">
      <c r="A574" s="3">
        <f>CPILFESL!A574</f>
        <v>38169</v>
      </c>
      <c r="B574" s="4">
        <f>IFERROR((CPILFESL!B574/CPILFESL!B454)^(1/10)-1, "")</f>
        <v>2.3047056444065017E-2</v>
      </c>
    </row>
    <row r="575" spans="1:2">
      <c r="A575" s="3">
        <f>CPILFESL!A575</f>
        <v>38200</v>
      </c>
      <c r="B575" s="4">
        <f>IFERROR((CPILFESL!B575/CPILFESL!B455)^(1/10)-1, "")</f>
        <v>2.2838232163972849E-2</v>
      </c>
    </row>
    <row r="576" spans="1:2">
      <c r="A576" s="3">
        <f>CPILFESL!A576</f>
        <v>38231</v>
      </c>
      <c r="B576" s="4">
        <f>IFERROR((CPILFESL!B576/CPILFESL!B456)^(1/10)-1, "")</f>
        <v>2.2889343987809285E-2</v>
      </c>
    </row>
    <row r="577" spans="1:2">
      <c r="A577" s="3">
        <f>CPILFESL!A577</f>
        <v>38261</v>
      </c>
      <c r="B577" s="4">
        <f>IFERROR((CPILFESL!B577/CPILFESL!B457)^(1/10)-1, "")</f>
        <v>2.2901650272986629E-2</v>
      </c>
    </row>
    <row r="578" spans="1:2">
      <c r="A578" s="3">
        <f>CPILFESL!A578</f>
        <v>38292</v>
      </c>
      <c r="B578" s="4">
        <f>IFERROR((CPILFESL!B578/CPILFESL!B458)^(1/10)-1, "")</f>
        <v>2.2849231543989434E-2</v>
      </c>
    </row>
    <row r="579" spans="1:2">
      <c r="A579" s="3">
        <f>CPILFESL!A579</f>
        <v>38322</v>
      </c>
      <c r="B579" s="4">
        <f>IFERROR((CPILFESL!B579/CPILFESL!B459)^(1/10)-1, "")</f>
        <v>2.293922696187356E-2</v>
      </c>
    </row>
    <row r="580" spans="1:2">
      <c r="A580" s="3">
        <f>CPILFESL!A580</f>
        <v>38353</v>
      </c>
      <c r="B580" s="4">
        <f>IFERROR((CPILFESL!B580/CPILFESL!B460)^(1/10)-1, "")</f>
        <v>2.2693733196549992E-2</v>
      </c>
    </row>
    <row r="581" spans="1:2">
      <c r="A581" s="3">
        <f>CPILFESL!A581</f>
        <v>38384</v>
      </c>
      <c r="B581" s="4">
        <f>IFERROR((CPILFESL!B581/CPILFESL!B461)^(1/10)-1, "")</f>
        <v>2.2642136352555964E-2</v>
      </c>
    </row>
    <row r="582" spans="1:2">
      <c r="A582" s="3">
        <f>CPILFESL!A582</f>
        <v>38412</v>
      </c>
      <c r="B582" s="4">
        <f>IFERROR((CPILFESL!B582/CPILFESL!B462)^(1/10)-1, "")</f>
        <v>2.2680234648913222E-2</v>
      </c>
    </row>
    <row r="583" spans="1:2">
      <c r="A583" s="3">
        <f>CPILFESL!A583</f>
        <v>38443</v>
      </c>
      <c r="B583" s="4">
        <f>IFERROR((CPILFESL!B583/CPILFESL!B463)^(1/10)-1, "")</f>
        <v>2.2412076677892356E-2</v>
      </c>
    </row>
    <row r="584" spans="1:2">
      <c r="A584" s="3">
        <f>CPILFESL!A584</f>
        <v>38473</v>
      </c>
      <c r="B584" s="4">
        <f>IFERROR((CPILFESL!B584/CPILFESL!B464)^(1/10)-1, "")</f>
        <v>2.2374125764884845E-2</v>
      </c>
    </row>
    <row r="585" spans="1:2">
      <c r="A585" s="3">
        <f>CPILFESL!A585</f>
        <v>38504</v>
      </c>
      <c r="B585" s="4">
        <f>IFERROR((CPILFESL!B585/CPILFESL!B465)^(1/10)-1, "")</f>
        <v>2.2170960665876205E-2</v>
      </c>
    </row>
    <row r="586" spans="1:2">
      <c r="A586" s="3">
        <f>CPILFESL!A586</f>
        <v>38534</v>
      </c>
      <c r="B586" s="4">
        <f>IFERROR((CPILFESL!B586/CPILFESL!B466)^(1/10)-1, "")</f>
        <v>2.2133542860381494E-2</v>
      </c>
    </row>
    <row r="587" spans="1:2">
      <c r="A587" s="3">
        <f>CPILFESL!A587</f>
        <v>38565</v>
      </c>
      <c r="B587" s="4">
        <f>IFERROR((CPILFESL!B587/CPILFESL!B467)^(1/10)-1, "")</f>
        <v>2.1982256007157197E-2</v>
      </c>
    </row>
    <row r="588" spans="1:2">
      <c r="A588" s="3">
        <f>CPILFESL!A588</f>
        <v>38596</v>
      </c>
      <c r="B588" s="4">
        <f>IFERROR((CPILFESL!B588/CPILFESL!B468)^(1/10)-1, "")</f>
        <v>2.1831513546267223E-2</v>
      </c>
    </row>
    <row r="589" spans="1:2">
      <c r="A589" s="3">
        <f>CPILFESL!A589</f>
        <v>38626</v>
      </c>
      <c r="B589" s="4">
        <f>IFERROR((CPILFESL!B589/CPILFESL!B469)^(1/10)-1, "")</f>
        <v>2.1871723630108031E-2</v>
      </c>
    </row>
    <row r="590" spans="1:2">
      <c r="A590" s="3">
        <f>CPILFESL!A590</f>
        <v>38657</v>
      </c>
      <c r="B590" s="4">
        <f>IFERROR((CPILFESL!B590/CPILFESL!B470)^(1/10)-1, "")</f>
        <v>2.1936104700072345E-2</v>
      </c>
    </row>
    <row r="591" spans="1:2">
      <c r="A591" s="3">
        <f>CPILFESL!A591</f>
        <v>38687</v>
      </c>
      <c r="B591" s="4">
        <f>IFERROR((CPILFESL!B591/CPILFESL!B471)^(1/10)-1, "")</f>
        <v>2.2024717475057631E-2</v>
      </c>
    </row>
    <row r="592" spans="1:2">
      <c r="A592" s="3">
        <f>CPILFESL!A592</f>
        <v>38718</v>
      </c>
      <c r="B592" s="4">
        <f>IFERROR((CPILFESL!B592/CPILFESL!B472)^(1/10)-1, "")</f>
        <v>2.1850832355284178E-2</v>
      </c>
    </row>
    <row r="593" spans="1:2">
      <c r="A593" s="3">
        <f>CPILFESL!A593</f>
        <v>38749</v>
      </c>
      <c r="B593" s="4">
        <f>IFERROR((CPILFESL!B593/CPILFESL!B473)^(1/10)-1, "")</f>
        <v>2.1864688601976878E-2</v>
      </c>
    </row>
    <row r="594" spans="1:2">
      <c r="A594" s="3">
        <f>CPILFESL!A594</f>
        <v>38777</v>
      </c>
      <c r="B594" s="4">
        <f>IFERROR((CPILFESL!B594/CPILFESL!B474)^(1/10)-1, "")</f>
        <v>2.1966489147197565E-2</v>
      </c>
    </row>
    <row r="595" spans="1:2">
      <c r="A595" s="3">
        <f>CPILFESL!A595</f>
        <v>38808</v>
      </c>
      <c r="B595" s="4">
        <f>IFERROR((CPILFESL!B595/CPILFESL!B475)^(1/10)-1, "")</f>
        <v>2.2092054131139127E-2</v>
      </c>
    </row>
    <row r="596" spans="1:2">
      <c r="A596" s="3">
        <f>CPILFESL!A596</f>
        <v>38838</v>
      </c>
      <c r="B596" s="4">
        <f>IFERROR((CPILFESL!B596/CPILFESL!B476)^(1/10)-1, "")</f>
        <v>2.2142977270194208E-2</v>
      </c>
    </row>
    <row r="597" spans="1:2">
      <c r="A597" s="3">
        <f>CPILFESL!A597</f>
        <v>38869</v>
      </c>
      <c r="B597" s="4">
        <f>IFERROR((CPILFESL!B597/CPILFESL!B477)^(1/10)-1, "")</f>
        <v>2.214400057287591E-2</v>
      </c>
    </row>
    <row r="598" spans="1:2">
      <c r="A598" s="3">
        <f>CPILFESL!A598</f>
        <v>38899</v>
      </c>
      <c r="B598" s="4">
        <f>IFERROR((CPILFESL!B598/CPILFESL!B478)^(1/10)-1, "")</f>
        <v>2.2157152443546879E-2</v>
      </c>
    </row>
    <row r="599" spans="1:2">
      <c r="A599" s="3">
        <f>CPILFESL!A599</f>
        <v>38930</v>
      </c>
      <c r="B599" s="4">
        <f>IFERROR((CPILFESL!B599/CPILFESL!B479)^(1/10)-1, "")</f>
        <v>2.221969677036828E-2</v>
      </c>
    </row>
    <row r="600" spans="1:2">
      <c r="A600" s="3">
        <f>CPILFESL!A600</f>
        <v>38961</v>
      </c>
      <c r="B600" s="4">
        <f>IFERROR((CPILFESL!B600/CPILFESL!B480)^(1/10)-1, "")</f>
        <v>2.2109796448281926E-2</v>
      </c>
    </row>
    <row r="601" spans="1:2">
      <c r="A601" s="3">
        <f>CPILFESL!A601</f>
        <v>38991</v>
      </c>
      <c r="B601" s="4">
        <f>IFERROR((CPILFESL!B601/CPILFESL!B481)^(1/10)-1, "")</f>
        <v>2.2122927046458019E-2</v>
      </c>
    </row>
    <row r="602" spans="1:2">
      <c r="A602" s="3">
        <f>CPILFESL!A602</f>
        <v>39022</v>
      </c>
      <c r="B602" s="4">
        <f>IFERROR((CPILFESL!B602/CPILFESL!B482)^(1/10)-1, "")</f>
        <v>2.1976541138982952E-2</v>
      </c>
    </row>
    <row r="603" spans="1:2">
      <c r="A603" s="3">
        <f>CPILFESL!A603</f>
        <v>39052</v>
      </c>
      <c r="B603" s="4">
        <f>IFERROR((CPILFESL!B603/CPILFESL!B483)^(1/10)-1, "")</f>
        <v>2.200180498066473E-2</v>
      </c>
    </row>
    <row r="604" spans="1:2">
      <c r="A604" s="3">
        <f>CPILFESL!A604</f>
        <v>39083</v>
      </c>
      <c r="B604" s="4">
        <f>IFERROR((CPILFESL!B604/CPILFESL!B484)^(1/10)-1, "")</f>
        <v>2.2003150236914015E-2</v>
      </c>
    </row>
    <row r="605" spans="1:2">
      <c r="A605" s="3">
        <f>CPILFESL!A605</f>
        <v>39114</v>
      </c>
      <c r="B605" s="4">
        <f>IFERROR((CPILFESL!B605/CPILFESL!B485)^(1/10)-1, "")</f>
        <v>2.208237896773757E-2</v>
      </c>
    </row>
    <row r="606" spans="1:2">
      <c r="A606" s="3">
        <f>CPILFESL!A606</f>
        <v>39142</v>
      </c>
      <c r="B606" s="4">
        <f>IFERROR((CPILFESL!B606/CPILFESL!B486)^(1/10)-1, "")</f>
        <v>2.2038350252800321E-2</v>
      </c>
    </row>
    <row r="607" spans="1:2">
      <c r="A607" s="3">
        <f>CPILFESL!A607</f>
        <v>39173</v>
      </c>
      <c r="B607" s="4">
        <f>IFERROR((CPILFESL!B607/CPILFESL!B487)^(1/10)-1, "")</f>
        <v>2.1895792441306572E-2</v>
      </c>
    </row>
    <row r="608" spans="1:2">
      <c r="A608" s="3">
        <f>CPILFESL!A608</f>
        <v>39203</v>
      </c>
      <c r="B608" s="4">
        <f>IFERROR((CPILFESL!B608/CPILFESL!B488)^(1/10)-1, "")</f>
        <v>2.1865852243025286E-2</v>
      </c>
    </row>
    <row r="609" spans="1:2">
      <c r="A609" s="3">
        <f>CPILFESL!A609</f>
        <v>39234</v>
      </c>
      <c r="B609" s="4">
        <f>IFERROR((CPILFESL!B609/CPILFESL!B489)^(1/10)-1, "")</f>
        <v>2.1907488693037269E-2</v>
      </c>
    </row>
    <row r="610" spans="1:2">
      <c r="A610" s="3">
        <f>CPILFESL!A610</f>
        <v>39264</v>
      </c>
      <c r="B610" s="4">
        <f>IFERROR((CPILFESL!B610/CPILFESL!B490)^(1/10)-1, "")</f>
        <v>2.1911563470448536E-2</v>
      </c>
    </row>
    <row r="611" spans="1:2">
      <c r="A611" s="3">
        <f>CPILFESL!A611</f>
        <v>39295</v>
      </c>
      <c r="B611" s="4">
        <f>IFERROR((CPILFESL!B611/CPILFESL!B491)^(1/10)-1, "")</f>
        <v>2.2018985728448071E-2</v>
      </c>
    </row>
    <row r="612" spans="1:2">
      <c r="A612" s="3">
        <f>CPILFESL!A612</f>
        <v>39326</v>
      </c>
      <c r="B612" s="4">
        <f>IFERROR((CPILFESL!B612/CPILFESL!B492)^(1/10)-1, "")</f>
        <v>2.198887655729731E-2</v>
      </c>
    </row>
    <row r="613" spans="1:2">
      <c r="A613" s="3">
        <f>CPILFESL!A613</f>
        <v>39356</v>
      </c>
      <c r="B613" s="4">
        <f>IFERROR((CPILFESL!B613/CPILFESL!B493)^(1/10)-1, "")</f>
        <v>2.2001314223790036E-2</v>
      </c>
    </row>
    <row r="614" spans="1:2">
      <c r="A614" s="3">
        <f>CPILFESL!A614</f>
        <v>39387</v>
      </c>
      <c r="B614" s="4">
        <f>IFERROR((CPILFESL!B614/CPILFESL!B494)^(1/10)-1, "")</f>
        <v>2.2162147194645376E-2</v>
      </c>
    </row>
    <row r="615" spans="1:2">
      <c r="A615" s="3">
        <f>CPILFESL!A615</f>
        <v>39417</v>
      </c>
      <c r="B615" s="4">
        <f>IFERROR((CPILFESL!B615/CPILFESL!B495)^(1/10)-1, "")</f>
        <v>2.2166927351977339E-2</v>
      </c>
    </row>
    <row r="616" spans="1:2">
      <c r="A616" s="3">
        <f>CPILFESL!A616</f>
        <v>39448</v>
      </c>
      <c r="B616" s="4">
        <f>IFERROR((CPILFESL!B616/CPILFESL!B496)^(1/10)-1, "")</f>
        <v>2.221712073219595E-2</v>
      </c>
    </row>
    <row r="617" spans="1:2">
      <c r="A617" s="3">
        <f>CPILFESL!A617</f>
        <v>39479</v>
      </c>
      <c r="B617" s="4">
        <f>IFERROR((CPILFESL!B617/CPILFESL!B497)^(1/10)-1, "")</f>
        <v>2.2118876562364997E-2</v>
      </c>
    </row>
    <row r="618" spans="1:2">
      <c r="A618" s="3">
        <f>CPILFESL!A618</f>
        <v>39508</v>
      </c>
      <c r="B618" s="4">
        <f>IFERROR((CPILFESL!B618/CPILFESL!B498)^(1/10)-1, "")</f>
        <v>2.2170197227229238E-2</v>
      </c>
    </row>
    <row r="619" spans="1:2">
      <c r="A619" s="3">
        <f>CPILFESL!A619</f>
        <v>39539</v>
      </c>
      <c r="B619" s="4">
        <f>IFERROR((CPILFESL!B619/CPILFESL!B499)^(1/10)-1, "")</f>
        <v>2.2058998498665439E-2</v>
      </c>
    </row>
    <row r="620" spans="1:2">
      <c r="A620" s="3">
        <f>CPILFESL!A620</f>
        <v>39569</v>
      </c>
      <c r="B620" s="4">
        <f>IFERROR((CPILFESL!B620/CPILFESL!B500)^(1/10)-1, "")</f>
        <v>2.2001225250351863E-2</v>
      </c>
    </row>
    <row r="621" spans="1:2">
      <c r="A621" s="3">
        <f>CPILFESL!A621</f>
        <v>39600</v>
      </c>
      <c r="B621" s="4">
        <f>IFERROR((CPILFESL!B621/CPILFESL!B501)^(1/10)-1, "")</f>
        <v>2.2055828962391999E-2</v>
      </c>
    </row>
    <row r="622" spans="1:2">
      <c r="A622" s="3">
        <f>CPILFESL!A622</f>
        <v>39630</v>
      </c>
      <c r="B622" s="4">
        <f>IFERROR((CPILFESL!B622/CPILFESL!B502)^(1/10)-1, "")</f>
        <v>2.2135305430411201E-2</v>
      </c>
    </row>
    <row r="623" spans="1:2">
      <c r="A623" s="3">
        <f>CPILFESL!A623</f>
        <v>39661</v>
      </c>
      <c r="B623" s="4">
        <f>IFERROR((CPILFESL!B623/CPILFESL!B503)^(1/10)-1, "")</f>
        <v>2.2043535007346904E-2</v>
      </c>
    </row>
    <row r="624" spans="1:2">
      <c r="A624" s="3">
        <f>CPILFESL!A624</f>
        <v>39692</v>
      </c>
      <c r="B624" s="4">
        <f>IFERROR((CPILFESL!B624/CPILFESL!B504)^(1/10)-1, "")</f>
        <v>2.207715511813646E-2</v>
      </c>
    </row>
    <row r="625" spans="1:2">
      <c r="A625" s="3">
        <f>CPILFESL!A625</f>
        <v>39722</v>
      </c>
      <c r="B625" s="4">
        <f>IFERROR((CPILFESL!B625/CPILFESL!B505)^(1/10)-1, "")</f>
        <v>2.1995247383745919E-2</v>
      </c>
    </row>
    <row r="626" spans="1:2">
      <c r="A626" s="3">
        <f>CPILFESL!A626</f>
        <v>39753</v>
      </c>
      <c r="B626" s="4">
        <f>IFERROR((CPILFESL!B626/CPILFESL!B506)^(1/10)-1, "")</f>
        <v>2.1836054039303887E-2</v>
      </c>
    </row>
    <row r="627" spans="1:2">
      <c r="A627" s="3">
        <f>CPILFESL!A627</f>
        <v>39783</v>
      </c>
      <c r="B627" s="4">
        <f>IFERROR((CPILFESL!B627/CPILFESL!B507)^(1/10)-1, "")</f>
        <v>2.1475610153496083E-2</v>
      </c>
    </row>
    <row r="628" spans="1:2">
      <c r="A628" s="3">
        <f>CPILFESL!A628</f>
        <v>39814</v>
      </c>
      <c r="B628" s="4">
        <f>IFERROR((CPILFESL!B628/CPILFESL!B508)^(1/10)-1, "")</f>
        <v>2.1557258331973639E-2</v>
      </c>
    </row>
    <row r="629" spans="1:2">
      <c r="A629" s="3">
        <f>CPILFESL!A629</f>
        <v>39845</v>
      </c>
      <c r="B629" s="4">
        <f>IFERROR((CPILFESL!B629/CPILFESL!B509)^(1/10)-1, "")</f>
        <v>2.1766692418008438E-2</v>
      </c>
    </row>
    <row r="630" spans="1:2">
      <c r="A630" s="3">
        <f>CPILFESL!A630</f>
        <v>39873</v>
      </c>
      <c r="B630" s="4">
        <f>IFERROR((CPILFESL!B630/CPILFESL!B510)^(1/10)-1, "")</f>
        <v>2.1924581655219821E-2</v>
      </c>
    </row>
    <row r="631" spans="1:2">
      <c r="A631" s="3">
        <f>CPILFESL!A631</f>
        <v>39904</v>
      </c>
      <c r="B631" s="4">
        <f>IFERROR((CPILFESL!B631/CPILFESL!B511)^(1/10)-1, "")</f>
        <v>2.1788095157609266E-2</v>
      </c>
    </row>
    <row r="632" spans="1:2">
      <c r="A632" s="3">
        <f>CPILFESL!A632</f>
        <v>39934</v>
      </c>
      <c r="B632" s="4">
        <f>IFERROR((CPILFESL!B632/CPILFESL!B512)^(1/10)-1, "")</f>
        <v>2.1764709094500789E-2</v>
      </c>
    </row>
    <row r="633" spans="1:2">
      <c r="A633" s="3">
        <f>CPILFESL!A633</f>
        <v>39965</v>
      </c>
      <c r="B633" s="4">
        <f>IFERROR((CPILFESL!B633/CPILFESL!B513)^(1/10)-1, "")</f>
        <v>2.180387857799837E-2</v>
      </c>
    </row>
    <row r="634" spans="1:2">
      <c r="A634" s="3">
        <f>CPILFESL!A634</f>
        <v>39995</v>
      </c>
      <c r="B634" s="4">
        <f>IFERROR((CPILFESL!B634/CPILFESL!B514)^(1/10)-1, "")</f>
        <v>2.1585403367841982E-2</v>
      </c>
    </row>
    <row r="635" spans="1:2">
      <c r="A635" s="3">
        <f>CPILFESL!A635</f>
        <v>40026</v>
      </c>
      <c r="B635" s="4">
        <f>IFERROR((CPILFESL!B635/CPILFESL!B515)^(1/10)-1, "")</f>
        <v>2.1578601708034162E-2</v>
      </c>
    </row>
    <row r="636" spans="1:2">
      <c r="A636" s="3">
        <f>CPILFESL!A636</f>
        <v>40057</v>
      </c>
      <c r="B636" s="4">
        <f>IFERROR((CPILFESL!B636/CPILFESL!B516)^(1/10)-1, "")</f>
        <v>2.1488065167927228E-2</v>
      </c>
    </row>
    <row r="637" spans="1:2">
      <c r="A637" s="3">
        <f>CPILFESL!A637</f>
        <v>40087</v>
      </c>
      <c r="B637" s="4">
        <f>IFERROR((CPILFESL!B637/CPILFESL!B517)^(1/10)-1, "")</f>
        <v>2.1585369198710458E-2</v>
      </c>
    </row>
    <row r="638" spans="1:2">
      <c r="A638" s="3">
        <f>CPILFESL!A638</f>
        <v>40118</v>
      </c>
      <c r="B638" s="4">
        <f>IFERROR((CPILFESL!B638/CPILFESL!B518)^(1/10)-1, "")</f>
        <v>2.1489854631247196E-2</v>
      </c>
    </row>
    <row r="639" spans="1:2">
      <c r="A639" s="3">
        <f>CPILFESL!A639</f>
        <v>40148</v>
      </c>
      <c r="B639" s="4">
        <f>IFERROR((CPILFESL!B639/CPILFESL!B519)^(1/10)-1, "")</f>
        <v>2.1417703388892484E-2</v>
      </c>
    </row>
    <row r="640" spans="1:2">
      <c r="A640" s="3">
        <f>CPILFESL!A640</f>
        <v>40179</v>
      </c>
      <c r="B640" s="4">
        <f>IFERROR((CPILFESL!B640/CPILFESL!B520)^(1/10)-1, "")</f>
        <v>2.0960683486860532E-2</v>
      </c>
    </row>
    <row r="641" spans="1:2">
      <c r="A641" s="3">
        <f>CPILFESL!A641</f>
        <v>40210</v>
      </c>
      <c r="B641" s="4">
        <f>IFERROR((CPILFESL!B641/CPILFESL!B521)^(1/10)-1, "")</f>
        <v>2.0949097770262881E-2</v>
      </c>
    </row>
    <row r="642" spans="1:2">
      <c r="A642" s="3">
        <f>CPILFESL!A642</f>
        <v>40238</v>
      </c>
      <c r="B642" s="4">
        <f>IFERROR((CPILFESL!B642/CPILFESL!B522)^(1/10)-1, "")</f>
        <v>2.0632308961896273E-2</v>
      </c>
    </row>
    <row r="643" spans="1:2">
      <c r="A643" s="3">
        <f>CPILFESL!A643</f>
        <v>40269</v>
      </c>
      <c r="B643" s="4">
        <f>IFERROR((CPILFESL!B643/CPILFESL!B523)^(1/10)-1, "")</f>
        <v>2.0480385046751648E-2</v>
      </c>
    </row>
    <row r="644" spans="1:2">
      <c r="A644" s="3">
        <f>CPILFESL!A644</f>
        <v>40299</v>
      </c>
      <c r="B644" s="4">
        <f>IFERROR((CPILFESL!B644/CPILFESL!B524)^(1/10)-1, "")</f>
        <v>2.0318928655929547E-2</v>
      </c>
    </row>
    <row r="645" spans="1:2">
      <c r="A645" s="3">
        <f>CPILFESL!A645</f>
        <v>40330</v>
      </c>
      <c r="B645" s="4">
        <f>IFERROR((CPILFESL!B645/CPILFESL!B525)^(1/10)-1, "")</f>
        <v>2.020039902975368E-2</v>
      </c>
    </row>
    <row r="646" spans="1:2">
      <c r="A646" s="3">
        <f>CPILFESL!A646</f>
        <v>40360</v>
      </c>
      <c r="B646" s="4">
        <f>IFERROR((CPILFESL!B646/CPILFESL!B526)^(1/10)-1, "")</f>
        <v>2.0053240591632271E-2</v>
      </c>
    </row>
    <row r="647" spans="1:2">
      <c r="A647" s="3">
        <f>CPILFESL!A647</f>
        <v>40391</v>
      </c>
      <c r="B647" s="4">
        <f>IFERROR((CPILFESL!B647/CPILFESL!B527)^(1/10)-1, "")</f>
        <v>1.9895951715173998E-2</v>
      </c>
    </row>
    <row r="648" spans="1:2">
      <c r="A648" s="3">
        <f>CPILFESL!A648</f>
        <v>40422</v>
      </c>
      <c r="B648" s="4">
        <f>IFERROR((CPILFESL!B648/CPILFESL!B528)^(1/10)-1, "")</f>
        <v>1.9764894399223687E-2</v>
      </c>
    </row>
    <row r="649" spans="1:2">
      <c r="A649" s="3">
        <f>CPILFESL!A649</f>
        <v>40452</v>
      </c>
      <c r="B649" s="4">
        <f>IFERROR((CPILFESL!B649/CPILFESL!B529)^(1/10)-1, "")</f>
        <v>1.9651942790654076E-2</v>
      </c>
    </row>
    <row r="650" spans="1:2">
      <c r="A650" s="3">
        <f>CPILFESL!A650</f>
        <v>40483</v>
      </c>
      <c r="B650" s="4">
        <f>IFERROR((CPILFESL!B650/CPILFESL!B530)^(1/10)-1, "")</f>
        <v>1.9519653325690056E-2</v>
      </c>
    </row>
    <row r="651" spans="1:2">
      <c r="A651" s="3">
        <f>CPILFESL!A651</f>
        <v>40513</v>
      </c>
      <c r="B651" s="4">
        <f>IFERROR((CPILFESL!B651/CPILFESL!B531)^(1/10)-1, "")</f>
        <v>1.9497347300833301E-2</v>
      </c>
    </row>
    <row r="652" spans="1:2">
      <c r="A652" s="3">
        <f>CPILFESL!A652</f>
        <v>40544</v>
      </c>
      <c r="B652" s="4">
        <f>IFERROR((CPILFESL!B652/CPILFESL!B532)^(1/10)-1, "")</f>
        <v>1.937488697494727E-2</v>
      </c>
    </row>
    <row r="653" spans="1:2">
      <c r="A653" s="3">
        <f>CPILFESL!A653</f>
        <v>40575</v>
      </c>
      <c r="B653" s="4">
        <f>IFERROR((CPILFESL!B653/CPILFESL!B533)^(1/10)-1, "")</f>
        <v>1.9285525739748399E-2</v>
      </c>
    </row>
    <row r="654" spans="1:2">
      <c r="A654" s="3">
        <f>CPILFESL!A654</f>
        <v>40603</v>
      </c>
      <c r="B654" s="4">
        <f>IFERROR((CPILFESL!B654/CPILFESL!B534)^(1/10)-1, "")</f>
        <v>1.9229824280442065E-2</v>
      </c>
    </row>
    <row r="655" spans="1:2">
      <c r="A655" s="3">
        <f>CPILFESL!A655</f>
        <v>40634</v>
      </c>
      <c r="B655" s="4">
        <f>IFERROR((CPILFESL!B655/CPILFESL!B535)^(1/10)-1, "")</f>
        <v>1.9133783733371823E-2</v>
      </c>
    </row>
    <row r="656" spans="1:2">
      <c r="A656" s="3">
        <f>CPILFESL!A656</f>
        <v>40664</v>
      </c>
      <c r="B656" s="4">
        <f>IFERROR((CPILFESL!B656/CPILFESL!B536)^(1/10)-1, "")</f>
        <v>1.9227600959577984E-2</v>
      </c>
    </row>
    <row r="657" spans="1:2">
      <c r="A657" s="3">
        <f>CPILFESL!A657</f>
        <v>40695</v>
      </c>
      <c r="B657" s="4">
        <f>IFERROR((CPILFESL!B657/CPILFESL!B537)^(1/10)-1, "")</f>
        <v>1.9080363027886849E-2</v>
      </c>
    </row>
    <row r="658" spans="1:2">
      <c r="A658" s="3">
        <f>CPILFESL!A658</f>
        <v>40725</v>
      </c>
      <c r="B658" s="4">
        <f>IFERROR((CPILFESL!B658/CPILFESL!B538)^(1/10)-1, "")</f>
        <v>1.9097459611052914E-2</v>
      </c>
    </row>
    <row r="659" spans="1:2">
      <c r="A659" s="3">
        <f>CPILFESL!A659</f>
        <v>40756</v>
      </c>
      <c r="B659" s="4">
        <f>IFERROR((CPILFESL!B659/CPILFESL!B539)^(1/10)-1, "")</f>
        <v>1.9224572072515711E-2</v>
      </c>
    </row>
    <row r="660" spans="1:2">
      <c r="A660" s="3">
        <f>CPILFESL!A660</f>
        <v>40787</v>
      </c>
      <c r="B660" s="4">
        <f>IFERROR((CPILFESL!B660/CPILFESL!B540)^(1/10)-1, "")</f>
        <v>1.9121900756918331E-2</v>
      </c>
    </row>
    <row r="661" spans="1:2">
      <c r="A661" s="3">
        <f>CPILFESL!A661</f>
        <v>40817</v>
      </c>
      <c r="B661" s="4">
        <f>IFERROR((CPILFESL!B661/CPILFESL!B541)^(1/10)-1, "")</f>
        <v>1.9133346497839598E-2</v>
      </c>
    </row>
    <row r="662" spans="1:2">
      <c r="A662" s="3">
        <f>CPILFESL!A662</f>
        <v>40848</v>
      </c>
      <c r="B662" s="4">
        <f>IFERROR((CPILFESL!B662/CPILFESL!B542)^(1/10)-1, "")</f>
        <v>1.8930068754871909E-2</v>
      </c>
    </row>
    <row r="663" spans="1:2">
      <c r="A663" s="3">
        <f>CPILFESL!A663</f>
        <v>40878</v>
      </c>
      <c r="B663" s="4">
        <f>IFERROR((CPILFESL!B663/CPILFESL!B543)^(1/10)-1, "")</f>
        <v>1.8994667151078559E-2</v>
      </c>
    </row>
    <row r="664" spans="1:2">
      <c r="A664" s="3">
        <f>CPILFESL!A664</f>
        <v>40909</v>
      </c>
      <c r="B664" s="4">
        <f>IFERROR((CPILFESL!B664/CPILFESL!B544)^(1/10)-1, "")</f>
        <v>1.9043819814525076E-2</v>
      </c>
    </row>
    <row r="665" spans="1:2">
      <c r="A665" s="3">
        <f>CPILFESL!A665</f>
        <v>40940</v>
      </c>
      <c r="B665" s="4">
        <f>IFERROR((CPILFESL!B665/CPILFESL!B545)^(1/10)-1, "")</f>
        <v>1.8898230182374132E-2</v>
      </c>
    </row>
    <row r="666" spans="1:2">
      <c r="A666" s="3">
        <f>CPILFESL!A666</f>
        <v>40969</v>
      </c>
      <c r="B666" s="4">
        <f>IFERROR((CPILFESL!B666/CPILFESL!B546)^(1/10)-1, "")</f>
        <v>1.9042566714606135E-2</v>
      </c>
    </row>
    <row r="667" spans="1:2">
      <c r="A667" s="3">
        <f>CPILFESL!A667</f>
        <v>41000</v>
      </c>
      <c r="B667" s="4">
        <f>IFERROR((CPILFESL!B667/CPILFESL!B547)^(1/10)-1, "")</f>
        <v>1.8963891899934859E-2</v>
      </c>
    </row>
    <row r="668" spans="1:2">
      <c r="A668" s="3">
        <f>CPILFESL!A668</f>
        <v>41030</v>
      </c>
      <c r="B668" s="4">
        <f>IFERROR((CPILFESL!B668/CPILFESL!B548)^(1/10)-1, "")</f>
        <v>1.894477941627426E-2</v>
      </c>
    </row>
    <row r="669" spans="1:2">
      <c r="A669" s="3">
        <f>CPILFESL!A669</f>
        <v>41061</v>
      </c>
      <c r="B669" s="4">
        <f>IFERROR((CPILFESL!B669/CPILFESL!B549)^(1/10)-1, "")</f>
        <v>1.9014790548317562E-2</v>
      </c>
    </row>
    <row r="670" spans="1:2">
      <c r="A670" s="3">
        <f>CPILFESL!A670</f>
        <v>41091</v>
      </c>
      <c r="B670" s="4">
        <f>IFERROR((CPILFESL!B670/CPILFESL!B550)^(1/10)-1, "")</f>
        <v>1.9008063554979859E-2</v>
      </c>
    </row>
    <row r="671" spans="1:2">
      <c r="A671" s="3">
        <f>CPILFESL!A671</f>
        <v>41122</v>
      </c>
      <c r="B671" s="4">
        <f>IFERROR((CPILFESL!B671/CPILFESL!B551)^(1/10)-1, "")</f>
        <v>1.8804110222930381E-2</v>
      </c>
    </row>
    <row r="672" spans="1:2">
      <c r="A672" s="3">
        <f>CPILFESL!A672</f>
        <v>41153</v>
      </c>
      <c r="B672" s="4">
        <f>IFERROR((CPILFESL!B672/CPILFESL!B552)^(1/10)-1, "")</f>
        <v>1.8885878918329047E-2</v>
      </c>
    </row>
    <row r="673" spans="1:2">
      <c r="A673" s="3">
        <f>CPILFESL!A673</f>
        <v>41183</v>
      </c>
      <c r="B673" s="4">
        <f>IFERROR((CPILFESL!B673/CPILFESL!B553)^(1/10)-1, "")</f>
        <v>1.8940518786586313E-2</v>
      </c>
    </row>
    <row r="674" spans="1:2">
      <c r="A674" s="3">
        <f>CPILFESL!A674</f>
        <v>41214</v>
      </c>
      <c r="B674" s="4">
        <f>IFERROR((CPILFESL!B674/CPILFESL!B554)^(1/10)-1, "")</f>
        <v>1.8862782689791358E-2</v>
      </c>
    </row>
    <row r="675" spans="1:2">
      <c r="A675" s="3">
        <f>CPILFESL!A675</f>
        <v>41244</v>
      </c>
      <c r="B675" s="4">
        <f>IFERROR((CPILFESL!B675/CPILFESL!B555)^(1/10)-1, "")</f>
        <v>1.8930477408772406E-2</v>
      </c>
    </row>
    <row r="676" spans="1:2">
      <c r="A676" s="3">
        <f>CPILFESL!A676</f>
        <v>41275</v>
      </c>
      <c r="B676" s="4">
        <f>IFERROR((CPILFESL!B676/CPILFESL!B556)^(1/10)-1, "")</f>
        <v>1.8992854433137918E-2</v>
      </c>
    </row>
    <row r="677" spans="1:2">
      <c r="A677" s="3">
        <f>CPILFESL!A677</f>
        <v>41306</v>
      </c>
      <c r="B677" s="4">
        <f>IFERROR((CPILFESL!B677/CPILFESL!B557)^(1/10)-1, "")</f>
        <v>1.9088988585585165E-2</v>
      </c>
    </row>
    <row r="678" spans="1:2">
      <c r="A678" s="3">
        <f>CPILFESL!A678</f>
        <v>41334</v>
      </c>
      <c r="B678" s="4">
        <f>IFERROR((CPILFESL!B678/CPILFESL!B558)^(1/10)-1, "")</f>
        <v>1.918753748483093E-2</v>
      </c>
    </row>
    <row r="679" spans="1:2">
      <c r="A679" s="3">
        <f>CPILFESL!A679</f>
        <v>41365</v>
      </c>
      <c r="B679" s="4">
        <f>IFERROR((CPILFESL!B679/CPILFESL!B559)^(1/10)-1, "")</f>
        <v>1.9204173746138142E-2</v>
      </c>
    </row>
    <row r="680" spans="1:2">
      <c r="A680" s="3">
        <f>CPILFESL!A680</f>
        <v>41395</v>
      </c>
      <c r="B680" s="4">
        <f>IFERROR((CPILFESL!B680/CPILFESL!B560)^(1/10)-1, "")</f>
        <v>1.9064383589146194E-2</v>
      </c>
    </row>
    <row r="681" spans="1:2">
      <c r="A681" s="3">
        <f>CPILFESL!A681</f>
        <v>41426</v>
      </c>
      <c r="B681" s="4">
        <f>IFERROR((CPILFESL!B681/CPILFESL!B561)^(1/10)-1, "")</f>
        <v>1.9166288374629081E-2</v>
      </c>
    </row>
    <row r="682" spans="1:2">
      <c r="A682" s="3">
        <f>CPILFESL!A682</f>
        <v>41456</v>
      </c>
      <c r="B682" s="4">
        <f>IFERROR((CPILFESL!B682/CPILFESL!B562)^(1/10)-1, "")</f>
        <v>1.9186498239785577E-2</v>
      </c>
    </row>
    <row r="683" spans="1:2">
      <c r="A683" s="3">
        <f>CPILFESL!A683</f>
        <v>41487</v>
      </c>
      <c r="B683" s="4">
        <f>IFERROR((CPILFESL!B683/CPILFESL!B563)^(1/10)-1, "")</f>
        <v>1.9279678514032117E-2</v>
      </c>
    </row>
    <row r="684" spans="1:2">
      <c r="A684" s="3">
        <f>CPILFESL!A684</f>
        <v>41518</v>
      </c>
      <c r="B684" s="4">
        <f>IFERROR((CPILFESL!B684/CPILFESL!B564)^(1/10)-1, "")</f>
        <v>1.9385253975206851E-2</v>
      </c>
    </row>
    <row r="685" spans="1:2">
      <c r="A685" s="3">
        <f>CPILFESL!A685</f>
        <v>41548</v>
      </c>
      <c r="B685" s="4">
        <f>IFERROR((CPILFESL!B685/CPILFESL!B565)^(1/10)-1, "")</f>
        <v>1.9323440319895191E-2</v>
      </c>
    </row>
    <row r="686" spans="1:2">
      <c r="A686" s="3">
        <f>CPILFESL!A686</f>
        <v>41579</v>
      </c>
      <c r="B686" s="4">
        <f>IFERROR((CPILFESL!B686/CPILFESL!B566)^(1/10)-1, "")</f>
        <v>1.9513329224184695E-2</v>
      </c>
    </row>
    <row r="687" spans="1:2">
      <c r="A687" s="3">
        <f>CPILFESL!A687</f>
        <v>41609</v>
      </c>
      <c r="B687" s="4">
        <f>IFERROR((CPILFESL!B687/CPILFESL!B567)^(1/10)-1, "")</f>
        <v>1.9581402896486688E-2</v>
      </c>
    </row>
    <row r="688" spans="1:2">
      <c r="A688" s="3">
        <f>CPILFESL!A688</f>
        <v>41640</v>
      </c>
      <c r="B688" s="4">
        <f>IFERROR((CPILFESL!B688/CPILFESL!B568)^(1/10)-1, "")</f>
        <v>1.9458940406588798E-2</v>
      </c>
    </row>
    <row r="689" spans="1:2">
      <c r="A689" s="3">
        <f>CPILFESL!A689</f>
        <v>41671</v>
      </c>
      <c r="B689" s="4">
        <f>IFERROR((CPILFESL!B689/CPILFESL!B569)^(1/10)-1, "")</f>
        <v>1.939863414004761E-2</v>
      </c>
    </row>
    <row r="690" spans="1:2">
      <c r="A690" s="3">
        <f>CPILFESL!A690</f>
        <v>41699</v>
      </c>
      <c r="B690" s="4">
        <f>IFERROR((CPILFESL!B690/CPILFESL!B570)^(1/10)-1, "")</f>
        <v>1.9275033983579659E-2</v>
      </c>
    </row>
    <row r="691" spans="1:2">
      <c r="A691" s="3">
        <f>CPILFESL!A691</f>
        <v>41730</v>
      </c>
      <c r="B691" s="4">
        <f>IFERROR((CPILFESL!B691/CPILFESL!B571)^(1/10)-1, "")</f>
        <v>1.9259065569907197E-2</v>
      </c>
    </row>
    <row r="692" spans="1:2">
      <c r="A692" s="3">
        <f>CPILFESL!A692</f>
        <v>41760</v>
      </c>
      <c r="B692" s="4">
        <f>IFERROR((CPILFESL!B692/CPILFESL!B572)^(1/10)-1, "")</f>
        <v>1.9299389316064897E-2</v>
      </c>
    </row>
    <row r="693" spans="1:2">
      <c r="A693" s="3">
        <f>CPILFESL!A693</f>
        <v>41791</v>
      </c>
      <c r="B693" s="4">
        <f>IFERROR((CPILFESL!B693/CPILFESL!B573)^(1/10)-1, "")</f>
        <v>1.9223880307308816E-2</v>
      </c>
    </row>
    <row r="694" spans="1:2">
      <c r="A694" s="3">
        <f>CPILFESL!A694</f>
        <v>41821</v>
      </c>
      <c r="B694" s="4">
        <f>IFERROR((CPILFESL!B694/CPILFESL!B574)^(1/10)-1, "")</f>
        <v>1.927354986583163E-2</v>
      </c>
    </row>
    <row r="695" spans="1:2">
      <c r="A695" s="3">
        <f>CPILFESL!A695</f>
        <v>41852</v>
      </c>
      <c r="B695" s="4">
        <f>IFERROR((CPILFESL!B695/CPILFESL!B575)^(1/10)-1, "")</f>
        <v>1.9311594865219384E-2</v>
      </c>
    </row>
    <row r="696" spans="1:2">
      <c r="A696" s="3">
        <f>CPILFESL!A696</f>
        <v>41883</v>
      </c>
      <c r="B696" s="4">
        <f>IFERROR((CPILFESL!B696/CPILFESL!B576)^(1/10)-1, "")</f>
        <v>1.9164236924920308E-2</v>
      </c>
    </row>
    <row r="697" spans="1:2">
      <c r="A697" s="3">
        <f>CPILFESL!A697</f>
        <v>41913</v>
      </c>
      <c r="B697" s="4">
        <f>IFERROR((CPILFESL!B697/CPILFESL!B577)^(1/10)-1, "")</f>
        <v>1.9130747308321538E-2</v>
      </c>
    </row>
    <row r="698" spans="1:2">
      <c r="A698" s="3">
        <f>CPILFESL!A698</f>
        <v>41944</v>
      </c>
      <c r="B698" s="4">
        <f>IFERROR((CPILFESL!B698/CPILFESL!B578)^(1/10)-1, "")</f>
        <v>1.9038668212389753E-2</v>
      </c>
    </row>
    <row r="699" spans="1:2">
      <c r="A699" s="3">
        <f>CPILFESL!A699</f>
        <v>41974</v>
      </c>
      <c r="B699" s="4">
        <f>IFERROR((CPILFESL!B699/CPILFESL!B579)^(1/10)-1, "")</f>
        <v>1.8938228098585252E-2</v>
      </c>
    </row>
    <row r="700" spans="1:2">
      <c r="A700" s="3">
        <f>CPILFESL!A700</f>
        <v>42005</v>
      </c>
      <c r="B700" s="4">
        <f>IFERROR((CPILFESL!B700/CPILFESL!B580)^(1/10)-1, "")</f>
        <v>1.8829714606720227E-2</v>
      </c>
    </row>
    <row r="701" spans="1:2">
      <c r="A701" s="3">
        <f>CPILFESL!A701</f>
        <v>42036</v>
      </c>
      <c r="B701" s="4">
        <f>IFERROR((CPILFESL!B701/CPILFESL!B581)^(1/10)-1, "")</f>
        <v>1.8778384990354668E-2</v>
      </c>
    </row>
    <row r="702" spans="1:2">
      <c r="A702" s="3">
        <f>CPILFESL!A702</f>
        <v>42064</v>
      </c>
      <c r="B702" s="4">
        <f>IFERROR((CPILFESL!B702/CPILFESL!B582)^(1/10)-1, "")</f>
        <v>1.8668373975598618E-2</v>
      </c>
    </row>
    <row r="703" spans="1:2">
      <c r="A703" s="3">
        <f>CPILFESL!A703</f>
        <v>42095</v>
      </c>
      <c r="B703" s="4">
        <f>IFERROR((CPILFESL!B703/CPILFESL!B583)^(1/10)-1, "")</f>
        <v>1.8867251242034255E-2</v>
      </c>
    </row>
    <row r="704" spans="1:2">
      <c r="A704" s="3">
        <f>CPILFESL!A704</f>
        <v>42125</v>
      </c>
      <c r="B704" s="4">
        <f>IFERROR((CPILFESL!B704/CPILFESL!B584)^(1/10)-1, "")</f>
        <v>1.8858965032441999E-2</v>
      </c>
    </row>
    <row r="705" spans="1:2">
      <c r="A705" s="3">
        <f>CPILFESL!A705</f>
        <v>42156</v>
      </c>
      <c r="B705" s="4">
        <f>IFERROR((CPILFESL!B705/CPILFESL!B585)^(1/10)-1, "")</f>
        <v>1.8966550516861469E-2</v>
      </c>
    </row>
    <row r="706" spans="1:2">
      <c r="A706" s="3">
        <f>CPILFESL!A706</f>
        <v>42186</v>
      </c>
      <c r="B706" s="4">
        <f>IFERROR((CPILFESL!B706/CPILFESL!B586)^(1/10)-1, "")</f>
        <v>1.9024955488856854E-2</v>
      </c>
    </row>
    <row r="707" spans="1:2">
      <c r="A707" s="3">
        <f>CPILFESL!A707</f>
        <v>42217</v>
      </c>
      <c r="B707" s="4">
        <f>IFERROR((CPILFESL!B707/CPILFESL!B587)^(1/10)-1, "")</f>
        <v>1.9029370320293504E-2</v>
      </c>
    </row>
    <row r="708" spans="1:2">
      <c r="A708" s="3">
        <f>CPILFESL!A708</f>
        <v>42248</v>
      </c>
      <c r="B708" s="4">
        <f>IFERROR((CPILFESL!B708/CPILFESL!B588)^(1/10)-1, "")</f>
        <v>1.9137282123425026E-2</v>
      </c>
    </row>
    <row r="709" spans="1:2">
      <c r="A709" s="3">
        <f>CPILFESL!A709</f>
        <v>42278</v>
      </c>
      <c r="B709" s="4">
        <f>IFERROR((CPILFESL!B709/CPILFESL!B589)^(1/10)-1, "")</f>
        <v>1.897266244858109E-2</v>
      </c>
    </row>
    <row r="710" spans="1:2">
      <c r="A710" s="3">
        <f>CPILFESL!A710</f>
        <v>42309</v>
      </c>
      <c r="B710" s="4">
        <f>IFERROR((CPILFESL!B710/CPILFESL!B590)^(1/10)-1, "")</f>
        <v>1.891827969521187E-2</v>
      </c>
    </row>
    <row r="711" spans="1:2">
      <c r="A711" s="3">
        <f>CPILFESL!A711</f>
        <v>42339</v>
      </c>
      <c r="B711" s="4">
        <f>IFERROR((CPILFESL!B711/CPILFESL!B591)^(1/10)-1, "")</f>
        <v>1.8895018111446893E-2</v>
      </c>
    </row>
    <row r="712" spans="1:2">
      <c r="A712" s="3">
        <f>CPILFESL!A712</f>
        <v>42370</v>
      </c>
      <c r="B712" s="4">
        <f>IFERROR((CPILFESL!B712/CPILFESL!B592)^(1/10)-1, "")</f>
        <v>1.8864100847578946E-2</v>
      </c>
    </row>
    <row r="713" spans="1:2">
      <c r="A713" s="3">
        <f>CPILFESL!A713</f>
        <v>42401</v>
      </c>
      <c r="B713" s="4">
        <f>IFERROR((CPILFESL!B713/CPILFESL!B593)^(1/10)-1, "")</f>
        <v>1.8894321267820091E-2</v>
      </c>
    </row>
    <row r="714" spans="1:2">
      <c r="A714" s="3">
        <f>CPILFESL!A714</f>
        <v>42430</v>
      </c>
      <c r="B714" s="4">
        <f>IFERROR((CPILFESL!B714/CPILFESL!B594)^(1/10)-1, "")</f>
        <v>1.8711741445313512E-2</v>
      </c>
    </row>
    <row r="715" spans="1:2">
      <c r="A715" s="3">
        <f>CPILFESL!A715</f>
        <v>42461</v>
      </c>
      <c r="B715" s="4">
        <f>IFERROR((CPILFESL!B715/CPILFESL!B595)^(1/10)-1, "")</f>
        <v>1.872668349166795E-2</v>
      </c>
    </row>
    <row r="716" spans="1:2">
      <c r="A716" s="3">
        <f>CPILFESL!A716</f>
        <v>42491</v>
      </c>
      <c r="B716" s="4">
        <f>IFERROR((CPILFESL!B716/CPILFESL!B596)^(1/10)-1, "")</f>
        <v>1.8670509368193144E-2</v>
      </c>
    </row>
    <row r="717" spans="1:2">
      <c r="A717" s="3">
        <f>CPILFESL!A717</f>
        <v>42522</v>
      </c>
      <c r="B717" s="4">
        <f>IFERROR((CPILFESL!B717/CPILFESL!B597)^(1/10)-1, "")</f>
        <v>1.8588817141308223E-2</v>
      </c>
    </row>
    <row r="718" spans="1:2">
      <c r="A718" s="3">
        <f>CPILFESL!A718</f>
        <v>42552</v>
      </c>
      <c r="B718" s="4">
        <f>IFERROR((CPILFESL!B718/CPILFESL!B598)^(1/10)-1, "")</f>
        <v>1.8509981928249486E-2</v>
      </c>
    </row>
    <row r="719" spans="1:2">
      <c r="A719" s="3">
        <f>CPILFESL!A719</f>
        <v>42583</v>
      </c>
      <c r="B719" s="4">
        <f>IFERROR((CPILFESL!B719/CPILFESL!B599)^(1/10)-1, "")</f>
        <v>1.8507254100655901E-2</v>
      </c>
    </row>
    <row r="720" spans="1:2">
      <c r="A720" s="3">
        <f>CPILFESL!A720</f>
        <v>42614</v>
      </c>
      <c r="B720" s="4">
        <f>IFERROR((CPILFESL!B720/CPILFESL!B600)^(1/10)-1, "")</f>
        <v>1.8482082681124723E-2</v>
      </c>
    </row>
    <row r="721" spans="1:2">
      <c r="A721" s="3">
        <f>CPILFESL!A721</f>
        <v>42644</v>
      </c>
      <c r="B721" s="4">
        <f>IFERROR((CPILFESL!B721/CPILFESL!B601)^(1/10)-1, "")</f>
        <v>1.8408370179088696E-2</v>
      </c>
    </row>
    <row r="722" spans="1:2">
      <c r="A722" s="3">
        <f>CPILFESL!A722</f>
        <v>42675</v>
      </c>
      <c r="B722" s="4">
        <f>IFERROR((CPILFESL!B722/CPILFESL!B602)^(1/10)-1, "")</f>
        <v>1.8448782000923591E-2</v>
      </c>
    </row>
    <row r="723" spans="1:2">
      <c r="A723" s="3">
        <f>CPILFESL!A723</f>
        <v>42705</v>
      </c>
      <c r="B723" s="4">
        <f>IFERROR((CPILFESL!B723/CPILFESL!B603)^(1/10)-1, "")</f>
        <v>1.8480909789931221E-2</v>
      </c>
    </row>
    <row r="724" spans="1:2">
      <c r="A724" s="3">
        <f>CPILFESL!A724</f>
        <v>42736</v>
      </c>
      <c r="B724" s="4">
        <f>IFERROR((CPILFESL!B724/CPILFESL!B604)^(1/10)-1, "")</f>
        <v>1.8459166437823304E-2</v>
      </c>
    </row>
    <row r="725" spans="1:2">
      <c r="A725" s="3">
        <f>CPILFESL!A725</f>
        <v>42767</v>
      </c>
      <c r="B725" s="4">
        <f>IFERROR((CPILFESL!B725/CPILFESL!B605)^(1/10)-1, "")</f>
        <v>1.8413983964986391E-2</v>
      </c>
    </row>
    <row r="726" spans="1:2">
      <c r="A726" s="3">
        <f>CPILFESL!A726</f>
        <v>42795</v>
      </c>
      <c r="B726" s="4">
        <f>IFERROR((CPILFESL!B726/CPILFESL!B606)^(1/10)-1, "")</f>
        <v>1.8254365551776397E-2</v>
      </c>
    </row>
    <row r="727" spans="1:2">
      <c r="A727" s="3">
        <f>CPILFESL!A727</f>
        <v>42826</v>
      </c>
      <c r="B727" s="4">
        <f>IFERROR((CPILFESL!B727/CPILFESL!B607)^(1/10)-1, "")</f>
        <v>1.8209290610587514E-2</v>
      </c>
    </row>
    <row r="728" spans="1:2">
      <c r="A728" s="3">
        <f>CPILFESL!A728</f>
        <v>42856</v>
      </c>
      <c r="B728" s="4">
        <f>IFERROR((CPILFESL!B728/CPILFESL!B608)^(1/10)-1, "")</f>
        <v>1.8140673506257032E-2</v>
      </c>
    </row>
    <row r="729" spans="1:2">
      <c r="A729" s="3">
        <f>CPILFESL!A729</f>
        <v>42887</v>
      </c>
      <c r="B729" s="4">
        <f>IFERROR((CPILFESL!B729/CPILFESL!B609)^(1/10)-1, "")</f>
        <v>1.8106794951500804E-2</v>
      </c>
    </row>
    <row r="730" spans="1:2">
      <c r="A730" s="3">
        <f>CPILFESL!A730</f>
        <v>42917</v>
      </c>
      <c r="B730" s="4">
        <f>IFERROR((CPILFESL!B730/CPILFESL!B610)^(1/10)-1, "")</f>
        <v>1.8019204227993635E-2</v>
      </c>
    </row>
    <row r="731" spans="1:2">
      <c r="A731" s="3">
        <f>CPILFESL!A731</f>
        <v>42948</v>
      </c>
      <c r="B731" s="4">
        <f>IFERROR((CPILFESL!B731/CPILFESL!B611)^(1/10)-1, "")</f>
        <v>1.8074186231983536E-2</v>
      </c>
    </row>
    <row r="732" spans="1:2">
      <c r="A732" s="3">
        <f>CPILFESL!A732</f>
        <v>42979</v>
      </c>
      <c r="B732" s="4">
        <f>IFERROR((CPILFESL!B732/CPILFESL!B612)^(1/10)-1, "")</f>
        <v>1.7976246255464901E-2</v>
      </c>
    </row>
    <row r="733" spans="1:2">
      <c r="A733" s="3">
        <f>CPILFESL!A733</f>
        <v>43009</v>
      </c>
      <c r="B733" s="4">
        <f>IFERROR((CPILFESL!B733/CPILFESL!B613)^(1/10)-1, "")</f>
        <v>1.8011990876993789E-2</v>
      </c>
    </row>
    <row r="734" spans="1:2">
      <c r="A734" s="3">
        <f>CPILFESL!A734</f>
        <v>43040</v>
      </c>
      <c r="B734" s="4">
        <f>IFERROR((CPILFESL!B734/CPILFESL!B614)^(1/10)-1, "")</f>
        <v>1.7848916598919295E-2</v>
      </c>
    </row>
    <row r="735" spans="1:2">
      <c r="A735" s="3">
        <f>CPILFESL!A735</f>
        <v>43070</v>
      </c>
      <c r="B735" s="4">
        <f>IFERROR((CPILFESL!B735/CPILFESL!B615)^(1/10)-1, "")</f>
        <v>1.7817582788690833E-2</v>
      </c>
    </row>
    <row r="736" spans="1:2">
      <c r="A736" s="3">
        <f>CPILFESL!A736</f>
        <v>43101</v>
      </c>
      <c r="B736" s="4">
        <f>IFERROR((CPILFESL!B736/CPILFESL!B616)^(1/10)-1, "")</f>
        <v>1.7873643430285524E-2</v>
      </c>
    </row>
    <row r="737" spans="1:2">
      <c r="A737" s="3">
        <f>CPILFESL!A737</f>
        <v>43132</v>
      </c>
      <c r="B737" s="4">
        <f>IFERROR((CPILFESL!B737/CPILFESL!B617)^(1/10)-1, "")</f>
        <v>1.7995703027092302E-2</v>
      </c>
    </row>
    <row r="738" spans="1:2">
      <c r="A738" s="3">
        <f>CPILFESL!A738</f>
        <v>43160</v>
      </c>
      <c r="B738" s="4">
        <f>IFERROR((CPILFESL!B738/CPILFESL!B618)^(1/10)-1, "")</f>
        <v>1.7989777652253069E-2</v>
      </c>
    </row>
    <row r="739" spans="1:2">
      <c r="A739" s="3">
        <f>CPILFESL!A739</f>
        <v>43191</v>
      </c>
      <c r="B739" s="4">
        <f>IFERROR((CPILFESL!B739/CPILFESL!B619)^(1/10)-1, "")</f>
        <v>1.8065841414870221E-2</v>
      </c>
    </row>
    <row r="740" spans="1:2">
      <c r="A740" s="3">
        <f>CPILFESL!A740</f>
        <v>43221</v>
      </c>
      <c r="B740" s="4">
        <f>IFERROR((CPILFESL!B740/CPILFESL!B620)^(1/10)-1, "")</f>
        <v>1.8091689732400384E-2</v>
      </c>
    </row>
    <row r="741" spans="1:2">
      <c r="A741" s="3">
        <f>CPILFESL!A741</f>
        <v>43252</v>
      </c>
      <c r="B741" s="4">
        <f>IFERROR((CPILFESL!B741/CPILFESL!B621)^(1/10)-1, "")</f>
        <v>1.7961322820072345E-2</v>
      </c>
    </row>
    <row r="742" spans="1:2">
      <c r="A742" s="3">
        <f>CPILFESL!A742</f>
        <v>43282</v>
      </c>
      <c r="B742" s="4">
        <f>IFERROR((CPILFESL!B742/CPILFESL!B622)^(1/10)-1, "")</f>
        <v>1.7824583262088023E-2</v>
      </c>
    </row>
    <row r="743" spans="1:2">
      <c r="A743" s="3">
        <f>CPILFESL!A743</f>
        <v>43313</v>
      </c>
      <c r="B743" s="4">
        <f>IFERROR((CPILFESL!B743/CPILFESL!B623)^(1/10)-1, "")</f>
        <v>1.7698883332955662E-2</v>
      </c>
    </row>
    <row r="744" spans="1:2">
      <c r="A744" s="3">
        <f>CPILFESL!A744</f>
        <v>43344</v>
      </c>
      <c r="B744" s="4">
        <f>IFERROR((CPILFESL!B744/CPILFESL!B624)^(1/10)-1, "")</f>
        <v>1.7736560676924196E-2</v>
      </c>
    </row>
    <row r="745" spans="1:2">
      <c r="A745" s="3">
        <f>CPILFESL!A745</f>
        <v>43374</v>
      </c>
      <c r="B745" s="4">
        <f>IFERROR((CPILFESL!B745/CPILFESL!B625)^(1/10)-1, "")</f>
        <v>1.791738707080226E-2</v>
      </c>
    </row>
    <row r="746" spans="1:2">
      <c r="A746" s="3">
        <f>CPILFESL!A746</f>
        <v>43405</v>
      </c>
      <c r="B746" s="4">
        <f>IFERROR((CPILFESL!B746/CPILFESL!B626)^(1/10)-1, "")</f>
        <v>1.8047780592355123E-2</v>
      </c>
    </row>
    <row r="747" spans="1:2">
      <c r="A747" s="3">
        <f>CPILFESL!A747</f>
        <v>43435</v>
      </c>
      <c r="B747" s="4">
        <f>IFERROR((CPILFESL!B747/CPILFESL!B627)^(1/10)-1, "")</f>
        <v>1.8302701764031148E-2</v>
      </c>
    </row>
    <row r="748" spans="1:2">
      <c r="A748" s="3">
        <f>CPILFESL!A748</f>
        <v>43466</v>
      </c>
      <c r="B748" s="4">
        <f>IFERROR((CPILFESL!B748/CPILFESL!B628)^(1/10)-1, "")</f>
        <v>1.83801638984884E-2</v>
      </c>
    </row>
    <row r="749" spans="1:2">
      <c r="A749" s="3">
        <f>CPILFESL!A749</f>
        <v>43497</v>
      </c>
      <c r="B749" s="4">
        <f>IFERROR((CPILFESL!B749/CPILFESL!B629)^(1/10)-1, "")</f>
        <v>1.8335296567435266E-2</v>
      </c>
    </row>
    <row r="750" spans="1:2">
      <c r="A750" s="3">
        <f>CPILFESL!A750</f>
        <v>43525</v>
      </c>
      <c r="B750" s="4">
        <f>IFERROR((CPILFESL!B750/CPILFESL!B630)^(1/10)-1, "")</f>
        <v>1.8268415412325156E-2</v>
      </c>
    </row>
    <row r="751" spans="1:2">
      <c r="A751" s="3">
        <f>CPILFESL!A751</f>
        <v>43556</v>
      </c>
      <c r="B751" s="4">
        <f>IFERROR((CPILFESL!B751/CPILFESL!B631)^(1/10)-1, "")</f>
        <v>1.8224546233526429E-2</v>
      </c>
    </row>
    <row r="752" spans="1:2">
      <c r="A752" s="3">
        <f>CPILFESL!A752</f>
        <v>43586</v>
      </c>
      <c r="B752" s="4">
        <f>IFERROR((CPILFESL!B752/CPILFESL!B632)^(1/10)-1, "")</f>
        <v>1.8217870021192351E-2</v>
      </c>
    </row>
    <row r="753" spans="1:2">
      <c r="A753" s="3">
        <f>CPILFESL!A753</f>
        <v>43617</v>
      </c>
      <c r="B753" s="4">
        <f>IFERROR((CPILFESL!B753/CPILFESL!B633)^(1/10)-1, "")</f>
        <v>1.8323667921961606E-2</v>
      </c>
    </row>
    <row r="754" spans="1:2">
      <c r="A754" s="3">
        <f>CPILFESL!A754</f>
        <v>43647</v>
      </c>
      <c r="B754" s="4">
        <f>IFERROR((CPILFESL!B754/CPILFESL!B634)^(1/10)-1, "")</f>
        <v>1.846298948291647E-2</v>
      </c>
    </row>
    <row r="755" spans="1:2">
      <c r="A755" s="3">
        <f>CPILFESL!A755</f>
        <v>43678</v>
      </c>
      <c r="B755" s="4">
        <f>IFERROR((CPILFESL!B755/CPILFESL!B635)^(1/10)-1, "")</f>
        <v>1.8585508040373844E-2</v>
      </c>
    </row>
    <row r="756" spans="1:2">
      <c r="A756" s="3">
        <f>CPILFESL!A756</f>
        <v>43709</v>
      </c>
      <c r="B756" s="4">
        <f>IFERROR((CPILFESL!B756/CPILFESL!B636)^(1/10)-1, "")</f>
        <v>1.8585996694180373E-2</v>
      </c>
    </row>
    <row r="757" spans="1:2">
      <c r="A757" s="3">
        <f>CPILFESL!A757</f>
        <v>43739</v>
      </c>
      <c r="B757" s="4">
        <f>IFERROR((CPILFESL!B757/CPILFESL!B637)^(1/10)-1, "")</f>
        <v>1.8541231358341292E-2</v>
      </c>
    </row>
    <row r="758" spans="1:2">
      <c r="A758" s="3">
        <f>CPILFESL!A758</f>
        <v>43770</v>
      </c>
      <c r="B758" s="4">
        <f>IFERROR((CPILFESL!B758/CPILFESL!B638)^(1/10)-1, "")</f>
        <v>1.8686993365855109E-2</v>
      </c>
    </row>
    <row r="759" spans="1:2">
      <c r="A759" s="3">
        <f>CPILFESL!A759</f>
        <v>43800</v>
      </c>
      <c r="B759" s="4">
        <f>IFERROR((CPILFESL!B759/CPILFESL!B639)^(1/10)-1, "")</f>
        <v>1.8768699119031673E-2</v>
      </c>
    </row>
    <row r="760" spans="1:2">
      <c r="A760" s="3">
        <f>CPILFESL!A760</f>
        <v>43831</v>
      </c>
      <c r="B760" s="4">
        <f>IFERROR((CPILFESL!B760/CPILFESL!B640)^(1/10)-1, "")</f>
        <v>1.9142537756638101E-2</v>
      </c>
    </row>
    <row r="761" spans="1:2">
      <c r="A761" s="3">
        <f>CPILFESL!A761</f>
        <v>43862</v>
      </c>
      <c r="B761" s="4">
        <f>IFERROR((CPILFESL!B761/CPILFESL!B641)^(1/10)-1, "")</f>
        <v>1.9365971314829755E-2</v>
      </c>
    </row>
    <row r="762" spans="1:2">
      <c r="A762" s="3">
        <f>CPILFESL!A762</f>
        <v>43891</v>
      </c>
      <c r="B762" s="4">
        <f>IFERROR((CPILFESL!B762/CPILFESL!B642)^(1/10)-1, "")</f>
        <v>1.9214567790343695E-2</v>
      </c>
    </row>
    <row r="763" spans="1:2">
      <c r="A763" s="3">
        <f>CPILFESL!A763</f>
        <v>43922</v>
      </c>
      <c r="B763" s="4">
        <f>IFERROR((CPILFESL!B763/CPILFESL!B643)^(1/10)-1, "")</f>
        <v>1.8710094706802849E-2</v>
      </c>
    </row>
    <row r="764" spans="1:2">
      <c r="A764" s="3">
        <f>CPILFESL!A764</f>
        <v>43952</v>
      </c>
      <c r="B764" s="4">
        <f>IFERROR((CPILFESL!B764/CPILFESL!B644)^(1/10)-1, "")</f>
        <v>1.85170741259848E-2</v>
      </c>
    </row>
    <row r="765" spans="1:2">
      <c r="A765" s="3">
        <f>CPILFESL!A765</f>
        <v>43983</v>
      </c>
      <c r="B765" s="4">
        <f>IFERROR((CPILFESL!B765/CPILFESL!B645)^(1/10)-1, "")</f>
        <v>1.8555117378002528E-2</v>
      </c>
    </row>
    <row r="766" spans="1:2">
      <c r="A766" s="3">
        <f>CPILFESL!A766</f>
        <v>44013</v>
      </c>
      <c r="B766" s="4">
        <f>IFERROR((CPILFESL!B766/CPILFESL!B646)^(1/10)-1, "")</f>
        <v>1.9063512250915071E-2</v>
      </c>
    </row>
    <row r="767" spans="1:2">
      <c r="A767" s="3">
        <f>CPILFESL!A767</f>
        <v>44044</v>
      </c>
      <c r="B767" s="4">
        <f>IFERROR((CPILFESL!B767/CPILFESL!B647)^(1/10)-1, "")</f>
        <v>1.9383255503307106E-2</v>
      </c>
    </row>
    <row r="768" spans="1:2">
      <c r="A768" s="3">
        <f>CPILFESL!A768</f>
        <v>44075</v>
      </c>
      <c r="B768" s="4">
        <f>IFERROR((CPILFESL!B768/CPILFESL!B648)^(1/10)-1, "")</f>
        <v>1.9483863807956636E-2</v>
      </c>
    </row>
    <row r="769" spans="1:2">
      <c r="A769" s="3">
        <f>CPILFESL!A769</f>
        <v>44105</v>
      </c>
      <c r="B769" s="4">
        <f>IFERROR((CPILFESL!B769/CPILFESL!B649)^(1/10)-1, "")</f>
        <v>1.9573131232175633E-2</v>
      </c>
    </row>
    <row r="770" spans="1:2">
      <c r="A770" s="3">
        <f>CPILFESL!A770</f>
        <v>44136</v>
      </c>
      <c r="B770" s="4">
        <f>IFERROR((CPILFESL!B770/CPILFESL!B650)^(1/10)-1, "")</f>
        <v>1.9686410548487299E-2</v>
      </c>
    </row>
    <row r="771" spans="1:2">
      <c r="A771" s="3">
        <f>CPILFESL!A771</f>
        <v>44166</v>
      </c>
      <c r="B771" s="4">
        <f>IFERROR((CPILFESL!B771/CPILFESL!B651)^(1/10)-1, "")</f>
        <v>1.9738190551665813E-2</v>
      </c>
    </row>
    <row r="772" spans="1:2">
      <c r="A772" s="3">
        <f>CPILFESL!A772</f>
        <v>44197</v>
      </c>
      <c r="B772" s="4">
        <f>IFERROR((CPILFESL!B772/CPILFESL!B652)^(1/10)-1, "")</f>
        <v>1.955838012628619E-2</v>
      </c>
    </row>
    <row r="773" spans="1:2">
      <c r="A773" s="3">
        <f>CPILFESL!A773</f>
        <v>44228</v>
      </c>
      <c r="B773" s="4">
        <f>IFERROR((CPILFESL!B773/CPILFESL!B653)^(1/10)-1, "")</f>
        <v>1.9518244991959754E-2</v>
      </c>
    </row>
    <row r="774" spans="1:2">
      <c r="A774" s="3">
        <f>CPILFESL!A774</f>
        <v>44256</v>
      </c>
      <c r="B774" s="4">
        <f>IFERROR((CPILFESL!B774/CPILFESL!B654)^(1/10)-1, "")</f>
        <v>1.9651896720504602E-2</v>
      </c>
    </row>
    <row r="775" spans="1:2">
      <c r="A775" s="3">
        <f>CPILFESL!A775</f>
        <v>44287</v>
      </c>
      <c r="B775" s="4">
        <f>IFERROR((CPILFESL!B775/CPILFESL!B655)^(1/10)-1, "")</f>
        <v>2.0352154146359602E-2</v>
      </c>
    </row>
    <row r="776" spans="1:2">
      <c r="A776" s="3">
        <f>CPILFESL!A776</f>
        <v>44317</v>
      </c>
      <c r="B776" s="4">
        <f>IFERROR((CPILFESL!B776/CPILFESL!B656)^(1/10)-1, "")</f>
        <v>2.0827818131389231E-2</v>
      </c>
    </row>
    <row r="777" spans="1:2">
      <c r="A777" s="3">
        <f>CPILFESL!A777</f>
        <v>44348</v>
      </c>
      <c r="B777" s="4">
        <f>IFERROR((CPILFESL!B777/CPILFESL!B657)^(1/10)-1, "")</f>
        <v>2.136241435628139E-2</v>
      </c>
    </row>
    <row r="778" spans="1:2">
      <c r="A778" s="3">
        <f>CPILFESL!A778</f>
        <v>44378</v>
      </c>
      <c r="B778" s="4">
        <f>IFERROR((CPILFESL!B778/CPILFESL!B658)^(1/10)-1, "")</f>
        <v>2.1503059262204083E-2</v>
      </c>
    </row>
    <row r="779" spans="1:2">
      <c r="A779" s="3">
        <f>CPILFESL!A779</f>
        <v>44409</v>
      </c>
      <c r="B779" s="4">
        <f>IFERROR((CPILFESL!B779/CPILFESL!B659)^(1/10)-1, "")</f>
        <v>2.1350988663647819E-2</v>
      </c>
    </row>
    <row r="780" spans="1:2">
      <c r="A780" s="3">
        <f>CPILFESL!A780</f>
        <v>44440</v>
      </c>
      <c r="B780" s="4">
        <f>IFERROR((CPILFESL!B780/CPILFESL!B660)^(1/10)-1, "")</f>
        <v>2.1497448053237056E-2</v>
      </c>
    </row>
    <row r="781" spans="1:2">
      <c r="A781" s="3">
        <f>CPILFESL!A781</f>
        <v>44470</v>
      </c>
      <c r="B781" s="4">
        <f>IFERROR((CPILFESL!B781/CPILFESL!B661)^(1/10)-1, "")</f>
        <v>2.2018698011807114E-2</v>
      </c>
    </row>
    <row r="782" spans="1:2">
      <c r="A782" s="3">
        <f>CPILFESL!A782</f>
        <v>44501</v>
      </c>
      <c r="B782" s="4">
        <f>IFERROR((CPILFESL!B782/CPILFESL!B662)^(1/10)-1, "")</f>
        <v>2.2481958361417309E-2</v>
      </c>
    </row>
    <row r="783" spans="1:2">
      <c r="A783" s="3">
        <f>CPILFESL!A783</f>
        <v>44531</v>
      </c>
      <c r="B783" s="4">
        <f>IFERROR((CPILFESL!B783/CPILFESL!B663)^(1/10)-1, "")</f>
        <v>2.2911706858806502E-2</v>
      </c>
    </row>
    <row r="784" spans="1:2">
      <c r="A784" s="3">
        <f>CPILFESL!A784</f>
        <v>44562</v>
      </c>
      <c r="B784" s="4">
        <f>IFERROR((CPILFESL!B784/CPILFESL!B664)^(1/10)-1, "")</f>
        <v>2.3268325953990088E-2</v>
      </c>
    </row>
    <row r="785" spans="1:2">
      <c r="A785" s="3">
        <f>CPILFESL!A785</f>
        <v>44593</v>
      </c>
      <c r="B785" s="4">
        <f>IFERROR((CPILFESL!B785/CPILFESL!B665)^(1/10)-1, "")</f>
        <v>2.3723198957310565E-2</v>
      </c>
    </row>
    <row r="786" spans="1:2">
      <c r="A786" s="3">
        <f>CPILFESL!A786</f>
        <v>44621</v>
      </c>
      <c r="B786" s="4">
        <f>IFERROR((CPILFESL!B786/CPILFESL!B666)^(1/10)-1, "")</f>
        <v>2.3791469411673205E-2</v>
      </c>
    </row>
    <row r="787" spans="1:2">
      <c r="A787" s="3">
        <f>CPILFESL!A787</f>
        <v>44652</v>
      </c>
      <c r="B787" s="4">
        <f>IFERROR((CPILFESL!B787/CPILFESL!B667)^(1/10)-1, "")</f>
        <v>2.4121133521562532E-2</v>
      </c>
    </row>
    <row r="788" spans="1:2">
      <c r="A788" s="3">
        <f>CPILFESL!A788</f>
        <v>44682</v>
      </c>
      <c r="B788" s="4">
        <f>IFERROR((CPILFESL!B788/CPILFESL!B668)^(1/10)-1, "")</f>
        <v>2.4525999037124491E-2</v>
      </c>
    </row>
    <row r="789" spans="1:2">
      <c r="A789" s="3">
        <f>CPILFESL!A789</f>
        <v>44713</v>
      </c>
      <c r="B789" s="4">
        <f>IFERROR((CPILFESL!B789/CPILFESL!B669)^(1/10)-1, "")</f>
        <v>2.5012254926073174E-2</v>
      </c>
    </row>
    <row r="790" spans="1:2">
      <c r="A790" s="3">
        <f>CPILFESL!A790</f>
        <v>44743</v>
      </c>
      <c r="B790" s="4">
        <f>IFERROR((CPILFESL!B790/CPILFESL!B670)^(1/10)-1, "")</f>
        <v>2.5234422498694453E-2</v>
      </c>
    </row>
    <row r="791" spans="1:2">
      <c r="A791" s="3">
        <f>CPILFESL!A791</f>
        <v>44774</v>
      </c>
      <c r="B791" s="4">
        <f>IFERROR((CPILFESL!B791/CPILFESL!B671)^(1/10)-1, "")</f>
        <v>2.5642049408369783E-2</v>
      </c>
    </row>
    <row r="792" spans="1:2">
      <c r="A792" s="3">
        <f>CPILFESL!A792</f>
        <v>44805</v>
      </c>
      <c r="B792" s="4">
        <f>IFERROR((CPILFESL!B792/CPILFESL!B672)^(1/10)-1, "")</f>
        <v>2.6043930676825422E-2</v>
      </c>
    </row>
    <row r="793" spans="1:2">
      <c r="A793" s="3">
        <f>CPILFESL!A793</f>
        <v>44835</v>
      </c>
      <c r="B793" s="4">
        <f>IFERROR((CPILFESL!B793/CPILFESL!B673)^(1/10)-1, "")</f>
        <v>2.6248088935429736E-2</v>
      </c>
    </row>
    <row r="794" spans="1:2">
      <c r="A794" s="3">
        <f>CPILFESL!A794</f>
        <v>44866</v>
      </c>
      <c r="B794" s="4">
        <f>IFERROR((CPILFESL!B794/CPILFESL!B674)^(1/10)-1, "")</f>
        <v>2.6434357181881474E-2</v>
      </c>
    </row>
    <row r="795" spans="1:2">
      <c r="A795" s="3">
        <f>CPILFESL!A795</f>
        <v>44896</v>
      </c>
      <c r="B795" s="4">
        <f>IFERROR((CPILFESL!B795/CPILFESL!B675)^(1/10)-1, "")</f>
        <v>2.6645125368436551E-2</v>
      </c>
    </row>
    <row r="796" spans="1:2">
      <c r="A796" s="3">
        <f>CPILFESL!A796</f>
        <v>44927</v>
      </c>
      <c r="B796" s="4">
        <f>IFERROR((CPILFESL!B796/CPILFESL!B676)^(1/10)-1, "")</f>
        <v>2.6859174932037044E-2</v>
      </c>
    </row>
    <row r="797" spans="1:2">
      <c r="A797" s="3">
        <f>CPILFESL!A797</f>
        <v>44958</v>
      </c>
      <c r="B797" s="4">
        <f>IFERROR((CPILFESL!B797/CPILFESL!B677)^(1/10)-1, "")</f>
        <v>2.7187880431317257E-2</v>
      </c>
    </row>
    <row r="798" spans="1:2">
      <c r="A798" s="3">
        <f>CPILFESL!A798</f>
        <v>44986</v>
      </c>
      <c r="B798" s="4">
        <f>IFERROR((CPILFESL!B798/CPILFESL!B678)^(1/10)-1, "")</f>
        <v>2.7421739162773351E-2</v>
      </c>
    </row>
    <row r="799" spans="1:2">
      <c r="A799" s="3">
        <f>CPILFESL!A799</f>
        <v>45017</v>
      </c>
      <c r="B799" s="4">
        <f>IFERROR((CPILFESL!B799/CPILFESL!B679)^(1/10)-1, "")</f>
        <v>2.7884475012824206E-2</v>
      </c>
    </row>
    <row r="800" spans="1:2">
      <c r="A800" s="3">
        <f>CPILFESL!A800</f>
        <v>45047</v>
      </c>
      <c r="B800" s="4">
        <f>IFERROR((CPILFESL!B800/CPILFESL!B680)^(1/10)-1, "")</f>
        <v>2.8182673462202157E-2</v>
      </c>
    </row>
    <row r="801" spans="1:2">
      <c r="A801" s="3">
        <f>CPILFESL!A801</f>
        <v>45078</v>
      </c>
      <c r="B801" s="4">
        <f>IFERROR((CPILFESL!B801/CPILFESL!B681)^(1/10)-1, "")</f>
        <v>2.8226573048119263E-2</v>
      </c>
    </row>
    <row r="802" spans="1:2">
      <c r="A802" s="3">
        <f>CPILFESL!A802</f>
        <v>45108</v>
      </c>
      <c r="B802" s="4">
        <f>IFERROR((CPILFESL!B802/CPILFESL!B682)^(1/10)-1, "")</f>
        <v>2.8226537463085899E-2</v>
      </c>
    </row>
    <row r="803" spans="1:2">
      <c r="A803" s="3">
        <f>CPILFESL!A803</f>
        <v>45139</v>
      </c>
      <c r="B803" s="4">
        <f>IFERROR((CPILFESL!B803/CPILFESL!B683)^(1/10)-1, "")</f>
        <v>2.8262620594129428E-2</v>
      </c>
    </row>
    <row r="804" spans="1:2">
      <c r="A804" s="3">
        <f>CPILFESL!A804</f>
        <v>45170</v>
      </c>
      <c r="B804" s="4">
        <f>IFERROR((CPILFESL!B804/CPILFESL!B684)^(1/10)-1, "")</f>
        <v>2.8430595333206909E-2</v>
      </c>
    </row>
    <row r="805" spans="1:2">
      <c r="A805" s="3">
        <f>CPILFESL!A805</f>
        <v>45200</v>
      </c>
      <c r="B805" s="4">
        <f>IFERROR((CPILFESL!B805/CPILFESL!B685)^(1/10)-1, "")</f>
        <v>2.8580489120176633E-2</v>
      </c>
    </row>
    <row r="806" spans="1:2">
      <c r="A806" s="3">
        <f>CPILFESL!A806</f>
        <v>45231</v>
      </c>
      <c r="B806" s="4">
        <f>IFERROR((CPILFESL!B806/CPILFESL!B686)^(1/10)-1, "")</f>
        <v>2.8705190092685351E-2</v>
      </c>
    </row>
    <row r="807" spans="1:2">
      <c r="A807" s="3">
        <f>CPILFESL!A807</f>
        <v>45261</v>
      </c>
      <c r="B807" s="4">
        <f>IFERROR((CPILFESL!B807/CPILFESL!B687)^(1/10)-1, "")</f>
        <v>2.8813360247765374E-2</v>
      </c>
    </row>
    <row r="808" spans="1:2">
      <c r="A808" s="3">
        <f>CPILFESL!A808</f>
        <v>45292</v>
      </c>
      <c r="B808" s="4">
        <f>IFERROR((CPILFESL!B808/CPILFESL!B688)^(1/10)-1, "")</f>
        <v>2.9128202710911655E-2</v>
      </c>
    </row>
    <row r="809" spans="1:2">
      <c r="A809" s="3">
        <f>CPILFESL!A809</f>
        <v>45323</v>
      </c>
      <c r="B809" s="4">
        <f>IFERROR((CPILFESL!B809/CPILFESL!B689)^(1/10)-1, "")</f>
        <v>2.9398785162471297E-2</v>
      </c>
    </row>
    <row r="810" spans="1:2">
      <c r="A810" s="3">
        <f>CPILFESL!A810</f>
        <v>45352</v>
      </c>
      <c r="B810" s="4">
        <f>IFERROR((CPILFESL!B810/CPILFESL!B690)^(1/10)-1, "")</f>
        <v>2.9576139396232382E-2</v>
      </c>
    </row>
    <row r="811" spans="1:2">
      <c r="A811" s="3">
        <f>CPILFESL!A811</f>
        <v>45383</v>
      </c>
      <c r="B811" s="4">
        <f>IFERROR((CPILFESL!B811/CPILFESL!B691)^(1/10)-1, "")</f>
        <v>2.9681787635459589E-2</v>
      </c>
    </row>
    <row r="812" spans="1:2">
      <c r="A812" s="3">
        <f>CPILFESL!A812</f>
        <v>45413</v>
      </c>
      <c r="B812" s="4">
        <f>IFERROR((CPILFESL!B812/CPILFESL!B692)^(1/10)-1, "")</f>
        <v>2.9651279360097815E-2</v>
      </c>
    </row>
  </sheetData>
  <hyperlinks>
    <hyperlink ref="B3" location="Summary!A1" display="10-Year Annualized Change" xr:uid="{28F60494-BCF4-483C-A86D-120CED1EB48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E793-EBAF-4A67-B46A-50A3DA93DCF0}">
  <sheetPr>
    <tabColor rgb="FF00B0F0"/>
  </sheetPr>
  <dimension ref="A1:B932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64.17968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63</v>
      </c>
    </row>
    <row r="3" spans="1:2" ht="14.5">
      <c r="A3" s="5" t="s">
        <v>1</v>
      </c>
      <c r="B3" s="77" t="s">
        <v>59</v>
      </c>
    </row>
    <row r="4" spans="1:2">
      <c r="A4" s="3">
        <v>17168</v>
      </c>
      <c r="B4" s="64">
        <v>100</v>
      </c>
    </row>
    <row r="5" spans="1:2">
      <c r="A5" s="3">
        <v>17199</v>
      </c>
      <c r="B5" s="64">
        <v>100.65177</v>
      </c>
    </row>
    <row r="6" spans="1:2">
      <c r="A6" s="3">
        <v>17227</v>
      </c>
      <c r="B6" s="64">
        <v>102.42086</v>
      </c>
    </row>
    <row r="7" spans="1:2">
      <c r="A7" s="3">
        <v>17258</v>
      </c>
      <c r="B7" s="64">
        <v>102.42086</v>
      </c>
    </row>
    <row r="8" spans="1:2">
      <c r="A8" s="3">
        <v>17288</v>
      </c>
      <c r="B8" s="64">
        <v>102.18808</v>
      </c>
    </row>
    <row r="9" spans="1:2">
      <c r="A9" s="3">
        <v>17319</v>
      </c>
      <c r="B9" s="64">
        <v>102.7933</v>
      </c>
    </row>
    <row r="10" spans="1:2">
      <c r="A10" s="3">
        <v>17349</v>
      </c>
      <c r="B10" s="64">
        <v>103.49162</v>
      </c>
    </row>
    <row r="11" spans="1:2">
      <c r="A11" s="3">
        <v>17380</v>
      </c>
      <c r="B11" s="64">
        <v>104.28305</v>
      </c>
    </row>
    <row r="12" spans="1:2">
      <c r="A12" s="3">
        <v>17411</v>
      </c>
      <c r="B12" s="64">
        <v>106.33147</v>
      </c>
    </row>
    <row r="13" spans="1:2">
      <c r="A13" s="3">
        <v>17441</v>
      </c>
      <c r="B13" s="64">
        <v>106.65736</v>
      </c>
    </row>
    <row r="14" spans="1:2">
      <c r="A14" s="3">
        <v>17472</v>
      </c>
      <c r="B14" s="64">
        <v>107.35568000000001</v>
      </c>
    </row>
    <row r="15" spans="1:2">
      <c r="A15" s="3">
        <v>17502</v>
      </c>
      <c r="B15" s="64">
        <v>108.9851</v>
      </c>
    </row>
    <row r="16" spans="1:2">
      <c r="A16" s="3">
        <v>17533</v>
      </c>
      <c r="B16" s="64">
        <v>110.24209</v>
      </c>
    </row>
    <row r="17" spans="1:2">
      <c r="A17" s="3">
        <v>17564</v>
      </c>
      <c r="B17" s="64">
        <v>110.19553000000001</v>
      </c>
    </row>
    <row r="18" spans="1:2">
      <c r="A18" s="3">
        <v>17593</v>
      </c>
      <c r="B18" s="64">
        <v>109.4041</v>
      </c>
    </row>
    <row r="19" spans="1:2">
      <c r="A19" s="3">
        <v>17624</v>
      </c>
      <c r="B19" s="64">
        <v>110.89385</v>
      </c>
    </row>
    <row r="20" spans="1:2">
      <c r="A20" s="3">
        <v>17654</v>
      </c>
      <c r="B20" s="64">
        <v>111.7784</v>
      </c>
    </row>
    <row r="21" spans="1:2">
      <c r="A21" s="3">
        <v>17685</v>
      </c>
      <c r="B21" s="64">
        <v>112.43017</v>
      </c>
    </row>
    <row r="22" spans="1:2">
      <c r="A22" s="3">
        <v>17715</v>
      </c>
      <c r="B22" s="64">
        <v>113.59404000000001</v>
      </c>
    </row>
    <row r="23" spans="1:2">
      <c r="A23" s="3">
        <v>17746</v>
      </c>
      <c r="B23" s="64">
        <v>113.73371</v>
      </c>
    </row>
    <row r="24" spans="1:2">
      <c r="A24" s="3">
        <v>17777</v>
      </c>
      <c r="B24" s="64">
        <v>113.40782</v>
      </c>
    </row>
    <row r="25" spans="1:2">
      <c r="A25" s="3">
        <v>17807</v>
      </c>
      <c r="B25" s="64">
        <v>113.17505</v>
      </c>
    </row>
    <row r="26" spans="1:2">
      <c r="A26" s="3">
        <v>17838</v>
      </c>
      <c r="B26" s="64">
        <v>112.47672</v>
      </c>
    </row>
    <row r="27" spans="1:2">
      <c r="A27" s="3">
        <v>17868</v>
      </c>
      <c r="B27" s="64">
        <v>111.96462</v>
      </c>
    </row>
    <row r="28" spans="1:2">
      <c r="A28" s="3">
        <v>17899</v>
      </c>
      <c r="B28" s="64">
        <v>111.7784</v>
      </c>
    </row>
    <row r="29" spans="1:2">
      <c r="A29" s="3">
        <v>17930</v>
      </c>
      <c r="B29" s="64">
        <v>111.31285</v>
      </c>
    </row>
    <row r="30" spans="1:2">
      <c r="A30" s="3">
        <v>17958</v>
      </c>
      <c r="B30" s="64">
        <v>111.31285</v>
      </c>
    </row>
    <row r="31" spans="1:2">
      <c r="A31" s="3">
        <v>17989</v>
      </c>
      <c r="B31" s="64">
        <v>111.35939999999999</v>
      </c>
    </row>
    <row r="32" spans="1:2">
      <c r="A32" s="3">
        <v>18019</v>
      </c>
      <c r="B32" s="64">
        <v>111.31285</v>
      </c>
    </row>
    <row r="33" spans="1:2">
      <c r="A33" s="3">
        <v>18050</v>
      </c>
      <c r="B33" s="64">
        <v>111.35939999999999</v>
      </c>
    </row>
    <row r="34" spans="1:2">
      <c r="A34" s="3">
        <v>18080</v>
      </c>
      <c r="B34" s="64">
        <v>110.3352</v>
      </c>
    </row>
    <row r="35" spans="1:2">
      <c r="A35" s="3">
        <v>18111</v>
      </c>
      <c r="B35" s="64">
        <v>110.3352</v>
      </c>
    </row>
    <row r="36" spans="1:2">
      <c r="A36" s="3">
        <v>18142</v>
      </c>
      <c r="B36" s="64">
        <v>110.56797</v>
      </c>
    </row>
    <row r="37" spans="1:2">
      <c r="A37" s="3">
        <v>18172</v>
      </c>
      <c r="B37" s="64">
        <v>110.19553000000001</v>
      </c>
    </row>
    <row r="38" spans="1:2">
      <c r="A38" s="3">
        <v>18203</v>
      </c>
      <c r="B38" s="64">
        <v>110.3352</v>
      </c>
    </row>
    <row r="39" spans="1:2">
      <c r="A39" s="3">
        <v>18233</v>
      </c>
      <c r="B39" s="64">
        <v>109.9162</v>
      </c>
    </row>
    <row r="40" spans="1:2">
      <c r="A40" s="3">
        <v>18264</v>
      </c>
      <c r="B40" s="64">
        <v>109.45065</v>
      </c>
    </row>
    <row r="41" spans="1:2">
      <c r="A41" s="3">
        <v>18295</v>
      </c>
      <c r="B41" s="64">
        <v>109.9162</v>
      </c>
    </row>
    <row r="42" spans="1:2">
      <c r="A42" s="3">
        <v>18323</v>
      </c>
      <c r="B42" s="64">
        <v>110.05587</v>
      </c>
    </row>
    <row r="43" spans="1:2">
      <c r="A43" s="3">
        <v>18354</v>
      </c>
      <c r="B43" s="64">
        <v>110.10242</v>
      </c>
    </row>
    <row r="44" spans="1:2">
      <c r="A44" s="3">
        <v>18384</v>
      </c>
      <c r="B44" s="64">
        <v>110.66108</v>
      </c>
    </row>
    <row r="45" spans="1:2">
      <c r="A45" s="3">
        <v>18415</v>
      </c>
      <c r="B45" s="64">
        <v>111.17318</v>
      </c>
    </row>
    <row r="46" spans="1:2">
      <c r="A46" s="3">
        <v>18445</v>
      </c>
      <c r="B46" s="64">
        <v>112.05773000000001</v>
      </c>
    </row>
    <row r="47" spans="1:2">
      <c r="A47" s="3">
        <v>18476</v>
      </c>
      <c r="B47" s="64">
        <v>112.66294000000001</v>
      </c>
    </row>
    <row r="48" spans="1:2">
      <c r="A48" s="3">
        <v>18507</v>
      </c>
      <c r="B48" s="64">
        <v>113.31471000000001</v>
      </c>
    </row>
    <row r="49" spans="1:2">
      <c r="A49" s="3">
        <v>18537</v>
      </c>
      <c r="B49" s="64">
        <v>114.05959</v>
      </c>
    </row>
    <row r="50" spans="1:2">
      <c r="A50" s="3">
        <v>18568</v>
      </c>
      <c r="B50" s="64">
        <v>114.52513999999999</v>
      </c>
    </row>
    <row r="51" spans="1:2">
      <c r="A51" s="3">
        <v>18598</v>
      </c>
      <c r="B51" s="64">
        <v>116.29423</v>
      </c>
    </row>
    <row r="52" spans="1:2">
      <c r="A52" s="3">
        <v>18629</v>
      </c>
      <c r="B52" s="64">
        <v>118.15642</v>
      </c>
    </row>
    <row r="53" spans="1:2">
      <c r="A53" s="3">
        <v>18660</v>
      </c>
      <c r="B53" s="64">
        <v>120.2514</v>
      </c>
    </row>
    <row r="54" spans="1:2">
      <c r="A54" s="3">
        <v>18688</v>
      </c>
      <c r="B54" s="64">
        <v>120.48417000000001</v>
      </c>
    </row>
    <row r="55" spans="1:2">
      <c r="A55" s="3">
        <v>18719</v>
      </c>
      <c r="B55" s="64">
        <v>120.67039</v>
      </c>
    </row>
    <row r="56" spans="1:2">
      <c r="A56" s="3">
        <v>18749</v>
      </c>
      <c r="B56" s="64">
        <v>120.99628</v>
      </c>
    </row>
    <row r="57" spans="1:2">
      <c r="A57" s="3">
        <v>18780</v>
      </c>
      <c r="B57" s="64">
        <v>120.71695</v>
      </c>
    </row>
    <row r="58" spans="1:2">
      <c r="A58" s="3">
        <v>18810</v>
      </c>
      <c r="B58" s="64">
        <v>120.62384</v>
      </c>
    </row>
    <row r="59" spans="1:2">
      <c r="A59" s="3">
        <v>18841</v>
      </c>
      <c r="B59" s="64">
        <v>120.39106</v>
      </c>
    </row>
    <row r="60" spans="1:2">
      <c r="A60" s="3">
        <v>18872</v>
      </c>
      <c r="B60" s="64">
        <v>121.1825</v>
      </c>
    </row>
    <row r="61" spans="1:2">
      <c r="A61" s="3">
        <v>18902</v>
      </c>
      <c r="B61" s="64">
        <v>121.78771</v>
      </c>
    </row>
    <row r="62" spans="1:2">
      <c r="A62" s="3">
        <v>18933</v>
      </c>
      <c r="B62" s="64">
        <v>122.53259</v>
      </c>
    </row>
    <row r="63" spans="1:2">
      <c r="A63" s="3">
        <v>18963</v>
      </c>
      <c r="B63" s="64">
        <v>123.23090999999999</v>
      </c>
    </row>
    <row r="64" spans="1:2">
      <c r="A64" s="3">
        <v>18994</v>
      </c>
      <c r="B64" s="64">
        <v>123.1378</v>
      </c>
    </row>
    <row r="65" spans="1:2">
      <c r="A65" s="3">
        <v>19025</v>
      </c>
      <c r="B65" s="64">
        <v>122.95158000000001</v>
      </c>
    </row>
    <row r="66" spans="1:2">
      <c r="A66" s="3">
        <v>19054</v>
      </c>
      <c r="B66" s="64">
        <v>122.85847</v>
      </c>
    </row>
    <row r="67" spans="1:2">
      <c r="A67" s="3">
        <v>19085</v>
      </c>
      <c r="B67" s="64">
        <v>123.18436</v>
      </c>
    </row>
    <row r="68" spans="1:2">
      <c r="A68" s="3">
        <v>19115</v>
      </c>
      <c r="B68" s="64">
        <v>123.23090999999999</v>
      </c>
    </row>
    <row r="69" spans="1:2">
      <c r="A69" s="3">
        <v>19146</v>
      </c>
      <c r="B69" s="64">
        <v>123.51024</v>
      </c>
    </row>
    <row r="70" spans="1:2">
      <c r="A70" s="3">
        <v>19176</v>
      </c>
      <c r="B70" s="64">
        <v>124.20856999999999</v>
      </c>
    </row>
    <row r="71" spans="1:2">
      <c r="A71" s="3">
        <v>19207</v>
      </c>
      <c r="B71" s="64">
        <v>124.25512000000001</v>
      </c>
    </row>
    <row r="72" spans="1:2">
      <c r="A72" s="3">
        <v>19238</v>
      </c>
      <c r="B72" s="64">
        <v>123.97579</v>
      </c>
    </row>
    <row r="73" spans="1:2">
      <c r="A73" s="3">
        <v>19268</v>
      </c>
      <c r="B73" s="64">
        <v>124.25512000000001</v>
      </c>
    </row>
    <row r="74" spans="1:2">
      <c r="A74" s="3">
        <v>19299</v>
      </c>
      <c r="B74" s="64">
        <v>124.25512000000001</v>
      </c>
    </row>
    <row r="75" spans="1:2">
      <c r="A75" s="3">
        <v>19329</v>
      </c>
      <c r="B75" s="64">
        <v>124.34823</v>
      </c>
    </row>
    <row r="76" spans="1:2">
      <c r="A76" s="3">
        <v>19360</v>
      </c>
      <c r="B76" s="64">
        <v>124.02235</v>
      </c>
    </row>
    <row r="77" spans="1:2">
      <c r="A77" s="3">
        <v>19391</v>
      </c>
      <c r="B77" s="64">
        <v>123.78957</v>
      </c>
    </row>
    <row r="78" spans="1:2">
      <c r="A78" s="3">
        <v>19419</v>
      </c>
      <c r="B78" s="64">
        <v>123.97579</v>
      </c>
    </row>
    <row r="79" spans="1:2">
      <c r="A79" s="3">
        <v>19450</v>
      </c>
      <c r="B79" s="64">
        <v>124.25512000000001</v>
      </c>
    </row>
    <row r="80" spans="1:2">
      <c r="A80" s="3">
        <v>19480</v>
      </c>
      <c r="B80" s="64">
        <v>124.30168</v>
      </c>
    </row>
    <row r="81" spans="1:2">
      <c r="A81" s="3">
        <v>19511</v>
      </c>
      <c r="B81" s="64">
        <v>124.62756</v>
      </c>
    </row>
    <row r="82" spans="1:2">
      <c r="A82" s="3">
        <v>19541</v>
      </c>
      <c r="B82" s="64">
        <v>124.72067</v>
      </c>
    </row>
    <row r="83" spans="1:2">
      <c r="A83" s="3">
        <v>19572</v>
      </c>
      <c r="B83" s="64">
        <v>125</v>
      </c>
    </row>
    <row r="84" spans="1:2">
      <c r="A84" s="3">
        <v>19603</v>
      </c>
      <c r="B84" s="64">
        <v>125.18622000000001</v>
      </c>
    </row>
    <row r="85" spans="1:2">
      <c r="A85" s="3">
        <v>19633</v>
      </c>
      <c r="B85" s="64">
        <v>125.46554999999999</v>
      </c>
    </row>
    <row r="86" spans="1:2">
      <c r="A86" s="3">
        <v>19664</v>
      </c>
      <c r="B86" s="64">
        <v>125</v>
      </c>
    </row>
    <row r="87" spans="1:2">
      <c r="A87" s="3">
        <v>19694</v>
      </c>
      <c r="B87" s="64">
        <v>125.09311</v>
      </c>
    </row>
    <row r="88" spans="1:2">
      <c r="A88" s="3">
        <v>19725</v>
      </c>
      <c r="B88" s="64">
        <v>125.41898999999999</v>
      </c>
    </row>
    <row r="89" spans="1:2">
      <c r="A89" s="3">
        <v>19756</v>
      </c>
      <c r="B89" s="64">
        <v>125.65177</v>
      </c>
    </row>
    <row r="90" spans="1:2">
      <c r="A90" s="3">
        <v>19784</v>
      </c>
      <c r="B90" s="64">
        <v>125.37244</v>
      </c>
    </row>
    <row r="91" spans="1:2">
      <c r="A91" s="3">
        <v>19815</v>
      </c>
      <c r="B91" s="64">
        <v>125.04655</v>
      </c>
    </row>
    <row r="92" spans="1:2">
      <c r="A92" s="3">
        <v>19845</v>
      </c>
      <c r="B92" s="64">
        <v>125.37244</v>
      </c>
    </row>
    <row r="93" spans="1:2">
      <c r="A93" s="3">
        <v>19876</v>
      </c>
      <c r="B93" s="64">
        <v>125.41898999999999</v>
      </c>
    </row>
    <row r="94" spans="1:2">
      <c r="A94" s="3">
        <v>19906</v>
      </c>
      <c r="B94" s="64">
        <v>125.04655</v>
      </c>
    </row>
    <row r="95" spans="1:2">
      <c r="A95" s="3">
        <v>19937</v>
      </c>
      <c r="B95" s="64">
        <v>125</v>
      </c>
    </row>
    <row r="96" spans="1:2">
      <c r="A96" s="3">
        <v>19968</v>
      </c>
      <c r="B96" s="64">
        <v>124.81377999999999</v>
      </c>
    </row>
    <row r="97" spans="1:2">
      <c r="A97" s="3">
        <v>19998</v>
      </c>
      <c r="B97" s="64">
        <v>124.39479</v>
      </c>
    </row>
    <row r="98" spans="1:2">
      <c r="A98" s="3">
        <v>20029</v>
      </c>
      <c r="B98" s="64">
        <v>124.67412</v>
      </c>
    </row>
    <row r="99" spans="1:2">
      <c r="A99" s="3">
        <v>20059</v>
      </c>
      <c r="B99" s="64">
        <v>124.62756</v>
      </c>
    </row>
    <row r="100" spans="1:2">
      <c r="A100" s="3">
        <v>20090</v>
      </c>
      <c r="B100" s="64">
        <v>124.62756</v>
      </c>
    </row>
    <row r="101" spans="1:2">
      <c r="A101" s="3">
        <v>20121</v>
      </c>
      <c r="B101" s="64">
        <v>124.86033999999999</v>
      </c>
    </row>
    <row r="102" spans="1:2">
      <c r="A102" s="3">
        <v>20149</v>
      </c>
      <c r="B102" s="64">
        <v>124.72067</v>
      </c>
    </row>
    <row r="103" spans="1:2">
      <c r="A103" s="3">
        <v>20180</v>
      </c>
      <c r="B103" s="64">
        <v>124.72067</v>
      </c>
    </row>
    <row r="104" spans="1:2">
      <c r="A104" s="3">
        <v>20210</v>
      </c>
      <c r="B104" s="64">
        <v>124.62756</v>
      </c>
    </row>
    <row r="105" spans="1:2">
      <c r="A105" s="3">
        <v>20241</v>
      </c>
      <c r="B105" s="64">
        <v>124.34823</v>
      </c>
    </row>
    <row r="106" spans="1:2">
      <c r="A106" s="3">
        <v>20271</v>
      </c>
      <c r="B106" s="64">
        <v>124.58101000000001</v>
      </c>
    </row>
    <row r="107" spans="1:2">
      <c r="A107" s="3">
        <v>20302</v>
      </c>
      <c r="B107" s="64">
        <v>124.39479</v>
      </c>
    </row>
    <row r="108" spans="1:2">
      <c r="A108" s="3">
        <v>20333</v>
      </c>
      <c r="B108" s="64">
        <v>125</v>
      </c>
    </row>
    <row r="109" spans="1:2">
      <c r="A109" s="3">
        <v>20363</v>
      </c>
      <c r="B109" s="64">
        <v>124.86033999999999</v>
      </c>
    </row>
    <row r="110" spans="1:2">
      <c r="A110" s="3">
        <v>20394</v>
      </c>
      <c r="B110" s="64">
        <v>125.13966000000001</v>
      </c>
    </row>
    <row r="111" spans="1:2">
      <c r="A111" s="3">
        <v>20424</v>
      </c>
      <c r="B111" s="64">
        <v>125.09311</v>
      </c>
    </row>
    <row r="112" spans="1:2">
      <c r="A112" s="3">
        <v>20455</v>
      </c>
      <c r="B112" s="64">
        <v>124.90689</v>
      </c>
    </row>
    <row r="113" spans="1:2">
      <c r="A113" s="3">
        <v>20486</v>
      </c>
      <c r="B113" s="64">
        <v>125.04655</v>
      </c>
    </row>
    <row r="114" spans="1:2">
      <c r="A114" s="3">
        <v>20515</v>
      </c>
      <c r="B114" s="64">
        <v>125.18622000000001</v>
      </c>
    </row>
    <row r="115" spans="1:2">
      <c r="A115" s="3">
        <v>20546</v>
      </c>
      <c r="B115" s="64">
        <v>125.37244</v>
      </c>
    </row>
    <row r="116" spans="1:2">
      <c r="A116" s="3">
        <v>20576</v>
      </c>
      <c r="B116" s="64">
        <v>125.83799</v>
      </c>
    </row>
    <row r="117" spans="1:2">
      <c r="A117" s="3">
        <v>20607</v>
      </c>
      <c r="B117" s="64">
        <v>126.39664999999999</v>
      </c>
    </row>
    <row r="118" spans="1:2">
      <c r="A118" s="3">
        <v>20637</v>
      </c>
      <c r="B118" s="64">
        <v>127.04841999999999</v>
      </c>
    </row>
    <row r="119" spans="1:2">
      <c r="A119" s="3">
        <v>20668</v>
      </c>
      <c r="B119" s="64">
        <v>127.14153</v>
      </c>
    </row>
    <row r="120" spans="1:2">
      <c r="A120" s="3">
        <v>20699</v>
      </c>
      <c r="B120" s="64">
        <v>127.32774999999999</v>
      </c>
    </row>
    <row r="121" spans="1:2">
      <c r="A121" s="3">
        <v>20729</v>
      </c>
      <c r="B121" s="64">
        <v>128.07263</v>
      </c>
    </row>
    <row r="122" spans="1:2">
      <c r="A122" s="3">
        <v>20760</v>
      </c>
      <c r="B122" s="64">
        <v>128.07263</v>
      </c>
    </row>
    <row r="123" spans="1:2">
      <c r="A123" s="3">
        <v>20790</v>
      </c>
      <c r="B123" s="64">
        <v>128.63128</v>
      </c>
    </row>
    <row r="124" spans="1:2">
      <c r="A124" s="3">
        <v>20821</v>
      </c>
      <c r="B124" s="64">
        <v>128.8175</v>
      </c>
    </row>
    <row r="125" spans="1:2">
      <c r="A125" s="3">
        <v>20852</v>
      </c>
      <c r="B125" s="64">
        <v>129.42272</v>
      </c>
    </row>
    <row r="126" spans="1:2">
      <c r="A126" s="3">
        <v>20880</v>
      </c>
      <c r="B126" s="64">
        <v>129.70205000000001</v>
      </c>
    </row>
    <row r="127" spans="1:2">
      <c r="A127" s="3">
        <v>20911</v>
      </c>
      <c r="B127" s="64">
        <v>130.02793</v>
      </c>
    </row>
    <row r="128" spans="1:2">
      <c r="A128" s="3">
        <v>20941</v>
      </c>
      <c r="B128" s="64">
        <v>130.35382000000001</v>
      </c>
    </row>
    <row r="129" spans="1:2">
      <c r="A129" s="3">
        <v>20972</v>
      </c>
      <c r="B129" s="64">
        <v>130.86591999999999</v>
      </c>
    </row>
    <row r="130" spans="1:2">
      <c r="A130" s="3">
        <v>21002</v>
      </c>
      <c r="B130" s="64">
        <v>131.23836</v>
      </c>
    </row>
    <row r="131" spans="1:2">
      <c r="A131" s="3">
        <v>21033</v>
      </c>
      <c r="B131" s="64">
        <v>131.65736000000001</v>
      </c>
    </row>
    <row r="132" spans="1:2">
      <c r="A132" s="3">
        <v>21064</v>
      </c>
      <c r="B132" s="64">
        <v>131.84358</v>
      </c>
    </row>
    <row r="133" spans="1:2">
      <c r="A133" s="3">
        <v>21094</v>
      </c>
      <c r="B133" s="64">
        <v>131.84358</v>
      </c>
    </row>
    <row r="134" spans="1:2">
      <c r="A134" s="3">
        <v>21125</v>
      </c>
      <c r="B134" s="64">
        <v>132.26257000000001</v>
      </c>
    </row>
    <row r="135" spans="1:2">
      <c r="A135" s="3">
        <v>21155</v>
      </c>
      <c r="B135" s="64">
        <v>132.5419</v>
      </c>
    </row>
    <row r="136" spans="1:2">
      <c r="A136" s="3">
        <v>21186</v>
      </c>
      <c r="B136" s="64">
        <v>133.33332999999999</v>
      </c>
    </row>
    <row r="137" spans="1:2">
      <c r="A137" s="3">
        <v>21217</v>
      </c>
      <c r="B137" s="64">
        <v>133.61266000000001</v>
      </c>
    </row>
    <row r="138" spans="1:2">
      <c r="A138" s="3">
        <v>21245</v>
      </c>
      <c r="B138" s="64">
        <v>134.4041</v>
      </c>
    </row>
    <row r="139" spans="1:2">
      <c r="A139" s="3">
        <v>21276</v>
      </c>
      <c r="B139" s="64">
        <v>134.72998000000001</v>
      </c>
    </row>
    <row r="140" spans="1:2">
      <c r="A140" s="3">
        <v>21306</v>
      </c>
      <c r="B140" s="64">
        <v>134.72998000000001</v>
      </c>
    </row>
    <row r="141" spans="1:2">
      <c r="A141" s="3">
        <v>21337</v>
      </c>
      <c r="B141" s="64">
        <v>134.59031999999999</v>
      </c>
    </row>
    <row r="142" spans="1:2">
      <c r="A142" s="3">
        <v>21367</v>
      </c>
      <c r="B142" s="64">
        <v>134.49721</v>
      </c>
    </row>
    <row r="143" spans="1:2">
      <c r="A143" s="3">
        <v>21398</v>
      </c>
      <c r="B143" s="64">
        <v>134.72998000000001</v>
      </c>
    </row>
    <row r="144" spans="1:2">
      <c r="A144" s="3">
        <v>21429</v>
      </c>
      <c r="B144" s="64">
        <v>134.59031999999999</v>
      </c>
    </row>
    <row r="145" spans="1:2">
      <c r="A145" s="3">
        <v>21459</v>
      </c>
      <c r="B145" s="64">
        <v>134.59031999999999</v>
      </c>
    </row>
    <row r="146" spans="1:2">
      <c r="A146" s="3">
        <v>21490</v>
      </c>
      <c r="B146" s="64">
        <v>134.77654000000001</v>
      </c>
    </row>
    <row r="147" spans="1:2">
      <c r="A147" s="3">
        <v>21520</v>
      </c>
      <c r="B147" s="64">
        <v>134.86965000000001</v>
      </c>
    </row>
    <row r="148" spans="1:2">
      <c r="A148" s="3">
        <v>21551</v>
      </c>
      <c r="B148" s="64">
        <v>135.05587</v>
      </c>
    </row>
    <row r="149" spans="1:2">
      <c r="A149" s="3">
        <v>21582</v>
      </c>
      <c r="B149" s="64">
        <v>135.00931</v>
      </c>
    </row>
    <row r="150" spans="1:2">
      <c r="A150" s="3">
        <v>21610</v>
      </c>
      <c r="B150" s="64">
        <v>134.86965000000001</v>
      </c>
    </row>
    <row r="151" spans="1:2">
      <c r="A151" s="3">
        <v>21641</v>
      </c>
      <c r="B151" s="64">
        <v>134.9162</v>
      </c>
    </row>
    <row r="152" spans="1:2">
      <c r="A152" s="3">
        <v>21671</v>
      </c>
      <c r="B152" s="64">
        <v>135.19552999999999</v>
      </c>
    </row>
    <row r="153" spans="1:2">
      <c r="A153" s="3">
        <v>21702</v>
      </c>
      <c r="B153" s="64">
        <v>135.52142000000001</v>
      </c>
    </row>
    <row r="154" spans="1:2">
      <c r="A154" s="3">
        <v>21732</v>
      </c>
      <c r="B154" s="64">
        <v>135.70764</v>
      </c>
    </row>
    <row r="155" spans="1:2">
      <c r="A155" s="3">
        <v>21763</v>
      </c>
      <c r="B155" s="64">
        <v>135.84729999999999</v>
      </c>
    </row>
    <row r="156" spans="1:2">
      <c r="A156" s="3">
        <v>21794</v>
      </c>
      <c r="B156" s="64">
        <v>136.17318</v>
      </c>
    </row>
    <row r="157" spans="1:2">
      <c r="A157" s="3">
        <v>21824</v>
      </c>
      <c r="B157" s="64">
        <v>136.63873000000001</v>
      </c>
    </row>
    <row r="158" spans="1:2">
      <c r="A158" s="3">
        <v>21855</v>
      </c>
      <c r="B158" s="64">
        <v>136.63873000000001</v>
      </c>
    </row>
    <row r="159" spans="1:2">
      <c r="A159" s="3">
        <v>21885</v>
      </c>
      <c r="B159" s="64">
        <v>136.91806</v>
      </c>
    </row>
    <row r="160" spans="1:2">
      <c r="A160" s="3">
        <v>21916</v>
      </c>
      <c r="B160" s="64">
        <v>136.73184000000001</v>
      </c>
    </row>
    <row r="161" spans="1:2">
      <c r="A161" s="3">
        <v>21947</v>
      </c>
      <c r="B161" s="64">
        <v>136.91806</v>
      </c>
    </row>
    <row r="162" spans="1:2">
      <c r="A162" s="3">
        <v>21976</v>
      </c>
      <c r="B162" s="64">
        <v>136.91806</v>
      </c>
    </row>
    <row r="163" spans="1:2">
      <c r="A163" s="3">
        <v>22007</v>
      </c>
      <c r="B163" s="64">
        <v>137.52328</v>
      </c>
    </row>
    <row r="164" spans="1:2">
      <c r="A164" s="3">
        <v>22037</v>
      </c>
      <c r="B164" s="64">
        <v>137.66293999999999</v>
      </c>
    </row>
    <row r="165" spans="1:2">
      <c r="A165" s="3">
        <v>22068</v>
      </c>
      <c r="B165" s="64">
        <v>137.84916000000001</v>
      </c>
    </row>
    <row r="166" spans="1:2">
      <c r="A166" s="3">
        <v>22098</v>
      </c>
      <c r="B166" s="64">
        <v>137.56983</v>
      </c>
    </row>
    <row r="167" spans="1:2">
      <c r="A167" s="3">
        <v>22129</v>
      </c>
      <c r="B167" s="64">
        <v>137.84916000000001</v>
      </c>
    </row>
    <row r="168" spans="1:2">
      <c r="A168" s="3">
        <v>22160</v>
      </c>
      <c r="B168" s="64">
        <v>137.84916000000001</v>
      </c>
    </row>
    <row r="169" spans="1:2">
      <c r="A169" s="3">
        <v>22190</v>
      </c>
      <c r="B169" s="64">
        <v>138.50093000000001</v>
      </c>
    </row>
    <row r="170" spans="1:2">
      <c r="A170" s="3">
        <v>22221</v>
      </c>
      <c r="B170" s="64">
        <v>138.64060000000001</v>
      </c>
    </row>
    <row r="171" spans="1:2">
      <c r="A171" s="3">
        <v>22251</v>
      </c>
      <c r="B171" s="64">
        <v>138.78026</v>
      </c>
    </row>
    <row r="172" spans="1:2">
      <c r="A172" s="3">
        <v>22282</v>
      </c>
      <c r="B172" s="64">
        <v>138.91992999999999</v>
      </c>
    </row>
    <row r="173" spans="1:2">
      <c r="A173" s="3">
        <v>22313</v>
      </c>
      <c r="B173" s="64">
        <v>138.91992999999999</v>
      </c>
    </row>
    <row r="174" spans="1:2">
      <c r="A174" s="3">
        <v>22341</v>
      </c>
      <c r="B174" s="64">
        <v>138.91992999999999</v>
      </c>
    </row>
    <row r="175" spans="1:2">
      <c r="A175" s="3">
        <v>22372</v>
      </c>
      <c r="B175" s="64">
        <v>138.78026</v>
      </c>
    </row>
    <row r="176" spans="1:2">
      <c r="A176" s="3">
        <v>22402</v>
      </c>
      <c r="B176" s="64">
        <v>138.91992999999999</v>
      </c>
    </row>
    <row r="177" spans="1:2">
      <c r="A177" s="3">
        <v>22433</v>
      </c>
      <c r="B177" s="64">
        <v>138.91992999999999</v>
      </c>
    </row>
    <row r="178" spans="1:2">
      <c r="A178" s="3">
        <v>22463</v>
      </c>
      <c r="B178" s="64">
        <v>139.29236</v>
      </c>
    </row>
    <row r="179" spans="1:2">
      <c r="A179" s="3">
        <v>22494</v>
      </c>
      <c r="B179" s="64">
        <v>139.38547</v>
      </c>
    </row>
    <row r="180" spans="1:2">
      <c r="A180" s="3">
        <v>22525</v>
      </c>
      <c r="B180" s="64">
        <v>139.57168999999999</v>
      </c>
    </row>
    <row r="181" spans="1:2">
      <c r="A181" s="3">
        <v>22555</v>
      </c>
      <c r="B181" s="64">
        <v>139.57168999999999</v>
      </c>
    </row>
    <row r="182" spans="1:2">
      <c r="A182" s="3">
        <v>22586</v>
      </c>
      <c r="B182" s="64">
        <v>139.57168999999999</v>
      </c>
    </row>
    <row r="183" spans="1:2">
      <c r="A183" s="3">
        <v>22616</v>
      </c>
      <c r="B183" s="64">
        <v>139.71136000000001</v>
      </c>
    </row>
    <row r="184" spans="1:2">
      <c r="A184" s="3">
        <v>22647</v>
      </c>
      <c r="B184" s="64">
        <v>139.85102000000001</v>
      </c>
    </row>
    <row r="185" spans="1:2">
      <c r="A185" s="3">
        <v>22678</v>
      </c>
      <c r="B185" s="64">
        <v>140.17690999999999</v>
      </c>
    </row>
    <row r="186" spans="1:2">
      <c r="A186" s="3">
        <v>22706</v>
      </c>
      <c r="B186" s="64">
        <v>140.45624000000001</v>
      </c>
    </row>
    <row r="187" spans="1:2">
      <c r="A187" s="3">
        <v>22737</v>
      </c>
      <c r="B187" s="64">
        <v>140.64246</v>
      </c>
    </row>
    <row r="188" spans="1:2">
      <c r="A188" s="3">
        <v>22767</v>
      </c>
      <c r="B188" s="64">
        <v>140.78211999999999</v>
      </c>
    </row>
    <row r="189" spans="1:2">
      <c r="A189" s="3">
        <v>22798</v>
      </c>
      <c r="B189" s="64">
        <v>140.64246</v>
      </c>
    </row>
    <row r="190" spans="1:2">
      <c r="A190" s="3">
        <v>22828</v>
      </c>
      <c r="B190" s="64">
        <v>140.68901</v>
      </c>
    </row>
    <row r="191" spans="1:2">
      <c r="A191" s="3">
        <v>22859</v>
      </c>
      <c r="B191" s="64">
        <v>140.96834000000001</v>
      </c>
    </row>
    <row r="192" spans="1:2">
      <c r="A192" s="3">
        <v>22890</v>
      </c>
      <c r="B192" s="64">
        <v>141.62011000000001</v>
      </c>
    </row>
    <row r="193" spans="1:2">
      <c r="A193" s="3">
        <v>22920</v>
      </c>
      <c r="B193" s="64">
        <v>141.43388999999999</v>
      </c>
    </row>
    <row r="194" spans="1:2">
      <c r="A194" s="3">
        <v>22951</v>
      </c>
      <c r="B194" s="64">
        <v>141.43388999999999</v>
      </c>
    </row>
    <row r="195" spans="1:2">
      <c r="A195" s="3">
        <v>22981</v>
      </c>
      <c r="B195" s="64">
        <v>141.43388999999999</v>
      </c>
    </row>
    <row r="196" spans="1:2">
      <c r="A196" s="3">
        <v>23012</v>
      </c>
      <c r="B196" s="64">
        <v>141.71322000000001</v>
      </c>
    </row>
    <row r="197" spans="1:2">
      <c r="A197" s="3">
        <v>23043</v>
      </c>
      <c r="B197" s="64">
        <v>141.89944</v>
      </c>
    </row>
    <row r="198" spans="1:2">
      <c r="A198" s="3">
        <v>23071</v>
      </c>
      <c r="B198" s="64">
        <v>142.03910999999999</v>
      </c>
    </row>
    <row r="199" spans="1:2">
      <c r="A199" s="3">
        <v>23102</v>
      </c>
      <c r="B199" s="64">
        <v>141.89944</v>
      </c>
    </row>
    <row r="200" spans="1:2">
      <c r="A200" s="3">
        <v>23132</v>
      </c>
      <c r="B200" s="64">
        <v>142.03910999999999</v>
      </c>
    </row>
    <row r="201" spans="1:2">
      <c r="A201" s="3">
        <v>23163</v>
      </c>
      <c r="B201" s="64">
        <v>142.50466</v>
      </c>
    </row>
    <row r="202" spans="1:2">
      <c r="A202" s="3">
        <v>23193</v>
      </c>
      <c r="B202" s="64">
        <v>142.87709000000001</v>
      </c>
    </row>
    <row r="203" spans="1:2">
      <c r="A203" s="3">
        <v>23224</v>
      </c>
      <c r="B203" s="64">
        <v>143.15642</v>
      </c>
    </row>
    <row r="204" spans="1:2">
      <c r="A204" s="3">
        <v>23255</v>
      </c>
      <c r="B204" s="64">
        <v>143.01676</v>
      </c>
    </row>
    <row r="205" spans="1:2">
      <c r="A205" s="3">
        <v>23285</v>
      </c>
      <c r="B205" s="64">
        <v>143.15642</v>
      </c>
    </row>
    <row r="206" spans="1:2">
      <c r="A206" s="3">
        <v>23316</v>
      </c>
      <c r="B206" s="64">
        <v>143.29608999999999</v>
      </c>
    </row>
    <row r="207" spans="1:2">
      <c r="A207" s="3">
        <v>23346</v>
      </c>
      <c r="B207" s="64">
        <v>143.76164</v>
      </c>
    </row>
    <row r="208" spans="1:2">
      <c r="A208" s="3">
        <v>23377</v>
      </c>
      <c r="B208" s="64">
        <v>144.04096999999999</v>
      </c>
    </row>
    <row r="209" spans="1:2">
      <c r="A209" s="3">
        <v>23408</v>
      </c>
      <c r="B209" s="64">
        <v>143.90129999999999</v>
      </c>
    </row>
    <row r="210" spans="1:2">
      <c r="A210" s="3">
        <v>23437</v>
      </c>
      <c r="B210" s="64">
        <v>144.04096999999999</v>
      </c>
    </row>
    <row r="211" spans="1:2">
      <c r="A211" s="3">
        <v>23468</v>
      </c>
      <c r="B211" s="64">
        <v>144.08752000000001</v>
      </c>
    </row>
    <row r="212" spans="1:2">
      <c r="A212" s="3">
        <v>23498</v>
      </c>
      <c r="B212" s="64">
        <v>144.22719000000001</v>
      </c>
    </row>
    <row r="213" spans="1:2">
      <c r="A213" s="3">
        <v>23529</v>
      </c>
      <c r="B213" s="64">
        <v>144.36685</v>
      </c>
    </row>
    <row r="214" spans="1:2">
      <c r="A214" s="3">
        <v>23559</v>
      </c>
      <c r="B214" s="64">
        <v>144.41341</v>
      </c>
    </row>
    <row r="215" spans="1:2">
      <c r="A215" s="3">
        <v>23590</v>
      </c>
      <c r="B215" s="64">
        <v>144.55306999999999</v>
      </c>
    </row>
    <row r="216" spans="1:2">
      <c r="A216" s="3">
        <v>23621</v>
      </c>
      <c r="B216" s="64">
        <v>144.69273999999999</v>
      </c>
    </row>
    <row r="217" spans="1:2">
      <c r="A217" s="3">
        <v>23651</v>
      </c>
      <c r="B217" s="64">
        <v>144.87896000000001</v>
      </c>
    </row>
    <row r="218" spans="1:2">
      <c r="A218" s="3">
        <v>23682</v>
      </c>
      <c r="B218" s="64">
        <v>145.29794999999999</v>
      </c>
    </row>
    <row r="219" spans="1:2">
      <c r="A219" s="3">
        <v>23712</v>
      </c>
      <c r="B219" s="64">
        <v>145.48417000000001</v>
      </c>
    </row>
    <row r="220" spans="1:2">
      <c r="A220" s="3">
        <v>23743</v>
      </c>
      <c r="B220" s="64">
        <v>145.62384</v>
      </c>
    </row>
    <row r="221" spans="1:2">
      <c r="A221" s="3">
        <v>23774</v>
      </c>
      <c r="B221" s="64">
        <v>145.62384</v>
      </c>
    </row>
    <row r="222" spans="1:2">
      <c r="A222" s="3">
        <v>23802</v>
      </c>
      <c r="B222" s="64">
        <v>145.76349999999999</v>
      </c>
    </row>
    <row r="223" spans="1:2">
      <c r="A223" s="3">
        <v>23833</v>
      </c>
      <c r="B223" s="64">
        <v>146.08939000000001</v>
      </c>
    </row>
    <row r="224" spans="1:2">
      <c r="A224" s="3">
        <v>23863</v>
      </c>
      <c r="B224" s="64">
        <v>146.55493000000001</v>
      </c>
    </row>
    <row r="225" spans="1:2">
      <c r="A225" s="3">
        <v>23894</v>
      </c>
      <c r="B225" s="64">
        <v>147.16014999999999</v>
      </c>
    </row>
    <row r="226" spans="1:2">
      <c r="A226" s="3">
        <v>23924</v>
      </c>
      <c r="B226" s="64">
        <v>147.02047999999999</v>
      </c>
    </row>
    <row r="227" spans="1:2">
      <c r="A227" s="3">
        <v>23955</v>
      </c>
      <c r="B227" s="64">
        <v>146.88082</v>
      </c>
    </row>
    <row r="228" spans="1:2">
      <c r="A228" s="3">
        <v>23986</v>
      </c>
      <c r="B228" s="64">
        <v>147.20670000000001</v>
      </c>
    </row>
    <row r="229" spans="1:2">
      <c r="A229" s="3">
        <v>24016</v>
      </c>
      <c r="B229" s="64">
        <v>147.34637000000001</v>
      </c>
    </row>
    <row r="230" spans="1:2">
      <c r="A230" s="3">
        <v>24047</v>
      </c>
      <c r="B230" s="64">
        <v>147.81191999999999</v>
      </c>
    </row>
    <row r="231" spans="1:2">
      <c r="A231" s="3">
        <v>24077</v>
      </c>
      <c r="B231" s="64">
        <v>148.27746999999999</v>
      </c>
    </row>
    <row r="232" spans="1:2">
      <c r="A232" s="3">
        <v>24108</v>
      </c>
      <c r="B232" s="64">
        <v>148.41712999999999</v>
      </c>
    </row>
    <row r="233" spans="1:2">
      <c r="A233" s="3">
        <v>24139</v>
      </c>
      <c r="B233" s="64">
        <v>149.34823</v>
      </c>
    </row>
    <row r="234" spans="1:2">
      <c r="A234" s="3">
        <v>24167</v>
      </c>
      <c r="B234" s="64">
        <v>149.81378000000001</v>
      </c>
    </row>
    <row r="235" spans="1:2">
      <c r="A235" s="3">
        <v>24198</v>
      </c>
      <c r="B235" s="64">
        <v>150.27932999999999</v>
      </c>
    </row>
    <row r="236" spans="1:2">
      <c r="A236" s="3">
        <v>24228</v>
      </c>
      <c r="B236" s="64">
        <v>150.60521</v>
      </c>
    </row>
    <row r="237" spans="1:2">
      <c r="A237" s="3">
        <v>24259</v>
      </c>
      <c r="B237" s="64">
        <v>150.74487999999999</v>
      </c>
    </row>
    <row r="238" spans="1:2">
      <c r="A238" s="3">
        <v>24289</v>
      </c>
      <c r="B238" s="64">
        <v>151.07076000000001</v>
      </c>
    </row>
    <row r="239" spans="1:2">
      <c r="A239" s="3">
        <v>24320</v>
      </c>
      <c r="B239" s="64">
        <v>152.00185999999999</v>
      </c>
    </row>
    <row r="240" spans="1:2">
      <c r="A240" s="3">
        <v>24351</v>
      </c>
      <c r="B240" s="64">
        <v>152.46741</v>
      </c>
    </row>
    <row r="241" spans="1:2">
      <c r="A241" s="3">
        <v>24381</v>
      </c>
      <c r="B241" s="64">
        <v>152.93296000000001</v>
      </c>
    </row>
    <row r="242" spans="1:2">
      <c r="A242" s="3">
        <v>24412</v>
      </c>
      <c r="B242" s="64">
        <v>153.07263</v>
      </c>
    </row>
    <row r="243" spans="1:2">
      <c r="A243" s="3">
        <v>24442</v>
      </c>
      <c r="B243" s="64">
        <v>153.25885</v>
      </c>
    </row>
    <row r="244" spans="1:2">
      <c r="A244" s="3">
        <v>24473</v>
      </c>
      <c r="B244" s="64">
        <v>153.16574</v>
      </c>
    </row>
    <row r="245" spans="1:2">
      <c r="A245" s="3">
        <v>24504</v>
      </c>
      <c r="B245" s="64">
        <v>153.63128</v>
      </c>
    </row>
    <row r="246" spans="1:2">
      <c r="A246" s="3">
        <v>24532</v>
      </c>
      <c r="B246" s="64">
        <v>153.63128</v>
      </c>
    </row>
    <row r="247" spans="1:2">
      <c r="A247" s="3">
        <v>24563</v>
      </c>
      <c r="B247" s="64">
        <v>154.09683000000001</v>
      </c>
    </row>
    <row r="248" spans="1:2">
      <c r="A248" s="3">
        <v>24593</v>
      </c>
      <c r="B248" s="64">
        <v>154.09683000000001</v>
      </c>
    </row>
    <row r="249" spans="1:2">
      <c r="A249" s="3">
        <v>24624</v>
      </c>
      <c r="B249" s="64">
        <v>155.02793</v>
      </c>
    </row>
    <row r="250" spans="1:2">
      <c r="A250" s="3">
        <v>24654</v>
      </c>
      <c r="B250" s="64">
        <v>155.49348000000001</v>
      </c>
    </row>
    <row r="251" spans="1:2">
      <c r="A251" s="3">
        <v>24685</v>
      </c>
      <c r="B251" s="64">
        <v>155.95903000000001</v>
      </c>
    </row>
    <row r="252" spans="1:2">
      <c r="A252" s="3">
        <v>24716</v>
      </c>
      <c r="B252" s="64">
        <v>156.42457999999999</v>
      </c>
    </row>
    <row r="253" spans="1:2">
      <c r="A253" s="3">
        <v>24746</v>
      </c>
      <c r="B253" s="64">
        <v>156.89013</v>
      </c>
    </row>
    <row r="254" spans="1:2">
      <c r="A254" s="3">
        <v>24777</v>
      </c>
      <c r="B254" s="64">
        <v>157.82123000000001</v>
      </c>
    </row>
    <row r="255" spans="1:2">
      <c r="A255" s="3">
        <v>24807</v>
      </c>
      <c r="B255" s="64">
        <v>158.28677999999999</v>
      </c>
    </row>
    <row r="256" spans="1:2">
      <c r="A256" s="3">
        <v>24838</v>
      </c>
      <c r="B256" s="64">
        <v>158.75233</v>
      </c>
    </row>
    <row r="257" spans="1:2">
      <c r="A257" s="3">
        <v>24869</v>
      </c>
      <c r="B257" s="64">
        <v>159.21788000000001</v>
      </c>
    </row>
    <row r="258" spans="1:2">
      <c r="A258" s="3">
        <v>24898</v>
      </c>
      <c r="B258" s="64">
        <v>159.68342999999999</v>
      </c>
    </row>
    <row r="259" spans="1:2">
      <c r="A259" s="3">
        <v>24929</v>
      </c>
      <c r="B259" s="64">
        <v>160.14897999999999</v>
      </c>
    </row>
    <row r="260" spans="1:2">
      <c r="A260" s="3">
        <v>24959</v>
      </c>
      <c r="B260" s="64">
        <v>160.61453</v>
      </c>
    </row>
    <row r="261" spans="1:2">
      <c r="A261" s="3">
        <v>24990</v>
      </c>
      <c r="B261" s="64">
        <v>161.54562000000001</v>
      </c>
    </row>
    <row r="262" spans="1:2">
      <c r="A262" s="3">
        <v>25020</v>
      </c>
      <c r="B262" s="64">
        <v>162.47672</v>
      </c>
    </row>
    <row r="263" spans="1:2">
      <c r="A263" s="3">
        <v>25051</v>
      </c>
      <c r="B263" s="64">
        <v>162.94227000000001</v>
      </c>
    </row>
    <row r="264" spans="1:2">
      <c r="A264" s="3">
        <v>25082</v>
      </c>
      <c r="B264" s="64">
        <v>163.40781999999999</v>
      </c>
    </row>
    <row r="265" spans="1:2">
      <c r="A265" s="3">
        <v>25112</v>
      </c>
      <c r="B265" s="64">
        <v>164.33892</v>
      </c>
    </row>
    <row r="266" spans="1:2">
      <c r="A266" s="3">
        <v>25143</v>
      </c>
      <c r="B266" s="64">
        <v>164.80447000000001</v>
      </c>
    </row>
    <row r="267" spans="1:2">
      <c r="A267" s="3">
        <v>25173</v>
      </c>
      <c r="B267" s="64">
        <v>165.73557</v>
      </c>
    </row>
    <row r="268" spans="1:2">
      <c r="A268" s="3">
        <v>25204</v>
      </c>
      <c r="B268" s="64">
        <v>166.20112</v>
      </c>
    </row>
    <row r="269" spans="1:2">
      <c r="A269" s="3">
        <v>25235</v>
      </c>
      <c r="B269" s="64">
        <v>166.66667000000001</v>
      </c>
    </row>
    <row r="270" spans="1:2">
      <c r="A270" s="3">
        <v>25263</v>
      </c>
      <c r="B270" s="64">
        <v>168.06331</v>
      </c>
    </row>
    <row r="271" spans="1:2">
      <c r="A271" s="3">
        <v>25294</v>
      </c>
      <c r="B271" s="64">
        <v>168.99440999999999</v>
      </c>
    </row>
    <row r="272" spans="1:2">
      <c r="A272" s="3">
        <v>25324</v>
      </c>
      <c r="B272" s="64">
        <v>169.45996</v>
      </c>
    </row>
    <row r="273" spans="1:2">
      <c r="A273" s="3">
        <v>25355</v>
      </c>
      <c r="B273" s="64">
        <v>170.39106000000001</v>
      </c>
    </row>
    <row r="274" spans="1:2">
      <c r="A274" s="3">
        <v>25385</v>
      </c>
      <c r="B274" s="64">
        <v>171.32216</v>
      </c>
    </row>
    <row r="275" spans="1:2">
      <c r="A275" s="3">
        <v>25416</v>
      </c>
      <c r="B275" s="64">
        <v>171.78771</v>
      </c>
    </row>
    <row r="276" spans="1:2">
      <c r="A276" s="3">
        <v>25447</v>
      </c>
      <c r="B276" s="64">
        <v>172.71880999999999</v>
      </c>
    </row>
    <row r="277" spans="1:2">
      <c r="A277" s="3">
        <v>25477</v>
      </c>
      <c r="B277" s="64">
        <v>173.64991000000001</v>
      </c>
    </row>
    <row r="278" spans="1:2">
      <c r="A278" s="3">
        <v>25508</v>
      </c>
      <c r="B278" s="64">
        <v>174.58100999999999</v>
      </c>
    </row>
    <row r="279" spans="1:2">
      <c r="A279" s="3">
        <v>25538</v>
      </c>
      <c r="B279" s="64">
        <v>175.5121</v>
      </c>
    </row>
    <row r="280" spans="1:2">
      <c r="A280" s="3">
        <v>25569</v>
      </c>
      <c r="B280" s="64">
        <v>176.44319999999999</v>
      </c>
    </row>
    <row r="281" spans="1:2">
      <c r="A281" s="3">
        <v>25600</v>
      </c>
      <c r="B281" s="64">
        <v>177.37430000000001</v>
      </c>
    </row>
    <row r="282" spans="1:2">
      <c r="A282" s="3">
        <v>25628</v>
      </c>
      <c r="B282" s="64">
        <v>178.30539999999999</v>
      </c>
    </row>
    <row r="283" spans="1:2">
      <c r="A283" s="3">
        <v>25659</v>
      </c>
      <c r="B283" s="64">
        <v>179.23650000000001</v>
      </c>
    </row>
    <row r="284" spans="1:2">
      <c r="A284" s="3">
        <v>25689</v>
      </c>
      <c r="B284" s="64">
        <v>179.70205000000001</v>
      </c>
    </row>
    <row r="285" spans="1:2">
      <c r="A285" s="3">
        <v>25720</v>
      </c>
      <c r="B285" s="64">
        <v>180.63315</v>
      </c>
    </row>
    <row r="286" spans="1:2">
      <c r="A286" s="3">
        <v>25750</v>
      </c>
      <c r="B286" s="64">
        <v>181.09870000000001</v>
      </c>
    </row>
    <row r="287" spans="1:2">
      <c r="A287" s="3">
        <v>25781</v>
      </c>
      <c r="B287" s="64">
        <v>181.56424999999999</v>
      </c>
    </row>
    <row r="288" spans="1:2">
      <c r="A288" s="3">
        <v>25812</v>
      </c>
      <c r="B288" s="64">
        <v>182.49534</v>
      </c>
    </row>
    <row r="289" spans="1:2">
      <c r="A289" s="3">
        <v>25842</v>
      </c>
      <c r="B289" s="64">
        <v>183.42644000000001</v>
      </c>
    </row>
    <row r="290" spans="1:2">
      <c r="A290" s="3">
        <v>25873</v>
      </c>
      <c r="B290" s="64">
        <v>184.35754</v>
      </c>
    </row>
    <row r="291" spans="1:2">
      <c r="A291" s="3">
        <v>25903</v>
      </c>
      <c r="B291" s="64">
        <v>185.28863999999999</v>
      </c>
    </row>
    <row r="292" spans="1:2">
      <c r="A292" s="3">
        <v>25934</v>
      </c>
      <c r="B292" s="64">
        <v>185.75418999999999</v>
      </c>
    </row>
    <row r="293" spans="1:2">
      <c r="A293" s="3">
        <v>25965</v>
      </c>
      <c r="B293" s="64">
        <v>185.75418999999999</v>
      </c>
    </row>
    <row r="294" spans="1:2">
      <c r="A294" s="3">
        <v>25993</v>
      </c>
      <c r="B294" s="64">
        <v>186.21974</v>
      </c>
    </row>
    <row r="295" spans="1:2">
      <c r="A295" s="3">
        <v>26024</v>
      </c>
      <c r="B295" s="64">
        <v>186.68529000000001</v>
      </c>
    </row>
    <row r="296" spans="1:2">
      <c r="A296" s="3">
        <v>26054</v>
      </c>
      <c r="B296" s="64">
        <v>187.61639</v>
      </c>
    </row>
    <row r="297" spans="1:2">
      <c r="A297" s="3">
        <v>26085</v>
      </c>
      <c r="B297" s="64">
        <v>188.54749000000001</v>
      </c>
    </row>
    <row r="298" spans="1:2">
      <c r="A298" s="3">
        <v>26115</v>
      </c>
      <c r="B298" s="64">
        <v>189.01303999999999</v>
      </c>
    </row>
    <row r="299" spans="1:2">
      <c r="A299" s="3">
        <v>26146</v>
      </c>
      <c r="B299" s="64">
        <v>189.47857999999999</v>
      </c>
    </row>
    <row r="300" spans="1:2">
      <c r="A300" s="3">
        <v>26177</v>
      </c>
      <c r="B300" s="64">
        <v>189.94413</v>
      </c>
    </row>
    <row r="301" spans="1:2">
      <c r="A301" s="3">
        <v>26207</v>
      </c>
      <c r="B301" s="64">
        <v>190.40968000000001</v>
      </c>
    </row>
    <row r="302" spans="1:2">
      <c r="A302" s="3">
        <v>26238</v>
      </c>
      <c r="B302" s="64">
        <v>190.87522999999999</v>
      </c>
    </row>
    <row r="303" spans="1:2">
      <c r="A303" s="3">
        <v>26268</v>
      </c>
      <c r="B303" s="64">
        <v>191.34078</v>
      </c>
    </row>
    <row r="304" spans="1:2">
      <c r="A304" s="3">
        <v>26299</v>
      </c>
      <c r="B304" s="64">
        <v>191.80633</v>
      </c>
    </row>
    <row r="305" spans="1:2">
      <c r="A305" s="3">
        <v>26330</v>
      </c>
      <c r="B305" s="64">
        <v>192.73742999999999</v>
      </c>
    </row>
    <row r="306" spans="1:2">
      <c r="A306" s="3">
        <v>26359</v>
      </c>
      <c r="B306" s="64">
        <v>192.73742999999999</v>
      </c>
    </row>
    <row r="307" spans="1:2">
      <c r="A307" s="3">
        <v>26390</v>
      </c>
      <c r="B307" s="64">
        <v>193.20298</v>
      </c>
    </row>
    <row r="308" spans="1:2">
      <c r="A308" s="3">
        <v>26420</v>
      </c>
      <c r="B308" s="64">
        <v>193.66853</v>
      </c>
    </row>
    <row r="309" spans="1:2">
      <c r="A309" s="3">
        <v>26451</v>
      </c>
      <c r="B309" s="64">
        <v>194.13408000000001</v>
      </c>
    </row>
    <row r="310" spans="1:2">
      <c r="A310" s="3">
        <v>26481</v>
      </c>
      <c r="B310" s="64">
        <v>194.59962999999999</v>
      </c>
    </row>
    <row r="311" spans="1:2">
      <c r="A311" s="3">
        <v>26512</v>
      </c>
      <c r="B311" s="64">
        <v>195.06518</v>
      </c>
    </row>
    <row r="312" spans="1:2">
      <c r="A312" s="3">
        <v>26543</v>
      </c>
      <c r="B312" s="64">
        <v>195.99628000000001</v>
      </c>
    </row>
    <row r="313" spans="1:2">
      <c r="A313" s="3">
        <v>26573</v>
      </c>
      <c r="B313" s="64">
        <v>196.46181999999999</v>
      </c>
    </row>
    <row r="314" spans="1:2">
      <c r="A314" s="3">
        <v>26604</v>
      </c>
      <c r="B314" s="64">
        <v>197.39292</v>
      </c>
    </row>
    <row r="315" spans="1:2">
      <c r="A315" s="3">
        <v>26634</v>
      </c>
      <c r="B315" s="64">
        <v>197.85847000000001</v>
      </c>
    </row>
    <row r="316" spans="1:2">
      <c r="A316" s="3">
        <v>26665</v>
      </c>
      <c r="B316" s="64">
        <v>198.78957</v>
      </c>
    </row>
    <row r="317" spans="1:2">
      <c r="A317" s="3">
        <v>26696</v>
      </c>
      <c r="B317" s="64">
        <v>200.18621999999999</v>
      </c>
    </row>
    <row r="318" spans="1:2">
      <c r="A318" s="3">
        <v>26724</v>
      </c>
      <c r="B318" s="64">
        <v>202.04841999999999</v>
      </c>
    </row>
    <row r="319" spans="1:2">
      <c r="A319" s="3">
        <v>26755</v>
      </c>
      <c r="B319" s="64">
        <v>203.44506999999999</v>
      </c>
    </row>
    <row r="320" spans="1:2">
      <c r="A320" s="3">
        <v>26785</v>
      </c>
      <c r="B320" s="64">
        <v>204.37616</v>
      </c>
    </row>
    <row r="321" spans="1:2">
      <c r="A321" s="3">
        <v>26816</v>
      </c>
      <c r="B321" s="64">
        <v>205.77280999999999</v>
      </c>
    </row>
    <row r="322" spans="1:2">
      <c r="A322" s="3">
        <v>26846</v>
      </c>
      <c r="B322" s="64">
        <v>205.77280999999999</v>
      </c>
    </row>
    <row r="323" spans="1:2">
      <c r="A323" s="3">
        <v>26877</v>
      </c>
      <c r="B323" s="64">
        <v>209.49721</v>
      </c>
    </row>
    <row r="324" spans="1:2">
      <c r="A324" s="3">
        <v>26908</v>
      </c>
      <c r="B324" s="64">
        <v>210.42831000000001</v>
      </c>
    </row>
    <row r="325" spans="1:2">
      <c r="A325" s="3">
        <v>26938</v>
      </c>
      <c r="B325" s="64">
        <v>212.29050000000001</v>
      </c>
    </row>
    <row r="326" spans="1:2">
      <c r="A326" s="3">
        <v>26969</v>
      </c>
      <c r="B326" s="64">
        <v>213.68715</v>
      </c>
    </row>
    <row r="327" spans="1:2">
      <c r="A327" s="3">
        <v>26999</v>
      </c>
      <c r="B327" s="64">
        <v>215.54935</v>
      </c>
    </row>
    <row r="328" spans="1:2">
      <c r="A328" s="3">
        <v>27030</v>
      </c>
      <c r="B328" s="64">
        <v>217.87709000000001</v>
      </c>
    </row>
    <row r="329" spans="1:2">
      <c r="A329" s="3">
        <v>27061</v>
      </c>
      <c r="B329" s="64">
        <v>220.20483999999999</v>
      </c>
    </row>
    <row r="330" spans="1:2">
      <c r="A330" s="3">
        <v>27089</v>
      </c>
      <c r="B330" s="64">
        <v>222.53259</v>
      </c>
    </row>
    <row r="331" spans="1:2">
      <c r="A331" s="3">
        <v>27120</v>
      </c>
      <c r="B331" s="64">
        <v>223.92923999999999</v>
      </c>
    </row>
    <row r="332" spans="1:2">
      <c r="A332" s="3">
        <v>27150</v>
      </c>
      <c r="B332" s="64">
        <v>226.25698</v>
      </c>
    </row>
    <row r="333" spans="1:2">
      <c r="A333" s="3">
        <v>27181</v>
      </c>
      <c r="B333" s="64">
        <v>228.11918</v>
      </c>
    </row>
    <row r="334" spans="1:2">
      <c r="A334" s="3">
        <v>27211</v>
      </c>
      <c r="B334" s="64">
        <v>229.51582999999999</v>
      </c>
    </row>
    <row r="335" spans="1:2">
      <c r="A335" s="3">
        <v>27242</v>
      </c>
      <c r="B335" s="64">
        <v>232.30912000000001</v>
      </c>
    </row>
    <row r="336" spans="1:2">
      <c r="A336" s="3">
        <v>27273</v>
      </c>
      <c r="B336" s="64">
        <v>235.56797</v>
      </c>
    </row>
    <row r="337" spans="1:2">
      <c r="A337" s="3">
        <v>27303</v>
      </c>
      <c r="B337" s="64">
        <v>237.43017</v>
      </c>
    </row>
    <row r="338" spans="1:2">
      <c r="A338" s="3">
        <v>27334</v>
      </c>
      <c r="B338" s="64">
        <v>239.75791000000001</v>
      </c>
    </row>
    <row r="339" spans="1:2">
      <c r="A339" s="3">
        <v>27364</v>
      </c>
      <c r="B339" s="64">
        <v>241.62011000000001</v>
      </c>
    </row>
    <row r="340" spans="1:2">
      <c r="A340" s="3">
        <v>27395</v>
      </c>
      <c r="B340" s="64">
        <v>243.48231000000001</v>
      </c>
    </row>
    <row r="341" spans="1:2">
      <c r="A341" s="3">
        <v>27426</v>
      </c>
      <c r="B341" s="64">
        <v>244.87896000000001</v>
      </c>
    </row>
    <row r="342" spans="1:2">
      <c r="A342" s="3">
        <v>27454</v>
      </c>
      <c r="B342" s="64">
        <v>245.81005999999999</v>
      </c>
    </row>
    <row r="343" spans="1:2">
      <c r="A343" s="3">
        <v>27485</v>
      </c>
      <c r="B343" s="64">
        <v>246.74115</v>
      </c>
    </row>
    <row r="344" spans="1:2">
      <c r="A344" s="3">
        <v>27515</v>
      </c>
      <c r="B344" s="64">
        <v>247.20670000000001</v>
      </c>
    </row>
    <row r="345" spans="1:2">
      <c r="A345" s="3">
        <v>27546</v>
      </c>
      <c r="B345" s="64">
        <v>249.06890000000001</v>
      </c>
    </row>
    <row r="346" spans="1:2">
      <c r="A346" s="3">
        <v>27576</v>
      </c>
      <c r="B346" s="64">
        <v>251.39664999999999</v>
      </c>
    </row>
    <row r="347" spans="1:2">
      <c r="A347" s="3">
        <v>27607</v>
      </c>
      <c r="B347" s="64">
        <v>252.32775000000001</v>
      </c>
    </row>
    <row r="348" spans="1:2">
      <c r="A348" s="3">
        <v>27638</v>
      </c>
      <c r="B348" s="64">
        <v>254.18994000000001</v>
      </c>
    </row>
    <row r="349" spans="1:2">
      <c r="A349" s="3">
        <v>27668</v>
      </c>
      <c r="B349" s="64">
        <v>255.58659</v>
      </c>
    </row>
    <row r="350" spans="1:2">
      <c r="A350" s="3">
        <v>27699</v>
      </c>
      <c r="B350" s="64">
        <v>257.44878999999997</v>
      </c>
    </row>
    <row r="351" spans="1:2">
      <c r="A351" s="3">
        <v>27729</v>
      </c>
      <c r="B351" s="64">
        <v>258.84544</v>
      </c>
    </row>
    <row r="352" spans="1:2">
      <c r="A352" s="3">
        <v>27760</v>
      </c>
      <c r="B352" s="64">
        <v>259.77654000000001</v>
      </c>
    </row>
    <row r="353" spans="1:2">
      <c r="A353" s="3">
        <v>27791</v>
      </c>
      <c r="B353" s="64">
        <v>260.24209000000002</v>
      </c>
    </row>
    <row r="354" spans="1:2">
      <c r="A354" s="3">
        <v>27820</v>
      </c>
      <c r="B354" s="64">
        <v>260.70764000000003</v>
      </c>
    </row>
    <row r="355" spans="1:2">
      <c r="A355" s="3">
        <v>27851</v>
      </c>
      <c r="B355" s="64">
        <v>261.17318</v>
      </c>
    </row>
    <row r="356" spans="1:2">
      <c r="A356" s="3">
        <v>27881</v>
      </c>
      <c r="B356" s="64">
        <v>262.56983000000002</v>
      </c>
    </row>
    <row r="357" spans="1:2">
      <c r="A357" s="3">
        <v>27912</v>
      </c>
      <c r="B357" s="64">
        <v>263.96647999999999</v>
      </c>
    </row>
    <row r="358" spans="1:2">
      <c r="A358" s="3">
        <v>27942</v>
      </c>
      <c r="B358" s="64">
        <v>265.36313000000001</v>
      </c>
    </row>
    <row r="359" spans="1:2">
      <c r="A359" s="3">
        <v>27973</v>
      </c>
      <c r="B359" s="64">
        <v>266.75977999999998</v>
      </c>
    </row>
    <row r="360" spans="1:2">
      <c r="A360" s="3">
        <v>28004</v>
      </c>
      <c r="B360" s="64">
        <v>268.15642000000003</v>
      </c>
    </row>
    <row r="361" spans="1:2">
      <c r="A361" s="3">
        <v>28034</v>
      </c>
      <c r="B361" s="64">
        <v>269.55306999999999</v>
      </c>
    </row>
    <row r="362" spans="1:2">
      <c r="A362" s="3">
        <v>28065</v>
      </c>
      <c r="B362" s="64">
        <v>270.48417000000001</v>
      </c>
    </row>
    <row r="363" spans="1:2">
      <c r="A363" s="3">
        <v>28095</v>
      </c>
      <c r="B363" s="64">
        <v>271.88082000000003</v>
      </c>
    </row>
    <row r="364" spans="1:2">
      <c r="A364" s="3">
        <v>28126</v>
      </c>
      <c r="B364" s="64">
        <v>273.27746999999999</v>
      </c>
    </row>
    <row r="365" spans="1:2">
      <c r="A365" s="3">
        <v>28157</v>
      </c>
      <c r="B365" s="64">
        <v>276.07076000000001</v>
      </c>
    </row>
    <row r="366" spans="1:2">
      <c r="A366" s="3">
        <v>28185</v>
      </c>
      <c r="B366" s="64">
        <v>277.46740999999997</v>
      </c>
    </row>
    <row r="367" spans="1:2">
      <c r="A367" s="3">
        <v>28216</v>
      </c>
      <c r="B367" s="64">
        <v>279.32961</v>
      </c>
    </row>
    <row r="368" spans="1:2">
      <c r="A368" s="3">
        <v>28246</v>
      </c>
      <c r="B368" s="64">
        <v>280.26071000000002</v>
      </c>
    </row>
    <row r="369" spans="1:2">
      <c r="A369" s="3">
        <v>28277</v>
      </c>
      <c r="B369" s="64">
        <v>281.65735999999998</v>
      </c>
    </row>
    <row r="370" spans="1:2">
      <c r="A370" s="3">
        <v>28307</v>
      </c>
      <c r="B370" s="64">
        <v>283.05399999999997</v>
      </c>
    </row>
    <row r="371" spans="1:2">
      <c r="A371" s="3">
        <v>28338</v>
      </c>
      <c r="B371" s="64">
        <v>284.45065</v>
      </c>
    </row>
    <row r="372" spans="1:2">
      <c r="A372" s="3">
        <v>28369</v>
      </c>
      <c r="B372" s="64">
        <v>285.38175000000001</v>
      </c>
    </row>
    <row r="373" spans="1:2">
      <c r="A373" s="3">
        <v>28399</v>
      </c>
      <c r="B373" s="64">
        <v>286.77839999999998</v>
      </c>
    </row>
    <row r="374" spans="1:2">
      <c r="A374" s="3">
        <v>28430</v>
      </c>
      <c r="B374" s="64">
        <v>288.64060000000001</v>
      </c>
    </row>
    <row r="375" spans="1:2">
      <c r="A375" s="3">
        <v>28460</v>
      </c>
      <c r="B375" s="64">
        <v>290.03724</v>
      </c>
    </row>
    <row r="376" spans="1:2">
      <c r="A376" s="3">
        <v>28491</v>
      </c>
      <c r="B376" s="64">
        <v>291.89944000000003</v>
      </c>
    </row>
    <row r="377" spans="1:2">
      <c r="A377" s="3">
        <v>28522</v>
      </c>
      <c r="B377" s="64">
        <v>293.29608999999999</v>
      </c>
    </row>
    <row r="378" spans="1:2">
      <c r="A378" s="3">
        <v>28550</v>
      </c>
      <c r="B378" s="64">
        <v>295.15829000000002</v>
      </c>
    </row>
    <row r="379" spans="1:2">
      <c r="A379" s="3">
        <v>28581</v>
      </c>
      <c r="B379" s="64">
        <v>297.48603000000003</v>
      </c>
    </row>
    <row r="380" spans="1:2">
      <c r="A380" s="3">
        <v>28611</v>
      </c>
      <c r="B380" s="64">
        <v>300.27933000000002</v>
      </c>
    </row>
    <row r="381" spans="1:2">
      <c r="A381" s="3">
        <v>28642</v>
      </c>
      <c r="B381" s="64">
        <v>302.60708</v>
      </c>
    </row>
    <row r="382" spans="1:2">
      <c r="A382" s="3">
        <v>28672</v>
      </c>
      <c r="B382" s="64">
        <v>304.93482</v>
      </c>
    </row>
    <row r="383" spans="1:2">
      <c r="A383" s="3">
        <v>28703</v>
      </c>
      <c r="B383" s="64">
        <v>306.79701999999997</v>
      </c>
    </row>
    <row r="384" spans="1:2">
      <c r="A384" s="3">
        <v>28734</v>
      </c>
      <c r="B384" s="64">
        <v>309.59032000000002</v>
      </c>
    </row>
    <row r="385" spans="1:2">
      <c r="A385" s="3">
        <v>28764</v>
      </c>
      <c r="B385" s="64">
        <v>312.38360999999998</v>
      </c>
    </row>
    <row r="386" spans="1:2">
      <c r="A386" s="3">
        <v>28795</v>
      </c>
      <c r="B386" s="64">
        <v>314.24581000000001</v>
      </c>
    </row>
    <row r="387" spans="1:2">
      <c r="A387" s="3">
        <v>28825</v>
      </c>
      <c r="B387" s="64">
        <v>316.10800999999998</v>
      </c>
    </row>
    <row r="388" spans="1:2">
      <c r="A388" s="3">
        <v>28856</v>
      </c>
      <c r="B388" s="64">
        <v>318.90129999999999</v>
      </c>
    </row>
    <row r="389" spans="1:2">
      <c r="A389" s="3">
        <v>28887</v>
      </c>
      <c r="B389" s="64">
        <v>322.16014999999999</v>
      </c>
    </row>
    <row r="390" spans="1:2">
      <c r="A390" s="3">
        <v>28915</v>
      </c>
      <c r="B390" s="64">
        <v>325.41899000000001</v>
      </c>
    </row>
    <row r="391" spans="1:2">
      <c r="A391" s="3">
        <v>28946</v>
      </c>
      <c r="B391" s="64">
        <v>328.67784</v>
      </c>
    </row>
    <row r="392" spans="1:2">
      <c r="A392" s="3">
        <v>28976</v>
      </c>
      <c r="B392" s="64">
        <v>332.40222999999997</v>
      </c>
    </row>
    <row r="393" spans="1:2">
      <c r="A393" s="3">
        <v>29007</v>
      </c>
      <c r="B393" s="64">
        <v>336.12662999999998</v>
      </c>
    </row>
    <row r="394" spans="1:2">
      <c r="A394" s="3">
        <v>29037</v>
      </c>
      <c r="B394" s="64">
        <v>339.85102000000001</v>
      </c>
    </row>
    <row r="395" spans="1:2">
      <c r="A395" s="3">
        <v>29068</v>
      </c>
      <c r="B395" s="64">
        <v>343.10987</v>
      </c>
    </row>
    <row r="396" spans="1:2">
      <c r="A396" s="3">
        <v>29099</v>
      </c>
      <c r="B396" s="64">
        <v>346.36872</v>
      </c>
    </row>
    <row r="397" spans="1:2">
      <c r="A397" s="3">
        <v>29129</v>
      </c>
      <c r="B397" s="64">
        <v>350.09311000000002</v>
      </c>
    </row>
    <row r="398" spans="1:2">
      <c r="A398" s="3">
        <v>29160</v>
      </c>
      <c r="B398" s="64">
        <v>353.8175</v>
      </c>
    </row>
    <row r="399" spans="1:2">
      <c r="A399" s="3">
        <v>29190</v>
      </c>
      <c r="B399" s="64">
        <v>358.00745000000001</v>
      </c>
    </row>
    <row r="400" spans="1:2">
      <c r="A400" s="3">
        <v>29221</v>
      </c>
      <c r="B400" s="64">
        <v>363.12849</v>
      </c>
    </row>
    <row r="401" spans="1:2">
      <c r="A401" s="3">
        <v>29252</v>
      </c>
      <c r="B401" s="64">
        <v>367.78399000000002</v>
      </c>
    </row>
    <row r="402" spans="1:2">
      <c r="A402" s="3">
        <v>29281</v>
      </c>
      <c r="B402" s="64">
        <v>372.90503000000001</v>
      </c>
    </row>
    <row r="403" spans="1:2">
      <c r="A403" s="3">
        <v>29312</v>
      </c>
      <c r="B403" s="64">
        <v>376.62941999999998</v>
      </c>
    </row>
    <row r="404" spans="1:2">
      <c r="A404" s="3">
        <v>29342</v>
      </c>
      <c r="B404" s="64">
        <v>380.35381999999998</v>
      </c>
    </row>
    <row r="405" spans="1:2">
      <c r="A405" s="3">
        <v>29373</v>
      </c>
      <c r="B405" s="64">
        <v>384.07821000000001</v>
      </c>
    </row>
    <row r="406" spans="1:2">
      <c r="A406" s="3">
        <v>29403</v>
      </c>
      <c r="B406" s="64">
        <v>384.54376000000002</v>
      </c>
    </row>
    <row r="407" spans="1:2">
      <c r="A407" s="3">
        <v>29434</v>
      </c>
      <c r="B407" s="64">
        <v>387.33706000000001</v>
      </c>
    </row>
    <row r="408" spans="1:2">
      <c r="A408" s="3">
        <v>29465</v>
      </c>
      <c r="B408" s="64">
        <v>390.59589999999997</v>
      </c>
    </row>
    <row r="409" spans="1:2">
      <c r="A409" s="3">
        <v>29495</v>
      </c>
      <c r="B409" s="64">
        <v>394.32029999999997</v>
      </c>
    </row>
    <row r="410" spans="1:2">
      <c r="A410" s="3">
        <v>29526</v>
      </c>
      <c r="B410" s="64">
        <v>398.51024000000001</v>
      </c>
    </row>
    <row r="411" spans="1:2">
      <c r="A411" s="3">
        <v>29556</v>
      </c>
      <c r="B411" s="64">
        <v>402.23464000000001</v>
      </c>
    </row>
    <row r="412" spans="1:2">
      <c r="A412" s="3">
        <v>29587</v>
      </c>
      <c r="B412" s="64">
        <v>405.95902999999998</v>
      </c>
    </row>
    <row r="413" spans="1:2">
      <c r="A413" s="3">
        <v>29618</v>
      </c>
      <c r="B413" s="64">
        <v>409.68342999999999</v>
      </c>
    </row>
    <row r="414" spans="1:2">
      <c r="A414" s="3">
        <v>29646</v>
      </c>
      <c r="B414" s="64">
        <v>412.47672</v>
      </c>
    </row>
    <row r="415" spans="1:2">
      <c r="A415" s="3">
        <v>29677</v>
      </c>
      <c r="B415" s="64">
        <v>414.80446999999998</v>
      </c>
    </row>
    <row r="416" spans="1:2">
      <c r="A416" s="3">
        <v>29707</v>
      </c>
      <c r="B416" s="64">
        <v>417.59777000000003</v>
      </c>
    </row>
    <row r="417" spans="1:2">
      <c r="A417" s="3">
        <v>29738</v>
      </c>
      <c r="B417" s="64">
        <v>421.32216</v>
      </c>
    </row>
    <row r="418" spans="1:2">
      <c r="A418" s="3">
        <v>29768</v>
      </c>
      <c r="B418" s="64">
        <v>425.97764999999998</v>
      </c>
    </row>
    <row r="419" spans="1:2">
      <c r="A419" s="3">
        <v>29799</v>
      </c>
      <c r="B419" s="64">
        <v>429.23649999999998</v>
      </c>
    </row>
    <row r="420" spans="1:2">
      <c r="A420" s="3">
        <v>29830</v>
      </c>
      <c r="B420" s="64">
        <v>433.42644000000001</v>
      </c>
    </row>
    <row r="421" spans="1:2">
      <c r="A421" s="3">
        <v>29860</v>
      </c>
      <c r="B421" s="64">
        <v>434.82308999999998</v>
      </c>
    </row>
    <row r="422" spans="1:2">
      <c r="A422" s="3">
        <v>29891</v>
      </c>
      <c r="B422" s="64">
        <v>436.68529000000001</v>
      </c>
    </row>
    <row r="423" spans="1:2">
      <c r="A423" s="3">
        <v>29921</v>
      </c>
      <c r="B423" s="64">
        <v>438.08193999999997</v>
      </c>
    </row>
    <row r="424" spans="1:2">
      <c r="A424" s="3">
        <v>29952</v>
      </c>
      <c r="B424" s="64">
        <v>439.47858000000002</v>
      </c>
    </row>
    <row r="425" spans="1:2">
      <c r="A425" s="3">
        <v>29983</v>
      </c>
      <c r="B425" s="64">
        <v>440.87522999999999</v>
      </c>
    </row>
    <row r="426" spans="1:2">
      <c r="A426" s="3">
        <v>30011</v>
      </c>
      <c r="B426" s="64">
        <v>440.87522999999999</v>
      </c>
    </row>
    <row r="427" spans="1:2">
      <c r="A427" s="3">
        <v>30042</v>
      </c>
      <c r="B427" s="64">
        <v>442.27188000000001</v>
      </c>
    </row>
    <row r="428" spans="1:2">
      <c r="A428" s="3">
        <v>30072</v>
      </c>
      <c r="B428" s="64">
        <v>446.46181999999999</v>
      </c>
    </row>
    <row r="429" spans="1:2">
      <c r="A429" s="3">
        <v>30103</v>
      </c>
      <c r="B429" s="64">
        <v>451.58287000000001</v>
      </c>
    </row>
    <row r="430" spans="1:2">
      <c r="A430" s="3">
        <v>30133</v>
      </c>
      <c r="B430" s="64">
        <v>453.91061000000002</v>
      </c>
    </row>
    <row r="431" spans="1:2">
      <c r="A431" s="3">
        <v>30164</v>
      </c>
      <c r="B431" s="64">
        <v>454.84170999999998</v>
      </c>
    </row>
    <row r="432" spans="1:2">
      <c r="A432" s="3">
        <v>30195</v>
      </c>
      <c r="B432" s="64">
        <v>454.84170999999998</v>
      </c>
    </row>
    <row r="433" spans="1:2">
      <c r="A433" s="3">
        <v>30225</v>
      </c>
      <c r="B433" s="64">
        <v>456.70391000000001</v>
      </c>
    </row>
    <row r="434" spans="1:2">
      <c r="A434" s="3">
        <v>30256</v>
      </c>
      <c r="B434" s="64">
        <v>456.23836</v>
      </c>
    </row>
    <row r="435" spans="1:2">
      <c r="A435" s="3">
        <v>30286</v>
      </c>
      <c r="B435" s="64">
        <v>454.84170999999998</v>
      </c>
    </row>
    <row r="436" spans="1:2">
      <c r="A436" s="3">
        <v>30317</v>
      </c>
      <c r="B436" s="64">
        <v>455.77280999999999</v>
      </c>
    </row>
    <row r="437" spans="1:2">
      <c r="A437" s="3">
        <v>30348</v>
      </c>
      <c r="B437" s="64">
        <v>456.23836</v>
      </c>
    </row>
    <row r="438" spans="1:2">
      <c r="A438" s="3">
        <v>30376</v>
      </c>
      <c r="B438" s="64">
        <v>456.70391000000001</v>
      </c>
    </row>
    <row r="439" spans="1:2">
      <c r="A439" s="3">
        <v>30407</v>
      </c>
      <c r="B439" s="64">
        <v>459.96276</v>
      </c>
    </row>
    <row r="440" spans="1:2">
      <c r="A440" s="3">
        <v>30437</v>
      </c>
      <c r="B440" s="64">
        <v>461.82495</v>
      </c>
    </row>
    <row r="441" spans="1:2">
      <c r="A441" s="3">
        <v>30468</v>
      </c>
      <c r="B441" s="64">
        <v>462.75605000000002</v>
      </c>
    </row>
    <row r="442" spans="1:2">
      <c r="A442" s="3">
        <v>30498</v>
      </c>
      <c r="B442" s="64">
        <v>464.61824999999999</v>
      </c>
    </row>
    <row r="443" spans="1:2">
      <c r="A443" s="3">
        <v>30529</v>
      </c>
      <c r="B443" s="64">
        <v>466.01490000000001</v>
      </c>
    </row>
    <row r="444" spans="1:2">
      <c r="A444" s="3">
        <v>30560</v>
      </c>
      <c r="B444" s="64">
        <v>467.41154999999998</v>
      </c>
    </row>
    <row r="445" spans="1:2">
      <c r="A445" s="3">
        <v>30590</v>
      </c>
      <c r="B445" s="64">
        <v>469.27373999999998</v>
      </c>
    </row>
    <row r="446" spans="1:2">
      <c r="A446" s="3">
        <v>30621</v>
      </c>
      <c r="B446" s="64">
        <v>470.67039</v>
      </c>
    </row>
    <row r="447" spans="1:2">
      <c r="A447" s="3">
        <v>30651</v>
      </c>
      <c r="B447" s="64">
        <v>472.06704000000002</v>
      </c>
    </row>
    <row r="448" spans="1:2">
      <c r="A448" s="3">
        <v>30682</v>
      </c>
      <c r="B448" s="64">
        <v>475.32587999999998</v>
      </c>
    </row>
    <row r="449" spans="1:2">
      <c r="A449" s="3">
        <v>30713</v>
      </c>
      <c r="B449" s="64">
        <v>477.65363000000002</v>
      </c>
    </row>
    <row r="450" spans="1:2">
      <c r="A450" s="3">
        <v>30742</v>
      </c>
      <c r="B450" s="64">
        <v>479.05027999999999</v>
      </c>
    </row>
    <row r="451" spans="1:2">
      <c r="A451" s="3">
        <v>30773</v>
      </c>
      <c r="B451" s="64">
        <v>480.91248000000002</v>
      </c>
    </row>
    <row r="452" spans="1:2">
      <c r="A452" s="3">
        <v>30803</v>
      </c>
      <c r="B452" s="64">
        <v>481.84357999999997</v>
      </c>
    </row>
    <row r="453" spans="1:2">
      <c r="A453" s="3">
        <v>30834</v>
      </c>
      <c r="B453" s="64">
        <v>482.77467000000001</v>
      </c>
    </row>
    <row r="454" spans="1:2">
      <c r="A454" s="3">
        <v>30864</v>
      </c>
      <c r="B454" s="64">
        <v>484.63686999999999</v>
      </c>
    </row>
    <row r="455" spans="1:2">
      <c r="A455" s="3">
        <v>30895</v>
      </c>
      <c r="B455" s="64">
        <v>486.03352000000001</v>
      </c>
    </row>
    <row r="456" spans="1:2">
      <c r="A456" s="3">
        <v>30926</v>
      </c>
      <c r="B456" s="64">
        <v>487.43016999999998</v>
      </c>
    </row>
    <row r="457" spans="1:2">
      <c r="A457" s="3">
        <v>30956</v>
      </c>
      <c r="B457" s="64">
        <v>489.29235999999997</v>
      </c>
    </row>
    <row r="458" spans="1:2">
      <c r="A458" s="3">
        <v>30987</v>
      </c>
      <c r="B458" s="64">
        <v>490.22345999999999</v>
      </c>
    </row>
    <row r="459" spans="1:2">
      <c r="A459" s="3">
        <v>31017</v>
      </c>
      <c r="B459" s="64">
        <v>491.15456</v>
      </c>
    </row>
    <row r="460" spans="1:2">
      <c r="A460" s="3">
        <v>31048</v>
      </c>
      <c r="B460" s="64">
        <v>492.08566000000002</v>
      </c>
    </row>
    <row r="461" spans="1:2">
      <c r="A461" s="3">
        <v>31079</v>
      </c>
      <c r="B461" s="64">
        <v>494.87896000000001</v>
      </c>
    </row>
    <row r="462" spans="1:2">
      <c r="A462" s="3">
        <v>31107</v>
      </c>
      <c r="B462" s="64">
        <v>497.20670000000001</v>
      </c>
    </row>
    <row r="463" spans="1:2">
      <c r="A463" s="3">
        <v>31138</v>
      </c>
      <c r="B463" s="64">
        <v>498.13780000000003</v>
      </c>
    </row>
    <row r="464" spans="1:2">
      <c r="A464" s="3">
        <v>31168</v>
      </c>
      <c r="B464" s="64">
        <v>499.06889999999999</v>
      </c>
    </row>
    <row r="465" spans="1:2">
      <c r="A465" s="3">
        <v>31199</v>
      </c>
      <c r="B465" s="64">
        <v>500.46555000000001</v>
      </c>
    </row>
    <row r="466" spans="1:2">
      <c r="A466" s="3">
        <v>31229</v>
      </c>
      <c r="B466" s="64">
        <v>501.39665000000002</v>
      </c>
    </row>
    <row r="467" spans="1:2">
      <c r="A467" s="3">
        <v>31260</v>
      </c>
      <c r="B467" s="64">
        <v>502.32774999999998</v>
      </c>
    </row>
    <row r="468" spans="1:2">
      <c r="A468" s="3">
        <v>31291</v>
      </c>
      <c r="B468" s="64">
        <v>503.25885</v>
      </c>
    </row>
    <row r="469" spans="1:2">
      <c r="A469" s="3">
        <v>31321</v>
      </c>
      <c r="B469" s="64">
        <v>505.12103999999999</v>
      </c>
    </row>
    <row r="470" spans="1:2">
      <c r="A470" s="3">
        <v>31352</v>
      </c>
      <c r="B470" s="64">
        <v>507.44878999999997</v>
      </c>
    </row>
    <row r="471" spans="1:2">
      <c r="A471" s="3">
        <v>31382</v>
      </c>
      <c r="B471" s="64">
        <v>509.77654000000001</v>
      </c>
    </row>
    <row r="472" spans="1:2">
      <c r="A472" s="3">
        <v>31413</v>
      </c>
      <c r="B472" s="64">
        <v>511.63873000000001</v>
      </c>
    </row>
    <row r="473" spans="1:2">
      <c r="A473" s="3">
        <v>31444</v>
      </c>
      <c r="B473" s="64">
        <v>510.70764000000003</v>
      </c>
    </row>
    <row r="474" spans="1:2">
      <c r="A474" s="3">
        <v>31472</v>
      </c>
      <c r="B474" s="64">
        <v>507.91433999999998</v>
      </c>
    </row>
    <row r="475" spans="1:2">
      <c r="A475" s="3">
        <v>31503</v>
      </c>
      <c r="B475" s="64">
        <v>506.05214000000001</v>
      </c>
    </row>
    <row r="476" spans="1:2">
      <c r="A476" s="3">
        <v>31533</v>
      </c>
      <c r="B476" s="64">
        <v>507.44878999999997</v>
      </c>
    </row>
    <row r="477" spans="1:2">
      <c r="A477" s="3">
        <v>31564</v>
      </c>
      <c r="B477" s="64">
        <v>509.31099</v>
      </c>
    </row>
    <row r="478" spans="1:2">
      <c r="A478" s="3">
        <v>31594</v>
      </c>
      <c r="B478" s="64">
        <v>509.77654000000001</v>
      </c>
    </row>
    <row r="479" spans="1:2">
      <c r="A479" s="3">
        <v>31625</v>
      </c>
      <c r="B479" s="64">
        <v>510.24209000000002</v>
      </c>
    </row>
    <row r="480" spans="1:2">
      <c r="A480" s="3">
        <v>31656</v>
      </c>
      <c r="B480" s="64">
        <v>512.10428000000002</v>
      </c>
    </row>
    <row r="481" spans="1:2">
      <c r="A481" s="3">
        <v>31686</v>
      </c>
      <c r="B481" s="64">
        <v>513.03538000000003</v>
      </c>
    </row>
    <row r="482" spans="1:2">
      <c r="A482" s="3">
        <v>31717</v>
      </c>
      <c r="B482" s="64">
        <v>513.96648000000005</v>
      </c>
    </row>
    <row r="483" spans="1:2">
      <c r="A483" s="3">
        <v>31747</v>
      </c>
      <c r="B483" s="64">
        <v>515.82867999999996</v>
      </c>
    </row>
    <row r="484" spans="1:2">
      <c r="A484" s="3">
        <v>31778</v>
      </c>
      <c r="B484" s="64">
        <v>518.62197000000003</v>
      </c>
    </row>
    <row r="485" spans="1:2">
      <c r="A485" s="3">
        <v>31809</v>
      </c>
      <c r="B485" s="64">
        <v>520.48416999999995</v>
      </c>
    </row>
    <row r="486" spans="1:2">
      <c r="A486" s="3">
        <v>31837</v>
      </c>
      <c r="B486" s="64">
        <v>522.34636999999998</v>
      </c>
    </row>
    <row r="487" spans="1:2">
      <c r="A487" s="3">
        <v>31868</v>
      </c>
      <c r="B487" s="64">
        <v>524.67412000000002</v>
      </c>
    </row>
    <row r="488" spans="1:2">
      <c r="A488" s="3">
        <v>31898</v>
      </c>
      <c r="B488" s="64">
        <v>526.07075999999995</v>
      </c>
    </row>
    <row r="489" spans="1:2">
      <c r="A489" s="3">
        <v>31929</v>
      </c>
      <c r="B489" s="64">
        <v>528.39850999999999</v>
      </c>
    </row>
    <row r="490" spans="1:2">
      <c r="A490" s="3">
        <v>31959</v>
      </c>
      <c r="B490" s="64">
        <v>529.79516000000001</v>
      </c>
    </row>
    <row r="491" spans="1:2">
      <c r="A491" s="3">
        <v>31990</v>
      </c>
      <c r="B491" s="64">
        <v>532.12291000000005</v>
      </c>
    </row>
    <row r="492" spans="1:2">
      <c r="A492" s="3">
        <v>32021</v>
      </c>
      <c r="B492" s="64">
        <v>533.98509999999999</v>
      </c>
    </row>
    <row r="493" spans="1:2">
      <c r="A493" s="3">
        <v>32051</v>
      </c>
      <c r="B493" s="64">
        <v>535.38175000000001</v>
      </c>
    </row>
    <row r="494" spans="1:2">
      <c r="A494" s="3">
        <v>32082</v>
      </c>
      <c r="B494" s="64">
        <v>537.24395000000004</v>
      </c>
    </row>
    <row r="495" spans="1:2">
      <c r="A495" s="3">
        <v>32112</v>
      </c>
      <c r="B495" s="64">
        <v>538.17505000000006</v>
      </c>
    </row>
    <row r="496" spans="1:2">
      <c r="A496" s="3">
        <v>32143</v>
      </c>
      <c r="B496" s="64">
        <v>540.03724</v>
      </c>
    </row>
    <row r="497" spans="1:2">
      <c r="A497" s="3">
        <v>32174</v>
      </c>
      <c r="B497" s="64">
        <v>540.96834000000001</v>
      </c>
    </row>
    <row r="498" spans="1:2">
      <c r="A498" s="3">
        <v>32203</v>
      </c>
      <c r="B498" s="64">
        <v>542.36499000000003</v>
      </c>
    </row>
    <row r="499" spans="1:2">
      <c r="A499" s="3">
        <v>32234</v>
      </c>
      <c r="B499" s="64">
        <v>545.62383999999997</v>
      </c>
    </row>
    <row r="500" spans="1:2">
      <c r="A500" s="3">
        <v>32264</v>
      </c>
      <c r="B500" s="64">
        <v>547.02048000000002</v>
      </c>
    </row>
    <row r="501" spans="1:2">
      <c r="A501" s="3">
        <v>32295</v>
      </c>
      <c r="B501" s="64">
        <v>549.34822999999994</v>
      </c>
    </row>
    <row r="502" spans="1:2">
      <c r="A502" s="3">
        <v>32325</v>
      </c>
      <c r="B502" s="64">
        <v>551.67597999999998</v>
      </c>
    </row>
    <row r="503" spans="1:2">
      <c r="A503" s="3">
        <v>32356</v>
      </c>
      <c r="B503" s="64">
        <v>554.00372000000004</v>
      </c>
    </row>
    <row r="504" spans="1:2">
      <c r="A504" s="3">
        <v>32387</v>
      </c>
      <c r="B504" s="64">
        <v>556.33146999999997</v>
      </c>
    </row>
    <row r="505" spans="1:2">
      <c r="A505" s="3">
        <v>32417</v>
      </c>
      <c r="B505" s="64">
        <v>558.19367</v>
      </c>
    </row>
    <row r="506" spans="1:2">
      <c r="A506" s="3">
        <v>32448</v>
      </c>
      <c r="B506" s="64">
        <v>560.05587000000003</v>
      </c>
    </row>
    <row r="507" spans="1:2">
      <c r="A507" s="3">
        <v>32478</v>
      </c>
      <c r="B507" s="64">
        <v>561.91805999999997</v>
      </c>
    </row>
    <row r="508" spans="1:2">
      <c r="A508" s="3">
        <v>32509</v>
      </c>
      <c r="B508" s="64">
        <v>564.24581000000001</v>
      </c>
    </row>
    <row r="509" spans="1:2">
      <c r="A509" s="3">
        <v>32540</v>
      </c>
      <c r="B509" s="64">
        <v>566.10801000000004</v>
      </c>
    </row>
    <row r="510" spans="1:2">
      <c r="A510" s="3">
        <v>32568</v>
      </c>
      <c r="B510" s="64">
        <v>568.90129999999999</v>
      </c>
    </row>
    <row r="511" spans="1:2">
      <c r="A511" s="3">
        <v>32599</v>
      </c>
      <c r="B511" s="64">
        <v>573.09124999999995</v>
      </c>
    </row>
    <row r="512" spans="1:2">
      <c r="A512" s="3">
        <v>32629</v>
      </c>
      <c r="B512" s="64">
        <v>575.88454000000002</v>
      </c>
    </row>
    <row r="513" spans="1:2">
      <c r="A513" s="3">
        <v>32660</v>
      </c>
      <c r="B513" s="64">
        <v>577.74674000000005</v>
      </c>
    </row>
    <row r="514" spans="1:2">
      <c r="A514" s="3">
        <v>32690</v>
      </c>
      <c r="B514" s="64">
        <v>579.60893999999996</v>
      </c>
    </row>
    <row r="515" spans="1:2">
      <c r="A515" s="3">
        <v>32721</v>
      </c>
      <c r="B515" s="64">
        <v>579.60893999999996</v>
      </c>
    </row>
    <row r="516" spans="1:2">
      <c r="A516" s="3">
        <v>32752</v>
      </c>
      <c r="B516" s="64">
        <v>581.00558999999998</v>
      </c>
    </row>
    <row r="517" spans="1:2">
      <c r="A517" s="3">
        <v>32782</v>
      </c>
      <c r="B517" s="64">
        <v>583.79888000000005</v>
      </c>
    </row>
    <row r="518" spans="1:2">
      <c r="A518" s="3">
        <v>32813</v>
      </c>
      <c r="B518" s="64">
        <v>586.12662999999998</v>
      </c>
    </row>
    <row r="519" spans="1:2">
      <c r="A519" s="3">
        <v>32843</v>
      </c>
      <c r="B519" s="64">
        <v>587.98883000000001</v>
      </c>
    </row>
    <row r="520" spans="1:2">
      <c r="A520" s="3">
        <v>32874</v>
      </c>
      <c r="B520" s="64">
        <v>593.57542000000001</v>
      </c>
    </row>
    <row r="521" spans="1:2">
      <c r="A521" s="3">
        <v>32905</v>
      </c>
      <c r="B521" s="64">
        <v>595.90317000000005</v>
      </c>
    </row>
    <row r="522" spans="1:2">
      <c r="A522" s="3">
        <v>32933</v>
      </c>
      <c r="B522" s="64">
        <v>598.69646</v>
      </c>
    </row>
    <row r="523" spans="1:2">
      <c r="A523" s="3">
        <v>32964</v>
      </c>
      <c r="B523" s="64">
        <v>600.09311000000002</v>
      </c>
    </row>
    <row r="524" spans="1:2">
      <c r="A524" s="3">
        <v>32994</v>
      </c>
      <c r="B524" s="64">
        <v>601.02421000000004</v>
      </c>
    </row>
    <row r="525" spans="1:2">
      <c r="A525" s="3">
        <v>33025</v>
      </c>
      <c r="B525" s="64">
        <v>604.74860000000001</v>
      </c>
    </row>
    <row r="526" spans="1:2">
      <c r="A526" s="3">
        <v>33055</v>
      </c>
      <c r="B526" s="64">
        <v>607.54190000000006</v>
      </c>
    </row>
    <row r="527" spans="1:2">
      <c r="A527" s="3">
        <v>33086</v>
      </c>
      <c r="B527" s="64">
        <v>612.66294000000005</v>
      </c>
    </row>
    <row r="528" spans="1:2">
      <c r="A528" s="3">
        <v>33117</v>
      </c>
      <c r="B528" s="64">
        <v>616.85289</v>
      </c>
    </row>
    <row r="529" spans="1:2">
      <c r="A529" s="3">
        <v>33147</v>
      </c>
      <c r="B529" s="64">
        <v>621.04282999999998</v>
      </c>
    </row>
    <row r="530" spans="1:2">
      <c r="A530" s="3">
        <v>33178</v>
      </c>
      <c r="B530" s="64">
        <v>622.43948</v>
      </c>
    </row>
    <row r="531" spans="1:2">
      <c r="A531" s="3">
        <v>33208</v>
      </c>
      <c r="B531" s="64">
        <v>624.76723000000004</v>
      </c>
    </row>
    <row r="532" spans="1:2">
      <c r="A532" s="3">
        <v>33239</v>
      </c>
      <c r="B532" s="64">
        <v>627.09496999999999</v>
      </c>
    </row>
    <row r="533" spans="1:2">
      <c r="A533" s="3">
        <v>33270</v>
      </c>
      <c r="B533" s="64">
        <v>627.56052</v>
      </c>
    </row>
    <row r="534" spans="1:2">
      <c r="A534" s="3">
        <v>33298</v>
      </c>
      <c r="B534" s="64">
        <v>627.56052</v>
      </c>
    </row>
    <row r="535" spans="1:2">
      <c r="A535" s="3">
        <v>33329</v>
      </c>
      <c r="B535" s="64">
        <v>628.95717000000002</v>
      </c>
    </row>
    <row r="536" spans="1:2">
      <c r="A536" s="3">
        <v>33359</v>
      </c>
      <c r="B536" s="64">
        <v>631.28492000000006</v>
      </c>
    </row>
    <row r="537" spans="1:2">
      <c r="A537" s="3">
        <v>33390</v>
      </c>
      <c r="B537" s="64">
        <v>633.14711</v>
      </c>
    </row>
    <row r="538" spans="1:2">
      <c r="A538" s="3">
        <v>33420</v>
      </c>
      <c r="B538" s="64">
        <v>634.07821000000001</v>
      </c>
    </row>
    <row r="539" spans="1:2">
      <c r="A539" s="3">
        <v>33451</v>
      </c>
      <c r="B539" s="64">
        <v>635.94041000000004</v>
      </c>
    </row>
    <row r="540" spans="1:2">
      <c r="A540" s="3">
        <v>33482</v>
      </c>
      <c r="B540" s="64">
        <v>637.80260999999996</v>
      </c>
    </row>
    <row r="541" spans="1:2">
      <c r="A541" s="3">
        <v>33512</v>
      </c>
      <c r="B541" s="64">
        <v>638.73370999999997</v>
      </c>
    </row>
    <row r="542" spans="1:2">
      <c r="A542" s="3">
        <v>33543</v>
      </c>
      <c r="B542" s="64">
        <v>641.52700000000004</v>
      </c>
    </row>
    <row r="543" spans="1:2">
      <c r="A543" s="3">
        <v>33573</v>
      </c>
      <c r="B543" s="64">
        <v>643.38919999999996</v>
      </c>
    </row>
    <row r="544" spans="1:2">
      <c r="A544" s="3">
        <v>33604</v>
      </c>
      <c r="B544" s="64">
        <v>643.85474999999997</v>
      </c>
    </row>
    <row r="545" spans="1:2">
      <c r="A545" s="3">
        <v>33635</v>
      </c>
      <c r="B545" s="64">
        <v>645.25139999999999</v>
      </c>
    </row>
    <row r="546" spans="1:2">
      <c r="A546" s="3">
        <v>33664</v>
      </c>
      <c r="B546" s="64">
        <v>647.57914000000005</v>
      </c>
    </row>
    <row r="547" spans="1:2">
      <c r="A547" s="3">
        <v>33695</v>
      </c>
      <c r="B547" s="64">
        <v>648.97578999999996</v>
      </c>
    </row>
    <row r="548" spans="1:2">
      <c r="A548" s="3">
        <v>33725</v>
      </c>
      <c r="B548" s="64">
        <v>650.37243999999998</v>
      </c>
    </row>
    <row r="549" spans="1:2">
      <c r="A549" s="3">
        <v>33756</v>
      </c>
      <c r="B549" s="64">
        <v>652.23464000000001</v>
      </c>
    </row>
    <row r="550" spans="1:2">
      <c r="A550" s="3">
        <v>33786</v>
      </c>
      <c r="B550" s="64">
        <v>654.09682999999995</v>
      </c>
    </row>
    <row r="551" spans="1:2">
      <c r="A551" s="3">
        <v>33817</v>
      </c>
      <c r="B551" s="64">
        <v>655.49347999999998</v>
      </c>
    </row>
    <row r="552" spans="1:2">
      <c r="A552" s="3">
        <v>33848</v>
      </c>
      <c r="B552" s="64">
        <v>656.89013</v>
      </c>
    </row>
    <row r="553" spans="1:2">
      <c r="A553" s="3">
        <v>33878</v>
      </c>
      <c r="B553" s="64">
        <v>659.68343000000004</v>
      </c>
    </row>
    <row r="554" spans="1:2">
      <c r="A554" s="3">
        <v>33909</v>
      </c>
      <c r="B554" s="64">
        <v>661.54561999999999</v>
      </c>
    </row>
    <row r="555" spans="1:2">
      <c r="A555" s="3">
        <v>33939</v>
      </c>
      <c r="B555" s="64">
        <v>662.47672</v>
      </c>
    </row>
    <row r="556" spans="1:2">
      <c r="A556" s="3">
        <v>33970</v>
      </c>
      <c r="B556" s="64">
        <v>664.80447000000004</v>
      </c>
    </row>
    <row r="557" spans="1:2">
      <c r="A557" s="3">
        <v>34001</v>
      </c>
      <c r="B557" s="64">
        <v>666.20111999999995</v>
      </c>
    </row>
    <row r="558" spans="1:2">
      <c r="A558" s="3">
        <v>34029</v>
      </c>
      <c r="B558" s="64">
        <v>667.13221999999996</v>
      </c>
    </row>
    <row r="559" spans="1:2">
      <c r="A559" s="3">
        <v>34060</v>
      </c>
      <c r="B559" s="64">
        <v>669.45996000000002</v>
      </c>
    </row>
    <row r="560" spans="1:2">
      <c r="A560" s="3">
        <v>34090</v>
      </c>
      <c r="B560" s="64">
        <v>671.32216000000005</v>
      </c>
    </row>
    <row r="561" spans="1:2">
      <c r="A561" s="3">
        <v>34121</v>
      </c>
      <c r="B561" s="64">
        <v>671.78770999999995</v>
      </c>
    </row>
    <row r="562" spans="1:2">
      <c r="A562" s="3">
        <v>34151</v>
      </c>
      <c r="B562" s="64">
        <v>672.71880999999996</v>
      </c>
    </row>
    <row r="563" spans="1:2">
      <c r="A563" s="3">
        <v>34182</v>
      </c>
      <c r="B563" s="64">
        <v>674.11545999999998</v>
      </c>
    </row>
    <row r="564" spans="1:2">
      <c r="A564" s="3">
        <v>34213</v>
      </c>
      <c r="B564" s="64">
        <v>675.04655000000002</v>
      </c>
    </row>
    <row r="565" spans="1:2">
      <c r="A565" s="3">
        <v>34243</v>
      </c>
      <c r="B565" s="64">
        <v>677.83984999999996</v>
      </c>
    </row>
    <row r="566" spans="1:2">
      <c r="A566" s="3">
        <v>34274</v>
      </c>
      <c r="B566" s="64">
        <v>679.70204999999999</v>
      </c>
    </row>
    <row r="567" spans="1:2">
      <c r="A567" s="3">
        <v>34304</v>
      </c>
      <c r="B567" s="64">
        <v>681.09870000000001</v>
      </c>
    </row>
    <row r="568" spans="1:2">
      <c r="A568" s="3">
        <v>34335</v>
      </c>
      <c r="B568" s="64">
        <v>681.09870000000001</v>
      </c>
    </row>
    <row r="569" spans="1:2">
      <c r="A569" s="3">
        <v>34366</v>
      </c>
      <c r="B569" s="64">
        <v>682.96088999999995</v>
      </c>
    </row>
    <row r="570" spans="1:2">
      <c r="A570" s="3">
        <v>34394</v>
      </c>
      <c r="B570" s="64">
        <v>684.82308999999998</v>
      </c>
    </row>
    <row r="571" spans="1:2">
      <c r="A571" s="3">
        <v>34425</v>
      </c>
      <c r="B571" s="64">
        <v>685.28863999999999</v>
      </c>
    </row>
    <row r="572" spans="1:2">
      <c r="A572" s="3">
        <v>34455</v>
      </c>
      <c r="B572" s="64">
        <v>686.68529000000001</v>
      </c>
    </row>
    <row r="573" spans="1:2">
      <c r="A573" s="3">
        <v>34486</v>
      </c>
      <c r="B573" s="64">
        <v>688.54749000000004</v>
      </c>
    </row>
    <row r="574" spans="1:2">
      <c r="A574" s="3">
        <v>34516</v>
      </c>
      <c r="B574" s="64">
        <v>690.87522999999999</v>
      </c>
    </row>
    <row r="575" spans="1:2">
      <c r="A575" s="3">
        <v>34547</v>
      </c>
      <c r="B575" s="64">
        <v>693.66853000000003</v>
      </c>
    </row>
    <row r="576" spans="1:2">
      <c r="A576" s="3">
        <v>34578</v>
      </c>
      <c r="B576" s="64">
        <v>695.06518000000005</v>
      </c>
    </row>
    <row r="577" spans="1:2">
      <c r="A577" s="3">
        <v>34608</v>
      </c>
      <c r="B577" s="64">
        <v>695.53072999999995</v>
      </c>
    </row>
    <row r="578" spans="1:2">
      <c r="A578" s="3">
        <v>34639</v>
      </c>
      <c r="B578" s="64">
        <v>697.39292</v>
      </c>
    </row>
    <row r="579" spans="1:2">
      <c r="A579" s="3">
        <v>34669</v>
      </c>
      <c r="B579" s="64">
        <v>698.78957000000003</v>
      </c>
    </row>
    <row r="580" spans="1:2">
      <c r="A580" s="3">
        <v>34700</v>
      </c>
      <c r="B580" s="64">
        <v>700.65177000000006</v>
      </c>
    </row>
    <row r="581" spans="1:2">
      <c r="A581" s="3">
        <v>34731</v>
      </c>
      <c r="B581" s="64">
        <v>702.51396999999997</v>
      </c>
    </row>
    <row r="582" spans="1:2">
      <c r="A582" s="3">
        <v>34759</v>
      </c>
      <c r="B582" s="64">
        <v>703.91061000000002</v>
      </c>
    </row>
    <row r="583" spans="1:2">
      <c r="A583" s="3">
        <v>34790</v>
      </c>
      <c r="B583" s="64">
        <v>706.70390999999995</v>
      </c>
    </row>
    <row r="584" spans="1:2">
      <c r="A584" s="3">
        <v>34820</v>
      </c>
      <c r="B584" s="64">
        <v>708.10055999999997</v>
      </c>
    </row>
    <row r="585" spans="1:2">
      <c r="A585" s="3">
        <v>34851</v>
      </c>
      <c r="B585" s="64">
        <v>709.49721</v>
      </c>
    </row>
    <row r="586" spans="1:2">
      <c r="A586" s="3">
        <v>34881</v>
      </c>
      <c r="B586" s="64">
        <v>710.42831000000001</v>
      </c>
    </row>
    <row r="587" spans="1:2">
      <c r="A587" s="3">
        <v>34912</v>
      </c>
      <c r="B587" s="64">
        <v>711.82494999999994</v>
      </c>
    </row>
    <row r="588" spans="1:2">
      <c r="A588" s="3">
        <v>34943</v>
      </c>
      <c r="B588" s="64">
        <v>712.75604999999996</v>
      </c>
    </row>
    <row r="589" spans="1:2">
      <c r="A589" s="3">
        <v>34973</v>
      </c>
      <c r="B589" s="64">
        <v>714.61824999999999</v>
      </c>
    </row>
    <row r="590" spans="1:2">
      <c r="A590" s="3">
        <v>35004</v>
      </c>
      <c r="B590" s="64">
        <v>715.54935</v>
      </c>
    </row>
    <row r="591" spans="1:2">
      <c r="A591" s="3">
        <v>35034</v>
      </c>
      <c r="B591" s="64">
        <v>716.48045000000002</v>
      </c>
    </row>
    <row r="592" spans="1:2">
      <c r="A592" s="3">
        <v>35065</v>
      </c>
      <c r="B592" s="64">
        <v>720.20483999999999</v>
      </c>
    </row>
    <row r="593" spans="1:2">
      <c r="A593" s="3">
        <v>35096</v>
      </c>
      <c r="B593" s="64">
        <v>721.60149000000001</v>
      </c>
    </row>
    <row r="594" spans="1:2">
      <c r="A594" s="3">
        <v>35125</v>
      </c>
      <c r="B594" s="64">
        <v>723.92924000000005</v>
      </c>
    </row>
    <row r="595" spans="1:2">
      <c r="A595" s="3">
        <v>35156</v>
      </c>
      <c r="B595" s="64">
        <v>726.72253000000001</v>
      </c>
    </row>
    <row r="596" spans="1:2">
      <c r="A596" s="3">
        <v>35186</v>
      </c>
      <c r="B596" s="64">
        <v>728.11918000000003</v>
      </c>
    </row>
    <row r="597" spans="1:2">
      <c r="A597" s="3">
        <v>35217</v>
      </c>
      <c r="B597" s="64">
        <v>729.51583000000005</v>
      </c>
    </row>
    <row r="598" spans="1:2">
      <c r="A598" s="3">
        <v>35247</v>
      </c>
      <c r="B598" s="64">
        <v>730.91247999999996</v>
      </c>
    </row>
    <row r="599" spans="1:2">
      <c r="A599" s="3">
        <v>35278</v>
      </c>
      <c r="B599" s="64">
        <v>731.84357999999997</v>
      </c>
    </row>
    <row r="600" spans="1:2">
      <c r="A600" s="3">
        <v>35309</v>
      </c>
      <c r="B600" s="64">
        <v>734.17132000000004</v>
      </c>
    </row>
    <row r="601" spans="1:2">
      <c r="A601" s="3">
        <v>35339</v>
      </c>
      <c r="B601" s="64">
        <v>736.49906999999996</v>
      </c>
    </row>
    <row r="602" spans="1:2">
      <c r="A602" s="3">
        <v>35370</v>
      </c>
      <c r="B602" s="64">
        <v>738.82682</v>
      </c>
    </row>
    <row r="603" spans="1:2">
      <c r="A603" s="3">
        <v>35400</v>
      </c>
      <c r="B603" s="64">
        <v>740.68901000000005</v>
      </c>
    </row>
    <row r="604" spans="1:2">
      <c r="A604" s="3">
        <v>35431</v>
      </c>
      <c r="B604" s="64">
        <v>742.08565999999996</v>
      </c>
    </row>
    <row r="605" spans="1:2">
      <c r="A605" s="3">
        <v>35462</v>
      </c>
      <c r="B605" s="64">
        <v>743.48230999999998</v>
      </c>
    </row>
    <row r="606" spans="1:2">
      <c r="A606" s="3">
        <v>35490</v>
      </c>
      <c r="B606" s="64">
        <v>743.94785999999999</v>
      </c>
    </row>
    <row r="607" spans="1:2">
      <c r="A607" s="3">
        <v>35521</v>
      </c>
      <c r="B607" s="64">
        <v>744.41341</v>
      </c>
    </row>
    <row r="608" spans="1:2">
      <c r="A608" s="3">
        <v>35551</v>
      </c>
      <c r="B608" s="64">
        <v>744.41341</v>
      </c>
    </row>
    <row r="609" spans="1:2">
      <c r="A609" s="3">
        <v>35582</v>
      </c>
      <c r="B609" s="64">
        <v>745.81006000000002</v>
      </c>
    </row>
    <row r="610" spans="1:2">
      <c r="A610" s="3">
        <v>35612</v>
      </c>
      <c r="B610" s="64">
        <v>746.74114999999995</v>
      </c>
    </row>
    <row r="611" spans="1:2">
      <c r="A611" s="3">
        <v>35643</v>
      </c>
      <c r="B611" s="64">
        <v>748.60334999999998</v>
      </c>
    </row>
    <row r="612" spans="1:2">
      <c r="A612" s="3">
        <v>35674</v>
      </c>
      <c r="B612" s="64">
        <v>750.46555000000001</v>
      </c>
    </row>
    <row r="613" spans="1:2">
      <c r="A613" s="3">
        <v>35704</v>
      </c>
      <c r="B613" s="64">
        <v>751.86220000000003</v>
      </c>
    </row>
    <row r="614" spans="1:2">
      <c r="A614" s="3">
        <v>35735</v>
      </c>
      <c r="B614" s="64">
        <v>752.79330000000004</v>
      </c>
    </row>
    <row r="615" spans="1:2">
      <c r="A615" s="3">
        <v>35765</v>
      </c>
      <c r="B615" s="64">
        <v>753.25885000000005</v>
      </c>
    </row>
    <row r="616" spans="1:2">
      <c r="A616" s="3">
        <v>35796</v>
      </c>
      <c r="B616" s="64">
        <v>754.18993999999998</v>
      </c>
    </row>
    <row r="617" spans="1:2">
      <c r="A617" s="3">
        <v>35827</v>
      </c>
      <c r="B617" s="64">
        <v>754.18993999999998</v>
      </c>
    </row>
    <row r="618" spans="1:2">
      <c r="A618" s="3">
        <v>35855</v>
      </c>
      <c r="B618" s="64">
        <v>754.18993999999998</v>
      </c>
    </row>
    <row r="619" spans="1:2">
      <c r="A619" s="3">
        <v>35886</v>
      </c>
      <c r="B619" s="64">
        <v>755.12103999999999</v>
      </c>
    </row>
    <row r="620" spans="1:2">
      <c r="A620" s="3">
        <v>35916</v>
      </c>
      <c r="B620" s="64">
        <v>756.98324000000002</v>
      </c>
    </row>
    <row r="621" spans="1:2">
      <c r="A621" s="3">
        <v>35947</v>
      </c>
      <c r="B621" s="64">
        <v>757.91434000000004</v>
      </c>
    </row>
    <row r="622" spans="1:2">
      <c r="A622" s="3">
        <v>35977</v>
      </c>
      <c r="B622" s="64">
        <v>759.77653999999995</v>
      </c>
    </row>
    <row r="623" spans="1:2">
      <c r="A623" s="3">
        <v>36008</v>
      </c>
      <c r="B623" s="64">
        <v>760.70763999999997</v>
      </c>
    </row>
    <row r="624" spans="1:2">
      <c r="A624" s="3">
        <v>36039</v>
      </c>
      <c r="B624" s="64">
        <v>761.17318</v>
      </c>
    </row>
    <row r="625" spans="1:2">
      <c r="A625" s="3">
        <v>36069</v>
      </c>
      <c r="B625" s="64">
        <v>763.03538000000003</v>
      </c>
    </row>
    <row r="626" spans="1:2">
      <c r="A626" s="3">
        <v>36100</v>
      </c>
      <c r="B626" s="64">
        <v>763.96648000000005</v>
      </c>
    </row>
    <row r="627" spans="1:2">
      <c r="A627" s="3">
        <v>36130</v>
      </c>
      <c r="B627" s="64">
        <v>765.36312999999996</v>
      </c>
    </row>
    <row r="628" spans="1:2">
      <c r="A628" s="3">
        <v>36161</v>
      </c>
      <c r="B628" s="64">
        <v>766.75977999999998</v>
      </c>
    </row>
    <row r="629" spans="1:2">
      <c r="A629" s="3">
        <v>36192</v>
      </c>
      <c r="B629" s="64">
        <v>766.75977999999998</v>
      </c>
    </row>
    <row r="630" spans="1:2">
      <c r="A630" s="3">
        <v>36220</v>
      </c>
      <c r="B630" s="64">
        <v>767.22532999999999</v>
      </c>
    </row>
    <row r="631" spans="1:2">
      <c r="A631" s="3">
        <v>36251</v>
      </c>
      <c r="B631" s="64">
        <v>772.34636999999998</v>
      </c>
    </row>
    <row r="632" spans="1:2">
      <c r="A632" s="3">
        <v>36281</v>
      </c>
      <c r="B632" s="64">
        <v>772.81191999999999</v>
      </c>
    </row>
    <row r="633" spans="1:2">
      <c r="A633" s="3">
        <v>36312</v>
      </c>
      <c r="B633" s="64">
        <v>772.81191999999999</v>
      </c>
    </row>
    <row r="634" spans="1:2">
      <c r="A634" s="3">
        <v>36342</v>
      </c>
      <c r="B634" s="64">
        <v>776.07075999999995</v>
      </c>
    </row>
    <row r="635" spans="1:2">
      <c r="A635" s="3">
        <v>36373</v>
      </c>
      <c r="B635" s="64">
        <v>777.93295999999998</v>
      </c>
    </row>
    <row r="636" spans="1:2">
      <c r="A636" s="3">
        <v>36404</v>
      </c>
      <c r="B636" s="64">
        <v>781.19181000000003</v>
      </c>
    </row>
    <row r="637" spans="1:2">
      <c r="A637" s="3">
        <v>36434</v>
      </c>
      <c r="B637" s="64">
        <v>782.58844999999997</v>
      </c>
    </row>
    <row r="638" spans="1:2">
      <c r="A638" s="3">
        <v>36465</v>
      </c>
      <c r="B638" s="64">
        <v>783.98509999999999</v>
      </c>
    </row>
    <row r="639" spans="1:2">
      <c r="A639" s="3">
        <v>36495</v>
      </c>
      <c r="B639" s="64">
        <v>785.84730000000002</v>
      </c>
    </row>
    <row r="640" spans="1:2">
      <c r="A640" s="3">
        <v>36526</v>
      </c>
      <c r="B640" s="64">
        <v>788.17505000000006</v>
      </c>
    </row>
    <row r="641" spans="1:2">
      <c r="A641" s="3">
        <v>36557</v>
      </c>
      <c r="B641" s="64">
        <v>791.43389000000002</v>
      </c>
    </row>
    <row r="642" spans="1:2">
      <c r="A642" s="3">
        <v>36586</v>
      </c>
      <c r="B642" s="64">
        <v>796.08938999999998</v>
      </c>
    </row>
    <row r="643" spans="1:2">
      <c r="A643" s="3">
        <v>36617</v>
      </c>
      <c r="B643" s="64">
        <v>795.62383999999997</v>
      </c>
    </row>
    <row r="644" spans="1:2">
      <c r="A644" s="3">
        <v>36647</v>
      </c>
      <c r="B644" s="64">
        <v>797.02048000000002</v>
      </c>
    </row>
    <row r="645" spans="1:2">
      <c r="A645" s="3">
        <v>36678</v>
      </c>
      <c r="B645" s="64">
        <v>801.67597999999998</v>
      </c>
    </row>
    <row r="646" spans="1:2">
      <c r="A646" s="3">
        <v>36708</v>
      </c>
      <c r="B646" s="64">
        <v>804.00372000000004</v>
      </c>
    </row>
    <row r="647" spans="1:2">
      <c r="A647" s="3">
        <v>36739</v>
      </c>
      <c r="B647" s="64">
        <v>804.00372000000004</v>
      </c>
    </row>
    <row r="648" spans="1:2">
      <c r="A648" s="3">
        <v>36770</v>
      </c>
      <c r="B648" s="64">
        <v>808.19367</v>
      </c>
    </row>
    <row r="649" spans="1:2">
      <c r="A649" s="3">
        <v>36800</v>
      </c>
      <c r="B649" s="64">
        <v>809.59032000000002</v>
      </c>
    </row>
    <row r="650" spans="1:2">
      <c r="A650" s="3">
        <v>36831</v>
      </c>
      <c r="B650" s="64">
        <v>810.98695999999995</v>
      </c>
    </row>
    <row r="651" spans="1:2">
      <c r="A651" s="3">
        <v>36861</v>
      </c>
      <c r="B651" s="64">
        <v>812.84915999999998</v>
      </c>
    </row>
    <row r="652" spans="1:2">
      <c r="A652" s="3">
        <v>36892</v>
      </c>
      <c r="B652" s="64">
        <v>817.50465999999994</v>
      </c>
    </row>
    <row r="653" spans="1:2">
      <c r="A653" s="3">
        <v>36923</v>
      </c>
      <c r="B653" s="64">
        <v>819.36685</v>
      </c>
    </row>
    <row r="654" spans="1:2">
      <c r="A654" s="3">
        <v>36951</v>
      </c>
      <c r="B654" s="64">
        <v>819.83240000000001</v>
      </c>
    </row>
    <row r="655" spans="1:2">
      <c r="A655" s="3">
        <v>36982</v>
      </c>
      <c r="B655" s="64">
        <v>821.22905000000003</v>
      </c>
    </row>
    <row r="656" spans="1:2">
      <c r="A656" s="3">
        <v>37012</v>
      </c>
      <c r="B656" s="64">
        <v>825.41899000000001</v>
      </c>
    </row>
    <row r="657" spans="1:2">
      <c r="A657" s="3">
        <v>37043</v>
      </c>
      <c r="B657" s="64">
        <v>827.28119000000004</v>
      </c>
    </row>
    <row r="658" spans="1:2">
      <c r="A658" s="3">
        <v>37073</v>
      </c>
      <c r="B658" s="64">
        <v>825.88454000000002</v>
      </c>
    </row>
    <row r="659" spans="1:2">
      <c r="A659" s="3">
        <v>37104</v>
      </c>
      <c r="B659" s="64">
        <v>825.88454000000002</v>
      </c>
    </row>
    <row r="660" spans="1:2">
      <c r="A660" s="3">
        <v>37135</v>
      </c>
      <c r="B660" s="64">
        <v>829.14338999999995</v>
      </c>
    </row>
    <row r="661" spans="1:2">
      <c r="A661" s="3">
        <v>37165</v>
      </c>
      <c r="B661" s="64">
        <v>826.81564000000003</v>
      </c>
    </row>
    <row r="662" spans="1:2">
      <c r="A662" s="3">
        <v>37196</v>
      </c>
      <c r="B662" s="64">
        <v>826.35009000000002</v>
      </c>
    </row>
    <row r="663" spans="1:2">
      <c r="A663" s="3">
        <v>37226</v>
      </c>
      <c r="B663" s="64">
        <v>825.88454000000002</v>
      </c>
    </row>
    <row r="664" spans="1:2">
      <c r="A664" s="3">
        <v>37257</v>
      </c>
      <c r="B664" s="64">
        <v>827.28119000000004</v>
      </c>
    </row>
    <row r="665" spans="1:2">
      <c r="A665" s="3">
        <v>37288</v>
      </c>
      <c r="B665" s="64">
        <v>828.67783999999995</v>
      </c>
    </row>
    <row r="666" spans="1:2">
      <c r="A666" s="3">
        <v>37316</v>
      </c>
      <c r="B666" s="64">
        <v>831.00558999999998</v>
      </c>
    </row>
    <row r="667" spans="1:2">
      <c r="A667" s="3">
        <v>37347</v>
      </c>
      <c r="B667" s="64">
        <v>834.72997999999995</v>
      </c>
    </row>
    <row r="668" spans="1:2">
      <c r="A668" s="3">
        <v>37377</v>
      </c>
      <c r="B668" s="64">
        <v>835.66107999999997</v>
      </c>
    </row>
    <row r="669" spans="1:2">
      <c r="A669" s="3">
        <v>37408</v>
      </c>
      <c r="B669" s="64">
        <v>836.12662999999998</v>
      </c>
    </row>
    <row r="670" spans="1:2">
      <c r="A670" s="3">
        <v>37438</v>
      </c>
      <c r="B670" s="64">
        <v>837.98883000000001</v>
      </c>
    </row>
    <row r="671" spans="1:2">
      <c r="A671" s="3">
        <v>37469</v>
      </c>
      <c r="B671" s="64">
        <v>840.31656999999996</v>
      </c>
    </row>
    <row r="672" spans="1:2">
      <c r="A672" s="3">
        <v>37500</v>
      </c>
      <c r="B672" s="64">
        <v>841.71321999999998</v>
      </c>
    </row>
    <row r="673" spans="1:2">
      <c r="A673" s="3">
        <v>37530</v>
      </c>
      <c r="B673" s="64">
        <v>843.57542000000001</v>
      </c>
    </row>
    <row r="674" spans="1:2">
      <c r="A674" s="3">
        <v>37561</v>
      </c>
      <c r="B674" s="64">
        <v>844.97207000000003</v>
      </c>
    </row>
    <row r="675" spans="1:2">
      <c r="A675" s="3">
        <v>37591</v>
      </c>
      <c r="B675" s="64">
        <v>846.36872000000005</v>
      </c>
    </row>
    <row r="676" spans="1:2">
      <c r="A676" s="3">
        <v>37622</v>
      </c>
      <c r="B676" s="64">
        <v>850.09311000000002</v>
      </c>
    </row>
    <row r="677" spans="1:2">
      <c r="A677" s="3">
        <v>37653</v>
      </c>
      <c r="B677" s="64">
        <v>854.74860000000001</v>
      </c>
    </row>
    <row r="678" spans="1:2">
      <c r="A678" s="3">
        <v>37681</v>
      </c>
      <c r="B678" s="64">
        <v>856.14525000000003</v>
      </c>
    </row>
    <row r="679" spans="1:2">
      <c r="A679" s="3">
        <v>37712</v>
      </c>
      <c r="B679" s="64">
        <v>852.88640999999996</v>
      </c>
    </row>
    <row r="680" spans="1:2">
      <c r="A680" s="3">
        <v>37742</v>
      </c>
      <c r="B680" s="64">
        <v>851.48976000000005</v>
      </c>
    </row>
    <row r="681" spans="1:2">
      <c r="A681" s="3">
        <v>37773</v>
      </c>
      <c r="B681" s="64">
        <v>852.42085999999995</v>
      </c>
    </row>
    <row r="682" spans="1:2">
      <c r="A682" s="3">
        <v>37803</v>
      </c>
      <c r="B682" s="64">
        <v>855.21415000000002</v>
      </c>
    </row>
    <row r="683" spans="1:2">
      <c r="A683" s="3">
        <v>37834</v>
      </c>
      <c r="B683" s="64">
        <v>858.93854999999996</v>
      </c>
    </row>
    <row r="684" spans="1:2">
      <c r="A684" s="3">
        <v>37865</v>
      </c>
      <c r="B684" s="64">
        <v>861.73184000000003</v>
      </c>
    </row>
    <row r="685" spans="1:2">
      <c r="A685" s="3">
        <v>37895</v>
      </c>
      <c r="B685" s="64">
        <v>860.80074000000002</v>
      </c>
    </row>
    <row r="686" spans="1:2">
      <c r="A686" s="3">
        <v>37926</v>
      </c>
      <c r="B686" s="64">
        <v>861.26629000000003</v>
      </c>
    </row>
    <row r="687" spans="1:2">
      <c r="A687" s="3">
        <v>37956</v>
      </c>
      <c r="B687" s="64">
        <v>863.59403999999995</v>
      </c>
    </row>
    <row r="688" spans="1:2">
      <c r="A688" s="3">
        <v>37987</v>
      </c>
      <c r="B688" s="64">
        <v>867.31844000000001</v>
      </c>
    </row>
    <row r="689" spans="1:2">
      <c r="A689" s="3">
        <v>38018</v>
      </c>
      <c r="B689" s="64">
        <v>869.18062999999995</v>
      </c>
    </row>
    <row r="690" spans="1:2">
      <c r="A690" s="3">
        <v>38047</v>
      </c>
      <c r="B690" s="64">
        <v>871.04282999999998</v>
      </c>
    </row>
    <row r="691" spans="1:2">
      <c r="A691" s="3">
        <v>38078</v>
      </c>
      <c r="B691" s="64">
        <v>872.43948</v>
      </c>
    </row>
    <row r="692" spans="1:2">
      <c r="A692" s="3">
        <v>38108</v>
      </c>
      <c r="B692" s="64">
        <v>876.16386999999997</v>
      </c>
    </row>
    <row r="693" spans="1:2">
      <c r="A693" s="3">
        <v>38139</v>
      </c>
      <c r="B693" s="64">
        <v>879.42272000000003</v>
      </c>
    </row>
    <row r="694" spans="1:2">
      <c r="A694" s="3">
        <v>38169</v>
      </c>
      <c r="B694" s="64">
        <v>880.35382000000004</v>
      </c>
    </row>
    <row r="695" spans="1:2">
      <c r="A695" s="3">
        <v>38200</v>
      </c>
      <c r="B695" s="64">
        <v>880.81937000000005</v>
      </c>
    </row>
    <row r="696" spans="1:2">
      <c r="A696" s="3">
        <v>38231</v>
      </c>
      <c r="B696" s="64">
        <v>883.61266000000001</v>
      </c>
    </row>
    <row r="697" spans="1:2">
      <c r="A697" s="3">
        <v>38261</v>
      </c>
      <c r="B697" s="64">
        <v>888.26815999999997</v>
      </c>
    </row>
    <row r="698" spans="1:2">
      <c r="A698" s="3">
        <v>38292</v>
      </c>
      <c r="B698" s="64">
        <v>892.45809999999994</v>
      </c>
    </row>
    <row r="699" spans="1:2">
      <c r="A699" s="3">
        <v>38322</v>
      </c>
      <c r="B699" s="64">
        <v>892.45809999999994</v>
      </c>
    </row>
    <row r="700" spans="1:2">
      <c r="A700" s="3">
        <v>38353</v>
      </c>
      <c r="B700" s="64">
        <v>891.99255000000005</v>
      </c>
    </row>
    <row r="701" spans="1:2">
      <c r="A701" s="3">
        <v>38384</v>
      </c>
      <c r="B701" s="64">
        <v>895.71695</v>
      </c>
    </row>
    <row r="702" spans="1:2">
      <c r="A702" s="3">
        <v>38412</v>
      </c>
      <c r="B702" s="64">
        <v>898.97578999999996</v>
      </c>
    </row>
    <row r="703" spans="1:2">
      <c r="A703" s="3">
        <v>38443</v>
      </c>
      <c r="B703" s="64">
        <v>901.76909000000001</v>
      </c>
    </row>
    <row r="704" spans="1:2">
      <c r="A704" s="3">
        <v>38473</v>
      </c>
      <c r="B704" s="64">
        <v>901.30354</v>
      </c>
    </row>
    <row r="705" spans="1:2">
      <c r="A705" s="3">
        <v>38504</v>
      </c>
      <c r="B705" s="64">
        <v>901.76909000000001</v>
      </c>
    </row>
    <row r="706" spans="1:2">
      <c r="A706" s="3">
        <v>38534</v>
      </c>
      <c r="B706" s="64">
        <v>907.35568000000001</v>
      </c>
    </row>
    <row r="707" spans="1:2">
      <c r="A707" s="3">
        <v>38565</v>
      </c>
      <c r="B707" s="64">
        <v>912.94227000000001</v>
      </c>
    </row>
    <row r="708" spans="1:2">
      <c r="A708" s="3">
        <v>38596</v>
      </c>
      <c r="B708" s="64">
        <v>925.51210000000003</v>
      </c>
    </row>
    <row r="709" spans="1:2">
      <c r="A709" s="3">
        <v>38626</v>
      </c>
      <c r="B709" s="64">
        <v>926.90875000000005</v>
      </c>
    </row>
    <row r="710" spans="1:2">
      <c r="A710" s="3">
        <v>38657</v>
      </c>
      <c r="B710" s="64">
        <v>922.25325999999995</v>
      </c>
    </row>
    <row r="711" spans="1:2">
      <c r="A711" s="3">
        <v>38687</v>
      </c>
      <c r="B711" s="64">
        <v>922.25325999999995</v>
      </c>
    </row>
    <row r="712" spans="1:2">
      <c r="A712" s="3">
        <v>38718</v>
      </c>
      <c r="B712" s="64">
        <v>927.83984999999996</v>
      </c>
    </row>
    <row r="713" spans="1:2">
      <c r="A713" s="3">
        <v>38749</v>
      </c>
      <c r="B713" s="64">
        <v>928.30539999999996</v>
      </c>
    </row>
    <row r="714" spans="1:2">
      <c r="A714" s="3">
        <v>38777</v>
      </c>
      <c r="B714" s="64">
        <v>929.70204999999999</v>
      </c>
    </row>
    <row r="715" spans="1:2">
      <c r="A715" s="3">
        <v>38808</v>
      </c>
      <c r="B715" s="64">
        <v>934.35753999999997</v>
      </c>
    </row>
    <row r="716" spans="1:2">
      <c r="A716" s="3">
        <v>38838</v>
      </c>
      <c r="B716" s="64">
        <v>937.15084000000002</v>
      </c>
    </row>
    <row r="717" spans="1:2">
      <c r="A717" s="3">
        <v>38869</v>
      </c>
      <c r="B717" s="64">
        <v>939.47857999999997</v>
      </c>
    </row>
    <row r="718" spans="1:2">
      <c r="A718" s="3">
        <v>38899</v>
      </c>
      <c r="B718" s="64">
        <v>944.59963000000005</v>
      </c>
    </row>
    <row r="719" spans="1:2">
      <c r="A719" s="3">
        <v>38930</v>
      </c>
      <c r="B719" s="64">
        <v>948.78957000000003</v>
      </c>
    </row>
    <row r="720" spans="1:2">
      <c r="A720" s="3">
        <v>38961</v>
      </c>
      <c r="B720" s="64">
        <v>944.13408000000004</v>
      </c>
    </row>
    <row r="721" spans="1:2">
      <c r="A721" s="3">
        <v>38991</v>
      </c>
      <c r="B721" s="64">
        <v>939.94412999999997</v>
      </c>
    </row>
    <row r="722" spans="1:2">
      <c r="A722" s="3">
        <v>39022</v>
      </c>
      <c r="B722" s="64">
        <v>940.40967999999998</v>
      </c>
    </row>
    <row r="723" spans="1:2">
      <c r="A723" s="3">
        <v>39052</v>
      </c>
      <c r="B723" s="64">
        <v>945.53072999999995</v>
      </c>
    </row>
    <row r="724" spans="1:2">
      <c r="A724" s="3">
        <v>39083</v>
      </c>
      <c r="B724" s="64">
        <v>947.09963000000005</v>
      </c>
    </row>
    <row r="725" spans="1:2">
      <c r="A725" s="3">
        <v>39114</v>
      </c>
      <c r="B725" s="64">
        <v>950.77281000000005</v>
      </c>
    </row>
    <row r="726" spans="1:2">
      <c r="A726" s="3">
        <v>39142</v>
      </c>
      <c r="B726" s="64">
        <v>955.71695</v>
      </c>
    </row>
    <row r="727" spans="1:2">
      <c r="A727" s="3">
        <v>39173</v>
      </c>
      <c r="B727" s="64">
        <v>958.58473000000004</v>
      </c>
    </row>
    <row r="728" spans="1:2">
      <c r="A728" s="3">
        <v>39203</v>
      </c>
      <c r="B728" s="64">
        <v>962.54655000000002</v>
      </c>
    </row>
    <row r="729" spans="1:2">
      <c r="A729" s="3">
        <v>39234</v>
      </c>
      <c r="B729" s="64">
        <v>964.77653999999995</v>
      </c>
    </row>
    <row r="730" spans="1:2">
      <c r="A730" s="3">
        <v>39264</v>
      </c>
      <c r="B730" s="64">
        <v>966.49441000000002</v>
      </c>
    </row>
    <row r="731" spans="1:2">
      <c r="A731" s="3">
        <v>39295</v>
      </c>
      <c r="B731" s="64">
        <v>966.79236000000003</v>
      </c>
    </row>
    <row r="732" spans="1:2">
      <c r="A732" s="3">
        <v>39326</v>
      </c>
      <c r="B732" s="64">
        <v>970.88919999999996</v>
      </c>
    </row>
    <row r="733" spans="1:2">
      <c r="A733" s="3">
        <v>39356</v>
      </c>
      <c r="B733" s="64">
        <v>973.88268000000005</v>
      </c>
    </row>
    <row r="734" spans="1:2">
      <c r="A734" s="3">
        <v>39387</v>
      </c>
      <c r="B734" s="64">
        <v>981.53630999999996</v>
      </c>
    </row>
    <row r="735" spans="1:2">
      <c r="A735" s="3">
        <v>39417</v>
      </c>
      <c r="B735" s="64">
        <v>984.38081999999997</v>
      </c>
    </row>
    <row r="736" spans="1:2">
      <c r="A736" s="3">
        <v>39448</v>
      </c>
      <c r="B736" s="64">
        <v>987.77467000000001</v>
      </c>
    </row>
    <row r="737" spans="1:2">
      <c r="A737" s="3">
        <v>39479</v>
      </c>
      <c r="B737" s="64">
        <v>990.16294000000005</v>
      </c>
    </row>
    <row r="738" spans="1:2">
      <c r="A738" s="3">
        <v>39508</v>
      </c>
      <c r="B738" s="64">
        <v>993.70577000000003</v>
      </c>
    </row>
    <row r="739" spans="1:2">
      <c r="A739" s="3">
        <v>39539</v>
      </c>
      <c r="B739" s="64">
        <v>996.00558999999998</v>
      </c>
    </row>
    <row r="740" spans="1:2">
      <c r="A740" s="3">
        <v>39569</v>
      </c>
      <c r="B740" s="64">
        <v>1001.89944</v>
      </c>
    </row>
    <row r="741" spans="1:2">
      <c r="A741" s="3">
        <v>39600</v>
      </c>
      <c r="B741" s="64">
        <v>1012.3975799999999</v>
      </c>
    </row>
    <row r="742" spans="1:2">
      <c r="A742" s="3">
        <v>39630</v>
      </c>
      <c r="B742" s="64">
        <v>1019.62756</v>
      </c>
    </row>
    <row r="743" spans="1:2">
      <c r="A743" s="3">
        <v>39661</v>
      </c>
      <c r="B743" s="64">
        <v>1018.10987</v>
      </c>
    </row>
    <row r="744" spans="1:2">
      <c r="A744" s="3">
        <v>39692</v>
      </c>
      <c r="B744" s="64">
        <v>1018.98045</v>
      </c>
    </row>
    <row r="745" spans="1:2">
      <c r="A745" s="3">
        <v>39722</v>
      </c>
      <c r="B745" s="64">
        <v>1010.21881</v>
      </c>
    </row>
    <row r="746" spans="1:2">
      <c r="A746" s="3">
        <v>39753</v>
      </c>
      <c r="B746" s="64">
        <v>992.33240000000001</v>
      </c>
    </row>
    <row r="747" spans="1:2">
      <c r="A747" s="3">
        <v>39783</v>
      </c>
      <c r="B747" s="64">
        <v>984.16201000000001</v>
      </c>
    </row>
    <row r="748" spans="1:2">
      <c r="A748" s="3">
        <v>39814</v>
      </c>
      <c r="B748" s="64">
        <v>986.65269999999998</v>
      </c>
    </row>
    <row r="749" spans="1:2">
      <c r="A749" s="3">
        <v>39845</v>
      </c>
      <c r="B749" s="64">
        <v>990.24674000000005</v>
      </c>
    </row>
    <row r="750" spans="1:2">
      <c r="A750" s="3">
        <v>39873</v>
      </c>
      <c r="B750" s="64">
        <v>989.26909000000001</v>
      </c>
    </row>
    <row r="751" spans="1:2">
      <c r="A751" s="3">
        <v>39904</v>
      </c>
      <c r="B751" s="64">
        <v>990.26535999999999</v>
      </c>
    </row>
    <row r="752" spans="1:2">
      <c r="A752" s="3">
        <v>39934</v>
      </c>
      <c r="B752" s="64">
        <v>991.72253000000001</v>
      </c>
    </row>
    <row r="753" spans="1:2">
      <c r="A753" s="3">
        <v>39965</v>
      </c>
      <c r="B753" s="64">
        <v>999.95344999999998</v>
      </c>
    </row>
    <row r="754" spans="1:2">
      <c r="A754" s="3">
        <v>39995</v>
      </c>
      <c r="B754" s="64">
        <v>999.65548999999999</v>
      </c>
    </row>
    <row r="755" spans="1:2">
      <c r="A755" s="3">
        <v>40026</v>
      </c>
      <c r="B755" s="64">
        <v>1003.00279</v>
      </c>
    </row>
    <row r="756" spans="1:2">
      <c r="A756" s="3">
        <v>40057</v>
      </c>
      <c r="B756" s="64">
        <v>1004.93948</v>
      </c>
    </row>
    <row r="757" spans="1:2">
      <c r="A757" s="3">
        <v>40087</v>
      </c>
      <c r="B757" s="64">
        <v>1007.95624</v>
      </c>
    </row>
    <row r="758" spans="1:2">
      <c r="A758" s="3">
        <v>40118</v>
      </c>
      <c r="B758" s="64">
        <v>1011.33147</v>
      </c>
    </row>
    <row r="759" spans="1:2">
      <c r="A759" s="3">
        <v>40148</v>
      </c>
      <c r="B759" s="64">
        <v>1011.85754</v>
      </c>
    </row>
    <row r="760" spans="1:2">
      <c r="A760" s="3">
        <v>40179</v>
      </c>
      <c r="B760" s="64">
        <v>1012.51397</v>
      </c>
    </row>
    <row r="761" spans="1:2">
      <c r="A761" s="3">
        <v>40210</v>
      </c>
      <c r="B761" s="64">
        <v>1011.55028</v>
      </c>
    </row>
    <row r="762" spans="1:2">
      <c r="A762" s="3">
        <v>40238</v>
      </c>
      <c r="B762" s="64">
        <v>1011.8854700000001</v>
      </c>
    </row>
    <row r="763" spans="1:2">
      <c r="A763" s="3">
        <v>40269</v>
      </c>
      <c r="B763" s="64">
        <v>1012.11825</v>
      </c>
    </row>
    <row r="764" spans="1:2">
      <c r="A764" s="3">
        <v>40299</v>
      </c>
      <c r="B764" s="64">
        <v>1011.59218</v>
      </c>
    </row>
    <row r="765" spans="1:2">
      <c r="A765" s="3">
        <v>40330</v>
      </c>
      <c r="B765" s="64">
        <v>1011.16853</v>
      </c>
    </row>
    <row r="766" spans="1:2">
      <c r="A766" s="3">
        <v>40360</v>
      </c>
      <c r="B766" s="64">
        <v>1013.05866</v>
      </c>
    </row>
    <row r="767" spans="1:2">
      <c r="A767" s="3">
        <v>40391</v>
      </c>
      <c r="B767" s="64">
        <v>1014.5391100000001</v>
      </c>
    </row>
    <row r="768" spans="1:2">
      <c r="A768" s="3">
        <v>40422</v>
      </c>
      <c r="B768" s="64">
        <v>1016.1778399999999</v>
      </c>
    </row>
    <row r="769" spans="1:2">
      <c r="A769" s="3">
        <v>40452</v>
      </c>
      <c r="B769" s="64">
        <v>1019.71601</v>
      </c>
    </row>
    <row r="770" spans="1:2">
      <c r="A770" s="3">
        <v>40483</v>
      </c>
      <c r="B770" s="64">
        <v>1022.29981</v>
      </c>
    </row>
    <row r="771" spans="1:2">
      <c r="A771" s="3">
        <v>40513</v>
      </c>
      <c r="B771" s="64">
        <v>1026.4059600000001</v>
      </c>
    </row>
    <row r="772" spans="1:2">
      <c r="A772" s="3">
        <v>40544</v>
      </c>
      <c r="B772" s="64">
        <v>1029.7346399999999</v>
      </c>
    </row>
    <row r="773" spans="1:2">
      <c r="A773" s="3">
        <v>40575</v>
      </c>
      <c r="B773" s="64">
        <v>1033.0446899999999</v>
      </c>
    </row>
    <row r="774" spans="1:2">
      <c r="A774" s="3">
        <v>40603</v>
      </c>
      <c r="B774" s="64">
        <v>1038.3892000000001</v>
      </c>
    </row>
    <row r="775" spans="1:2">
      <c r="A775" s="3">
        <v>40634</v>
      </c>
      <c r="B775" s="64">
        <v>1043.2635</v>
      </c>
    </row>
    <row r="776" spans="1:2">
      <c r="A776" s="3">
        <v>40664</v>
      </c>
      <c r="B776" s="64">
        <v>1046.58287</v>
      </c>
    </row>
    <row r="777" spans="1:2">
      <c r="A777" s="3">
        <v>40695</v>
      </c>
      <c r="B777" s="64">
        <v>1046.58287</v>
      </c>
    </row>
    <row r="778" spans="1:2">
      <c r="A778" s="3">
        <v>40725</v>
      </c>
      <c r="B778" s="64">
        <v>1049.3249499999999</v>
      </c>
    </row>
    <row r="779" spans="1:2">
      <c r="A779" s="3">
        <v>40756</v>
      </c>
      <c r="B779" s="64">
        <v>1052.63501</v>
      </c>
    </row>
    <row r="780" spans="1:2">
      <c r="A780" s="3">
        <v>40787</v>
      </c>
      <c r="B780" s="64">
        <v>1054.9208599999999</v>
      </c>
    </row>
    <row r="781" spans="1:2">
      <c r="A781" s="3">
        <v>40817</v>
      </c>
      <c r="B781" s="64">
        <v>1055.6331499999999</v>
      </c>
    </row>
    <row r="782" spans="1:2">
      <c r="A782" s="3">
        <v>40848</v>
      </c>
      <c r="B782" s="64">
        <v>1057.5838000000001</v>
      </c>
    </row>
    <row r="783" spans="1:2">
      <c r="A783" s="3">
        <v>40878</v>
      </c>
      <c r="B783" s="64">
        <v>1057.8352</v>
      </c>
    </row>
    <row r="784" spans="1:2">
      <c r="A784" s="3">
        <v>40909</v>
      </c>
      <c r="B784" s="64">
        <v>1060.71695</v>
      </c>
    </row>
    <row r="785" spans="1:2">
      <c r="A785" s="3">
        <v>40940</v>
      </c>
      <c r="B785" s="64">
        <v>1062.9841699999999</v>
      </c>
    </row>
    <row r="786" spans="1:2">
      <c r="A786" s="3">
        <v>40969</v>
      </c>
      <c r="B786" s="64">
        <v>1065.2094999999999</v>
      </c>
    </row>
    <row r="787" spans="1:2">
      <c r="A787" s="3">
        <v>41000</v>
      </c>
      <c r="B787" s="64">
        <v>1066.97858</v>
      </c>
    </row>
    <row r="788" spans="1:2">
      <c r="A788" s="3">
        <v>41030</v>
      </c>
      <c r="B788" s="64">
        <v>1064.77188</v>
      </c>
    </row>
    <row r="789" spans="1:2">
      <c r="A789" s="3">
        <v>41061</v>
      </c>
      <c r="B789" s="64">
        <v>1063.8919900000001</v>
      </c>
    </row>
    <row r="790" spans="1:2">
      <c r="A790" s="3">
        <v>41091</v>
      </c>
      <c r="B790" s="64">
        <v>1064.1992600000001</v>
      </c>
    </row>
    <row r="791" spans="1:2">
      <c r="A791" s="3">
        <v>41122</v>
      </c>
      <c r="B791" s="64">
        <v>1070.38175</v>
      </c>
    </row>
    <row r="792" spans="1:2">
      <c r="A792" s="3">
        <v>41153</v>
      </c>
      <c r="B792" s="64">
        <v>1075.48883</v>
      </c>
    </row>
    <row r="793" spans="1:2">
      <c r="A793" s="3">
        <v>41183</v>
      </c>
      <c r="B793" s="64">
        <v>1078.3892000000001</v>
      </c>
    </row>
    <row r="794" spans="1:2">
      <c r="A794" s="3">
        <v>41214</v>
      </c>
      <c r="B794" s="64">
        <v>1076.5782099999999</v>
      </c>
    </row>
    <row r="795" spans="1:2">
      <c r="A795" s="3">
        <v>41244</v>
      </c>
      <c r="B795" s="64">
        <v>1076.44786</v>
      </c>
    </row>
    <row r="796" spans="1:2">
      <c r="A796" s="3">
        <v>41275</v>
      </c>
      <c r="B796" s="64">
        <v>1078.58007</v>
      </c>
    </row>
    <row r="797" spans="1:2">
      <c r="A797" s="3">
        <v>41306</v>
      </c>
      <c r="B797" s="64">
        <v>1084.43669</v>
      </c>
    </row>
    <row r="798" spans="1:2">
      <c r="A798" s="3">
        <v>41334</v>
      </c>
      <c r="B798" s="64">
        <v>1081.38734</v>
      </c>
    </row>
    <row r="799" spans="1:2">
      <c r="A799" s="3">
        <v>41365</v>
      </c>
      <c r="B799" s="64">
        <v>1079.12942</v>
      </c>
    </row>
    <row r="800" spans="1:2">
      <c r="A800" s="3">
        <v>41395</v>
      </c>
      <c r="B800" s="64">
        <v>1079.57635</v>
      </c>
    </row>
    <row r="801" spans="1:2">
      <c r="A801" s="3">
        <v>41426</v>
      </c>
      <c r="B801" s="64">
        <v>1082.14618</v>
      </c>
    </row>
    <row r="802" spans="1:2">
      <c r="A802" s="3">
        <v>41456</v>
      </c>
      <c r="B802" s="64">
        <v>1084.2644299999999</v>
      </c>
    </row>
    <row r="803" spans="1:2">
      <c r="A803" s="3">
        <v>41487</v>
      </c>
      <c r="B803" s="64">
        <v>1086.8528899999999</v>
      </c>
    </row>
    <row r="804" spans="1:2">
      <c r="A804" s="3">
        <v>41518</v>
      </c>
      <c r="B804" s="64">
        <v>1087.2625700000001</v>
      </c>
    </row>
    <row r="805" spans="1:2">
      <c r="A805" s="3">
        <v>41548</v>
      </c>
      <c r="B805" s="64">
        <v>1087.8445099999999</v>
      </c>
    </row>
    <row r="806" spans="1:2">
      <c r="A806" s="3">
        <v>41579</v>
      </c>
      <c r="B806" s="64">
        <v>1089.8510200000001</v>
      </c>
    </row>
    <row r="807" spans="1:2">
      <c r="A807" s="3">
        <v>41609</v>
      </c>
      <c r="B807" s="64">
        <v>1092.7327700000001</v>
      </c>
    </row>
    <row r="808" spans="1:2">
      <c r="A808" s="3">
        <v>41640</v>
      </c>
      <c r="B808" s="64">
        <v>1095.38175</v>
      </c>
    </row>
    <row r="809" spans="1:2">
      <c r="A809" s="3">
        <v>41671</v>
      </c>
      <c r="B809" s="64">
        <v>1096.58752</v>
      </c>
    </row>
    <row r="810" spans="1:2">
      <c r="A810" s="3">
        <v>41699</v>
      </c>
      <c r="B810" s="64">
        <v>1098.82682</v>
      </c>
    </row>
    <row r="811" spans="1:2">
      <c r="A811" s="3">
        <v>41730</v>
      </c>
      <c r="B811" s="64">
        <v>1100.8752300000001</v>
      </c>
    </row>
    <row r="812" spans="1:2">
      <c r="A812" s="3">
        <v>41760</v>
      </c>
      <c r="B812" s="64">
        <v>1102.9702</v>
      </c>
    </row>
    <row r="813" spans="1:2">
      <c r="A813" s="3">
        <v>41791</v>
      </c>
      <c r="B813" s="64">
        <v>1104.4273700000001</v>
      </c>
    </row>
    <row r="814" spans="1:2">
      <c r="A814" s="3">
        <v>41821</v>
      </c>
      <c r="B814" s="64">
        <v>1105.67039</v>
      </c>
    </row>
    <row r="815" spans="1:2">
      <c r="A815" s="3">
        <v>41852</v>
      </c>
      <c r="B815" s="64">
        <v>1105.4934800000001</v>
      </c>
    </row>
    <row r="816" spans="1:2">
      <c r="A816" s="3">
        <v>41883</v>
      </c>
      <c r="B816" s="64">
        <v>1105.5726299999999</v>
      </c>
    </row>
    <row r="817" spans="1:2">
      <c r="A817" s="3">
        <v>41913</v>
      </c>
      <c r="B817" s="64">
        <v>1105.35382</v>
      </c>
    </row>
    <row r="818" spans="1:2">
      <c r="A818" s="3">
        <v>41944</v>
      </c>
      <c r="B818" s="64">
        <v>1103.2728099999999</v>
      </c>
    </row>
    <row r="819" spans="1:2">
      <c r="A819" s="3">
        <v>41974</v>
      </c>
      <c r="B819" s="64">
        <v>1099.8696500000001</v>
      </c>
    </row>
    <row r="820" spans="1:2">
      <c r="A820" s="3">
        <v>42005</v>
      </c>
      <c r="B820" s="64">
        <v>1092.86313</v>
      </c>
    </row>
    <row r="821" spans="1:2">
      <c r="A821" s="3">
        <v>42036</v>
      </c>
      <c r="B821" s="64">
        <v>1095.6331499999999</v>
      </c>
    </row>
    <row r="822" spans="1:2">
      <c r="A822" s="3">
        <v>42064</v>
      </c>
      <c r="B822" s="64">
        <v>1098.58473</v>
      </c>
    </row>
    <row r="823" spans="1:2">
      <c r="A823" s="3">
        <v>42095</v>
      </c>
      <c r="B823" s="64">
        <v>1099.7299800000001</v>
      </c>
    </row>
    <row r="824" spans="1:2">
      <c r="A824" s="3">
        <v>42125</v>
      </c>
      <c r="B824" s="64">
        <v>1103.35661</v>
      </c>
    </row>
    <row r="825" spans="1:2">
      <c r="A825" s="3">
        <v>42156</v>
      </c>
      <c r="B825" s="64">
        <v>1106.4106099999999</v>
      </c>
    </row>
    <row r="826" spans="1:2">
      <c r="A826" s="3">
        <v>42186</v>
      </c>
      <c r="B826" s="64">
        <v>1108.1657399999999</v>
      </c>
    </row>
    <row r="827" spans="1:2">
      <c r="A827" s="3">
        <v>42217</v>
      </c>
      <c r="B827" s="64">
        <v>1108.1610800000001</v>
      </c>
    </row>
    <row r="828" spans="1:2">
      <c r="A828" s="3">
        <v>42248</v>
      </c>
      <c r="B828" s="64">
        <v>1105.67039</v>
      </c>
    </row>
    <row r="829" spans="1:2">
      <c r="A829" s="3">
        <v>42278</v>
      </c>
      <c r="B829" s="64">
        <v>1106.7644299999999</v>
      </c>
    </row>
    <row r="830" spans="1:2">
      <c r="A830" s="3">
        <v>42309</v>
      </c>
      <c r="B830" s="64">
        <v>1108.0865899999999</v>
      </c>
    </row>
    <row r="831" spans="1:2">
      <c r="A831" s="3">
        <v>42339</v>
      </c>
      <c r="B831" s="64">
        <v>1106.8947900000001</v>
      </c>
    </row>
    <row r="832" spans="1:2">
      <c r="A832" s="3">
        <v>42370</v>
      </c>
      <c r="B832" s="64">
        <v>1106.38734</v>
      </c>
    </row>
    <row r="833" spans="1:2">
      <c r="A833" s="3">
        <v>42401</v>
      </c>
      <c r="B833" s="64">
        <v>1104.9161999999999</v>
      </c>
    </row>
    <row r="834" spans="1:2">
      <c r="A834" s="3">
        <v>42430</v>
      </c>
      <c r="B834" s="64">
        <v>1108.3798899999999</v>
      </c>
    </row>
    <row r="835" spans="1:2">
      <c r="A835" s="3">
        <v>42461</v>
      </c>
      <c r="B835" s="64">
        <v>1112.6257000000001</v>
      </c>
    </row>
    <row r="836" spans="1:2">
      <c r="A836" s="3">
        <v>42491</v>
      </c>
      <c r="B836" s="64">
        <v>1115.25605</v>
      </c>
    </row>
    <row r="837" spans="1:2">
      <c r="A837" s="3">
        <v>42522</v>
      </c>
      <c r="B837" s="64">
        <v>1118.35196</v>
      </c>
    </row>
    <row r="838" spans="1:2">
      <c r="A838" s="3">
        <v>42552</v>
      </c>
      <c r="B838" s="64">
        <v>1117.78864</v>
      </c>
    </row>
    <row r="839" spans="1:2">
      <c r="A839" s="3">
        <v>42583</v>
      </c>
      <c r="B839" s="64">
        <v>1119.8556799999999</v>
      </c>
    </row>
    <row r="840" spans="1:2">
      <c r="A840" s="3">
        <v>42614</v>
      </c>
      <c r="B840" s="64">
        <v>1122.7933</v>
      </c>
    </row>
    <row r="841" spans="1:2">
      <c r="A841" s="3">
        <v>42644</v>
      </c>
      <c r="B841" s="64">
        <v>1125.42365</v>
      </c>
    </row>
    <row r="842" spans="1:2">
      <c r="A842" s="3">
        <v>42675</v>
      </c>
      <c r="B842" s="64">
        <v>1126.75047</v>
      </c>
    </row>
    <row r="843" spans="1:2">
      <c r="A843" s="3">
        <v>42705</v>
      </c>
      <c r="B843" s="64">
        <v>1129.5949700000001</v>
      </c>
    </row>
    <row r="844" spans="1:2">
      <c r="A844" s="3">
        <v>42736</v>
      </c>
      <c r="B844" s="64">
        <v>1134.16201</v>
      </c>
    </row>
    <row r="845" spans="1:2">
      <c r="A845" s="3">
        <v>42767</v>
      </c>
      <c r="B845" s="64">
        <v>1135.9683399999999</v>
      </c>
    </row>
    <row r="846" spans="1:2">
      <c r="A846" s="3">
        <v>42795</v>
      </c>
      <c r="B846" s="64">
        <v>1135.4376199999999</v>
      </c>
    </row>
    <row r="847" spans="1:2">
      <c r="A847" s="3">
        <v>42826</v>
      </c>
      <c r="B847" s="64">
        <v>1136.8389199999999</v>
      </c>
    </row>
    <row r="848" spans="1:2">
      <c r="A848" s="3">
        <v>42856</v>
      </c>
      <c r="B848" s="64">
        <v>1135.95903</v>
      </c>
    </row>
    <row r="849" spans="1:2">
      <c r="A849" s="3">
        <v>42887</v>
      </c>
      <c r="B849" s="64">
        <v>1136.6992600000001</v>
      </c>
    </row>
    <row r="850" spans="1:2">
      <c r="A850" s="3">
        <v>42917</v>
      </c>
      <c r="B850" s="64">
        <v>1137.07169</v>
      </c>
    </row>
    <row r="851" spans="1:2">
      <c r="A851" s="3">
        <v>42948</v>
      </c>
      <c r="B851" s="64">
        <v>1141.44786</v>
      </c>
    </row>
    <row r="852" spans="1:2">
      <c r="A852" s="3">
        <v>42979</v>
      </c>
      <c r="B852" s="64">
        <v>1147.2765400000001</v>
      </c>
    </row>
    <row r="853" spans="1:2">
      <c r="A853" s="3">
        <v>43009</v>
      </c>
      <c r="B853" s="64">
        <v>1148.1657399999999</v>
      </c>
    </row>
    <row r="854" spans="1:2">
      <c r="A854" s="3">
        <v>43040</v>
      </c>
      <c r="B854" s="64">
        <v>1151.2290499999999</v>
      </c>
    </row>
    <row r="855" spans="1:2">
      <c r="A855" s="3">
        <v>43070</v>
      </c>
      <c r="B855" s="64">
        <v>1153.6545599999999</v>
      </c>
    </row>
    <row r="856" spans="1:2">
      <c r="A856" s="3">
        <v>43101</v>
      </c>
      <c r="B856" s="64">
        <v>1158.5614499999999</v>
      </c>
    </row>
    <row r="857" spans="1:2">
      <c r="A857" s="3">
        <v>43132</v>
      </c>
      <c r="B857" s="64">
        <v>1161.6806300000001</v>
      </c>
    </row>
    <row r="858" spans="1:2">
      <c r="A858" s="3">
        <v>43160</v>
      </c>
      <c r="B858" s="64">
        <v>1161.9041</v>
      </c>
    </row>
    <row r="859" spans="1:2">
      <c r="A859" s="3">
        <v>43191</v>
      </c>
      <c r="B859" s="64">
        <v>1164.9301700000001</v>
      </c>
    </row>
    <row r="860" spans="1:2">
      <c r="A860" s="3">
        <v>43221</v>
      </c>
      <c r="B860" s="64">
        <v>1167.56052</v>
      </c>
    </row>
    <row r="861" spans="1:2">
      <c r="A861" s="3">
        <v>43252</v>
      </c>
      <c r="B861" s="64">
        <v>1168.61266</v>
      </c>
    </row>
    <row r="862" spans="1:2">
      <c r="A862" s="3">
        <v>43282</v>
      </c>
      <c r="B862" s="64">
        <v>1169.52514</v>
      </c>
    </row>
    <row r="863" spans="1:2">
      <c r="A863" s="3">
        <v>43313</v>
      </c>
      <c r="B863" s="64">
        <v>1171.61546</v>
      </c>
    </row>
    <row r="864" spans="1:2">
      <c r="A864" s="3">
        <v>43344</v>
      </c>
      <c r="B864" s="64">
        <v>1174.0316600000001</v>
      </c>
    </row>
    <row r="865" spans="1:2">
      <c r="A865" s="3">
        <v>43374</v>
      </c>
      <c r="B865" s="64">
        <v>1176.7783999999999</v>
      </c>
    </row>
    <row r="866" spans="1:2">
      <c r="A866" s="3">
        <v>43405</v>
      </c>
      <c r="B866" s="64">
        <v>1175.9497200000001</v>
      </c>
    </row>
    <row r="867" spans="1:2">
      <c r="A867" s="3">
        <v>43435</v>
      </c>
      <c r="B867" s="64">
        <v>1176.75512</v>
      </c>
    </row>
    <row r="868" spans="1:2">
      <c r="A868" s="3">
        <v>43466</v>
      </c>
      <c r="B868" s="64">
        <v>1175.79609</v>
      </c>
    </row>
    <row r="869" spans="1:2">
      <c r="A869" s="3">
        <v>43497</v>
      </c>
      <c r="B869" s="64">
        <v>1179.3249499999999</v>
      </c>
    </row>
    <row r="870" spans="1:2">
      <c r="A870" s="3">
        <v>43525</v>
      </c>
      <c r="B870" s="64">
        <v>1183.7849200000001</v>
      </c>
    </row>
    <row r="871" spans="1:2">
      <c r="A871" s="3">
        <v>43556</v>
      </c>
      <c r="B871" s="64">
        <v>1188.2355700000001</v>
      </c>
    </row>
    <row r="872" spans="1:2">
      <c r="A872" s="3">
        <v>43586</v>
      </c>
      <c r="B872" s="64">
        <v>1188.5288599999999</v>
      </c>
    </row>
    <row r="873" spans="1:2">
      <c r="A873" s="3">
        <v>43617</v>
      </c>
      <c r="B873" s="64">
        <v>1188.14246</v>
      </c>
    </row>
    <row r="874" spans="1:2">
      <c r="A874" s="3">
        <v>43647</v>
      </c>
      <c r="B874" s="64">
        <v>1190.88454</v>
      </c>
    </row>
    <row r="875" spans="1:2">
      <c r="A875" s="3">
        <v>43678</v>
      </c>
      <c r="B875" s="64">
        <v>1191.9739300000001</v>
      </c>
    </row>
    <row r="876" spans="1:2">
      <c r="A876" s="3">
        <v>43709</v>
      </c>
      <c r="B876" s="64">
        <v>1193.80819</v>
      </c>
    </row>
    <row r="877" spans="1:2">
      <c r="A877" s="3">
        <v>43739</v>
      </c>
      <c r="B877" s="64">
        <v>1197.18343</v>
      </c>
    </row>
    <row r="878" spans="1:2">
      <c r="A878" s="3">
        <v>43770</v>
      </c>
      <c r="B878" s="64">
        <v>1200.5540000000001</v>
      </c>
    </row>
    <row r="879" spans="1:2">
      <c r="A879" s="3">
        <v>43800</v>
      </c>
      <c r="B879" s="64">
        <v>1204.0502799999999</v>
      </c>
    </row>
    <row r="880" spans="1:2">
      <c r="A880" s="3">
        <v>43831</v>
      </c>
      <c r="B880" s="64">
        <v>1205.3352</v>
      </c>
    </row>
    <row r="881" spans="1:2">
      <c r="A881" s="3">
        <v>43862</v>
      </c>
      <c r="B881" s="64">
        <v>1206.91806</v>
      </c>
    </row>
    <row r="882" spans="1:2">
      <c r="A882" s="3">
        <v>43891</v>
      </c>
      <c r="B882" s="64">
        <v>1201.81564</v>
      </c>
    </row>
    <row r="883" spans="1:2">
      <c r="A883" s="3">
        <v>43922</v>
      </c>
      <c r="B883" s="64">
        <v>1192.39292</v>
      </c>
    </row>
    <row r="884" spans="1:2">
      <c r="A884" s="3">
        <v>43952</v>
      </c>
      <c r="B884" s="64">
        <v>1191.0987</v>
      </c>
    </row>
    <row r="885" spans="1:2">
      <c r="A885" s="3">
        <v>43983</v>
      </c>
      <c r="B885" s="64">
        <v>1196.48045</v>
      </c>
    </row>
    <row r="886" spans="1:2">
      <c r="A886" s="3">
        <v>44013</v>
      </c>
      <c r="B886" s="64">
        <v>1203.01676</v>
      </c>
    </row>
    <row r="887" spans="1:2">
      <c r="A887" s="3">
        <v>44044</v>
      </c>
      <c r="B887" s="64">
        <v>1207.4767199999999</v>
      </c>
    </row>
    <row r="888" spans="1:2">
      <c r="A888" s="3">
        <v>44075</v>
      </c>
      <c r="B888" s="64">
        <v>1210.20019</v>
      </c>
    </row>
    <row r="889" spans="1:2">
      <c r="A889" s="3">
        <v>44105</v>
      </c>
      <c r="B889" s="64">
        <v>1211.58752</v>
      </c>
    </row>
    <row r="890" spans="1:2">
      <c r="A890" s="3">
        <v>44136</v>
      </c>
      <c r="B890" s="64">
        <v>1214.5949700000001</v>
      </c>
    </row>
    <row r="891" spans="1:2">
      <c r="A891" s="3">
        <v>44166</v>
      </c>
      <c r="B891" s="64">
        <v>1219.7625700000001</v>
      </c>
    </row>
    <row r="892" spans="1:2">
      <c r="A892" s="3">
        <v>44197</v>
      </c>
      <c r="B892" s="64">
        <v>1222.15084</v>
      </c>
    </row>
    <row r="893" spans="1:2">
      <c r="A893" s="3">
        <v>44228</v>
      </c>
      <c r="B893" s="64">
        <v>1227.1089400000001</v>
      </c>
    </row>
    <row r="894" spans="1:2">
      <c r="A894" s="3">
        <v>44256</v>
      </c>
      <c r="B894" s="64">
        <v>1233.2867799999999</v>
      </c>
    </row>
    <row r="895" spans="1:2">
      <c r="A895" s="3">
        <v>44287</v>
      </c>
      <c r="B895" s="64">
        <v>1241.8622</v>
      </c>
    </row>
    <row r="896" spans="1:2">
      <c r="A896" s="3">
        <v>44317</v>
      </c>
      <c r="B896" s="64">
        <v>1249.7765400000001</v>
      </c>
    </row>
    <row r="897" spans="1:2">
      <c r="A897" s="3">
        <v>44348</v>
      </c>
      <c r="B897" s="64">
        <v>1260.07449</v>
      </c>
    </row>
    <row r="898" spans="1:2">
      <c r="A898" s="3">
        <v>44378</v>
      </c>
      <c r="B898" s="64">
        <v>1266.26629</v>
      </c>
    </row>
    <row r="899" spans="1:2">
      <c r="A899" s="3">
        <v>44409</v>
      </c>
      <c r="B899" s="64">
        <v>1269.96741</v>
      </c>
    </row>
    <row r="900" spans="1:2">
      <c r="A900" s="3">
        <v>44440</v>
      </c>
      <c r="B900" s="64">
        <v>1275.0791400000001</v>
      </c>
    </row>
    <row r="901" spans="1:2">
      <c r="A901" s="3">
        <v>44470</v>
      </c>
      <c r="B901" s="64">
        <v>1286.93669</v>
      </c>
    </row>
    <row r="902" spans="1:2">
      <c r="A902" s="3">
        <v>44501</v>
      </c>
      <c r="B902" s="64">
        <v>1297.9469300000001</v>
      </c>
    </row>
    <row r="903" spans="1:2">
      <c r="A903" s="3">
        <v>44531</v>
      </c>
      <c r="B903" s="64">
        <v>1307.29981</v>
      </c>
    </row>
    <row r="904" spans="1:2">
      <c r="A904" s="3">
        <v>44562</v>
      </c>
      <c r="B904" s="64">
        <v>1314.6648</v>
      </c>
    </row>
    <row r="905" spans="1:2">
      <c r="A905" s="3">
        <v>44593</v>
      </c>
      <c r="B905" s="64">
        <v>1324.65084</v>
      </c>
    </row>
    <row r="906" spans="1:2">
      <c r="A906" s="3">
        <v>44621</v>
      </c>
      <c r="B906" s="64">
        <v>1338.7011199999999</v>
      </c>
    </row>
    <row r="907" spans="1:2">
      <c r="A907" s="3">
        <v>44652</v>
      </c>
      <c r="B907" s="64">
        <v>1344.3389199999999</v>
      </c>
    </row>
    <row r="908" spans="1:2">
      <c r="A908" s="3">
        <v>44682</v>
      </c>
      <c r="B908" s="64">
        <v>1356.41993</v>
      </c>
    </row>
    <row r="909" spans="1:2">
      <c r="A909" s="3">
        <v>44713</v>
      </c>
      <c r="B909" s="64">
        <v>1373.35196</v>
      </c>
    </row>
    <row r="910" spans="1:2">
      <c r="A910" s="3">
        <v>44743</v>
      </c>
      <c r="B910" s="64">
        <v>1373.2635</v>
      </c>
    </row>
    <row r="911" spans="1:2">
      <c r="A911" s="3">
        <v>44774</v>
      </c>
      <c r="B911" s="64">
        <v>1374.34358</v>
      </c>
    </row>
    <row r="912" spans="1:2">
      <c r="A912" s="3">
        <v>44805</v>
      </c>
      <c r="B912" s="64">
        <v>1379.6135899999999</v>
      </c>
    </row>
    <row r="913" spans="1:2">
      <c r="A913" s="3">
        <v>44835</v>
      </c>
      <c r="B913" s="64">
        <v>1386.6992600000001</v>
      </c>
    </row>
    <row r="914" spans="1:2">
      <c r="A914" s="3">
        <v>44866</v>
      </c>
      <c r="B914" s="64">
        <v>1390.35382</v>
      </c>
    </row>
    <row r="915" spans="1:2">
      <c r="A915" s="3">
        <v>44896</v>
      </c>
      <c r="B915" s="64">
        <v>1391.1173200000001</v>
      </c>
    </row>
    <row r="916" spans="1:2">
      <c r="A916" s="3">
        <v>44927</v>
      </c>
      <c r="B916" s="64">
        <v>1398.3054</v>
      </c>
    </row>
    <row r="917" spans="1:2">
      <c r="A917" s="3">
        <v>44958</v>
      </c>
      <c r="B917" s="64">
        <v>1403.67318</v>
      </c>
    </row>
    <row r="918" spans="1:2">
      <c r="A918" s="3">
        <v>44986</v>
      </c>
      <c r="B918" s="64">
        <v>1404.7672299999999</v>
      </c>
    </row>
    <row r="919" spans="1:2">
      <c r="A919" s="3">
        <v>45017</v>
      </c>
      <c r="B919" s="64">
        <v>1410.7635</v>
      </c>
    </row>
    <row r="920" spans="1:2">
      <c r="A920" s="3">
        <v>45047</v>
      </c>
      <c r="B920" s="64">
        <v>1412.31378</v>
      </c>
    </row>
    <row r="921" spans="1:2">
      <c r="A921" s="3">
        <v>45078</v>
      </c>
      <c r="B921" s="64">
        <v>1415.2839899999999</v>
      </c>
    </row>
    <row r="922" spans="1:2">
      <c r="A922" s="3">
        <v>45108</v>
      </c>
      <c r="B922" s="64">
        <v>1418.1936700000001</v>
      </c>
    </row>
    <row r="923" spans="1:2">
      <c r="A923" s="3">
        <v>45139</v>
      </c>
      <c r="B923" s="64">
        <v>1425.4515799999999</v>
      </c>
    </row>
    <row r="924" spans="1:2">
      <c r="A924" s="3">
        <v>45170</v>
      </c>
      <c r="B924" s="64">
        <v>1430.57728</v>
      </c>
    </row>
    <row r="925" spans="1:2">
      <c r="A925" s="3">
        <v>45200</v>
      </c>
      <c r="B925" s="64">
        <v>1431.70857</v>
      </c>
    </row>
    <row r="926" spans="1:2">
      <c r="A926" s="3">
        <v>45231</v>
      </c>
      <c r="B926" s="64">
        <v>1434.0037199999999</v>
      </c>
    </row>
    <row r="927" spans="1:2">
      <c r="A927" s="3">
        <v>45261</v>
      </c>
      <c r="B927" s="64">
        <v>1437.34637</v>
      </c>
    </row>
    <row r="928" spans="1:2">
      <c r="A928" s="3">
        <v>45292</v>
      </c>
      <c r="B928" s="64">
        <v>1441.7365</v>
      </c>
    </row>
    <row r="929" spans="1:2">
      <c r="A929" s="3">
        <v>45323</v>
      </c>
      <c r="B929" s="64">
        <v>1448.10987</v>
      </c>
    </row>
    <row r="930" spans="1:2">
      <c r="A930" s="3">
        <v>45352</v>
      </c>
      <c r="B930" s="64">
        <v>1453.58473</v>
      </c>
    </row>
    <row r="931" spans="1:2">
      <c r="A931" s="3">
        <v>45383</v>
      </c>
      <c r="B931" s="64">
        <v>1458.1331499999999</v>
      </c>
    </row>
    <row r="932" spans="1:2">
      <c r="A932" s="3">
        <v>45413</v>
      </c>
      <c r="B932" s="64">
        <v>1458.21695</v>
      </c>
    </row>
  </sheetData>
  <hyperlinks>
    <hyperlink ref="B1" r:id="rId1" location="0" xr:uid="{AC4DB1EC-6380-4E97-999B-20E1EEDFBF4D}"/>
    <hyperlink ref="B3" location="Summary!A1" display="CPIAUCSL" xr:uid="{313CF564-E7FE-44C6-9F83-9D18B8294494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D712-6D19-45FF-872C-13D0ADF1EA96}">
  <sheetPr>
    <tabColor rgb="FF00B0F0"/>
  </sheetPr>
  <dimension ref="A1:B680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47.17968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61</v>
      </c>
    </row>
    <row r="3" spans="1:2" ht="14.5">
      <c r="A3" s="65" t="s">
        <v>1</v>
      </c>
      <c r="B3" s="81" t="s">
        <v>62</v>
      </c>
    </row>
    <row r="4" spans="1:2">
      <c r="A4" s="3">
        <v>24838</v>
      </c>
      <c r="B4" s="64">
        <v>100</v>
      </c>
    </row>
    <row r="5" spans="1:2">
      <c r="A5" s="3">
        <v>24869</v>
      </c>
      <c r="B5" s="64">
        <v>100.60129000000001</v>
      </c>
    </row>
    <row r="6" spans="1:2">
      <c r="A6" s="3">
        <v>24898</v>
      </c>
      <c r="B6" s="64">
        <v>113.42610999999999</v>
      </c>
    </row>
    <row r="7" spans="1:2">
      <c r="A7" s="3">
        <v>24929</v>
      </c>
      <c r="B7" s="64">
        <v>113.80028</v>
      </c>
    </row>
    <row r="8" spans="1:2">
      <c r="A8" s="3">
        <v>24959</v>
      </c>
      <c r="B8" s="64">
        <v>111.94964</v>
      </c>
    </row>
    <row r="9" spans="1:2">
      <c r="A9" s="3">
        <v>24990</v>
      </c>
      <c r="B9" s="64">
        <v>124.47268</v>
      </c>
    </row>
    <row r="10" spans="1:2">
      <c r="A10" s="3">
        <v>25020</v>
      </c>
      <c r="B10" s="64">
        <v>130.15491</v>
      </c>
    </row>
    <row r="11" spans="1:2">
      <c r="A11" s="3">
        <v>25051</v>
      </c>
      <c r="B11" s="64">
        <v>135.45439999999999</v>
      </c>
    </row>
    <row r="12" spans="1:2">
      <c r="A12" s="3">
        <v>25082</v>
      </c>
      <c r="B12" s="64">
        <v>135.49932000000001</v>
      </c>
    </row>
    <row r="13" spans="1:2">
      <c r="A13" s="3">
        <v>25112</v>
      </c>
      <c r="B13" s="64">
        <v>141.91647</v>
      </c>
    </row>
    <row r="14" spans="1:2">
      <c r="A14" s="3">
        <v>25143</v>
      </c>
      <c r="B14" s="64">
        <v>147.85305</v>
      </c>
    </row>
    <row r="15" spans="1:2">
      <c r="A15" s="3">
        <v>25173</v>
      </c>
      <c r="B15" s="64">
        <v>156.25862000000001</v>
      </c>
    </row>
    <row r="16" spans="1:2">
      <c r="A16" s="3">
        <v>25204</v>
      </c>
      <c r="B16" s="64">
        <v>157.34981999999999</v>
      </c>
    </row>
    <row r="17" spans="1:2">
      <c r="A17" s="3">
        <v>25235</v>
      </c>
      <c r="B17" s="64">
        <v>157.45276000000001</v>
      </c>
    </row>
    <row r="18" spans="1:2">
      <c r="A18" s="3">
        <v>25263</v>
      </c>
      <c r="B18" s="64">
        <v>167.72702000000001</v>
      </c>
    </row>
    <row r="19" spans="1:2">
      <c r="A19" s="3">
        <v>25294</v>
      </c>
      <c r="B19" s="64">
        <v>178.14534</v>
      </c>
    </row>
    <row r="20" spans="1:2">
      <c r="A20" s="3">
        <v>25324</v>
      </c>
      <c r="B20" s="64">
        <v>185.67612</v>
      </c>
    </row>
    <row r="21" spans="1:2">
      <c r="A21" s="3">
        <v>25355</v>
      </c>
      <c r="B21" s="64">
        <v>174.59497999999999</v>
      </c>
    </row>
    <row r="22" spans="1:2">
      <c r="A22" s="3">
        <v>25385</v>
      </c>
      <c r="B22" s="64">
        <v>174.95925</v>
      </c>
    </row>
    <row r="23" spans="1:2">
      <c r="A23" s="3">
        <v>25416</v>
      </c>
      <c r="B23" s="64">
        <v>175.65692000000001</v>
      </c>
    </row>
    <row r="24" spans="1:2">
      <c r="A24" s="3">
        <v>25447</v>
      </c>
      <c r="B24" s="64">
        <v>187.15822</v>
      </c>
    </row>
    <row r="25" spans="1:2">
      <c r="A25" s="3">
        <v>25477</v>
      </c>
      <c r="B25" s="64">
        <v>179.63735</v>
      </c>
    </row>
    <row r="26" spans="1:2">
      <c r="A26" s="3">
        <v>25508</v>
      </c>
      <c r="B26" s="64">
        <v>176.27698000000001</v>
      </c>
    </row>
    <row r="27" spans="1:2">
      <c r="A27" s="3">
        <v>25538</v>
      </c>
      <c r="B27" s="64">
        <v>175.31236000000001</v>
      </c>
    </row>
    <row r="28" spans="1:2">
      <c r="A28" s="3">
        <v>25569</v>
      </c>
      <c r="B28" s="64">
        <v>180.52082999999999</v>
      </c>
    </row>
    <row r="29" spans="1:2">
      <c r="A29" s="3">
        <v>25600</v>
      </c>
      <c r="B29" s="64">
        <v>193.15647000000001</v>
      </c>
    </row>
    <row r="30" spans="1:2">
      <c r="A30" s="3">
        <v>25628</v>
      </c>
      <c r="B30" s="64">
        <v>191.49404000000001</v>
      </c>
    </row>
    <row r="31" spans="1:2">
      <c r="A31" s="3">
        <v>25659</v>
      </c>
      <c r="B31" s="64">
        <v>186.69488999999999</v>
      </c>
    </row>
    <row r="32" spans="1:2">
      <c r="A32" s="3">
        <v>25689</v>
      </c>
      <c r="B32" s="64">
        <v>190.25189</v>
      </c>
    </row>
    <row r="33" spans="1:2">
      <c r="A33" s="3">
        <v>25720</v>
      </c>
      <c r="B33" s="64">
        <v>195.84466</v>
      </c>
    </row>
    <row r="34" spans="1:2">
      <c r="A34" s="3">
        <v>25750</v>
      </c>
      <c r="B34" s="64">
        <v>191.89875000000001</v>
      </c>
    </row>
    <row r="35" spans="1:2">
      <c r="A35" s="3">
        <v>25781</v>
      </c>
      <c r="B35" s="64">
        <v>194.82866999999999</v>
      </c>
    </row>
    <row r="36" spans="1:2">
      <c r="A36" s="3">
        <v>25812</v>
      </c>
      <c r="B36" s="64">
        <v>193.90834000000001</v>
      </c>
    </row>
    <row r="37" spans="1:2">
      <c r="A37" s="3">
        <v>25842</v>
      </c>
      <c r="B37" s="64">
        <v>193.26141000000001</v>
      </c>
    </row>
    <row r="38" spans="1:2">
      <c r="A38" s="3">
        <v>25873</v>
      </c>
      <c r="B38" s="64">
        <v>200.65440000000001</v>
      </c>
    </row>
    <row r="39" spans="1:2">
      <c r="A39" s="3">
        <v>25903</v>
      </c>
      <c r="B39" s="64">
        <v>201.06683000000001</v>
      </c>
    </row>
    <row r="40" spans="1:2">
      <c r="A40" s="3">
        <v>25934</v>
      </c>
      <c r="B40" s="64">
        <v>192.08994999999999</v>
      </c>
    </row>
    <row r="41" spans="1:2">
      <c r="A41" s="3">
        <v>25965</v>
      </c>
      <c r="B41" s="64">
        <v>173.32545999999999</v>
      </c>
    </row>
    <row r="42" spans="1:2">
      <c r="A42" s="3">
        <v>25993</v>
      </c>
      <c r="B42" s="64">
        <v>150.65217999999999</v>
      </c>
    </row>
    <row r="43" spans="1:2">
      <c r="A43" s="3">
        <v>26024</v>
      </c>
      <c r="B43" s="64">
        <v>145.30265</v>
      </c>
    </row>
    <row r="44" spans="1:2">
      <c r="A44" s="3">
        <v>26054</v>
      </c>
      <c r="B44" s="64">
        <v>138.56712999999999</v>
      </c>
    </row>
    <row r="45" spans="1:2">
      <c r="A45" s="3">
        <v>26085</v>
      </c>
      <c r="B45" s="64">
        <v>143.46656999999999</v>
      </c>
    </row>
    <row r="46" spans="1:2">
      <c r="A46" s="3">
        <v>26115</v>
      </c>
      <c r="B46" s="64">
        <v>141.43593999999999</v>
      </c>
    </row>
    <row r="47" spans="1:2">
      <c r="A47" s="3">
        <v>26146</v>
      </c>
      <c r="B47" s="64">
        <v>134.55114</v>
      </c>
    </row>
    <row r="48" spans="1:2">
      <c r="A48" s="3">
        <v>26177</v>
      </c>
      <c r="B48" s="64">
        <v>127.94532</v>
      </c>
    </row>
    <row r="49" spans="1:2">
      <c r="A49" s="3">
        <v>26207</v>
      </c>
      <c r="B49" s="64">
        <v>119.8451</v>
      </c>
    </row>
    <row r="50" spans="1:2">
      <c r="A50" s="3">
        <v>26238</v>
      </c>
      <c r="B50" s="64">
        <v>108.25039</v>
      </c>
    </row>
    <row r="51" spans="1:2">
      <c r="A51" s="3">
        <v>26268</v>
      </c>
      <c r="B51" s="64">
        <v>100.69546</v>
      </c>
    </row>
    <row r="52" spans="1:2">
      <c r="A52" s="3">
        <v>26299</v>
      </c>
      <c r="B52" s="64">
        <v>102.09262</v>
      </c>
    </row>
    <row r="53" spans="1:2">
      <c r="A53" s="3">
        <v>26330</v>
      </c>
      <c r="B53" s="64">
        <v>105.19302</v>
      </c>
    </row>
    <row r="54" spans="1:2">
      <c r="A54" s="3">
        <v>26359</v>
      </c>
      <c r="B54" s="64">
        <v>111.11913</v>
      </c>
    </row>
    <row r="55" spans="1:2">
      <c r="A55" s="3">
        <v>26390</v>
      </c>
      <c r="B55" s="64">
        <v>108.75011000000001</v>
      </c>
    </row>
    <row r="56" spans="1:2">
      <c r="A56" s="3">
        <v>26420</v>
      </c>
      <c r="B56" s="64">
        <v>105.80531999999999</v>
      </c>
    </row>
    <row r="57" spans="1:2">
      <c r="A57" s="3">
        <v>26451</v>
      </c>
      <c r="B57" s="64">
        <v>95.5291</v>
      </c>
    </row>
    <row r="58" spans="1:2">
      <c r="A58" s="3">
        <v>26481</v>
      </c>
      <c r="B58" s="64">
        <v>94.947230000000005</v>
      </c>
    </row>
    <row r="59" spans="1:2">
      <c r="A59" s="3">
        <v>26512</v>
      </c>
      <c r="B59" s="64">
        <v>92.175719999999998</v>
      </c>
    </row>
    <row r="60" spans="1:2">
      <c r="A60" s="3">
        <v>26543</v>
      </c>
      <c r="B60" s="64">
        <v>85.565309999999997</v>
      </c>
    </row>
    <row r="61" spans="1:2">
      <c r="A61" s="3">
        <v>26573</v>
      </c>
      <c r="B61" s="64">
        <v>91.21763</v>
      </c>
    </row>
    <row r="62" spans="1:2">
      <c r="A62" s="3">
        <v>26604</v>
      </c>
      <c r="B62" s="64">
        <v>89.503290000000007</v>
      </c>
    </row>
    <row r="63" spans="1:2">
      <c r="A63" s="3">
        <v>26634</v>
      </c>
      <c r="B63" s="64">
        <v>86.197609999999997</v>
      </c>
    </row>
    <row r="64" spans="1:2">
      <c r="A64" s="3">
        <v>26665</v>
      </c>
      <c r="B64" s="64">
        <v>77.845309999999998</v>
      </c>
    </row>
    <row r="65" spans="1:2">
      <c r="A65" s="3">
        <v>26696</v>
      </c>
      <c r="B65" s="64">
        <v>78.895189999999999</v>
      </c>
    </row>
    <row r="66" spans="1:2">
      <c r="A66" s="3">
        <v>26724</v>
      </c>
      <c r="B66" s="64">
        <v>80.21593</v>
      </c>
    </row>
    <row r="67" spans="1:2">
      <c r="A67" s="3">
        <v>26755</v>
      </c>
      <c r="B67" s="64">
        <v>83.018029999999996</v>
      </c>
    </row>
    <row r="68" spans="1:2">
      <c r="A68" s="3">
        <v>26785</v>
      </c>
      <c r="B68" s="64">
        <v>86.953559999999996</v>
      </c>
    </row>
    <row r="69" spans="1:2">
      <c r="A69" s="3">
        <v>26816</v>
      </c>
      <c r="B69" s="64">
        <v>84.853819999999999</v>
      </c>
    </row>
    <row r="70" spans="1:2">
      <c r="A70" s="3">
        <v>26846</v>
      </c>
      <c r="B70" s="64">
        <v>82.514629999999997</v>
      </c>
    </row>
    <row r="71" spans="1:2">
      <c r="A71" s="3">
        <v>26877</v>
      </c>
      <c r="B71" s="64">
        <v>90.986850000000004</v>
      </c>
    </row>
    <row r="72" spans="1:2">
      <c r="A72" s="3">
        <v>26908</v>
      </c>
      <c r="B72" s="64">
        <v>108.01636999999999</v>
      </c>
    </row>
    <row r="73" spans="1:2">
      <c r="A73" s="3">
        <v>26938</v>
      </c>
      <c r="B73" s="64">
        <v>130.48794000000001</v>
      </c>
    </row>
    <row r="74" spans="1:2">
      <c r="A74" s="3">
        <v>26969</v>
      </c>
      <c r="B74" s="64">
        <v>134.93926999999999</v>
      </c>
    </row>
    <row r="75" spans="1:2">
      <c r="A75" s="3">
        <v>26999</v>
      </c>
      <c r="B75" s="64">
        <v>145.35218</v>
      </c>
    </row>
    <row r="76" spans="1:2">
      <c r="A76" s="3">
        <v>27030</v>
      </c>
      <c r="B76" s="64">
        <v>160.07665</v>
      </c>
    </row>
    <row r="77" spans="1:2">
      <c r="A77" s="3">
        <v>27061</v>
      </c>
      <c r="B77" s="64">
        <v>172.28306000000001</v>
      </c>
    </row>
    <row r="78" spans="1:2">
      <c r="A78" s="3">
        <v>27089</v>
      </c>
      <c r="B78" s="64">
        <v>186.64902000000001</v>
      </c>
    </row>
    <row r="79" spans="1:2">
      <c r="A79" s="3">
        <v>27120</v>
      </c>
      <c r="B79" s="64">
        <v>194.55070000000001</v>
      </c>
    </row>
    <row r="80" spans="1:2">
      <c r="A80" s="3">
        <v>27150</v>
      </c>
      <c r="B80" s="64">
        <v>211.62676999999999</v>
      </c>
    </row>
    <row r="81" spans="1:2">
      <c r="A81" s="3">
        <v>27181</v>
      </c>
      <c r="B81" s="64">
        <v>235.94461000000001</v>
      </c>
    </row>
    <row r="82" spans="1:2">
      <c r="A82" s="3">
        <v>27211</v>
      </c>
      <c r="B82" s="64">
        <v>260.88054</v>
      </c>
    </row>
    <row r="83" spans="1:2">
      <c r="A83" s="3">
        <v>27242</v>
      </c>
      <c r="B83" s="64">
        <v>276.65924000000001</v>
      </c>
    </row>
    <row r="84" spans="1:2">
      <c r="A84" s="3">
        <v>27273</v>
      </c>
      <c r="B84" s="64">
        <v>290.07429000000002</v>
      </c>
    </row>
    <row r="85" spans="1:2">
      <c r="A85" s="3">
        <v>27303</v>
      </c>
      <c r="B85" s="64">
        <v>289.20783</v>
      </c>
    </row>
    <row r="86" spans="1:2">
      <c r="A86" s="3">
        <v>27334</v>
      </c>
      <c r="B86" s="64">
        <v>300.82544000000001</v>
      </c>
    </row>
    <row r="87" spans="1:2">
      <c r="A87" s="3">
        <v>27364</v>
      </c>
      <c r="B87" s="64">
        <v>314.79957000000002</v>
      </c>
    </row>
    <row r="88" spans="1:2">
      <c r="A88" s="3">
        <v>27395</v>
      </c>
      <c r="B88" s="64">
        <v>318.31382000000002</v>
      </c>
    </row>
    <row r="89" spans="1:2">
      <c r="A89" s="3">
        <v>27426</v>
      </c>
      <c r="B89" s="64">
        <v>322.68849</v>
      </c>
    </row>
    <row r="90" spans="1:2">
      <c r="A90" s="3">
        <v>27454</v>
      </c>
      <c r="B90" s="64">
        <v>316.92849999999999</v>
      </c>
    </row>
    <row r="91" spans="1:2">
      <c r="A91" s="3">
        <v>27485</v>
      </c>
      <c r="B91" s="64">
        <v>320.33945</v>
      </c>
    </row>
    <row r="92" spans="1:2">
      <c r="A92" s="3">
        <v>27515</v>
      </c>
      <c r="B92" s="64">
        <v>299.21541999999999</v>
      </c>
    </row>
    <row r="93" spans="1:2">
      <c r="A93" s="3">
        <v>27546</v>
      </c>
      <c r="B93" s="64">
        <v>285.68918000000002</v>
      </c>
    </row>
    <row r="94" spans="1:2">
      <c r="A94" s="3">
        <v>27576</v>
      </c>
      <c r="B94" s="64">
        <v>267.46449000000001</v>
      </c>
    </row>
    <row r="95" spans="1:2">
      <c r="A95" s="3">
        <v>27607</v>
      </c>
      <c r="B95" s="64">
        <v>244.27517</v>
      </c>
    </row>
    <row r="96" spans="1:2">
      <c r="A96" s="3">
        <v>27638</v>
      </c>
      <c r="B96" s="64">
        <v>233.31723</v>
      </c>
    </row>
    <row r="97" spans="1:2">
      <c r="A97" s="3">
        <v>27668</v>
      </c>
      <c r="B97" s="64">
        <v>222.06725</v>
      </c>
    </row>
    <row r="98" spans="1:2">
      <c r="A98" s="3">
        <v>27699</v>
      </c>
      <c r="B98" s="64">
        <v>221.61193</v>
      </c>
    </row>
    <row r="99" spans="1:2">
      <c r="A99" s="3">
        <v>27729</v>
      </c>
      <c r="B99" s="64">
        <v>210.44582</v>
      </c>
    </row>
    <row r="100" spans="1:2">
      <c r="A100" s="3">
        <v>27760</v>
      </c>
      <c r="B100" s="64">
        <v>210.60611</v>
      </c>
    </row>
    <row r="101" spans="1:2">
      <c r="A101" s="3">
        <v>27791</v>
      </c>
      <c r="B101" s="64">
        <v>201.9153</v>
      </c>
    </row>
    <row r="102" spans="1:2">
      <c r="A102" s="3">
        <v>27820</v>
      </c>
      <c r="B102" s="64">
        <v>200.85139000000001</v>
      </c>
    </row>
    <row r="103" spans="1:2">
      <c r="A103" s="3">
        <v>27851</v>
      </c>
      <c r="B103" s="64">
        <v>187.50604000000001</v>
      </c>
    </row>
    <row r="104" spans="1:2">
      <c r="A104" s="3">
        <v>27881</v>
      </c>
      <c r="B104" s="64">
        <v>190.74896000000001</v>
      </c>
    </row>
    <row r="105" spans="1:2">
      <c r="A105" s="3">
        <v>27912</v>
      </c>
      <c r="B105" s="64">
        <v>188.15110999999999</v>
      </c>
    </row>
    <row r="106" spans="1:2">
      <c r="A106" s="3">
        <v>27942</v>
      </c>
      <c r="B106" s="64">
        <v>194.10908000000001</v>
      </c>
    </row>
    <row r="107" spans="1:2">
      <c r="A107" s="3">
        <v>27973</v>
      </c>
      <c r="B107" s="64">
        <v>201.33643000000001</v>
      </c>
    </row>
    <row r="108" spans="1:2">
      <c r="A108" s="3">
        <v>28004</v>
      </c>
      <c r="B108" s="64">
        <v>194.20737</v>
      </c>
    </row>
    <row r="109" spans="1:2">
      <c r="A109" s="3">
        <v>28034</v>
      </c>
      <c r="B109" s="64">
        <v>188.35256000000001</v>
      </c>
    </row>
    <row r="110" spans="1:2">
      <c r="A110" s="3">
        <v>28065</v>
      </c>
      <c r="B110" s="64">
        <v>181.06464</v>
      </c>
    </row>
    <row r="111" spans="1:2">
      <c r="A111" s="3">
        <v>28095</v>
      </c>
      <c r="B111" s="64">
        <v>169.68547000000001</v>
      </c>
    </row>
    <row r="112" spans="1:2">
      <c r="A112" s="3">
        <v>28126</v>
      </c>
      <c r="B112" s="64">
        <v>165.63906</v>
      </c>
    </row>
    <row r="113" spans="1:2">
      <c r="A113" s="3">
        <v>28157</v>
      </c>
      <c r="B113" s="64">
        <v>165.73231999999999</v>
      </c>
    </row>
    <row r="114" spans="1:2">
      <c r="A114" s="3">
        <v>28185</v>
      </c>
      <c r="B114" s="64">
        <v>167.11721</v>
      </c>
    </row>
    <row r="115" spans="1:2">
      <c r="A115" s="3">
        <v>28216</v>
      </c>
      <c r="B115" s="64">
        <v>180.20006000000001</v>
      </c>
    </row>
    <row r="116" spans="1:2">
      <c r="A116" s="3">
        <v>28246</v>
      </c>
      <c r="B116" s="64">
        <v>184.59195</v>
      </c>
    </row>
    <row r="117" spans="1:2">
      <c r="A117" s="3">
        <v>28277</v>
      </c>
      <c r="B117" s="64">
        <v>189.49836999999999</v>
      </c>
    </row>
    <row r="118" spans="1:2">
      <c r="A118" s="3">
        <v>28307</v>
      </c>
      <c r="B118" s="64">
        <v>188.42859999999999</v>
      </c>
    </row>
    <row r="119" spans="1:2">
      <c r="A119" s="3">
        <v>28338</v>
      </c>
      <c r="B119" s="64">
        <v>187.1011</v>
      </c>
    </row>
    <row r="120" spans="1:2">
      <c r="A120" s="3">
        <v>28369</v>
      </c>
      <c r="B120" s="64">
        <v>188.21880999999999</v>
      </c>
    </row>
    <row r="121" spans="1:2">
      <c r="A121" s="3">
        <v>28399</v>
      </c>
      <c r="B121" s="64">
        <v>190.31788</v>
      </c>
    </row>
    <row r="122" spans="1:2">
      <c r="A122" s="3">
        <v>28430</v>
      </c>
      <c r="B122" s="64">
        <v>191.66936999999999</v>
      </c>
    </row>
    <row r="123" spans="1:2">
      <c r="A123" s="3">
        <v>28460</v>
      </c>
      <c r="B123" s="64">
        <v>201.65040999999999</v>
      </c>
    </row>
    <row r="124" spans="1:2">
      <c r="A124" s="3">
        <v>28491</v>
      </c>
      <c r="B124" s="64">
        <v>201.86933999999999</v>
      </c>
    </row>
    <row r="125" spans="1:2">
      <c r="A125" s="3">
        <v>28522</v>
      </c>
      <c r="B125" s="64">
        <v>201.02176</v>
      </c>
    </row>
    <row r="126" spans="1:2">
      <c r="A126" s="3">
        <v>28550</v>
      </c>
      <c r="B126" s="64">
        <v>203.55656999999999</v>
      </c>
    </row>
    <row r="127" spans="1:2">
      <c r="A127" s="3">
        <v>28581</v>
      </c>
      <c r="B127" s="64">
        <v>203.0145</v>
      </c>
    </row>
    <row r="128" spans="1:2">
      <c r="A128" s="3">
        <v>28611</v>
      </c>
      <c r="B128" s="64">
        <v>209.304</v>
      </c>
    </row>
    <row r="129" spans="1:2">
      <c r="A129" s="3">
        <v>28642</v>
      </c>
      <c r="B129" s="64">
        <v>210.28084000000001</v>
      </c>
    </row>
    <row r="130" spans="1:2">
      <c r="A130" s="3">
        <v>28672</v>
      </c>
      <c r="B130" s="64">
        <v>216.67962</v>
      </c>
    </row>
    <row r="131" spans="1:2">
      <c r="A131" s="3">
        <v>28703</v>
      </c>
      <c r="B131" s="64">
        <v>223.90213</v>
      </c>
    </row>
    <row r="132" spans="1:2">
      <c r="A132" s="3">
        <v>28734</v>
      </c>
      <c r="B132" s="64">
        <v>234.84322</v>
      </c>
    </row>
    <row r="133" spans="1:2">
      <c r="A133" s="3">
        <v>28764</v>
      </c>
      <c r="B133" s="64">
        <v>247.44823</v>
      </c>
    </row>
    <row r="134" spans="1:2">
      <c r="A134" s="3">
        <v>28795</v>
      </c>
      <c r="B134" s="64">
        <v>252.24193</v>
      </c>
    </row>
    <row r="135" spans="1:2">
      <c r="A135" s="3">
        <v>28825</v>
      </c>
      <c r="B135" s="64">
        <v>248.03826000000001</v>
      </c>
    </row>
    <row r="136" spans="1:2">
      <c r="A136" s="3">
        <v>28856</v>
      </c>
      <c r="B136" s="64">
        <v>248.38065</v>
      </c>
    </row>
    <row r="137" spans="1:2">
      <c r="A137" s="3">
        <v>28887</v>
      </c>
      <c r="B137" s="64">
        <v>262.09530000000001</v>
      </c>
    </row>
    <row r="138" spans="1:2">
      <c r="A138" s="3">
        <v>28915</v>
      </c>
      <c r="B138" s="64">
        <v>264.93738000000002</v>
      </c>
    </row>
    <row r="139" spans="1:2">
      <c r="A139" s="3">
        <v>28946</v>
      </c>
      <c r="B139" s="64">
        <v>271.61365999999998</v>
      </c>
    </row>
    <row r="140" spans="1:2">
      <c r="A140" s="3">
        <v>28976</v>
      </c>
      <c r="B140" s="64">
        <v>276.08872000000002</v>
      </c>
    </row>
    <row r="141" spans="1:2">
      <c r="A141" s="3">
        <v>29007</v>
      </c>
      <c r="B141" s="64">
        <v>281.20382999999998</v>
      </c>
    </row>
    <row r="142" spans="1:2">
      <c r="A142" s="3">
        <v>29037</v>
      </c>
      <c r="B142" s="64">
        <v>287.64368000000002</v>
      </c>
    </row>
    <row r="143" spans="1:2">
      <c r="A143" s="3">
        <v>29068</v>
      </c>
      <c r="B143" s="64">
        <v>299.45711</v>
      </c>
    </row>
    <row r="144" spans="1:2">
      <c r="A144" s="3">
        <v>29099</v>
      </c>
      <c r="B144" s="64">
        <v>300.77055999999999</v>
      </c>
    </row>
    <row r="145" spans="1:2">
      <c r="A145" s="3">
        <v>29129</v>
      </c>
      <c r="B145" s="64">
        <v>308.26157000000001</v>
      </c>
    </row>
    <row r="146" spans="1:2">
      <c r="A146" s="3">
        <v>29160</v>
      </c>
      <c r="B146" s="64">
        <v>326.58931999999999</v>
      </c>
    </row>
    <row r="147" spans="1:2">
      <c r="A147" s="3">
        <v>29190</v>
      </c>
      <c r="B147" s="64">
        <v>348.70402999999999</v>
      </c>
    </row>
    <row r="148" spans="1:2">
      <c r="A148" s="3">
        <v>29221</v>
      </c>
      <c r="B148" s="64">
        <v>368.84579000000002</v>
      </c>
    </row>
    <row r="149" spans="1:2">
      <c r="A149" s="3">
        <v>29252</v>
      </c>
      <c r="B149" s="64">
        <v>372.39895999999999</v>
      </c>
    </row>
    <row r="150" spans="1:2">
      <c r="A150" s="3">
        <v>29281</v>
      </c>
      <c r="B150" s="64">
        <v>392.44832000000002</v>
      </c>
    </row>
    <row r="151" spans="1:2">
      <c r="A151" s="3">
        <v>29312</v>
      </c>
      <c r="B151" s="64">
        <v>404.04617999999999</v>
      </c>
    </row>
    <row r="152" spans="1:2">
      <c r="A152" s="3">
        <v>29342</v>
      </c>
      <c r="B152" s="64">
        <v>413.90602000000001</v>
      </c>
    </row>
    <row r="153" spans="1:2">
      <c r="A153" s="3">
        <v>29373</v>
      </c>
      <c r="B153" s="64">
        <v>431.94871000000001</v>
      </c>
    </row>
    <row r="154" spans="1:2">
      <c r="A154" s="3">
        <v>29403</v>
      </c>
      <c r="B154" s="64">
        <v>387.01938999999999</v>
      </c>
    </row>
    <row r="155" spans="1:2">
      <c r="A155" s="3">
        <v>29434</v>
      </c>
      <c r="B155" s="64">
        <v>363.33143999999999</v>
      </c>
    </row>
    <row r="156" spans="1:2">
      <c r="A156" s="3">
        <v>29465</v>
      </c>
      <c r="B156" s="64">
        <v>358.38583</v>
      </c>
    </row>
    <row r="157" spans="1:2">
      <c r="A157" s="3">
        <v>29495</v>
      </c>
      <c r="B157" s="64">
        <v>358.28823999999997</v>
      </c>
    </row>
    <row r="158" spans="1:2">
      <c r="A158" s="3">
        <v>29526</v>
      </c>
      <c r="B158" s="64">
        <v>352.43952999999999</v>
      </c>
    </row>
    <row r="159" spans="1:2">
      <c r="A159" s="3">
        <v>29556</v>
      </c>
      <c r="B159" s="64">
        <v>347.36403999999999</v>
      </c>
    </row>
    <row r="160" spans="1:2">
      <c r="A160" s="3">
        <v>29587</v>
      </c>
      <c r="B160" s="64">
        <v>329.09523000000002</v>
      </c>
    </row>
    <row r="161" spans="1:2">
      <c r="A161" s="3">
        <v>29618</v>
      </c>
      <c r="B161" s="64">
        <v>307.49448000000001</v>
      </c>
    </row>
    <row r="162" spans="1:2">
      <c r="A162" s="3">
        <v>29646</v>
      </c>
      <c r="B162" s="64">
        <v>282.57760000000002</v>
      </c>
    </row>
    <row r="163" spans="1:2">
      <c r="A163" s="3">
        <v>29677</v>
      </c>
      <c r="B163" s="64">
        <v>265.90816000000001</v>
      </c>
    </row>
    <row r="164" spans="1:2">
      <c r="A164" s="3">
        <v>29707</v>
      </c>
      <c r="B164" s="64">
        <v>262.96620999999999</v>
      </c>
    </row>
    <row r="165" spans="1:2">
      <c r="A165" s="3">
        <v>29738</v>
      </c>
      <c r="B165" s="64">
        <v>252.25953000000001</v>
      </c>
    </row>
    <row r="166" spans="1:2">
      <c r="A166" s="3">
        <v>29768</v>
      </c>
      <c r="B166" s="64">
        <v>307.73980999999998</v>
      </c>
    </row>
    <row r="167" spans="1:2">
      <c r="A167" s="3">
        <v>29799</v>
      </c>
      <c r="B167" s="64">
        <v>323.63614000000001</v>
      </c>
    </row>
    <row r="168" spans="1:2">
      <c r="A168" s="3">
        <v>29830</v>
      </c>
      <c r="B168" s="64">
        <v>334.86935999999997</v>
      </c>
    </row>
    <row r="169" spans="1:2">
      <c r="A169" s="3">
        <v>29860</v>
      </c>
      <c r="B169" s="64">
        <v>308.50713000000002</v>
      </c>
    </row>
    <row r="170" spans="1:2">
      <c r="A170" s="3">
        <v>29891</v>
      </c>
      <c r="B170" s="64">
        <v>288.18279999999999</v>
      </c>
    </row>
    <row r="171" spans="1:2">
      <c r="A171" s="3">
        <v>29921</v>
      </c>
      <c r="B171" s="64">
        <v>269.88407999999998</v>
      </c>
    </row>
    <row r="172" spans="1:2">
      <c r="A172" s="3">
        <v>29952</v>
      </c>
      <c r="B172" s="64">
        <v>259.31554</v>
      </c>
    </row>
    <row r="173" spans="1:2">
      <c r="A173" s="3">
        <v>29983</v>
      </c>
      <c r="B173" s="64">
        <v>261.23194999999998</v>
      </c>
    </row>
    <row r="174" spans="1:2">
      <c r="A174" s="3">
        <v>30011</v>
      </c>
      <c r="B174" s="64">
        <v>243.44931</v>
      </c>
    </row>
    <row r="175" spans="1:2">
      <c r="A175" s="3">
        <v>30042</v>
      </c>
      <c r="B175" s="64">
        <v>248.67115000000001</v>
      </c>
    </row>
    <row r="176" spans="1:2">
      <c r="A176" s="3">
        <v>30072</v>
      </c>
      <c r="B176" s="64">
        <v>247.89948999999999</v>
      </c>
    </row>
    <row r="177" spans="1:2">
      <c r="A177" s="3">
        <v>30103</v>
      </c>
      <c r="B177" s="64">
        <v>243.11537000000001</v>
      </c>
    </row>
    <row r="178" spans="1:2">
      <c r="A178" s="3">
        <v>30133</v>
      </c>
      <c r="B178" s="64">
        <v>216.03740999999999</v>
      </c>
    </row>
    <row r="179" spans="1:2">
      <c r="A179" s="3">
        <v>30164</v>
      </c>
      <c r="B179" s="64">
        <v>200.69480999999999</v>
      </c>
    </row>
    <row r="180" spans="1:2">
      <c r="A180" s="3">
        <v>30195</v>
      </c>
      <c r="B180" s="64">
        <v>163.74029999999999</v>
      </c>
    </row>
    <row r="181" spans="1:2">
      <c r="A181" s="3">
        <v>30225</v>
      </c>
      <c r="B181" s="64">
        <v>163.72333</v>
      </c>
    </row>
    <row r="182" spans="1:2">
      <c r="A182" s="3">
        <v>30256</v>
      </c>
      <c r="B182" s="64">
        <v>145.25560999999999</v>
      </c>
    </row>
    <row r="183" spans="1:2">
      <c r="A183" s="3">
        <v>30286</v>
      </c>
      <c r="B183" s="64">
        <v>116.34081999999999</v>
      </c>
    </row>
    <row r="184" spans="1:2">
      <c r="A184" s="3">
        <v>30317</v>
      </c>
      <c r="B184" s="64">
        <v>121.16033</v>
      </c>
    </row>
    <row r="185" spans="1:2">
      <c r="A185" s="3">
        <v>30348</v>
      </c>
      <c r="B185" s="64">
        <v>119.28756</v>
      </c>
    </row>
    <row r="186" spans="1:2">
      <c r="A186" s="3">
        <v>30376</v>
      </c>
      <c r="B186" s="64">
        <v>125.58888</v>
      </c>
    </row>
    <row r="187" spans="1:2">
      <c r="A187" s="3">
        <v>30407</v>
      </c>
      <c r="B187" s="64">
        <v>114.67357</v>
      </c>
    </row>
    <row r="188" spans="1:2">
      <c r="A188" s="3">
        <v>30437</v>
      </c>
      <c r="B188" s="64">
        <v>89.961550000000003</v>
      </c>
    </row>
    <row r="189" spans="1:2">
      <c r="A189" s="3">
        <v>30468</v>
      </c>
      <c r="B189" s="64">
        <v>70.716390000000004</v>
      </c>
    </row>
    <row r="190" spans="1:2">
      <c r="A190" s="3">
        <v>30498</v>
      </c>
      <c r="B190" s="64">
        <v>64.907219999999995</v>
      </c>
    </row>
    <row r="191" spans="1:2">
      <c r="A191" s="3">
        <v>30529</v>
      </c>
      <c r="B191" s="64">
        <v>62.79663</v>
      </c>
    </row>
    <row r="192" spans="1:2">
      <c r="A192" s="3">
        <v>30560</v>
      </c>
      <c r="B192" s="64">
        <v>73.631370000000004</v>
      </c>
    </row>
    <row r="193" spans="1:2">
      <c r="A193" s="3">
        <v>30590</v>
      </c>
      <c r="B193" s="64">
        <v>77.699830000000006</v>
      </c>
    </row>
    <row r="194" spans="1:2">
      <c r="A194" s="3">
        <v>30621</v>
      </c>
      <c r="B194" s="64">
        <v>95.748570000000001</v>
      </c>
    </row>
    <row r="195" spans="1:2">
      <c r="A195" s="3">
        <v>30651</v>
      </c>
      <c r="B195" s="64">
        <v>122.00839000000001</v>
      </c>
    </row>
    <row r="196" spans="1:2">
      <c r="A196" s="3">
        <v>30682</v>
      </c>
      <c r="B196" s="64">
        <v>122.43074</v>
      </c>
    </row>
    <row r="197" spans="1:2">
      <c r="A197" s="3">
        <v>30713</v>
      </c>
      <c r="B197" s="64">
        <v>123.47789</v>
      </c>
    </row>
    <row r="198" spans="1:2">
      <c r="A198" s="3">
        <v>30742</v>
      </c>
      <c r="B198" s="64">
        <v>127.02637</v>
      </c>
    </row>
    <row r="199" spans="1:2">
      <c r="A199" s="3">
        <v>30773</v>
      </c>
      <c r="B199" s="64">
        <v>126.84435000000001</v>
      </c>
    </row>
    <row r="200" spans="1:2">
      <c r="A200" s="3">
        <v>30803</v>
      </c>
      <c r="B200" s="64">
        <v>128.53622999999999</v>
      </c>
    </row>
    <row r="201" spans="1:2">
      <c r="A201" s="3">
        <v>30834</v>
      </c>
      <c r="B201" s="64">
        <v>130.70176000000001</v>
      </c>
    </row>
    <row r="202" spans="1:2">
      <c r="A202" s="3">
        <v>30864</v>
      </c>
      <c r="B202" s="64">
        <v>133.67329000000001</v>
      </c>
    </row>
    <row r="203" spans="1:2">
      <c r="A203" s="3">
        <v>30895</v>
      </c>
      <c r="B203" s="64">
        <v>137.40603999999999</v>
      </c>
    </row>
    <row r="204" spans="1:2">
      <c r="A204" s="3">
        <v>30926</v>
      </c>
      <c r="B204" s="64">
        <v>140.26849999999999</v>
      </c>
    </row>
    <row r="205" spans="1:2">
      <c r="A205" s="3">
        <v>30956</v>
      </c>
      <c r="B205" s="64">
        <v>139.27782999999999</v>
      </c>
    </row>
    <row r="206" spans="1:2">
      <c r="A206" s="3">
        <v>30987</v>
      </c>
      <c r="B206" s="64">
        <v>135.58565999999999</v>
      </c>
    </row>
    <row r="207" spans="1:2">
      <c r="A207" s="3">
        <v>31017</v>
      </c>
      <c r="B207" s="64">
        <v>137.87099000000001</v>
      </c>
    </row>
    <row r="208" spans="1:2">
      <c r="A208" s="3">
        <v>31048</v>
      </c>
      <c r="B208" s="64">
        <v>129.09609</v>
      </c>
    </row>
    <row r="209" spans="1:2">
      <c r="A209" s="3">
        <v>31079</v>
      </c>
      <c r="B209" s="64">
        <v>133.08536000000001</v>
      </c>
    </row>
    <row r="210" spans="1:2">
      <c r="A210" s="3">
        <v>31107</v>
      </c>
      <c r="B210" s="64">
        <v>135.55760000000001</v>
      </c>
    </row>
    <row r="211" spans="1:2">
      <c r="A211" s="3">
        <v>31138</v>
      </c>
      <c r="B211" s="64">
        <v>129.87487999999999</v>
      </c>
    </row>
    <row r="212" spans="1:2">
      <c r="A212" s="3">
        <v>31168</v>
      </c>
      <c r="B212" s="64">
        <v>137.57946999999999</v>
      </c>
    </row>
    <row r="213" spans="1:2">
      <c r="A213" s="3">
        <v>31199</v>
      </c>
      <c r="B213" s="64">
        <v>138.08223000000001</v>
      </c>
    </row>
    <row r="214" spans="1:2">
      <c r="A214" s="3">
        <v>31229</v>
      </c>
      <c r="B214" s="64">
        <v>135.12173999999999</v>
      </c>
    </row>
    <row r="215" spans="1:2">
      <c r="A215" s="3">
        <v>31260</v>
      </c>
      <c r="B215" s="64">
        <v>135.03932</v>
      </c>
    </row>
    <row r="216" spans="1:2">
      <c r="A216" s="3">
        <v>31291</v>
      </c>
      <c r="B216" s="64">
        <v>130.68011000000001</v>
      </c>
    </row>
    <row r="217" spans="1:2">
      <c r="A217" s="3">
        <v>31321</v>
      </c>
      <c r="B217" s="64">
        <v>133.55796000000001</v>
      </c>
    </row>
    <row r="218" spans="1:2">
      <c r="A218" s="3">
        <v>31352</v>
      </c>
      <c r="B218" s="64">
        <v>140.59631999999999</v>
      </c>
    </row>
    <row r="219" spans="1:2">
      <c r="A219" s="3">
        <v>31382</v>
      </c>
      <c r="B219" s="64">
        <v>137.3389</v>
      </c>
    </row>
    <row r="220" spans="1:2">
      <c r="A220" s="3">
        <v>31413</v>
      </c>
      <c r="B220" s="64">
        <v>144.60991000000001</v>
      </c>
    </row>
    <row r="221" spans="1:2">
      <c r="A221" s="3">
        <v>31444</v>
      </c>
      <c r="B221" s="64">
        <v>139.90826000000001</v>
      </c>
    </row>
    <row r="222" spans="1:2">
      <c r="A222" s="3">
        <v>31472</v>
      </c>
      <c r="B222" s="64">
        <v>142.73479</v>
      </c>
    </row>
    <row r="223" spans="1:2">
      <c r="A223" s="3">
        <v>31503</v>
      </c>
      <c r="B223" s="64">
        <v>146.57369</v>
      </c>
    </row>
    <row r="224" spans="1:2">
      <c r="A224" s="3">
        <v>31533</v>
      </c>
      <c r="B224" s="64">
        <v>137.59168</v>
      </c>
    </row>
    <row r="225" spans="1:2">
      <c r="A225" s="3">
        <v>31564</v>
      </c>
      <c r="B225" s="64">
        <v>137.65271000000001</v>
      </c>
    </row>
    <row r="226" spans="1:2">
      <c r="A226" s="3">
        <v>31594</v>
      </c>
      <c r="B226" s="64">
        <v>135.83287999999999</v>
      </c>
    </row>
    <row r="227" spans="1:2">
      <c r="A227" s="3">
        <v>31625</v>
      </c>
      <c r="B227" s="64">
        <v>132.08214000000001</v>
      </c>
    </row>
    <row r="228" spans="1:2">
      <c r="A228" s="3">
        <v>31656</v>
      </c>
      <c r="B228" s="64">
        <v>135.47883999999999</v>
      </c>
    </row>
    <row r="229" spans="1:2">
      <c r="A229" s="3">
        <v>31686</v>
      </c>
      <c r="B229" s="64">
        <v>133.67601999999999</v>
      </c>
    </row>
    <row r="230" spans="1:2">
      <c r="A230" s="3">
        <v>31717</v>
      </c>
      <c r="B230" s="64">
        <v>125.28277</v>
      </c>
    </row>
    <row r="231" spans="1:2">
      <c r="A231" s="3">
        <v>31747</v>
      </c>
      <c r="B231" s="64">
        <v>127.46681</v>
      </c>
    </row>
    <row r="232" spans="1:2">
      <c r="A232" s="3">
        <v>31778</v>
      </c>
      <c r="B232" s="64">
        <v>123.00879</v>
      </c>
    </row>
    <row r="233" spans="1:2">
      <c r="A233" s="3">
        <v>31809</v>
      </c>
      <c r="B233" s="64">
        <v>121.90309999999999</v>
      </c>
    </row>
    <row r="234" spans="1:2">
      <c r="A234" s="3">
        <v>31837</v>
      </c>
      <c r="B234" s="64">
        <v>117.09147</v>
      </c>
    </row>
    <row r="235" spans="1:2">
      <c r="A235" s="3">
        <v>31868</v>
      </c>
      <c r="B235" s="64">
        <v>119.69797</v>
      </c>
    </row>
    <row r="236" spans="1:2">
      <c r="A236" s="3">
        <v>31898</v>
      </c>
      <c r="B236" s="64">
        <v>121.29465999999999</v>
      </c>
    </row>
    <row r="237" spans="1:2">
      <c r="A237" s="3">
        <v>31929</v>
      </c>
      <c r="B237" s="64">
        <v>114.68083</v>
      </c>
    </row>
    <row r="238" spans="1:2">
      <c r="A238" s="3">
        <v>31959</v>
      </c>
      <c r="B238" s="64">
        <v>114.4284</v>
      </c>
    </row>
    <row r="239" spans="1:2">
      <c r="A239" s="3">
        <v>31990</v>
      </c>
      <c r="B239" s="64">
        <v>117.5579</v>
      </c>
    </row>
    <row r="240" spans="1:2">
      <c r="A240" s="3">
        <v>32021</v>
      </c>
      <c r="B240" s="64">
        <v>117.9106</v>
      </c>
    </row>
    <row r="241" spans="1:2">
      <c r="A241" s="3">
        <v>32051</v>
      </c>
      <c r="B241" s="64">
        <v>119.30853999999999</v>
      </c>
    </row>
    <row r="242" spans="1:2">
      <c r="A242" s="3">
        <v>32082</v>
      </c>
      <c r="B242" s="64">
        <v>118.55916999999999</v>
      </c>
    </row>
    <row r="243" spans="1:2">
      <c r="A243" s="3">
        <v>32112</v>
      </c>
      <c r="B243" s="64">
        <v>117.52225</v>
      </c>
    </row>
    <row r="244" spans="1:2">
      <c r="A244" s="3">
        <v>32143</v>
      </c>
      <c r="B244" s="64">
        <v>119.75357</v>
      </c>
    </row>
    <row r="245" spans="1:2">
      <c r="A245" s="3">
        <v>32174</v>
      </c>
      <c r="B245" s="64">
        <v>119.81914</v>
      </c>
    </row>
    <row r="246" spans="1:2">
      <c r="A246" s="3">
        <v>32203</v>
      </c>
      <c r="B246" s="64">
        <v>121.6075</v>
      </c>
    </row>
    <row r="247" spans="1:2">
      <c r="A247" s="3">
        <v>32234</v>
      </c>
      <c r="B247" s="64">
        <v>119.82859999999999</v>
      </c>
    </row>
    <row r="248" spans="1:2">
      <c r="A248" s="3">
        <v>32264</v>
      </c>
      <c r="B248" s="64">
        <v>121.38065</v>
      </c>
    </row>
    <row r="249" spans="1:2">
      <c r="A249" s="3">
        <v>32295</v>
      </c>
      <c r="B249" s="64">
        <v>127.96539</v>
      </c>
    </row>
    <row r="250" spans="1:2">
      <c r="A250" s="3">
        <v>32325</v>
      </c>
      <c r="B250" s="64">
        <v>128.72531000000001</v>
      </c>
    </row>
    <row r="251" spans="1:2">
      <c r="A251" s="3">
        <v>32356</v>
      </c>
      <c r="B251" s="64">
        <v>127.99655</v>
      </c>
    </row>
    <row r="252" spans="1:2">
      <c r="A252" s="3">
        <v>32387</v>
      </c>
      <c r="B252" s="64">
        <v>129.28203999999999</v>
      </c>
    </row>
    <row r="253" spans="1:2">
      <c r="A253" s="3">
        <v>32417</v>
      </c>
      <c r="B253" s="64">
        <v>126.17915000000001</v>
      </c>
    </row>
    <row r="254" spans="1:2">
      <c r="A254" s="3">
        <v>32448</v>
      </c>
      <c r="B254" s="64">
        <v>129.87633</v>
      </c>
    </row>
    <row r="255" spans="1:2">
      <c r="A255" s="3">
        <v>32478</v>
      </c>
      <c r="B255" s="64">
        <v>131.16695000000001</v>
      </c>
    </row>
    <row r="256" spans="1:2">
      <c r="A256" s="3">
        <v>32509</v>
      </c>
      <c r="B256" s="64">
        <v>130.02142000000001</v>
      </c>
    </row>
    <row r="257" spans="1:2">
      <c r="A257" s="3">
        <v>32540</v>
      </c>
      <c r="B257" s="64">
        <v>130.98892000000001</v>
      </c>
    </row>
    <row r="258" spans="1:2">
      <c r="A258" s="3">
        <v>32568</v>
      </c>
      <c r="B258" s="64">
        <v>130.08203</v>
      </c>
    </row>
    <row r="259" spans="1:2">
      <c r="A259" s="3">
        <v>32599</v>
      </c>
      <c r="B259" s="64">
        <v>126.46943</v>
      </c>
    </row>
    <row r="260" spans="1:2">
      <c r="A260" s="3">
        <v>32629</v>
      </c>
      <c r="B260" s="64">
        <v>129.87208000000001</v>
      </c>
    </row>
    <row r="261" spans="1:2">
      <c r="A261" s="3">
        <v>32660</v>
      </c>
      <c r="B261" s="64">
        <v>129.93671000000001</v>
      </c>
    </row>
    <row r="262" spans="1:2">
      <c r="A262" s="3">
        <v>32690</v>
      </c>
      <c r="B262" s="64">
        <v>134.00859</v>
      </c>
    </row>
    <row r="263" spans="1:2">
      <c r="A263" s="3">
        <v>32721</v>
      </c>
      <c r="B263" s="64">
        <v>132.92259999999999</v>
      </c>
    </row>
    <row r="264" spans="1:2">
      <c r="A264" s="3">
        <v>32752</v>
      </c>
      <c r="B264" s="64">
        <v>127.87702</v>
      </c>
    </row>
    <row r="265" spans="1:2">
      <c r="A265" s="3">
        <v>32782</v>
      </c>
      <c r="B265" s="64">
        <v>131.52016</v>
      </c>
    </row>
    <row r="266" spans="1:2">
      <c r="A266" s="3">
        <v>32813</v>
      </c>
      <c r="B266" s="64">
        <v>131.37325999999999</v>
      </c>
    </row>
    <row r="267" spans="1:2">
      <c r="A267" s="3">
        <v>32843</v>
      </c>
      <c r="B267" s="64">
        <v>132.23411999999999</v>
      </c>
    </row>
    <row r="268" spans="1:2">
      <c r="A268" s="3">
        <v>32874</v>
      </c>
      <c r="B268" s="64">
        <v>134.33994999999999</v>
      </c>
    </row>
    <row r="269" spans="1:2">
      <c r="A269" s="3">
        <v>32905</v>
      </c>
      <c r="B269" s="64">
        <v>134.65898999999999</v>
      </c>
    </row>
    <row r="270" spans="1:2">
      <c r="A270" s="3">
        <v>32933</v>
      </c>
      <c r="B270" s="64">
        <v>142.16107</v>
      </c>
    </row>
    <row r="271" spans="1:2">
      <c r="A271" s="3">
        <v>32964</v>
      </c>
      <c r="B271" s="64">
        <v>144.50126</v>
      </c>
    </row>
    <row r="272" spans="1:2">
      <c r="A272" s="3">
        <v>32994</v>
      </c>
      <c r="B272" s="64">
        <v>141.48217</v>
      </c>
    </row>
    <row r="273" spans="1:2">
      <c r="A273" s="3">
        <v>33025</v>
      </c>
      <c r="B273" s="64">
        <v>147.06742</v>
      </c>
    </row>
    <row r="274" spans="1:2">
      <c r="A274" s="3">
        <v>33055</v>
      </c>
      <c r="B274" s="64">
        <v>151.06287</v>
      </c>
    </row>
    <row r="275" spans="1:2">
      <c r="A275" s="3">
        <v>33086</v>
      </c>
      <c r="B275" s="64">
        <v>159.81634</v>
      </c>
    </row>
    <row r="276" spans="1:2">
      <c r="A276" s="3">
        <v>33117</v>
      </c>
      <c r="B276" s="64">
        <v>162.39282</v>
      </c>
    </row>
    <row r="277" spans="1:2">
      <c r="A277" s="3">
        <v>33147</v>
      </c>
      <c r="B277" s="64">
        <v>158.78222</v>
      </c>
    </row>
    <row r="278" spans="1:2">
      <c r="A278" s="3">
        <v>33178</v>
      </c>
      <c r="B278" s="64">
        <v>155.62225000000001</v>
      </c>
    </row>
    <row r="279" spans="1:2">
      <c r="A279" s="3">
        <v>33208</v>
      </c>
      <c r="B279" s="64">
        <v>154.74554000000001</v>
      </c>
    </row>
    <row r="280" spans="1:2">
      <c r="A280" s="3">
        <v>33239</v>
      </c>
      <c r="B280" s="64">
        <v>159.24182999999999</v>
      </c>
    </row>
    <row r="281" spans="1:2">
      <c r="A281" s="3">
        <v>33270</v>
      </c>
      <c r="B281" s="64">
        <v>160.53072</v>
      </c>
    </row>
    <row r="282" spans="1:2">
      <c r="A282" s="3">
        <v>33298</v>
      </c>
      <c r="B282" s="64">
        <v>149.90396999999999</v>
      </c>
    </row>
    <row r="283" spans="1:2">
      <c r="A283" s="3">
        <v>33329</v>
      </c>
      <c r="B283" s="64">
        <v>144.47866999999999</v>
      </c>
    </row>
    <row r="284" spans="1:2">
      <c r="A284" s="3">
        <v>33359</v>
      </c>
      <c r="B284" s="64">
        <v>143.00779</v>
      </c>
    </row>
    <row r="285" spans="1:2">
      <c r="A285" s="3">
        <v>33390</v>
      </c>
      <c r="B285" s="64">
        <v>135.12710000000001</v>
      </c>
    </row>
    <row r="286" spans="1:2">
      <c r="A286" s="3">
        <v>33420</v>
      </c>
      <c r="B286" s="64">
        <v>129.06872000000001</v>
      </c>
    </row>
    <row r="287" spans="1:2">
      <c r="A287" s="3">
        <v>33451</v>
      </c>
      <c r="B287" s="64">
        <v>120.29742</v>
      </c>
    </row>
    <row r="288" spans="1:2">
      <c r="A288" s="3">
        <v>33482</v>
      </c>
      <c r="B288" s="64">
        <v>121.68028</v>
      </c>
    </row>
    <row r="289" spans="1:2">
      <c r="A289" s="3">
        <v>33512</v>
      </c>
      <c r="B289" s="64">
        <v>117.44674999999999</v>
      </c>
    </row>
    <row r="290" spans="1:2">
      <c r="A290" s="3">
        <v>33543</v>
      </c>
      <c r="B290" s="64">
        <v>119.10852</v>
      </c>
    </row>
    <row r="291" spans="1:2">
      <c r="A291" s="3">
        <v>33573</v>
      </c>
      <c r="B291" s="64">
        <v>119.03431</v>
      </c>
    </row>
    <row r="292" spans="1:2">
      <c r="A292" s="3">
        <v>33604</v>
      </c>
      <c r="B292" s="64">
        <v>110.96558</v>
      </c>
    </row>
    <row r="293" spans="1:2">
      <c r="A293" s="3">
        <v>33635</v>
      </c>
      <c r="B293" s="64">
        <v>105.74786</v>
      </c>
    </row>
    <row r="294" spans="1:2">
      <c r="A294" s="3">
        <v>33664</v>
      </c>
      <c r="B294" s="64">
        <v>108.87173</v>
      </c>
    </row>
    <row r="295" spans="1:2">
      <c r="A295" s="3">
        <v>33695</v>
      </c>
      <c r="B295" s="64">
        <v>111.35251</v>
      </c>
    </row>
    <row r="296" spans="1:2">
      <c r="A296" s="3">
        <v>33725</v>
      </c>
      <c r="B296" s="64">
        <v>107.51806999999999</v>
      </c>
    </row>
    <row r="297" spans="1:2">
      <c r="A297" s="3">
        <v>33756</v>
      </c>
      <c r="B297" s="64">
        <v>105.70469</v>
      </c>
    </row>
    <row r="298" spans="1:2">
      <c r="A298" s="3">
        <v>33786</v>
      </c>
      <c r="B298" s="64">
        <v>103.21772</v>
      </c>
    </row>
    <row r="299" spans="1:2">
      <c r="A299" s="3">
        <v>33817</v>
      </c>
      <c r="B299" s="64">
        <v>99.349890000000002</v>
      </c>
    </row>
    <row r="300" spans="1:2">
      <c r="A300" s="3">
        <v>33848</v>
      </c>
      <c r="B300" s="64">
        <v>91.713179999999994</v>
      </c>
    </row>
    <row r="301" spans="1:2">
      <c r="A301" s="3">
        <v>33878</v>
      </c>
      <c r="B301" s="64">
        <v>99.563329999999993</v>
      </c>
    </row>
    <row r="302" spans="1:2">
      <c r="A302" s="3">
        <v>33909</v>
      </c>
      <c r="B302" s="64">
        <v>99.386849999999995</v>
      </c>
    </row>
    <row r="303" spans="1:2">
      <c r="A303" s="3">
        <v>33939</v>
      </c>
      <c r="B303" s="64">
        <v>95.246300000000005</v>
      </c>
    </row>
    <row r="304" spans="1:2">
      <c r="A304" s="3">
        <v>33970</v>
      </c>
      <c r="B304" s="64">
        <v>96.620739999999998</v>
      </c>
    </row>
    <row r="305" spans="1:2">
      <c r="A305" s="3">
        <v>34001</v>
      </c>
      <c r="B305" s="64">
        <v>97.535300000000007</v>
      </c>
    </row>
    <row r="306" spans="1:2">
      <c r="A306" s="3">
        <v>34029</v>
      </c>
      <c r="B306" s="64">
        <v>91.307640000000006</v>
      </c>
    </row>
    <row r="307" spans="1:2">
      <c r="A307" s="3">
        <v>34060</v>
      </c>
      <c r="B307" s="64">
        <v>93.219260000000006</v>
      </c>
    </row>
    <row r="308" spans="1:2">
      <c r="A308" s="3">
        <v>34090</v>
      </c>
      <c r="B308" s="64">
        <v>96.737979999999993</v>
      </c>
    </row>
    <row r="309" spans="1:2">
      <c r="A309" s="3">
        <v>34121</v>
      </c>
      <c r="B309" s="64">
        <v>97.739940000000004</v>
      </c>
    </row>
    <row r="310" spans="1:2">
      <c r="A310" s="3">
        <v>34151</v>
      </c>
      <c r="B310" s="64">
        <v>93.722530000000006</v>
      </c>
    </row>
    <row r="311" spans="1:2">
      <c r="A311" s="3">
        <v>34182</v>
      </c>
      <c r="B311" s="64">
        <v>96.082809999999995</v>
      </c>
    </row>
    <row r="312" spans="1:2">
      <c r="A312" s="3">
        <v>34213</v>
      </c>
      <c r="B312" s="64">
        <v>99.740480000000005</v>
      </c>
    </row>
    <row r="313" spans="1:2">
      <c r="A313" s="3">
        <v>34243</v>
      </c>
      <c r="B313" s="64">
        <v>93.780600000000007</v>
      </c>
    </row>
    <row r="314" spans="1:2">
      <c r="A314" s="3">
        <v>34274</v>
      </c>
      <c r="B314" s="64">
        <v>94.096599999999995</v>
      </c>
    </row>
    <row r="315" spans="1:2">
      <c r="A315" s="3">
        <v>34304</v>
      </c>
      <c r="B315" s="64">
        <v>97.168970000000002</v>
      </c>
    </row>
    <row r="316" spans="1:2">
      <c r="A316" s="3">
        <v>34335</v>
      </c>
      <c r="B316" s="64">
        <v>92.439440000000005</v>
      </c>
    </row>
    <row r="317" spans="1:2">
      <c r="A317" s="3">
        <v>34366</v>
      </c>
      <c r="B317" s="64">
        <v>93.539169999999999</v>
      </c>
    </row>
    <row r="318" spans="1:2">
      <c r="A318" s="3">
        <v>34394</v>
      </c>
      <c r="B318" s="64">
        <v>97.762510000000006</v>
      </c>
    </row>
    <row r="319" spans="1:2">
      <c r="A319" s="3">
        <v>34425</v>
      </c>
      <c r="B319" s="64">
        <v>91.854470000000006</v>
      </c>
    </row>
    <row r="320" spans="1:2">
      <c r="A320" s="3">
        <v>34455</v>
      </c>
      <c r="B320" s="64">
        <v>88.325729999999993</v>
      </c>
    </row>
    <row r="321" spans="1:2">
      <c r="A321" s="3">
        <v>34486</v>
      </c>
      <c r="B321" s="64">
        <v>87.482479999999995</v>
      </c>
    </row>
    <row r="322" spans="1:2">
      <c r="A322" s="3">
        <v>34516</v>
      </c>
      <c r="B322" s="64">
        <v>88.554299999999998</v>
      </c>
    </row>
    <row r="323" spans="1:2">
      <c r="A323" s="3">
        <v>34547</v>
      </c>
      <c r="B323" s="64">
        <v>90.548739999999995</v>
      </c>
    </row>
    <row r="324" spans="1:2">
      <c r="A324" s="3">
        <v>34578</v>
      </c>
      <c r="B324" s="64">
        <v>89.112960000000001</v>
      </c>
    </row>
    <row r="325" spans="1:2">
      <c r="A325" s="3">
        <v>34608</v>
      </c>
      <c r="B325" s="64">
        <v>86.647989999999993</v>
      </c>
    </row>
    <row r="326" spans="1:2">
      <c r="A326" s="3">
        <v>34639</v>
      </c>
      <c r="B326" s="64">
        <v>85.662679999999995</v>
      </c>
    </row>
    <row r="327" spans="1:2">
      <c r="A327" s="3">
        <v>34669</v>
      </c>
      <c r="B327" s="64">
        <v>79.451179999999994</v>
      </c>
    </row>
    <row r="328" spans="1:2">
      <c r="A328" s="3">
        <v>34700</v>
      </c>
      <c r="B328" s="64">
        <v>86.098590000000002</v>
      </c>
    </row>
    <row r="329" spans="1:2">
      <c r="A329" s="3">
        <v>34731</v>
      </c>
      <c r="B329" s="64">
        <v>85.548159999999996</v>
      </c>
    </row>
    <row r="330" spans="1:2">
      <c r="A330" s="3">
        <v>34759</v>
      </c>
      <c r="B330" s="64">
        <v>86.736080000000001</v>
      </c>
    </row>
    <row r="331" spans="1:2">
      <c r="A331" s="3">
        <v>34790</v>
      </c>
      <c r="B331" s="64">
        <v>90.547929999999994</v>
      </c>
    </row>
    <row r="332" spans="1:2">
      <c r="A332" s="3">
        <v>34820</v>
      </c>
      <c r="B332" s="64">
        <v>91.87903</v>
      </c>
    </row>
    <row r="333" spans="1:2">
      <c r="A333" s="3">
        <v>34851</v>
      </c>
      <c r="B333" s="64">
        <v>91.248909999999995</v>
      </c>
    </row>
    <row r="334" spans="1:2">
      <c r="A334" s="3">
        <v>34881</v>
      </c>
      <c r="B334" s="64">
        <v>92.745829999999998</v>
      </c>
    </row>
    <row r="335" spans="1:2">
      <c r="A335" s="3">
        <v>34912</v>
      </c>
      <c r="B335" s="64">
        <v>88.67098</v>
      </c>
    </row>
    <row r="336" spans="1:2">
      <c r="A336" s="3">
        <v>34943</v>
      </c>
      <c r="B336" s="64">
        <v>91.780529999999999</v>
      </c>
    </row>
    <row r="337" spans="1:2">
      <c r="A337" s="3">
        <v>34973</v>
      </c>
      <c r="B337" s="64">
        <v>94.858919999999998</v>
      </c>
    </row>
    <row r="338" spans="1:2">
      <c r="A338" s="3">
        <v>35004</v>
      </c>
      <c r="B338" s="64">
        <v>92.554469999999995</v>
      </c>
    </row>
    <row r="339" spans="1:2">
      <c r="A339" s="3">
        <v>35034</v>
      </c>
      <c r="B339" s="64">
        <v>92.550880000000006</v>
      </c>
    </row>
    <row r="340" spans="1:2">
      <c r="A340" s="3">
        <v>35065</v>
      </c>
      <c r="B340" s="64">
        <v>89.737120000000004</v>
      </c>
    </row>
    <row r="341" spans="1:2">
      <c r="A341" s="3">
        <v>35096</v>
      </c>
      <c r="B341" s="64">
        <v>89.267809999999997</v>
      </c>
    </row>
    <row r="342" spans="1:2">
      <c r="A342" s="3">
        <v>35125</v>
      </c>
      <c r="B342" s="64">
        <v>85.832970000000003</v>
      </c>
    </row>
    <row r="343" spans="1:2">
      <c r="A343" s="3">
        <v>35156</v>
      </c>
      <c r="B343" s="64">
        <v>82.280730000000005</v>
      </c>
    </row>
    <row r="344" spans="1:2">
      <c r="A344" s="3">
        <v>35186</v>
      </c>
      <c r="B344" s="64">
        <v>83.458060000000003</v>
      </c>
    </row>
    <row r="345" spans="1:2">
      <c r="A345" s="3">
        <v>35217</v>
      </c>
      <c r="B345" s="64">
        <v>83.567930000000004</v>
      </c>
    </row>
    <row r="346" spans="1:2">
      <c r="A346" s="3">
        <v>35247</v>
      </c>
      <c r="B346" s="64">
        <v>84.543779999999998</v>
      </c>
    </row>
    <row r="347" spans="1:2">
      <c r="A347" s="3">
        <v>35278</v>
      </c>
      <c r="B347" s="64">
        <v>84.435670000000002</v>
      </c>
    </row>
    <row r="348" spans="1:2">
      <c r="A348" s="3">
        <v>35309</v>
      </c>
      <c r="B348" s="64">
        <v>83.877510000000001</v>
      </c>
    </row>
    <row r="349" spans="1:2">
      <c r="A349" s="3">
        <v>35339</v>
      </c>
      <c r="B349" s="64">
        <v>80.609359999999995</v>
      </c>
    </row>
    <row r="350" spans="1:2">
      <c r="A350" s="3">
        <v>35370</v>
      </c>
      <c r="B350" s="64">
        <v>81.612920000000003</v>
      </c>
    </row>
    <row r="351" spans="1:2">
      <c r="A351" s="3">
        <v>35400</v>
      </c>
      <c r="B351" s="64">
        <v>83.694909999999993</v>
      </c>
    </row>
    <row r="352" spans="1:2">
      <c r="A352" s="3">
        <v>35431</v>
      </c>
      <c r="B352" s="64">
        <v>79.751530000000002</v>
      </c>
    </row>
    <row r="353" spans="1:2">
      <c r="A353" s="3">
        <v>35462</v>
      </c>
      <c r="B353" s="64">
        <v>76.740729999999999</v>
      </c>
    </row>
    <row r="354" spans="1:2">
      <c r="A354" s="3">
        <v>35490</v>
      </c>
      <c r="B354" s="64">
        <v>78.168580000000006</v>
      </c>
    </row>
    <row r="355" spans="1:2">
      <c r="A355" s="3">
        <v>35521</v>
      </c>
      <c r="B355" s="64">
        <v>79.710599999999999</v>
      </c>
    </row>
    <row r="356" spans="1:2">
      <c r="A356" s="3">
        <v>35551</v>
      </c>
      <c r="B356" s="64">
        <v>78.59563</v>
      </c>
    </row>
    <row r="357" spans="1:2">
      <c r="A357" s="3">
        <v>35582</v>
      </c>
      <c r="B357" s="64">
        <v>77.452169999999995</v>
      </c>
    </row>
    <row r="358" spans="1:2">
      <c r="A358" s="3">
        <v>35612</v>
      </c>
      <c r="B358" s="64">
        <v>75.365390000000005</v>
      </c>
    </row>
    <row r="359" spans="1:2">
      <c r="A359" s="3">
        <v>35643</v>
      </c>
      <c r="B359" s="64">
        <v>72.666259999999994</v>
      </c>
    </row>
    <row r="360" spans="1:2">
      <c r="A360" s="3">
        <v>35674</v>
      </c>
      <c r="B360" s="64">
        <v>69.685130000000001</v>
      </c>
    </row>
    <row r="361" spans="1:2">
      <c r="A361" s="3">
        <v>35704</v>
      </c>
      <c r="B361" s="64">
        <v>71.71414</v>
      </c>
    </row>
    <row r="362" spans="1:2">
      <c r="A362" s="3">
        <v>35735</v>
      </c>
      <c r="B362" s="64">
        <v>69.788550000000001</v>
      </c>
    </row>
    <row r="363" spans="1:2">
      <c r="A363" s="3">
        <v>35765</v>
      </c>
      <c r="B363" s="64">
        <v>71.786289999999994</v>
      </c>
    </row>
    <row r="364" spans="1:2">
      <c r="A364" s="3">
        <v>35796</v>
      </c>
      <c r="B364" s="64">
        <v>73.200429999999997</v>
      </c>
    </row>
    <row r="365" spans="1:2">
      <c r="A365" s="3">
        <v>35827</v>
      </c>
      <c r="B365" s="64">
        <v>73.703590000000005</v>
      </c>
    </row>
    <row r="366" spans="1:2">
      <c r="A366" s="3">
        <v>35855</v>
      </c>
      <c r="B366" s="64">
        <v>73.176500000000004</v>
      </c>
    </row>
    <row r="367" spans="1:2">
      <c r="A367" s="3">
        <v>35886</v>
      </c>
      <c r="B367" s="64">
        <v>72.305539999999993</v>
      </c>
    </row>
    <row r="368" spans="1:2">
      <c r="A368" s="3">
        <v>35916</v>
      </c>
      <c r="B368" s="64">
        <v>71.506879999999995</v>
      </c>
    </row>
    <row r="369" spans="1:2">
      <c r="A369" s="3">
        <v>35947</v>
      </c>
      <c r="B369" s="64">
        <v>71.202169999999995</v>
      </c>
    </row>
    <row r="370" spans="1:2">
      <c r="A370" s="3">
        <v>35977</v>
      </c>
      <c r="B370" s="64">
        <v>71.28792</v>
      </c>
    </row>
    <row r="371" spans="1:2">
      <c r="A371" s="3">
        <v>36008</v>
      </c>
      <c r="B371" s="64">
        <v>72.127120000000005</v>
      </c>
    </row>
    <row r="372" spans="1:2">
      <c r="A372" s="3">
        <v>36039</v>
      </c>
      <c r="B372" s="64">
        <v>71.038240000000002</v>
      </c>
    </row>
    <row r="373" spans="1:2">
      <c r="A373" s="3">
        <v>36069</v>
      </c>
      <c r="B373" s="64">
        <v>69.418199999999999</v>
      </c>
    </row>
    <row r="374" spans="1:2">
      <c r="A374" s="3">
        <v>36100</v>
      </c>
      <c r="B374" s="64">
        <v>69.103989999999996</v>
      </c>
    </row>
    <row r="375" spans="1:2">
      <c r="A375" s="3">
        <v>36130</v>
      </c>
      <c r="B375" s="64">
        <v>66.755629999999996</v>
      </c>
    </row>
    <row r="376" spans="1:2">
      <c r="A376" s="3">
        <v>36161</v>
      </c>
      <c r="B376" s="64">
        <v>65.257580000000004</v>
      </c>
    </row>
    <row r="377" spans="1:2">
      <c r="A377" s="3">
        <v>36192</v>
      </c>
      <c r="B377" s="64">
        <v>63.426130000000001</v>
      </c>
    </row>
    <row r="378" spans="1:2">
      <c r="A378" s="3">
        <v>36220</v>
      </c>
      <c r="B378" s="64">
        <v>61.270319999999998</v>
      </c>
    </row>
    <row r="379" spans="1:2">
      <c r="A379" s="3">
        <v>36251</v>
      </c>
      <c r="B379" s="64">
        <v>60.971429999999998</v>
      </c>
    </row>
    <row r="380" spans="1:2">
      <c r="A380" s="3">
        <v>36281</v>
      </c>
      <c r="B380" s="64">
        <v>58.964950000000002</v>
      </c>
    </row>
    <row r="381" spans="1:2">
      <c r="A381" s="3">
        <v>36312</v>
      </c>
      <c r="B381" s="64">
        <v>56.690660000000001</v>
      </c>
    </row>
    <row r="382" spans="1:2">
      <c r="A382" s="3">
        <v>36342</v>
      </c>
      <c r="B382" s="64">
        <v>57.810090000000002</v>
      </c>
    </row>
    <row r="383" spans="1:2">
      <c r="A383" s="3">
        <v>36373</v>
      </c>
      <c r="B383" s="64">
        <v>57.363599999999998</v>
      </c>
    </row>
    <row r="384" spans="1:2">
      <c r="A384" s="3">
        <v>36404</v>
      </c>
      <c r="B384" s="64">
        <v>56.703850000000003</v>
      </c>
    </row>
    <row r="385" spans="1:2">
      <c r="A385" s="3">
        <v>36434</v>
      </c>
      <c r="B385" s="64">
        <v>56.125360000000001</v>
      </c>
    </row>
    <row r="386" spans="1:2">
      <c r="A386" s="3">
        <v>36465</v>
      </c>
      <c r="B386" s="64">
        <v>58.814419999999998</v>
      </c>
    </row>
    <row r="387" spans="1:2">
      <c r="A387" s="3">
        <v>36495</v>
      </c>
      <c r="B387" s="64">
        <v>59.362830000000002</v>
      </c>
    </row>
    <row r="388" spans="1:2">
      <c r="A388" s="3">
        <v>36526</v>
      </c>
      <c r="B388" s="64">
        <v>63.954210000000003</v>
      </c>
    </row>
    <row r="389" spans="1:2">
      <c r="A389" s="3">
        <v>36557</v>
      </c>
      <c r="B389" s="64">
        <v>65.150919999999999</v>
      </c>
    </row>
    <row r="390" spans="1:2">
      <c r="A390" s="3">
        <v>36586</v>
      </c>
      <c r="B390" s="64">
        <v>68.000559999999993</v>
      </c>
    </row>
    <row r="391" spans="1:2">
      <c r="A391" s="3">
        <v>36617</v>
      </c>
      <c r="B391" s="64">
        <v>65.972909999999999</v>
      </c>
    </row>
    <row r="392" spans="1:2">
      <c r="A392" s="3">
        <v>36647</v>
      </c>
      <c r="B392" s="64">
        <v>70.064189999999996</v>
      </c>
    </row>
    <row r="393" spans="1:2">
      <c r="A393" s="3">
        <v>36678</v>
      </c>
      <c r="B393" s="64">
        <v>73.975759999999994</v>
      </c>
    </row>
    <row r="394" spans="1:2">
      <c r="A394" s="3">
        <v>36708</v>
      </c>
      <c r="B394" s="64">
        <v>74.29007</v>
      </c>
    </row>
    <row r="395" spans="1:2">
      <c r="A395" s="3">
        <v>36739</v>
      </c>
      <c r="B395" s="64">
        <v>78.721999999999994</v>
      </c>
    </row>
    <row r="396" spans="1:2">
      <c r="A396" s="3">
        <v>36770</v>
      </c>
      <c r="B396" s="64">
        <v>79.331659999999999</v>
      </c>
    </row>
    <row r="397" spans="1:2">
      <c r="A397" s="3">
        <v>36800</v>
      </c>
      <c r="B397" s="64">
        <v>79.957610000000003</v>
      </c>
    </row>
    <row r="398" spans="1:2">
      <c r="A398" s="3">
        <v>36831</v>
      </c>
      <c r="B398" s="64">
        <v>78.594040000000007</v>
      </c>
    </row>
    <row r="399" spans="1:2">
      <c r="A399" s="3">
        <v>36861</v>
      </c>
      <c r="B399" s="64">
        <v>81.385599999999997</v>
      </c>
    </row>
    <row r="400" spans="1:2">
      <c r="A400" s="3">
        <v>36892</v>
      </c>
      <c r="B400" s="64">
        <v>78.821950000000001</v>
      </c>
    </row>
    <row r="401" spans="1:2">
      <c r="A401" s="3">
        <v>36923</v>
      </c>
      <c r="B401" s="64">
        <v>81.595160000000007</v>
      </c>
    </row>
    <row r="402" spans="1:2">
      <c r="A402" s="3">
        <v>36951</v>
      </c>
      <c r="B402" s="64">
        <v>81.106210000000004</v>
      </c>
    </row>
    <row r="403" spans="1:2">
      <c r="A403" s="3">
        <v>36982</v>
      </c>
      <c r="B403" s="64">
        <v>84.644840000000002</v>
      </c>
    </row>
    <row r="404" spans="1:2">
      <c r="A404" s="3">
        <v>37012</v>
      </c>
      <c r="B404" s="64">
        <v>84.17653</v>
      </c>
    </row>
    <row r="405" spans="1:2">
      <c r="A405" s="3">
        <v>37043</v>
      </c>
      <c r="B405" s="64">
        <v>87.643500000000003</v>
      </c>
    </row>
    <row r="406" spans="1:2">
      <c r="A406" s="3">
        <v>37073</v>
      </c>
      <c r="B406" s="64">
        <v>87.840440000000001</v>
      </c>
    </row>
    <row r="407" spans="1:2">
      <c r="A407" s="3">
        <v>37104</v>
      </c>
      <c r="B407" s="64">
        <v>89.042630000000003</v>
      </c>
    </row>
    <row r="408" spans="1:2">
      <c r="A408" s="3">
        <v>37135</v>
      </c>
      <c r="B408" s="64">
        <v>92.79504</v>
      </c>
    </row>
    <row r="409" spans="1:2">
      <c r="A409" s="3">
        <v>37165</v>
      </c>
      <c r="B409" s="64">
        <v>95.40522</v>
      </c>
    </row>
    <row r="410" spans="1:2">
      <c r="A410" s="3">
        <v>37196</v>
      </c>
      <c r="B410" s="64">
        <v>98.634609999999995</v>
      </c>
    </row>
    <row r="411" spans="1:2">
      <c r="A411" s="3">
        <v>37226</v>
      </c>
      <c r="B411" s="64">
        <v>97.619290000000007</v>
      </c>
    </row>
    <row r="412" spans="1:2">
      <c r="A412" s="3">
        <v>37257</v>
      </c>
      <c r="B412" s="64">
        <v>97.41507</v>
      </c>
    </row>
    <row r="413" spans="1:2">
      <c r="A413" s="3">
        <v>37288</v>
      </c>
      <c r="B413" s="64">
        <v>96.592830000000006</v>
      </c>
    </row>
    <row r="414" spans="1:2">
      <c r="A414" s="3">
        <v>37316</v>
      </c>
      <c r="B414" s="64">
        <v>94.97842</v>
      </c>
    </row>
    <row r="415" spans="1:2">
      <c r="A415" s="3">
        <v>37347</v>
      </c>
      <c r="B415" s="64">
        <v>94.905640000000005</v>
      </c>
    </row>
    <row r="416" spans="1:2">
      <c r="A416" s="3">
        <v>37377</v>
      </c>
      <c r="B416" s="64">
        <v>94.530760000000001</v>
      </c>
    </row>
    <row r="417" spans="1:2">
      <c r="A417" s="3">
        <v>37408</v>
      </c>
      <c r="B417" s="64">
        <v>88.768219999999999</v>
      </c>
    </row>
    <row r="418" spans="1:2">
      <c r="A418" s="3">
        <v>37438</v>
      </c>
      <c r="B418" s="64">
        <v>89.371030000000005</v>
      </c>
    </row>
    <row r="419" spans="1:2">
      <c r="A419" s="3">
        <v>37469</v>
      </c>
      <c r="B419" s="64">
        <v>86.164150000000006</v>
      </c>
    </row>
    <row r="420" spans="1:2">
      <c r="A420" s="3">
        <v>37500</v>
      </c>
      <c r="B420" s="64">
        <v>82.878450000000001</v>
      </c>
    </row>
    <row r="421" spans="1:2">
      <c r="A421" s="3">
        <v>37530</v>
      </c>
      <c r="B421" s="64">
        <v>80.430059999999997</v>
      </c>
    </row>
    <row r="422" spans="1:2">
      <c r="A422" s="3">
        <v>37561</v>
      </c>
      <c r="B422" s="64">
        <v>77.339250000000007</v>
      </c>
    </row>
    <row r="423" spans="1:2">
      <c r="A423" s="3">
        <v>37591</v>
      </c>
      <c r="B423" s="64">
        <v>76.458659999999995</v>
      </c>
    </row>
    <row r="424" spans="1:2">
      <c r="A424" s="3">
        <v>37622</v>
      </c>
      <c r="B424" s="64">
        <v>76.075159999999997</v>
      </c>
    </row>
    <row r="425" spans="1:2">
      <c r="A425" s="3">
        <v>37653</v>
      </c>
      <c r="B425" s="64">
        <v>73.814970000000002</v>
      </c>
    </row>
    <row r="426" spans="1:2">
      <c r="A426" s="3">
        <v>37681</v>
      </c>
      <c r="B426" s="64">
        <v>71.720550000000003</v>
      </c>
    </row>
    <row r="427" spans="1:2">
      <c r="A427" s="3">
        <v>37712</v>
      </c>
      <c r="B427" s="64">
        <v>67.104770000000002</v>
      </c>
    </row>
    <row r="428" spans="1:2">
      <c r="A428" s="3">
        <v>37742</v>
      </c>
      <c r="B428" s="64">
        <v>64.038250000000005</v>
      </c>
    </row>
    <row r="429" spans="1:2">
      <c r="A429" s="3">
        <v>37773</v>
      </c>
      <c r="B429" s="64">
        <v>61.932720000000003</v>
      </c>
    </row>
    <row r="430" spans="1:2">
      <c r="A430" s="3">
        <v>37803</v>
      </c>
      <c r="B430" s="64">
        <v>61.015929999999997</v>
      </c>
    </row>
    <row r="431" spans="1:2">
      <c r="A431" s="3">
        <v>37834</v>
      </c>
      <c r="B431" s="64">
        <v>59.01887</v>
      </c>
    </row>
    <row r="432" spans="1:2">
      <c r="A432" s="3">
        <v>37865</v>
      </c>
      <c r="B432" s="64">
        <v>59.539810000000003</v>
      </c>
    </row>
    <row r="433" spans="1:2">
      <c r="A433" s="3">
        <v>37895</v>
      </c>
      <c r="B433" s="64">
        <v>58.892740000000003</v>
      </c>
    </row>
    <row r="434" spans="1:2">
      <c r="A434" s="3">
        <v>37926</v>
      </c>
      <c r="B434" s="64">
        <v>55.477359999999997</v>
      </c>
    </row>
    <row r="435" spans="1:2">
      <c r="A435" s="3">
        <v>37956</v>
      </c>
      <c r="B435" s="64">
        <v>53.883949999999999</v>
      </c>
    </row>
    <row r="436" spans="1:2">
      <c r="A436" s="3">
        <v>37987</v>
      </c>
      <c r="B436" s="64">
        <v>53.392310000000002</v>
      </c>
    </row>
    <row r="437" spans="1:2">
      <c r="A437" s="3">
        <v>38018</v>
      </c>
      <c r="B437" s="64">
        <v>55.784080000000003</v>
      </c>
    </row>
    <row r="438" spans="1:2">
      <c r="A438" s="3">
        <v>38047</v>
      </c>
      <c r="B438" s="64">
        <v>58.232419999999998</v>
      </c>
    </row>
    <row r="439" spans="1:2">
      <c r="A439" s="3">
        <v>38078</v>
      </c>
      <c r="B439" s="64">
        <v>61.554450000000003</v>
      </c>
    </row>
    <row r="440" spans="1:2">
      <c r="A440" s="3">
        <v>38108</v>
      </c>
      <c r="B440" s="64">
        <v>61.02675</v>
      </c>
    </row>
    <row r="441" spans="1:2">
      <c r="A441" s="3">
        <v>38139</v>
      </c>
      <c r="B441" s="64">
        <v>64.92013</v>
      </c>
    </row>
    <row r="442" spans="1:2">
      <c r="A442" s="3">
        <v>38169</v>
      </c>
      <c r="B442" s="64">
        <v>61.74926</v>
      </c>
    </row>
    <row r="443" spans="1:2">
      <c r="A443" s="3">
        <v>38200</v>
      </c>
      <c r="B443" s="64">
        <v>61.603409999999997</v>
      </c>
    </row>
    <row r="444" spans="1:2">
      <c r="A444" s="3">
        <v>38231</v>
      </c>
      <c r="B444" s="64">
        <v>61.117330000000003</v>
      </c>
    </row>
    <row r="445" spans="1:2">
      <c r="A445" s="3">
        <v>38261</v>
      </c>
      <c r="B445" s="64">
        <v>61.046489999999999</v>
      </c>
    </row>
    <row r="446" spans="1:2">
      <c r="A446" s="3">
        <v>38292</v>
      </c>
      <c r="B446" s="64">
        <v>62.811729999999997</v>
      </c>
    </row>
    <row r="447" spans="1:2">
      <c r="A447" s="3">
        <v>38322</v>
      </c>
      <c r="B447" s="64">
        <v>63.096269999999997</v>
      </c>
    </row>
    <row r="448" spans="1:2">
      <c r="A448" s="3">
        <v>38353</v>
      </c>
      <c r="B448" s="64">
        <v>63.22354</v>
      </c>
    </row>
    <row r="449" spans="1:2">
      <c r="A449" s="3">
        <v>38384</v>
      </c>
      <c r="B449" s="64">
        <v>62.410530000000001</v>
      </c>
    </row>
    <row r="450" spans="1:2">
      <c r="A450" s="3">
        <v>38412</v>
      </c>
      <c r="B450" s="64">
        <v>61.301729999999999</v>
      </c>
    </row>
    <row r="451" spans="1:2">
      <c r="A451" s="3">
        <v>38443</v>
      </c>
      <c r="B451" s="64">
        <v>61.11506</v>
      </c>
    </row>
    <row r="452" spans="1:2">
      <c r="A452" s="3">
        <v>38473</v>
      </c>
      <c r="B452" s="64">
        <v>64.359269999999995</v>
      </c>
    </row>
    <row r="453" spans="1:2">
      <c r="A453" s="3">
        <v>38504</v>
      </c>
      <c r="B453" s="64">
        <v>59.997030000000002</v>
      </c>
    </row>
    <row r="454" spans="1:2">
      <c r="A454" s="3">
        <v>38534</v>
      </c>
      <c r="B454" s="64">
        <v>62.77816</v>
      </c>
    </row>
    <row r="455" spans="1:2">
      <c r="A455" s="3">
        <v>38565</v>
      </c>
      <c r="B455" s="64">
        <v>61.798740000000002</v>
      </c>
    </row>
    <row r="456" spans="1:2">
      <c r="A456" s="3">
        <v>38596</v>
      </c>
      <c r="B456" s="64">
        <v>63.707630000000002</v>
      </c>
    </row>
    <row r="457" spans="1:2">
      <c r="A457" s="3">
        <v>38626</v>
      </c>
      <c r="B457" s="64">
        <v>63.480449999999998</v>
      </c>
    </row>
    <row r="458" spans="1:2">
      <c r="A458" s="3">
        <v>38657</v>
      </c>
      <c r="B458" s="64">
        <v>66.402060000000006</v>
      </c>
    </row>
    <row r="459" spans="1:2">
      <c r="A459" s="3">
        <v>38687</v>
      </c>
      <c r="B459" s="64">
        <v>67.446209999999994</v>
      </c>
    </row>
    <row r="460" spans="1:2">
      <c r="A460" s="3">
        <v>38718</v>
      </c>
      <c r="B460" s="64">
        <v>66.947130000000001</v>
      </c>
    </row>
    <row r="461" spans="1:2">
      <c r="A461" s="3">
        <v>38749</v>
      </c>
      <c r="B461" s="64">
        <v>68.264859999999999</v>
      </c>
    </row>
    <row r="462" spans="1:2">
      <c r="A462" s="3">
        <v>38777</v>
      </c>
      <c r="B462" s="64">
        <v>70.521550000000005</v>
      </c>
    </row>
    <row r="463" spans="1:2">
      <c r="A463" s="3">
        <v>38808</v>
      </c>
      <c r="B463" s="64">
        <v>73.258260000000007</v>
      </c>
    </row>
    <row r="464" spans="1:2">
      <c r="A464" s="3">
        <v>38838</v>
      </c>
      <c r="B464" s="64">
        <v>76.081919999999997</v>
      </c>
    </row>
    <row r="465" spans="1:2">
      <c r="A465" s="3">
        <v>38869</v>
      </c>
      <c r="B465" s="64">
        <v>82.951790000000003</v>
      </c>
    </row>
    <row r="466" spans="1:2">
      <c r="A466" s="3">
        <v>38899</v>
      </c>
      <c r="B466" s="64">
        <v>84.592129999999997</v>
      </c>
    </row>
    <row r="467" spans="1:2">
      <c r="A467" s="3">
        <v>38930</v>
      </c>
      <c r="B467" s="64">
        <v>88.171509999999998</v>
      </c>
    </row>
    <row r="468" spans="1:2">
      <c r="A468" s="3">
        <v>38961</v>
      </c>
      <c r="B468" s="64">
        <v>87.819720000000004</v>
      </c>
    </row>
    <row r="469" spans="1:2">
      <c r="A469" s="3">
        <v>38991</v>
      </c>
      <c r="B469" s="64">
        <v>89.980639999999994</v>
      </c>
    </row>
    <row r="470" spans="1:2">
      <c r="A470" s="3">
        <v>39022</v>
      </c>
      <c r="B470" s="64">
        <v>86.017840000000007</v>
      </c>
    </row>
    <row r="471" spans="1:2">
      <c r="A471" s="3">
        <v>39052</v>
      </c>
      <c r="B471" s="64">
        <v>85.323620000000005</v>
      </c>
    </row>
    <row r="472" spans="1:2">
      <c r="A472" s="3">
        <v>39083</v>
      </c>
      <c r="B472" s="64">
        <v>85.894120000000001</v>
      </c>
    </row>
    <row r="473" spans="1:2">
      <c r="A473" s="3">
        <v>39114</v>
      </c>
      <c r="B473" s="64">
        <v>86.323880000000003</v>
      </c>
    </row>
    <row r="474" spans="1:2">
      <c r="A474" s="3">
        <v>39142</v>
      </c>
      <c r="B474" s="64">
        <v>84.885159999999999</v>
      </c>
    </row>
    <row r="475" spans="1:2">
      <c r="A475" s="3">
        <v>39173</v>
      </c>
      <c r="B475" s="64">
        <v>80.985150000000004</v>
      </c>
    </row>
    <row r="476" spans="1:2">
      <c r="A476" s="3">
        <v>39203</v>
      </c>
      <c r="B476" s="64">
        <v>75.966719999999995</v>
      </c>
    </row>
    <row r="477" spans="1:2">
      <c r="A477" s="3">
        <v>39234</v>
      </c>
      <c r="B477" s="64">
        <v>71.791179999999997</v>
      </c>
    </row>
    <row r="478" spans="1:2">
      <c r="A478" s="3">
        <v>39264</v>
      </c>
      <c r="B478" s="64">
        <v>69.151650000000004</v>
      </c>
    </row>
    <row r="479" spans="1:2">
      <c r="A479" s="3">
        <v>39295</v>
      </c>
      <c r="B479" s="64">
        <v>67.340019999999996</v>
      </c>
    </row>
    <row r="480" spans="1:2">
      <c r="A480" s="3">
        <v>39326</v>
      </c>
      <c r="B480" s="64">
        <v>67.773740000000004</v>
      </c>
    </row>
    <row r="481" spans="1:2">
      <c r="A481" s="3">
        <v>39356</v>
      </c>
      <c r="B481" s="64">
        <v>68.311250000000001</v>
      </c>
    </row>
    <row r="482" spans="1:2">
      <c r="A482" s="3">
        <v>39387</v>
      </c>
      <c r="B482" s="64">
        <v>72.551230000000004</v>
      </c>
    </row>
    <row r="483" spans="1:2">
      <c r="A483" s="3">
        <v>39417</v>
      </c>
      <c r="B483" s="64">
        <v>74.274349999999998</v>
      </c>
    </row>
    <row r="484" spans="1:2">
      <c r="A484" s="3">
        <v>39448</v>
      </c>
      <c r="B484" s="64">
        <v>75.240949999999998</v>
      </c>
    </row>
    <row r="485" spans="1:2">
      <c r="A485" s="3">
        <v>39479</v>
      </c>
      <c r="B485" s="64">
        <v>71.682299999999998</v>
      </c>
    </row>
    <row r="486" spans="1:2">
      <c r="A486" s="3">
        <v>39508</v>
      </c>
      <c r="B486" s="64">
        <v>73.632289999999998</v>
      </c>
    </row>
    <row r="487" spans="1:2">
      <c r="A487" s="3">
        <v>39539</v>
      </c>
      <c r="B487" s="64">
        <v>74.633319999999998</v>
      </c>
    </row>
    <row r="488" spans="1:2">
      <c r="A488" s="3">
        <v>39569</v>
      </c>
      <c r="B488" s="64">
        <v>76.482730000000004</v>
      </c>
    </row>
    <row r="489" spans="1:2">
      <c r="A489" s="3">
        <v>39600</v>
      </c>
      <c r="B489" s="64">
        <v>80.340710000000001</v>
      </c>
    </row>
    <row r="490" spans="1:2">
      <c r="A490" s="3">
        <v>39630</v>
      </c>
      <c r="B490" s="64">
        <v>82.437529999999995</v>
      </c>
    </row>
    <row r="491" spans="1:2">
      <c r="A491" s="3">
        <v>39661</v>
      </c>
      <c r="B491" s="64">
        <v>84.361509999999996</v>
      </c>
    </row>
    <row r="492" spans="1:2">
      <c r="A492" s="3">
        <v>39692</v>
      </c>
      <c r="B492" s="64">
        <v>84.111329999999995</v>
      </c>
    </row>
    <row r="493" spans="1:2">
      <c r="A493" s="3">
        <v>39722</v>
      </c>
      <c r="B493" s="64">
        <v>80.019829999999999</v>
      </c>
    </row>
    <row r="494" spans="1:2">
      <c r="A494" s="3">
        <v>39753</v>
      </c>
      <c r="B494" s="64">
        <v>76.046180000000007</v>
      </c>
    </row>
    <row r="495" spans="1:2">
      <c r="A495" s="3">
        <v>39783</v>
      </c>
      <c r="B495" s="64">
        <v>71.593819999999994</v>
      </c>
    </row>
    <row r="496" spans="1:2">
      <c r="A496" s="3">
        <v>39814</v>
      </c>
      <c r="B496" s="64">
        <v>69.443359999999998</v>
      </c>
    </row>
    <row r="497" spans="1:2">
      <c r="A497" s="3">
        <v>39845</v>
      </c>
      <c r="B497" s="64">
        <v>69.623949999999994</v>
      </c>
    </row>
    <row r="498" spans="1:2">
      <c r="A498" s="3">
        <v>39873</v>
      </c>
      <c r="B498" s="64">
        <v>66.752290000000002</v>
      </c>
    </row>
    <row r="499" spans="1:2">
      <c r="A499" s="3">
        <v>39904</v>
      </c>
      <c r="B499" s="64">
        <v>64.622230000000002</v>
      </c>
    </row>
    <row r="500" spans="1:2">
      <c r="A500" s="3">
        <v>39934</v>
      </c>
      <c r="B500" s="64">
        <v>62.26455</v>
      </c>
    </row>
    <row r="501" spans="1:2">
      <c r="A501" s="3">
        <v>39965</v>
      </c>
      <c r="B501" s="64">
        <v>56.904220000000002</v>
      </c>
    </row>
    <row r="502" spans="1:2">
      <c r="A502" s="3">
        <v>39995</v>
      </c>
      <c r="B502" s="64">
        <v>52.307899999999997</v>
      </c>
    </row>
    <row r="503" spans="1:2">
      <c r="A503" s="3">
        <v>40026</v>
      </c>
      <c r="B503" s="64">
        <v>48.11374</v>
      </c>
    </row>
    <row r="504" spans="1:2">
      <c r="A504" s="3">
        <v>40057</v>
      </c>
      <c r="B504" s="64">
        <v>43.891210000000001</v>
      </c>
    </row>
    <row r="505" spans="1:2">
      <c r="A505" s="3">
        <v>40087</v>
      </c>
      <c r="B505" s="64">
        <v>41.326929999999997</v>
      </c>
    </row>
    <row r="506" spans="1:2">
      <c r="A506" s="3">
        <v>40118</v>
      </c>
      <c r="B506" s="64">
        <v>37.28425</v>
      </c>
    </row>
    <row r="507" spans="1:2">
      <c r="A507" s="3">
        <v>40148</v>
      </c>
      <c r="B507" s="64">
        <v>36.112409999999997</v>
      </c>
    </row>
    <row r="508" spans="1:2">
      <c r="A508" s="3">
        <v>40179</v>
      </c>
      <c r="B508" s="64">
        <v>32.059379999999997</v>
      </c>
    </row>
    <row r="509" spans="1:2">
      <c r="A509" s="3">
        <v>40210</v>
      </c>
      <c r="B509" s="64">
        <v>28.716429999999999</v>
      </c>
    </row>
    <row r="510" spans="1:2">
      <c r="A510" s="3">
        <v>40238</v>
      </c>
      <c r="B510" s="64">
        <v>25.343309999999999</v>
      </c>
    </row>
    <row r="511" spans="1:2">
      <c r="A511" s="3">
        <v>40269</v>
      </c>
      <c r="B511" s="64">
        <v>23.807400000000001</v>
      </c>
    </row>
    <row r="512" spans="1:2">
      <c r="A512" s="3">
        <v>40299</v>
      </c>
      <c r="B512" s="64">
        <v>21.723230000000001</v>
      </c>
    </row>
    <row r="513" spans="1:2">
      <c r="A513" s="3">
        <v>40330</v>
      </c>
      <c r="B513" s="64">
        <v>21.304549999999999</v>
      </c>
    </row>
    <row r="514" spans="1:2">
      <c r="A514" s="3">
        <v>40360</v>
      </c>
      <c r="B514" s="64">
        <v>20.375109999999999</v>
      </c>
    </row>
    <row r="515" spans="1:2">
      <c r="A515" s="3">
        <v>40391</v>
      </c>
      <c r="B515" s="64">
        <v>18.92503</v>
      </c>
    </row>
    <row r="516" spans="1:2">
      <c r="A516" s="3">
        <v>40422</v>
      </c>
      <c r="B516" s="64">
        <v>18.178909999999998</v>
      </c>
    </row>
    <row r="517" spans="1:2">
      <c r="A517" s="3">
        <v>40452</v>
      </c>
      <c r="B517" s="64">
        <v>18.410730000000001</v>
      </c>
    </row>
    <row r="518" spans="1:2">
      <c r="A518" s="3">
        <v>40483</v>
      </c>
      <c r="B518" s="64">
        <v>22.54486</v>
      </c>
    </row>
    <row r="519" spans="1:2">
      <c r="A519" s="3">
        <v>40513</v>
      </c>
      <c r="B519" s="64">
        <v>22.749549999999999</v>
      </c>
    </row>
    <row r="520" spans="1:2">
      <c r="A520" s="3">
        <v>40544</v>
      </c>
      <c r="B520" s="64">
        <v>26.123529999999999</v>
      </c>
    </row>
    <row r="521" spans="1:2">
      <c r="A521" s="3">
        <v>40575</v>
      </c>
      <c r="B521" s="64">
        <v>30.609839999999998</v>
      </c>
    </row>
    <row r="522" spans="1:2">
      <c r="A522" s="3">
        <v>40603</v>
      </c>
      <c r="B522" s="64">
        <v>32.311529999999998</v>
      </c>
    </row>
    <row r="523" spans="1:2">
      <c r="A523" s="3">
        <v>40634</v>
      </c>
      <c r="B523" s="64">
        <v>33.141869999999997</v>
      </c>
    </row>
    <row r="524" spans="1:2">
      <c r="A524" s="3">
        <v>40664</v>
      </c>
      <c r="B524" s="64">
        <v>34.395589999999999</v>
      </c>
    </row>
    <row r="525" spans="1:2">
      <c r="A525" s="3">
        <v>40695</v>
      </c>
      <c r="B525" s="64">
        <v>35.43262</v>
      </c>
    </row>
    <row r="526" spans="1:2">
      <c r="A526" s="3">
        <v>40725</v>
      </c>
      <c r="B526" s="64">
        <v>38.841569999999997</v>
      </c>
    </row>
    <row r="527" spans="1:2">
      <c r="A527" s="3">
        <v>40756</v>
      </c>
      <c r="B527" s="64">
        <v>45.22193</v>
      </c>
    </row>
    <row r="528" spans="1:2">
      <c r="A528" s="3">
        <v>40787</v>
      </c>
      <c r="B528" s="64">
        <v>47.14076</v>
      </c>
    </row>
    <row r="529" spans="1:2">
      <c r="A529" s="3">
        <v>40817</v>
      </c>
      <c r="B529" s="64">
        <v>50.271459999999998</v>
      </c>
    </row>
    <row r="530" spans="1:2">
      <c r="A530" s="3">
        <v>40848</v>
      </c>
      <c r="B530" s="64">
        <v>50.260240000000003</v>
      </c>
    </row>
    <row r="531" spans="1:2">
      <c r="A531" s="3">
        <v>40878</v>
      </c>
      <c r="B531" s="64">
        <v>56.000979999999998</v>
      </c>
    </row>
    <row r="532" spans="1:2">
      <c r="A532" s="3">
        <v>40909</v>
      </c>
      <c r="B532" s="64">
        <v>57.870519999999999</v>
      </c>
    </row>
    <row r="533" spans="1:2">
      <c r="A533" s="3">
        <v>40940</v>
      </c>
      <c r="B533" s="64">
        <v>55.206919999999997</v>
      </c>
    </row>
    <row r="534" spans="1:2">
      <c r="A534" s="3">
        <v>40969</v>
      </c>
      <c r="B534" s="64">
        <v>58.129240000000003</v>
      </c>
    </row>
    <row r="535" spans="1:2">
      <c r="A535" s="3">
        <v>41000</v>
      </c>
      <c r="B535" s="64">
        <v>60.018599999999999</v>
      </c>
    </row>
    <row r="536" spans="1:2">
      <c r="A536" s="3">
        <v>41030</v>
      </c>
      <c r="B536" s="64">
        <v>59.92022</v>
      </c>
    </row>
    <row r="537" spans="1:2">
      <c r="A537" s="3">
        <v>41061</v>
      </c>
      <c r="B537" s="64">
        <v>61.30921</v>
      </c>
    </row>
    <row r="538" spans="1:2">
      <c r="A538" s="3">
        <v>41091</v>
      </c>
      <c r="B538" s="64">
        <v>61.899369999999998</v>
      </c>
    </row>
    <row r="539" spans="1:2">
      <c r="A539" s="3">
        <v>41122</v>
      </c>
      <c r="B539" s="64">
        <v>59.451059999999998</v>
      </c>
    </row>
    <row r="540" spans="1:2">
      <c r="A540" s="3">
        <v>41153</v>
      </c>
      <c r="B540" s="64">
        <v>60.770470000000003</v>
      </c>
    </row>
    <row r="541" spans="1:2">
      <c r="A541" s="3">
        <v>41183</v>
      </c>
      <c r="B541" s="64">
        <v>60.421930000000003</v>
      </c>
    </row>
    <row r="542" spans="1:2">
      <c r="A542" s="3">
        <v>41214</v>
      </c>
      <c r="B542" s="64">
        <v>60.12444</v>
      </c>
    </row>
    <row r="543" spans="1:2">
      <c r="A543" s="3">
        <v>41244</v>
      </c>
      <c r="B543" s="64">
        <v>57.700090000000003</v>
      </c>
    </row>
    <row r="544" spans="1:2">
      <c r="A544" s="3">
        <v>41275</v>
      </c>
      <c r="B544" s="64">
        <v>56.572110000000002</v>
      </c>
    </row>
    <row r="545" spans="1:2">
      <c r="A545" s="3">
        <v>41306</v>
      </c>
      <c r="B545" s="64">
        <v>58.70111</v>
      </c>
    </row>
    <row r="546" spans="1:2">
      <c r="A546" s="3">
        <v>41334</v>
      </c>
      <c r="B546" s="64">
        <v>57.420670000000001</v>
      </c>
    </row>
    <row r="547" spans="1:2">
      <c r="A547" s="3">
        <v>41365</v>
      </c>
      <c r="B547" s="64">
        <v>52.91151</v>
      </c>
    </row>
    <row r="548" spans="1:2">
      <c r="A548" s="3">
        <v>41395</v>
      </c>
      <c r="B548" s="64">
        <v>52.166499999999999</v>
      </c>
    </row>
    <row r="549" spans="1:2">
      <c r="A549" s="3">
        <v>41426</v>
      </c>
      <c r="B549" s="64">
        <v>51.31756</v>
      </c>
    </row>
    <row r="550" spans="1:2">
      <c r="A550" s="3">
        <v>41456</v>
      </c>
      <c r="B550" s="64">
        <v>51.0779</v>
      </c>
    </row>
    <row r="551" spans="1:2">
      <c r="A551" s="3">
        <v>41487</v>
      </c>
      <c r="B551" s="64">
        <v>52.349879999999999</v>
      </c>
    </row>
    <row r="552" spans="1:2">
      <c r="A552" s="3">
        <v>41518</v>
      </c>
      <c r="B552" s="64">
        <v>51.705280000000002</v>
      </c>
    </row>
    <row r="553" spans="1:2">
      <c r="A553" s="3">
        <v>41548</v>
      </c>
      <c r="B553" s="64">
        <v>51.116349999999997</v>
      </c>
    </row>
    <row r="554" spans="1:2">
      <c r="A554" s="3">
        <v>41579</v>
      </c>
      <c r="B554" s="64">
        <v>51.780799999999999</v>
      </c>
    </row>
    <row r="555" spans="1:2">
      <c r="A555" s="3">
        <v>41609</v>
      </c>
      <c r="B555" s="64">
        <v>51.271880000000003</v>
      </c>
    </row>
    <row r="556" spans="1:2">
      <c r="A556" s="3">
        <v>41640</v>
      </c>
      <c r="B556" s="64">
        <v>49.890839999999997</v>
      </c>
    </row>
    <row r="557" spans="1:2">
      <c r="A557" s="3">
        <v>41671</v>
      </c>
      <c r="B557" s="64">
        <v>48.994309999999999</v>
      </c>
    </row>
    <row r="558" spans="1:2">
      <c r="A558" s="3">
        <v>41699</v>
      </c>
      <c r="B558" s="64">
        <v>49.87717</v>
      </c>
    </row>
    <row r="559" spans="1:2">
      <c r="A559" s="3">
        <v>41730</v>
      </c>
      <c r="B559" s="64">
        <v>55.470999999999997</v>
      </c>
    </row>
    <row r="560" spans="1:2">
      <c r="A560" s="3">
        <v>41760</v>
      </c>
      <c r="B560" s="64">
        <v>58.258459999999999</v>
      </c>
    </row>
    <row r="561" spans="1:2">
      <c r="A561" s="3">
        <v>41791</v>
      </c>
      <c r="B561" s="64">
        <v>58.674849999999999</v>
      </c>
    </row>
    <row r="562" spans="1:2">
      <c r="A562" s="3">
        <v>41821</v>
      </c>
      <c r="B562" s="64">
        <v>57.458889999999997</v>
      </c>
    </row>
    <row r="563" spans="1:2">
      <c r="A563" s="3">
        <v>41852</v>
      </c>
      <c r="B563" s="64">
        <v>53.644350000000003</v>
      </c>
    </row>
    <row r="564" spans="1:2">
      <c r="A564" s="3">
        <v>41883</v>
      </c>
      <c r="B564" s="64">
        <v>53.402090000000001</v>
      </c>
    </row>
    <row r="565" spans="1:2">
      <c r="A565" s="3">
        <v>41913</v>
      </c>
      <c r="B565" s="64">
        <v>54.806660000000001</v>
      </c>
    </row>
    <row r="566" spans="1:2">
      <c r="A566" s="3">
        <v>41944</v>
      </c>
      <c r="B566" s="64">
        <v>54.74324</v>
      </c>
    </row>
    <row r="567" spans="1:2">
      <c r="A567" s="3">
        <v>41974</v>
      </c>
      <c r="B567" s="64">
        <v>53.704839999999997</v>
      </c>
    </row>
    <row r="568" spans="1:2">
      <c r="A568" s="3">
        <v>42005</v>
      </c>
      <c r="B568" s="64">
        <v>54.119390000000003</v>
      </c>
    </row>
    <row r="569" spans="1:2">
      <c r="A569" s="3">
        <v>42036</v>
      </c>
      <c r="B569" s="64">
        <v>54.014020000000002</v>
      </c>
    </row>
    <row r="570" spans="1:2">
      <c r="A570" s="3">
        <v>42064</v>
      </c>
      <c r="B570" s="64">
        <v>54.481969999999997</v>
      </c>
    </row>
    <row r="571" spans="1:2">
      <c r="A571" s="3">
        <v>42095</v>
      </c>
      <c r="B571" s="64">
        <v>56.237349999999999</v>
      </c>
    </row>
    <row r="572" spans="1:2">
      <c r="A572" s="3">
        <v>42125</v>
      </c>
      <c r="B572" s="64">
        <v>56.315420000000003</v>
      </c>
    </row>
    <row r="573" spans="1:2">
      <c r="A573" s="3">
        <v>42156</v>
      </c>
      <c r="B573" s="64">
        <v>57.607120000000002</v>
      </c>
    </row>
    <row r="574" spans="1:2">
      <c r="A574" s="3">
        <v>42186</v>
      </c>
      <c r="B574" s="64">
        <v>58.33943</v>
      </c>
    </row>
    <row r="575" spans="1:2">
      <c r="A575" s="3">
        <v>42217</v>
      </c>
      <c r="B575" s="64">
        <v>59.400039999999997</v>
      </c>
    </row>
    <row r="576" spans="1:2">
      <c r="A576" s="3">
        <v>42248</v>
      </c>
      <c r="B576" s="64">
        <v>62.12</v>
      </c>
    </row>
    <row r="577" spans="1:2">
      <c r="A577" s="3">
        <v>42278</v>
      </c>
      <c r="B577" s="64">
        <v>63.953470000000003</v>
      </c>
    </row>
    <row r="578" spans="1:2">
      <c r="A578" s="3">
        <v>42309</v>
      </c>
      <c r="B578" s="64">
        <v>65.572730000000007</v>
      </c>
    </row>
    <row r="579" spans="1:2">
      <c r="A579" s="3">
        <v>42339</v>
      </c>
      <c r="B579" s="64">
        <v>66.746709999999993</v>
      </c>
    </row>
    <row r="580" spans="1:2">
      <c r="A580" s="3">
        <v>42370</v>
      </c>
      <c r="B580" s="64">
        <v>67.386979999999994</v>
      </c>
    </row>
    <row r="581" spans="1:2">
      <c r="A581" s="3">
        <v>42401</v>
      </c>
      <c r="B581" s="64">
        <v>69.505740000000003</v>
      </c>
    </row>
    <row r="582" spans="1:2">
      <c r="A582" s="3">
        <v>42430</v>
      </c>
      <c r="B582" s="64">
        <v>69.176069999999996</v>
      </c>
    </row>
    <row r="583" spans="1:2">
      <c r="A583" s="3">
        <v>42461</v>
      </c>
      <c r="B583" s="64">
        <v>69.318899999999999</v>
      </c>
    </row>
    <row r="584" spans="1:2">
      <c r="A584" s="3">
        <v>42491</v>
      </c>
      <c r="B584" s="64">
        <v>70.256730000000005</v>
      </c>
    </row>
    <row r="585" spans="1:2">
      <c r="A585" s="3">
        <v>42522</v>
      </c>
      <c r="B585" s="64">
        <v>70.200620000000001</v>
      </c>
    </row>
    <row r="586" spans="1:2">
      <c r="A586" s="3">
        <v>42552</v>
      </c>
      <c r="B586" s="64">
        <v>70.365629999999996</v>
      </c>
    </row>
    <row r="587" spans="1:2">
      <c r="A587" s="3">
        <v>42583</v>
      </c>
      <c r="B587" s="64">
        <v>74.382540000000006</v>
      </c>
    </row>
    <row r="588" spans="1:2">
      <c r="A588" s="3">
        <v>42614</v>
      </c>
      <c r="B588" s="64">
        <v>71.875649999999993</v>
      </c>
    </row>
    <row r="589" spans="1:2">
      <c r="A589" s="3">
        <v>42644</v>
      </c>
      <c r="B589" s="64">
        <v>68.520349999999993</v>
      </c>
    </row>
    <row r="590" spans="1:2">
      <c r="A590" s="3">
        <v>42675</v>
      </c>
      <c r="B590" s="64">
        <v>68.966589999999997</v>
      </c>
    </row>
    <row r="591" spans="1:2">
      <c r="A591" s="3">
        <v>42705</v>
      </c>
      <c r="B591" s="64">
        <v>70.793660000000003</v>
      </c>
    </row>
    <row r="592" spans="1:2">
      <c r="A592" s="3">
        <v>42736</v>
      </c>
      <c r="B592" s="64">
        <v>72.61336</v>
      </c>
    </row>
    <row r="593" spans="1:2">
      <c r="A593" s="3">
        <v>42767</v>
      </c>
      <c r="B593" s="64">
        <v>72.964609999999993</v>
      </c>
    </row>
    <row r="594" spans="1:2">
      <c r="A594" s="3">
        <v>42795</v>
      </c>
      <c r="B594" s="64">
        <v>66.721760000000003</v>
      </c>
    </row>
    <row r="595" spans="1:2">
      <c r="A595" s="3">
        <v>42826</v>
      </c>
      <c r="B595" s="64">
        <v>61.22007</v>
      </c>
    </row>
    <row r="596" spans="1:2">
      <c r="A596" s="3">
        <v>42856</v>
      </c>
      <c r="B596" s="64">
        <v>58.590240000000001</v>
      </c>
    </row>
    <row r="597" spans="1:2">
      <c r="A597" s="3">
        <v>42887</v>
      </c>
      <c r="B597" s="64">
        <v>58.110340000000001</v>
      </c>
    </row>
    <row r="598" spans="1:2">
      <c r="A598" s="3">
        <v>42917</v>
      </c>
      <c r="B598" s="64">
        <v>58.37509</v>
      </c>
    </row>
    <row r="599" spans="1:2">
      <c r="A599" s="3">
        <v>42948</v>
      </c>
      <c r="B599" s="64">
        <v>56.821629999999999</v>
      </c>
    </row>
    <row r="600" spans="1:2">
      <c r="A600" s="3">
        <v>42979</v>
      </c>
      <c r="B600" s="64">
        <v>57.268169999999998</v>
      </c>
    </row>
    <row r="601" spans="1:2">
      <c r="A601" s="3">
        <v>43009</v>
      </c>
      <c r="B601" s="64">
        <v>59.629350000000002</v>
      </c>
    </row>
    <row r="602" spans="1:2">
      <c r="A602" s="3">
        <v>43040</v>
      </c>
      <c r="B602" s="64">
        <v>57.49953</v>
      </c>
    </row>
    <row r="603" spans="1:2">
      <c r="A603" s="3">
        <v>43070</v>
      </c>
      <c r="B603" s="64">
        <v>57.975540000000002</v>
      </c>
    </row>
    <row r="604" spans="1:2">
      <c r="A604" s="3">
        <v>43101</v>
      </c>
      <c r="B604" s="64">
        <v>59.08831</v>
      </c>
    </row>
    <row r="605" spans="1:2">
      <c r="A605" s="3">
        <v>43132</v>
      </c>
      <c r="B605" s="64">
        <v>58.137509999999999</v>
      </c>
    </row>
    <row r="606" spans="1:2">
      <c r="A606" s="3">
        <v>43160</v>
      </c>
      <c r="B606" s="64">
        <v>64.814210000000003</v>
      </c>
    </row>
    <row r="607" spans="1:2">
      <c r="A607" s="3">
        <v>43191</v>
      </c>
      <c r="B607" s="64">
        <v>68.228009999999998</v>
      </c>
    </row>
    <row r="608" spans="1:2">
      <c r="A608" s="3">
        <v>43221</v>
      </c>
      <c r="B608" s="64">
        <v>69.641530000000003</v>
      </c>
    </row>
    <row r="609" spans="1:2">
      <c r="A609" s="3">
        <v>43252</v>
      </c>
      <c r="B609" s="64">
        <v>69.879360000000005</v>
      </c>
    </row>
    <row r="610" spans="1:2">
      <c r="A610" s="3">
        <v>43282</v>
      </c>
      <c r="B610" s="64">
        <v>68.971760000000003</v>
      </c>
    </row>
    <row r="611" spans="1:2">
      <c r="A611" s="3">
        <v>43313</v>
      </c>
      <c r="B611" s="64">
        <v>66.608310000000003</v>
      </c>
    </row>
    <row r="612" spans="1:2">
      <c r="A612" s="3">
        <v>43344</v>
      </c>
      <c r="B612" s="64">
        <v>67.441800000000001</v>
      </c>
    </row>
    <row r="613" spans="1:2">
      <c r="A613" s="3">
        <v>43374</v>
      </c>
      <c r="B613" s="64">
        <v>66.137129999999999</v>
      </c>
    </row>
    <row r="614" spans="1:2">
      <c r="A614" s="3">
        <v>43405</v>
      </c>
      <c r="B614" s="64">
        <v>67.812489999999997</v>
      </c>
    </row>
    <row r="615" spans="1:2">
      <c r="A615" s="3">
        <v>43435</v>
      </c>
      <c r="B615" s="64">
        <v>67.258120000000005</v>
      </c>
    </row>
    <row r="616" spans="1:2">
      <c r="A616" s="3">
        <v>43466</v>
      </c>
      <c r="B616" s="64">
        <v>65.036810000000003</v>
      </c>
    </row>
    <row r="617" spans="1:2">
      <c r="A617" s="3">
        <v>43497</v>
      </c>
      <c r="B617" s="64">
        <v>65.061160000000001</v>
      </c>
    </row>
    <row r="618" spans="1:2">
      <c r="A618" s="3">
        <v>43525</v>
      </c>
      <c r="B618" s="64">
        <v>64.540949999999995</v>
      </c>
    </row>
    <row r="619" spans="1:2">
      <c r="A619" s="3">
        <v>43556</v>
      </c>
      <c r="B619" s="64">
        <v>65.522019999999998</v>
      </c>
    </row>
    <row r="620" spans="1:2">
      <c r="A620" s="3">
        <v>43586</v>
      </c>
      <c r="B620" s="64">
        <v>64.64931</v>
      </c>
    </row>
    <row r="621" spans="1:2">
      <c r="A621" s="3">
        <v>43617</v>
      </c>
      <c r="B621" s="64">
        <v>65.517200000000003</v>
      </c>
    </row>
    <row r="622" spans="1:2">
      <c r="A622" s="3">
        <v>43647</v>
      </c>
      <c r="B622" s="64">
        <v>67.798940000000002</v>
      </c>
    </row>
    <row r="623" spans="1:2">
      <c r="A623" s="3">
        <v>43678</v>
      </c>
      <c r="B623" s="64">
        <v>72.028970000000001</v>
      </c>
    </row>
    <row r="624" spans="1:2">
      <c r="A624" s="3">
        <v>43709</v>
      </c>
      <c r="B624" s="64">
        <v>71.824579999999997</v>
      </c>
    </row>
    <row r="625" spans="1:2">
      <c r="A625" s="3">
        <v>43739</v>
      </c>
      <c r="B625" s="64">
        <v>75.238240000000005</v>
      </c>
    </row>
    <row r="626" spans="1:2">
      <c r="A626" s="3">
        <v>43770</v>
      </c>
      <c r="B626" s="64">
        <v>75.907079999999993</v>
      </c>
    </row>
    <row r="627" spans="1:2">
      <c r="A627" s="3">
        <v>43800</v>
      </c>
      <c r="B627" s="64">
        <v>75.375510000000006</v>
      </c>
    </row>
    <row r="628" spans="1:2">
      <c r="A628" s="3">
        <v>43831</v>
      </c>
      <c r="B628" s="64">
        <v>76.412660000000002</v>
      </c>
    </row>
    <row r="629" spans="1:2">
      <c r="A629" s="3">
        <v>43862</v>
      </c>
      <c r="B629" s="64">
        <v>76.676000000000002</v>
      </c>
    </row>
    <row r="630" spans="1:2">
      <c r="A630" s="3">
        <v>43891</v>
      </c>
      <c r="B630" s="64">
        <v>71.376019999999997</v>
      </c>
    </row>
    <row r="631" spans="1:2">
      <c r="A631" s="3">
        <v>43922</v>
      </c>
      <c r="B631" s="64">
        <v>59.677050000000001</v>
      </c>
    </row>
    <row r="632" spans="1:2">
      <c r="A632" s="3">
        <v>43952</v>
      </c>
      <c r="B632" s="64">
        <v>55.153799999999997</v>
      </c>
    </row>
    <row r="633" spans="1:2">
      <c r="A633" s="3">
        <v>43983</v>
      </c>
      <c r="B633" s="64">
        <v>54.58981</v>
      </c>
    </row>
    <row r="634" spans="1:2">
      <c r="A634" s="3">
        <v>44013</v>
      </c>
      <c r="B634" s="64">
        <v>62.469050000000003</v>
      </c>
    </row>
    <row r="635" spans="1:2">
      <c r="A635" s="3">
        <v>44044</v>
      </c>
      <c r="B635" s="64">
        <v>60.603319999999997</v>
      </c>
    </row>
    <row r="636" spans="1:2">
      <c r="A636" s="3">
        <v>44075</v>
      </c>
      <c r="B636" s="64">
        <v>54.226680000000002</v>
      </c>
    </row>
    <row r="637" spans="1:2">
      <c r="A637" s="3">
        <v>44105</v>
      </c>
      <c r="B637" s="64">
        <v>47.846919999999997</v>
      </c>
    </row>
    <row r="638" spans="1:2">
      <c r="A638" s="3">
        <v>44136</v>
      </c>
      <c r="B638" s="64">
        <v>46.485390000000002</v>
      </c>
    </row>
    <row r="639" spans="1:2">
      <c r="A639" s="3">
        <v>44166</v>
      </c>
      <c r="B639" s="64">
        <v>43.831650000000003</v>
      </c>
    </row>
    <row r="640" spans="1:2">
      <c r="A640" s="3">
        <v>44197</v>
      </c>
      <c r="B640" s="64">
        <v>38.352200000000003</v>
      </c>
    </row>
    <row r="641" spans="1:2">
      <c r="A641" s="3">
        <v>44228</v>
      </c>
      <c r="B641" s="64">
        <v>38.476900000000001</v>
      </c>
    </row>
    <row r="642" spans="1:2">
      <c r="A642" s="3">
        <v>44256</v>
      </c>
      <c r="B642" s="64">
        <v>43.604230000000001</v>
      </c>
    </row>
    <row r="643" spans="1:2">
      <c r="A643" s="3">
        <v>44287</v>
      </c>
      <c r="B643" s="64">
        <v>60.50047</v>
      </c>
    </row>
    <row r="644" spans="1:2">
      <c r="A644" s="3">
        <v>44317</v>
      </c>
      <c r="B644" s="64">
        <v>70.178600000000003</v>
      </c>
    </row>
    <row r="645" spans="1:2">
      <c r="A645" s="3">
        <v>44348</v>
      </c>
      <c r="B645" s="64">
        <v>70.050449999999998</v>
      </c>
    </row>
    <row r="646" spans="1:2">
      <c r="A646" s="3">
        <v>44378</v>
      </c>
      <c r="B646" s="64">
        <v>63.627749999999999</v>
      </c>
    </row>
    <row r="647" spans="1:2">
      <c r="A647" s="3">
        <v>44409</v>
      </c>
      <c r="B647" s="64">
        <v>63.869320000000002</v>
      </c>
    </row>
    <row r="648" spans="1:2">
      <c r="A648" s="3">
        <v>44440</v>
      </c>
      <c r="B648" s="64">
        <v>71.48854</v>
      </c>
    </row>
    <row r="649" spans="1:2">
      <c r="A649" s="3">
        <v>44470</v>
      </c>
      <c r="B649" s="64">
        <v>82.35812</v>
      </c>
    </row>
    <row r="650" spans="1:2">
      <c r="A650" s="3">
        <v>44501</v>
      </c>
      <c r="B650" s="64">
        <v>87.198939999999993</v>
      </c>
    </row>
    <row r="651" spans="1:2">
      <c r="A651" s="3">
        <v>44531</v>
      </c>
      <c r="B651" s="64">
        <v>94.64922</v>
      </c>
    </row>
    <row r="652" spans="1:2">
      <c r="A652" s="3">
        <v>44562</v>
      </c>
      <c r="B652" s="64">
        <v>108.58841</v>
      </c>
    </row>
    <row r="653" spans="1:2">
      <c r="A653" s="3">
        <v>44593</v>
      </c>
      <c r="B653" s="64">
        <v>117.20884</v>
      </c>
    </row>
    <row r="654" spans="1:2">
      <c r="A654" s="3">
        <v>44621</v>
      </c>
      <c r="B654" s="64">
        <v>124.16529</v>
      </c>
    </row>
    <row r="655" spans="1:2">
      <c r="A655" s="3">
        <v>44652</v>
      </c>
      <c r="B655" s="64">
        <v>128.80924999999999</v>
      </c>
    </row>
    <row r="656" spans="1:2">
      <c r="A656" s="3">
        <v>44682</v>
      </c>
      <c r="B656" s="64">
        <v>135.57400000000001</v>
      </c>
    </row>
    <row r="657" spans="1:2">
      <c r="A657" s="3">
        <v>44713</v>
      </c>
      <c r="B657" s="64">
        <v>147.76930999999999</v>
      </c>
    </row>
    <row r="658" spans="1:2">
      <c r="A658" s="3">
        <v>44743</v>
      </c>
      <c r="B658" s="64">
        <v>153.09263000000001</v>
      </c>
    </row>
    <row r="659" spans="1:2">
      <c r="A659" s="3">
        <v>44774</v>
      </c>
      <c r="B659" s="64">
        <v>162.96655000000001</v>
      </c>
    </row>
    <row r="660" spans="1:2">
      <c r="A660" s="3">
        <v>44805</v>
      </c>
      <c r="B660" s="64">
        <v>173.82964000000001</v>
      </c>
    </row>
    <row r="661" spans="1:2">
      <c r="A661" s="3">
        <v>44835</v>
      </c>
      <c r="B661" s="64">
        <v>172.86928</v>
      </c>
    </row>
    <row r="662" spans="1:2">
      <c r="A662" s="3">
        <v>44866</v>
      </c>
      <c r="B662" s="64">
        <v>175.87040999999999</v>
      </c>
    </row>
    <row r="663" spans="1:2">
      <c r="A663" s="3">
        <v>44896</v>
      </c>
      <c r="B663" s="64">
        <v>179.03657999999999</v>
      </c>
    </row>
    <row r="664" spans="1:2">
      <c r="A664" s="3">
        <v>44927</v>
      </c>
      <c r="B664" s="64">
        <v>177.65063000000001</v>
      </c>
    </row>
    <row r="665" spans="1:2">
      <c r="A665" s="3">
        <v>44958</v>
      </c>
      <c r="B665" s="64">
        <v>178.67601999999999</v>
      </c>
    </row>
    <row r="666" spans="1:2">
      <c r="A666" s="3">
        <v>44986</v>
      </c>
      <c r="B666" s="64">
        <v>175.00518</v>
      </c>
    </row>
    <row r="667" spans="1:2">
      <c r="A667" s="3">
        <v>45017</v>
      </c>
      <c r="B667" s="64">
        <v>171.53511</v>
      </c>
    </row>
    <row r="668" spans="1:2">
      <c r="A668" s="3">
        <v>45047</v>
      </c>
      <c r="B668" s="64">
        <v>163.62218999999999</v>
      </c>
    </row>
    <row r="669" spans="1:2">
      <c r="A669" s="3">
        <v>45078</v>
      </c>
      <c r="B669" s="64">
        <v>152.98183</v>
      </c>
    </row>
    <row r="670" spans="1:2">
      <c r="A670" s="3">
        <v>45108</v>
      </c>
      <c r="B670" s="64">
        <v>148.02728999999999</v>
      </c>
    </row>
    <row r="671" spans="1:2">
      <c r="A671" s="3">
        <v>45139</v>
      </c>
      <c r="B671" s="64">
        <v>141.63257999999999</v>
      </c>
    </row>
    <row r="672" spans="1:2">
      <c r="A672" s="3">
        <v>45170</v>
      </c>
      <c r="B672" s="64">
        <v>135.81486000000001</v>
      </c>
    </row>
    <row r="673" spans="1:2">
      <c r="A673" s="3">
        <v>45200</v>
      </c>
      <c r="B673" s="64">
        <v>133.71066999999999</v>
      </c>
    </row>
    <row r="674" spans="1:2">
      <c r="A674" s="3">
        <v>45231</v>
      </c>
      <c r="B674" s="64">
        <v>128.38092</v>
      </c>
    </row>
    <row r="675" spans="1:2">
      <c r="A675" s="3">
        <v>45261</v>
      </c>
      <c r="B675" s="64">
        <v>124.71438000000001</v>
      </c>
    </row>
    <row r="676" spans="1:2">
      <c r="A676" s="3">
        <v>45292</v>
      </c>
      <c r="B676" s="64">
        <v>126.07058000000001</v>
      </c>
    </row>
    <row r="677" spans="1:2">
      <c r="A677" s="3">
        <v>45323</v>
      </c>
      <c r="B677" s="64">
        <v>120.57147000000001</v>
      </c>
    </row>
    <row r="678" spans="1:2">
      <c r="A678" s="3">
        <v>45352</v>
      </c>
      <c r="B678" s="64">
        <v>123.47711</v>
      </c>
    </row>
    <row r="679" spans="1:2">
      <c r="A679" s="3">
        <v>45383</v>
      </c>
      <c r="B679" s="64">
        <v>120.82590999999999</v>
      </c>
    </row>
    <row r="680" spans="1:2">
      <c r="A680" s="3">
        <v>45413</v>
      </c>
      <c r="B680" s="64">
        <v>117.80359</v>
      </c>
    </row>
  </sheetData>
  <hyperlinks>
    <hyperlink ref="B1" r:id="rId1" display="Sticky Price Consumer Price Index less Food and Energy, Index Jan 1968=100, Monthly, Seasonally Adjusted" xr:uid="{8E2B03BD-20F8-4837-B471-689FE0BAC707}"/>
    <hyperlink ref="B3" location="Summary!A1" display="CORESTICKM159SFRBATL" xr:uid="{7A7D26D8-46BC-42FB-938D-FEC6623CE70A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68B1-8D53-47DB-8307-235E3A5D5795}">
  <sheetPr>
    <tabColor rgb="FF00B0F0"/>
  </sheetPr>
  <dimension ref="A1:B788"/>
  <sheetViews>
    <sheetView workbookViewId="0">
      <selection activeCell="C3" sqref="C3"/>
    </sheetView>
  </sheetViews>
  <sheetFormatPr defaultRowHeight="12.5"/>
  <cols>
    <col min="1" max="1" width="10.08984375" style="1" bestFit="1" customWidth="1"/>
    <col min="2" max="2" width="49.3632812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65</v>
      </c>
    </row>
    <row r="3" spans="1:2" ht="14.5">
      <c r="A3" s="65" t="s">
        <v>1</v>
      </c>
      <c r="B3" s="81" t="s">
        <v>64</v>
      </c>
    </row>
    <row r="4" spans="1:2">
      <c r="A4" s="3">
        <v>21551</v>
      </c>
      <c r="B4" s="64">
        <v>100</v>
      </c>
    </row>
    <row r="5" spans="1:2">
      <c r="A5" s="3">
        <v>21582</v>
      </c>
      <c r="B5" s="64">
        <v>100.09892000000001</v>
      </c>
    </row>
    <row r="6" spans="1:2">
      <c r="A6" s="3">
        <v>21610</v>
      </c>
      <c r="B6" s="64">
        <v>100.16486</v>
      </c>
    </row>
    <row r="7" spans="1:2">
      <c r="A7" s="3">
        <v>21641</v>
      </c>
      <c r="B7" s="64">
        <v>100.3627</v>
      </c>
    </row>
    <row r="8" spans="1:2">
      <c r="A8" s="3">
        <v>21671</v>
      </c>
      <c r="B8" s="64">
        <v>100.41546</v>
      </c>
    </row>
    <row r="9" spans="1:2">
      <c r="A9" s="3">
        <v>21702</v>
      </c>
      <c r="B9" s="64">
        <v>100.70562</v>
      </c>
    </row>
    <row r="10" spans="1:2">
      <c r="A10" s="3">
        <v>21732</v>
      </c>
      <c r="B10" s="64">
        <v>100.91664</v>
      </c>
    </row>
    <row r="11" spans="1:2">
      <c r="A11" s="3">
        <v>21763</v>
      </c>
      <c r="B11" s="64">
        <v>101.06173</v>
      </c>
    </row>
    <row r="12" spans="1:2">
      <c r="A12" s="3">
        <v>21794</v>
      </c>
      <c r="B12" s="64">
        <v>101.32550999999999</v>
      </c>
    </row>
    <row r="13" spans="1:2">
      <c r="A13" s="3">
        <v>21824</v>
      </c>
      <c r="B13" s="64">
        <v>101.56950999999999</v>
      </c>
    </row>
    <row r="14" spans="1:2">
      <c r="A14" s="3">
        <v>21855</v>
      </c>
      <c r="B14" s="64">
        <v>101.63545000000001</v>
      </c>
    </row>
    <row r="15" spans="1:2">
      <c r="A15" s="3">
        <v>21885</v>
      </c>
      <c r="B15" s="64">
        <v>101.75415</v>
      </c>
    </row>
    <row r="16" spans="1:2">
      <c r="A16" s="3">
        <v>21916</v>
      </c>
      <c r="B16" s="64">
        <v>101.6948</v>
      </c>
    </row>
    <row r="17" spans="1:2">
      <c r="A17" s="3">
        <v>21947</v>
      </c>
      <c r="B17" s="64">
        <v>101.80032</v>
      </c>
    </row>
    <row r="18" spans="1:2">
      <c r="A18" s="3">
        <v>21976</v>
      </c>
      <c r="B18" s="64">
        <v>101.85966999999999</v>
      </c>
    </row>
    <row r="19" spans="1:2">
      <c r="A19" s="3">
        <v>22007</v>
      </c>
      <c r="B19" s="64">
        <v>102.22896</v>
      </c>
    </row>
    <row r="20" spans="1:2">
      <c r="A20" s="3">
        <v>22037</v>
      </c>
      <c r="B20" s="64">
        <v>102.33448</v>
      </c>
    </row>
    <row r="21" spans="1:2">
      <c r="A21" s="3">
        <v>22068</v>
      </c>
      <c r="B21" s="64">
        <v>102.38064</v>
      </c>
    </row>
    <row r="22" spans="1:2">
      <c r="A22" s="3">
        <v>22098</v>
      </c>
      <c r="B22" s="64">
        <v>102.56529</v>
      </c>
    </row>
    <row r="23" spans="1:2">
      <c r="A23" s="3">
        <v>22129</v>
      </c>
      <c r="B23" s="64">
        <v>102.73674</v>
      </c>
    </row>
    <row r="24" spans="1:2">
      <c r="A24" s="3">
        <v>22160</v>
      </c>
      <c r="B24" s="64">
        <v>102.7961</v>
      </c>
    </row>
    <row r="25" spans="1:2">
      <c r="A25" s="3">
        <v>22190</v>
      </c>
      <c r="B25" s="64">
        <v>102.9148</v>
      </c>
    </row>
    <row r="26" spans="1:2">
      <c r="A26" s="3">
        <v>22221</v>
      </c>
      <c r="B26" s="64">
        <v>103.26430999999999</v>
      </c>
    </row>
    <row r="27" spans="1:2">
      <c r="A27" s="3">
        <v>22251</v>
      </c>
      <c r="B27" s="64">
        <v>103.28409000000001</v>
      </c>
    </row>
    <row r="28" spans="1:2">
      <c r="A28" s="3">
        <v>22282</v>
      </c>
      <c r="B28" s="64">
        <v>103.30388000000001</v>
      </c>
    </row>
    <row r="29" spans="1:2">
      <c r="A29" s="3">
        <v>22313</v>
      </c>
      <c r="B29" s="64">
        <v>103.39619999999999</v>
      </c>
    </row>
    <row r="30" spans="1:2">
      <c r="A30" s="3">
        <v>22341</v>
      </c>
      <c r="B30" s="64">
        <v>103.33685</v>
      </c>
    </row>
    <row r="31" spans="1:2">
      <c r="A31" s="3">
        <v>22372</v>
      </c>
      <c r="B31" s="64">
        <v>103.2775</v>
      </c>
    </row>
    <row r="32" spans="1:2">
      <c r="A32" s="3">
        <v>22402</v>
      </c>
      <c r="B32" s="64">
        <v>103.33685</v>
      </c>
    </row>
    <row r="33" spans="1:2">
      <c r="A33" s="3">
        <v>22433</v>
      </c>
      <c r="B33" s="64">
        <v>103.38301</v>
      </c>
    </row>
    <row r="34" spans="1:2">
      <c r="A34" s="3">
        <v>22463</v>
      </c>
      <c r="B34" s="64">
        <v>103.60723</v>
      </c>
    </row>
    <row r="35" spans="1:2">
      <c r="A35" s="3">
        <v>22494</v>
      </c>
      <c r="B35" s="64">
        <v>103.69296</v>
      </c>
    </row>
    <row r="36" spans="1:2">
      <c r="A36" s="3">
        <v>22525</v>
      </c>
      <c r="B36" s="64">
        <v>103.81166</v>
      </c>
    </row>
    <row r="37" spans="1:2">
      <c r="A37" s="3">
        <v>22555</v>
      </c>
      <c r="B37" s="64">
        <v>103.80506</v>
      </c>
    </row>
    <row r="38" spans="1:2">
      <c r="A38" s="3">
        <v>22586</v>
      </c>
      <c r="B38" s="64">
        <v>103.81166</v>
      </c>
    </row>
    <row r="39" spans="1:2">
      <c r="A39" s="3">
        <v>22616</v>
      </c>
      <c r="B39" s="64">
        <v>103.83804000000001</v>
      </c>
    </row>
    <row r="40" spans="1:2">
      <c r="A40" s="3">
        <v>22647</v>
      </c>
      <c r="B40" s="64">
        <v>104.03587</v>
      </c>
    </row>
    <row r="41" spans="1:2">
      <c r="A41" s="3">
        <v>22678</v>
      </c>
      <c r="B41" s="64">
        <v>104.31285</v>
      </c>
    </row>
    <row r="42" spans="1:2">
      <c r="A42" s="3">
        <v>22706</v>
      </c>
      <c r="B42" s="64">
        <v>104.45133</v>
      </c>
    </row>
    <row r="43" spans="1:2">
      <c r="A43" s="3">
        <v>22737</v>
      </c>
      <c r="B43" s="64">
        <v>104.57003</v>
      </c>
    </row>
    <row r="44" spans="1:2">
      <c r="A44" s="3">
        <v>22767</v>
      </c>
      <c r="B44" s="64">
        <v>104.63598</v>
      </c>
    </row>
    <row r="45" spans="1:2">
      <c r="A45" s="3">
        <v>22798</v>
      </c>
      <c r="B45" s="64">
        <v>104.70193</v>
      </c>
    </row>
    <row r="46" spans="1:2">
      <c r="A46" s="3">
        <v>22828</v>
      </c>
      <c r="B46" s="64">
        <v>104.64257000000001</v>
      </c>
    </row>
    <row r="47" spans="1:2">
      <c r="A47" s="3">
        <v>22859</v>
      </c>
      <c r="B47" s="64">
        <v>104.79425000000001</v>
      </c>
    </row>
    <row r="48" spans="1:2">
      <c r="A48" s="3">
        <v>22890</v>
      </c>
      <c r="B48" s="64">
        <v>105.30862999999999</v>
      </c>
    </row>
    <row r="49" spans="1:2">
      <c r="A49" s="3">
        <v>22920</v>
      </c>
      <c r="B49" s="64">
        <v>105.20311</v>
      </c>
    </row>
    <row r="50" spans="1:2">
      <c r="A50" s="3">
        <v>22951</v>
      </c>
      <c r="B50" s="64">
        <v>105.27565</v>
      </c>
    </row>
    <row r="51" spans="1:2">
      <c r="A51" s="3">
        <v>22981</v>
      </c>
      <c r="B51" s="64">
        <v>105.23609</v>
      </c>
    </row>
    <row r="52" spans="1:2">
      <c r="A52" s="3">
        <v>23012</v>
      </c>
      <c r="B52" s="64">
        <v>105.49327</v>
      </c>
    </row>
    <row r="53" spans="1:2">
      <c r="A53" s="3">
        <v>23043</v>
      </c>
      <c r="B53" s="64">
        <v>105.60538</v>
      </c>
    </row>
    <row r="54" spans="1:2">
      <c r="A54" s="3">
        <v>23071</v>
      </c>
      <c r="B54" s="64">
        <v>105.51965</v>
      </c>
    </row>
    <row r="55" spans="1:2">
      <c r="A55" s="3">
        <v>23102</v>
      </c>
      <c r="B55" s="64">
        <v>105.51306</v>
      </c>
    </row>
    <row r="56" spans="1:2">
      <c r="A56" s="3">
        <v>23132</v>
      </c>
      <c r="B56" s="64">
        <v>105.68452000000001</v>
      </c>
    </row>
    <row r="57" spans="1:2">
      <c r="A57" s="3">
        <v>23163</v>
      </c>
      <c r="B57" s="64">
        <v>105.91533</v>
      </c>
    </row>
    <row r="58" spans="1:2">
      <c r="A58" s="3">
        <v>23193</v>
      </c>
      <c r="B58" s="64">
        <v>106.12635</v>
      </c>
    </row>
    <row r="59" spans="1:2">
      <c r="A59" s="3">
        <v>23224</v>
      </c>
      <c r="B59" s="64">
        <v>106.27143</v>
      </c>
    </row>
    <row r="60" spans="1:2">
      <c r="A60" s="3">
        <v>23255</v>
      </c>
      <c r="B60" s="64">
        <v>106.25165</v>
      </c>
    </row>
    <row r="61" spans="1:2">
      <c r="A61" s="3">
        <v>23285</v>
      </c>
      <c r="B61" s="64">
        <v>106.45608</v>
      </c>
    </row>
    <row r="62" spans="1:2">
      <c r="A62" s="3">
        <v>23316</v>
      </c>
      <c r="B62" s="64">
        <v>106.60776</v>
      </c>
    </row>
    <row r="63" spans="1:2">
      <c r="A63" s="3">
        <v>23346</v>
      </c>
      <c r="B63" s="64">
        <v>106.76602</v>
      </c>
    </row>
    <row r="64" spans="1:2">
      <c r="A64" s="3">
        <v>23377</v>
      </c>
      <c r="B64" s="64">
        <v>106.99024</v>
      </c>
    </row>
    <row r="65" spans="1:2">
      <c r="A65" s="3">
        <v>23408</v>
      </c>
      <c r="B65" s="64">
        <v>107.14192</v>
      </c>
    </row>
    <row r="66" spans="1:2">
      <c r="A66" s="3">
        <v>23437</v>
      </c>
      <c r="B66" s="64">
        <v>107.20786</v>
      </c>
    </row>
    <row r="67" spans="1:2">
      <c r="A67" s="3">
        <v>23468</v>
      </c>
      <c r="B67" s="64">
        <v>107.28700000000001</v>
      </c>
    </row>
    <row r="68" spans="1:2">
      <c r="A68" s="3">
        <v>23498</v>
      </c>
      <c r="B68" s="64">
        <v>107.30018</v>
      </c>
    </row>
    <row r="69" spans="1:2">
      <c r="A69" s="3">
        <v>23529</v>
      </c>
      <c r="B69" s="64">
        <v>107.45186</v>
      </c>
    </row>
    <row r="70" spans="1:2">
      <c r="A70" s="3">
        <v>23559</v>
      </c>
      <c r="B70" s="64">
        <v>107.59035</v>
      </c>
    </row>
    <row r="71" spans="1:2">
      <c r="A71" s="3">
        <v>23590</v>
      </c>
      <c r="B71" s="64">
        <v>107.66947999999999</v>
      </c>
    </row>
    <row r="72" spans="1:2">
      <c r="A72" s="3">
        <v>23621</v>
      </c>
      <c r="B72" s="64">
        <v>107.83434</v>
      </c>
    </row>
    <row r="73" spans="1:2">
      <c r="A73" s="3">
        <v>23651</v>
      </c>
      <c r="B73" s="64">
        <v>107.90029</v>
      </c>
    </row>
    <row r="74" spans="1:2">
      <c r="A74" s="3">
        <v>23682</v>
      </c>
      <c r="B74" s="64">
        <v>108.05197</v>
      </c>
    </row>
    <row r="75" spans="1:2">
      <c r="A75" s="3">
        <v>23712</v>
      </c>
      <c r="B75" s="64">
        <v>108.21023</v>
      </c>
    </row>
    <row r="76" spans="1:2">
      <c r="A76" s="3">
        <v>23743</v>
      </c>
      <c r="B76" s="64">
        <v>108.32894</v>
      </c>
    </row>
    <row r="77" spans="1:2">
      <c r="A77" s="3">
        <v>23774</v>
      </c>
      <c r="B77" s="64">
        <v>108.3751</v>
      </c>
    </row>
    <row r="78" spans="1:2">
      <c r="A78" s="3">
        <v>23802</v>
      </c>
      <c r="B78" s="64">
        <v>108.51358</v>
      </c>
    </row>
    <row r="79" spans="1:2">
      <c r="A79" s="3">
        <v>23833</v>
      </c>
      <c r="B79" s="64">
        <v>108.68504</v>
      </c>
    </row>
    <row r="80" spans="1:2">
      <c r="A80" s="3">
        <v>23863</v>
      </c>
      <c r="B80" s="64">
        <v>108.92904</v>
      </c>
    </row>
    <row r="81" spans="1:2">
      <c r="A81" s="3">
        <v>23894</v>
      </c>
      <c r="B81" s="64">
        <v>109.24558</v>
      </c>
    </row>
    <row r="82" spans="1:2">
      <c r="A82" s="3">
        <v>23924</v>
      </c>
      <c r="B82" s="64">
        <v>109.32472</v>
      </c>
    </row>
    <row r="83" spans="1:2">
      <c r="A83" s="3">
        <v>23955</v>
      </c>
      <c r="B83" s="64">
        <v>109.35109</v>
      </c>
    </row>
    <row r="84" spans="1:2">
      <c r="A84" s="3">
        <v>23986</v>
      </c>
      <c r="B84" s="64">
        <v>109.40385000000001</v>
      </c>
    </row>
    <row r="85" spans="1:2">
      <c r="A85" s="3">
        <v>24016</v>
      </c>
      <c r="B85" s="64">
        <v>109.43682</v>
      </c>
    </row>
    <row r="86" spans="1:2">
      <c r="A86" s="3">
        <v>24047</v>
      </c>
      <c r="B86" s="64">
        <v>109.62147</v>
      </c>
    </row>
    <row r="87" spans="1:2">
      <c r="A87" s="3">
        <v>24077</v>
      </c>
      <c r="B87" s="64">
        <v>110.01715</v>
      </c>
    </row>
    <row r="88" spans="1:2">
      <c r="A88" s="3">
        <v>24108</v>
      </c>
      <c r="B88" s="64">
        <v>110.14904</v>
      </c>
    </row>
    <row r="89" spans="1:2">
      <c r="A89" s="3">
        <v>24139</v>
      </c>
      <c r="B89" s="64">
        <v>110.60406</v>
      </c>
    </row>
    <row r="90" spans="1:2">
      <c r="A90" s="3">
        <v>24167</v>
      </c>
      <c r="B90" s="64">
        <v>110.87444000000001</v>
      </c>
    </row>
    <row r="91" spans="1:2">
      <c r="A91" s="3">
        <v>24198</v>
      </c>
      <c r="B91" s="64">
        <v>111.25691999999999</v>
      </c>
    </row>
    <row r="92" spans="1:2">
      <c r="A92" s="3">
        <v>24228</v>
      </c>
      <c r="B92" s="64">
        <v>111.39541</v>
      </c>
    </row>
    <row r="93" spans="1:2">
      <c r="A93" s="3">
        <v>24259</v>
      </c>
      <c r="B93" s="64">
        <v>111.67238</v>
      </c>
    </row>
    <row r="94" spans="1:2">
      <c r="A94" s="3">
        <v>24289</v>
      </c>
      <c r="B94" s="64">
        <v>111.89</v>
      </c>
    </row>
    <row r="95" spans="1:2">
      <c r="A95" s="3">
        <v>24320</v>
      </c>
      <c r="B95" s="64">
        <v>112.31865000000001</v>
      </c>
    </row>
    <row r="96" spans="1:2">
      <c r="A96" s="3">
        <v>24351</v>
      </c>
      <c r="B96" s="64">
        <v>112.67476000000001</v>
      </c>
    </row>
    <row r="97" spans="1:2">
      <c r="A97" s="3">
        <v>24381</v>
      </c>
      <c r="B97" s="64">
        <v>112.97150999999999</v>
      </c>
    </row>
    <row r="98" spans="1:2">
      <c r="A98" s="3">
        <v>24412</v>
      </c>
      <c r="B98" s="64">
        <v>113.13638</v>
      </c>
    </row>
    <row r="99" spans="1:2">
      <c r="A99" s="3">
        <v>24442</v>
      </c>
      <c r="B99" s="64">
        <v>113.37378</v>
      </c>
    </row>
    <row r="100" spans="1:2">
      <c r="A100" s="3">
        <v>24473</v>
      </c>
      <c r="B100" s="64">
        <v>113.38037</v>
      </c>
    </row>
    <row r="101" spans="1:2">
      <c r="A101" s="3">
        <v>24504</v>
      </c>
      <c r="B101" s="64">
        <v>113.51227</v>
      </c>
    </row>
    <row r="102" spans="1:2">
      <c r="A102" s="3">
        <v>24532</v>
      </c>
      <c r="B102" s="64">
        <v>113.57162</v>
      </c>
    </row>
    <row r="103" spans="1:2">
      <c r="A103" s="3">
        <v>24563</v>
      </c>
      <c r="B103" s="64">
        <v>113.76286</v>
      </c>
    </row>
    <row r="104" spans="1:2">
      <c r="A104" s="3">
        <v>24593</v>
      </c>
      <c r="B104" s="64">
        <v>113.98048</v>
      </c>
    </row>
    <row r="105" spans="1:2">
      <c r="A105" s="3">
        <v>24624</v>
      </c>
      <c r="B105" s="64">
        <v>114.34318</v>
      </c>
    </row>
    <row r="106" spans="1:2">
      <c r="A106" s="3">
        <v>24654</v>
      </c>
      <c r="B106" s="64">
        <v>114.73226</v>
      </c>
    </row>
    <row r="107" spans="1:2">
      <c r="A107" s="3">
        <v>24685</v>
      </c>
      <c r="B107" s="64">
        <v>115.08837</v>
      </c>
    </row>
    <row r="108" spans="1:2">
      <c r="A108" s="3">
        <v>24716</v>
      </c>
      <c r="B108" s="64">
        <v>115.43788000000001</v>
      </c>
    </row>
    <row r="109" spans="1:2">
      <c r="A109" s="3">
        <v>24746</v>
      </c>
      <c r="B109" s="64">
        <v>115.76101</v>
      </c>
    </row>
    <row r="110" spans="1:2">
      <c r="A110" s="3">
        <v>24777</v>
      </c>
      <c r="B110" s="64">
        <v>116.1435</v>
      </c>
    </row>
    <row r="111" spans="1:2">
      <c r="A111" s="3">
        <v>24807</v>
      </c>
      <c r="B111" s="64">
        <v>116.32814999999999</v>
      </c>
    </row>
    <row r="112" spans="1:2">
      <c r="A112" s="3">
        <v>24838</v>
      </c>
      <c r="B112" s="64">
        <v>116.8689</v>
      </c>
    </row>
    <row r="113" spans="1:2">
      <c r="A113" s="3">
        <v>24869</v>
      </c>
      <c r="B113" s="64">
        <v>117.34371</v>
      </c>
    </row>
    <row r="114" spans="1:2">
      <c r="A114" s="3">
        <v>24898</v>
      </c>
      <c r="B114" s="64">
        <v>117.72619</v>
      </c>
    </row>
    <row r="115" spans="1:2">
      <c r="A115" s="3">
        <v>24929</v>
      </c>
      <c r="B115" s="64">
        <v>118.09549</v>
      </c>
    </row>
    <row r="116" spans="1:2">
      <c r="A116" s="3">
        <v>24959</v>
      </c>
      <c r="B116" s="64">
        <v>118.53073000000001</v>
      </c>
    </row>
    <row r="117" spans="1:2">
      <c r="A117" s="3">
        <v>24990</v>
      </c>
      <c r="B117" s="64">
        <v>118.91322</v>
      </c>
    </row>
    <row r="118" spans="1:2">
      <c r="A118" s="3">
        <v>25020</v>
      </c>
      <c r="B118" s="64">
        <v>119.27592</v>
      </c>
    </row>
    <row r="119" spans="1:2">
      <c r="A119" s="3">
        <v>25051</v>
      </c>
      <c r="B119" s="64">
        <v>119.76391</v>
      </c>
    </row>
    <row r="120" spans="1:2">
      <c r="A120" s="3">
        <v>25082</v>
      </c>
      <c r="B120" s="64">
        <v>120.17937000000001</v>
      </c>
    </row>
    <row r="121" spans="1:2">
      <c r="A121" s="3">
        <v>25112</v>
      </c>
      <c r="B121" s="64">
        <v>120.70694</v>
      </c>
    </row>
    <row r="122" spans="1:2">
      <c r="A122" s="3">
        <v>25143</v>
      </c>
      <c r="B122" s="64">
        <v>121.11579999999999</v>
      </c>
    </row>
    <row r="123" spans="1:2">
      <c r="A123" s="3">
        <v>25173</v>
      </c>
      <c r="B123" s="64">
        <v>121.36639</v>
      </c>
    </row>
    <row r="124" spans="1:2">
      <c r="A124" s="3">
        <v>25204</v>
      </c>
      <c r="B124" s="64">
        <v>121.8412</v>
      </c>
    </row>
    <row r="125" spans="1:2">
      <c r="A125" s="3">
        <v>25235</v>
      </c>
      <c r="B125" s="64">
        <v>122.15115</v>
      </c>
    </row>
    <row r="126" spans="1:2">
      <c r="A126" s="3">
        <v>25263</v>
      </c>
      <c r="B126" s="64">
        <v>122.72487</v>
      </c>
    </row>
    <row r="127" spans="1:2">
      <c r="A127" s="3">
        <v>25294</v>
      </c>
      <c r="B127" s="64">
        <v>123.26563</v>
      </c>
    </row>
    <row r="128" spans="1:2">
      <c r="A128" s="3">
        <v>25324</v>
      </c>
      <c r="B128" s="64">
        <v>123.76022</v>
      </c>
    </row>
    <row r="129" spans="1:2">
      <c r="A129" s="3">
        <v>25355</v>
      </c>
      <c r="B129" s="64">
        <v>124.36033</v>
      </c>
    </row>
    <row r="130" spans="1:2">
      <c r="A130" s="3">
        <v>25385</v>
      </c>
      <c r="B130" s="64">
        <v>124.90768</v>
      </c>
    </row>
    <row r="131" spans="1:2">
      <c r="A131" s="3">
        <v>25416</v>
      </c>
      <c r="B131" s="64">
        <v>125.25059</v>
      </c>
    </row>
    <row r="132" spans="1:2">
      <c r="A132" s="3">
        <v>25447</v>
      </c>
      <c r="B132" s="64">
        <v>125.77155999999999</v>
      </c>
    </row>
    <row r="133" spans="1:2">
      <c r="A133" s="3">
        <v>25477</v>
      </c>
      <c r="B133" s="64">
        <v>126.20021</v>
      </c>
    </row>
    <row r="134" spans="1:2">
      <c r="A134" s="3">
        <v>25508</v>
      </c>
      <c r="B134" s="64">
        <v>126.74755999999999</v>
      </c>
    </row>
    <row r="135" spans="1:2">
      <c r="A135" s="3">
        <v>25538</v>
      </c>
      <c r="B135" s="64">
        <v>127.32787999999999</v>
      </c>
    </row>
    <row r="136" spans="1:2">
      <c r="A136" s="3">
        <v>25569</v>
      </c>
      <c r="B136" s="64">
        <v>127.78291</v>
      </c>
    </row>
    <row r="137" spans="1:2">
      <c r="A137" s="3">
        <v>25600</v>
      </c>
      <c r="B137" s="64">
        <v>128.29069000000001</v>
      </c>
    </row>
    <row r="138" spans="1:2">
      <c r="A138" s="3">
        <v>25628</v>
      </c>
      <c r="B138" s="64">
        <v>128.60722999999999</v>
      </c>
    </row>
    <row r="139" spans="1:2">
      <c r="A139" s="3">
        <v>25659</v>
      </c>
      <c r="B139" s="64">
        <v>129.26008999999999</v>
      </c>
    </row>
    <row r="140" spans="1:2">
      <c r="A140" s="3">
        <v>25689</v>
      </c>
      <c r="B140" s="64">
        <v>129.66895</v>
      </c>
    </row>
    <row r="141" spans="1:2">
      <c r="A141" s="3">
        <v>25720</v>
      </c>
      <c r="B141" s="64">
        <v>130.00528</v>
      </c>
    </row>
    <row r="142" spans="1:2">
      <c r="A142" s="3">
        <v>25750</v>
      </c>
      <c r="B142" s="64">
        <v>130.48007999999999</v>
      </c>
    </row>
    <row r="143" spans="1:2">
      <c r="A143" s="3">
        <v>25781</v>
      </c>
      <c r="B143" s="64">
        <v>130.82300000000001</v>
      </c>
    </row>
    <row r="144" spans="1:2">
      <c r="A144" s="3">
        <v>25812</v>
      </c>
      <c r="B144" s="64">
        <v>131.40992</v>
      </c>
    </row>
    <row r="145" spans="1:2">
      <c r="A145" s="3">
        <v>25842</v>
      </c>
      <c r="B145" s="64">
        <v>132.06278</v>
      </c>
    </row>
    <row r="146" spans="1:2">
      <c r="A146" s="3">
        <v>25873</v>
      </c>
      <c r="B146" s="64">
        <v>132.58375000000001</v>
      </c>
    </row>
    <row r="147" spans="1:2">
      <c r="A147" s="3">
        <v>25903</v>
      </c>
      <c r="B147" s="64">
        <v>133.17067</v>
      </c>
    </row>
    <row r="148" spans="1:2">
      <c r="A148" s="3">
        <v>25934</v>
      </c>
      <c r="B148" s="64">
        <v>133.45423</v>
      </c>
    </row>
    <row r="149" spans="1:2">
      <c r="A149" s="3">
        <v>25965</v>
      </c>
      <c r="B149" s="64">
        <v>133.84331</v>
      </c>
    </row>
    <row r="150" spans="1:2">
      <c r="A150" s="3">
        <v>25993</v>
      </c>
      <c r="B150" s="64">
        <v>134.28514999999999</v>
      </c>
    </row>
    <row r="151" spans="1:2">
      <c r="A151" s="3">
        <v>26024</v>
      </c>
      <c r="B151" s="64">
        <v>134.81271000000001</v>
      </c>
    </row>
    <row r="152" spans="1:2">
      <c r="A152" s="3">
        <v>26054</v>
      </c>
      <c r="B152" s="64">
        <v>135.37325000000001</v>
      </c>
    </row>
    <row r="153" spans="1:2">
      <c r="A153" s="3">
        <v>26085</v>
      </c>
      <c r="B153" s="64">
        <v>135.97336000000001</v>
      </c>
    </row>
    <row r="154" spans="1:2">
      <c r="A154" s="3">
        <v>26115</v>
      </c>
      <c r="B154" s="64">
        <v>136.38221999999999</v>
      </c>
    </row>
    <row r="155" spans="1:2">
      <c r="A155" s="3">
        <v>26146</v>
      </c>
      <c r="B155" s="64">
        <v>136.77789999999999</v>
      </c>
    </row>
    <row r="156" spans="1:2">
      <c r="A156" s="3">
        <v>26177</v>
      </c>
      <c r="B156" s="64">
        <v>136.98232999999999</v>
      </c>
    </row>
    <row r="157" spans="1:2">
      <c r="A157" s="3">
        <v>26207</v>
      </c>
      <c r="B157" s="64">
        <v>137.19335000000001</v>
      </c>
    </row>
    <row r="158" spans="1:2">
      <c r="A158" s="3">
        <v>26238</v>
      </c>
      <c r="B158" s="64">
        <v>137.47692000000001</v>
      </c>
    </row>
    <row r="159" spans="1:2">
      <c r="A159" s="3">
        <v>26268</v>
      </c>
      <c r="B159" s="64">
        <v>138.01767000000001</v>
      </c>
    </row>
    <row r="160" spans="1:2">
      <c r="A160" s="3">
        <v>26299</v>
      </c>
      <c r="B160" s="64">
        <v>138.58481</v>
      </c>
    </row>
    <row r="161" spans="1:2">
      <c r="A161" s="3">
        <v>26330</v>
      </c>
      <c r="B161" s="64">
        <v>139.13216</v>
      </c>
    </row>
    <row r="162" spans="1:2">
      <c r="A162" s="3">
        <v>26359</v>
      </c>
      <c r="B162" s="64">
        <v>139.32999000000001</v>
      </c>
    </row>
    <row r="163" spans="1:2">
      <c r="A163" s="3">
        <v>26390</v>
      </c>
      <c r="B163" s="64">
        <v>139.54102</v>
      </c>
    </row>
    <row r="164" spans="1:2">
      <c r="A164" s="3">
        <v>26420</v>
      </c>
      <c r="B164" s="64">
        <v>139.85095999999999</v>
      </c>
    </row>
    <row r="165" spans="1:2">
      <c r="A165" s="3">
        <v>26451</v>
      </c>
      <c r="B165" s="64">
        <v>140.06199000000001</v>
      </c>
    </row>
    <row r="166" spans="1:2">
      <c r="A166" s="3">
        <v>26481</v>
      </c>
      <c r="B166" s="64">
        <v>140.56317999999999</v>
      </c>
    </row>
    <row r="167" spans="1:2">
      <c r="A167" s="3">
        <v>26512</v>
      </c>
      <c r="B167" s="64">
        <v>140.97203999999999</v>
      </c>
    </row>
    <row r="168" spans="1:2">
      <c r="A168" s="3">
        <v>26543</v>
      </c>
      <c r="B168" s="64">
        <v>141.60512</v>
      </c>
    </row>
    <row r="169" spans="1:2">
      <c r="A169" s="3">
        <v>26573</v>
      </c>
      <c r="B169" s="64">
        <v>141.76338999999999</v>
      </c>
    </row>
    <row r="170" spans="1:2">
      <c r="A170" s="3">
        <v>26604</v>
      </c>
      <c r="B170" s="64">
        <v>142.18544</v>
      </c>
    </row>
    <row r="171" spans="1:2">
      <c r="A171" s="3">
        <v>26634</v>
      </c>
      <c r="B171" s="64">
        <v>142.64045999999999</v>
      </c>
    </row>
    <row r="172" spans="1:2">
      <c r="A172" s="3">
        <v>26665</v>
      </c>
      <c r="B172" s="64">
        <v>143.06910999999999</v>
      </c>
    </row>
    <row r="173" spans="1:2">
      <c r="A173" s="3">
        <v>26696</v>
      </c>
      <c r="B173" s="64">
        <v>143.82088999999999</v>
      </c>
    </row>
    <row r="174" spans="1:2">
      <c r="A174" s="3">
        <v>26724</v>
      </c>
      <c r="B174" s="64">
        <v>144.84305000000001</v>
      </c>
    </row>
    <row r="175" spans="1:2">
      <c r="A175" s="3">
        <v>26755</v>
      </c>
      <c r="B175" s="64">
        <v>145.91795999999999</v>
      </c>
    </row>
    <row r="176" spans="1:2">
      <c r="A176" s="3">
        <v>26785</v>
      </c>
      <c r="B176" s="64">
        <v>146.63677000000001</v>
      </c>
    </row>
    <row r="177" spans="1:2">
      <c r="A177" s="3">
        <v>26816</v>
      </c>
      <c r="B177" s="64">
        <v>147.47427999999999</v>
      </c>
    </row>
    <row r="178" spans="1:2">
      <c r="A178" s="3">
        <v>26846</v>
      </c>
      <c r="B178" s="64">
        <v>148.00844000000001</v>
      </c>
    </row>
    <row r="179" spans="1:2">
      <c r="A179" s="3">
        <v>26877</v>
      </c>
      <c r="B179" s="64">
        <v>149.71643</v>
      </c>
    </row>
    <row r="180" spans="1:2">
      <c r="A180" s="3">
        <v>26908</v>
      </c>
      <c r="B180" s="64">
        <v>150.30994000000001</v>
      </c>
    </row>
    <row r="181" spans="1:2">
      <c r="A181" s="3">
        <v>26938</v>
      </c>
      <c r="B181" s="64">
        <v>151.16064</v>
      </c>
    </row>
    <row r="182" spans="1:2">
      <c r="A182" s="3">
        <v>26969</v>
      </c>
      <c r="B182" s="64">
        <v>152.40042</v>
      </c>
    </row>
    <row r="183" spans="1:2">
      <c r="A183" s="3">
        <v>26999</v>
      </c>
      <c r="B183" s="64">
        <v>153.65339</v>
      </c>
    </row>
    <row r="184" spans="1:2">
      <c r="A184" s="3">
        <v>27030</v>
      </c>
      <c r="B184" s="64">
        <v>155.12397999999999</v>
      </c>
    </row>
    <row r="185" spans="1:2">
      <c r="A185" s="3">
        <v>27061</v>
      </c>
      <c r="B185" s="64">
        <v>156.93089000000001</v>
      </c>
    </row>
    <row r="186" spans="1:2">
      <c r="A186" s="3">
        <v>27089</v>
      </c>
      <c r="B186" s="64">
        <v>158.75099</v>
      </c>
    </row>
    <row r="187" spans="1:2">
      <c r="A187" s="3">
        <v>27120</v>
      </c>
      <c r="B187" s="64">
        <v>159.87207000000001</v>
      </c>
    </row>
    <row r="188" spans="1:2">
      <c r="A188" s="3">
        <v>27150</v>
      </c>
      <c r="B188" s="64">
        <v>161.44817</v>
      </c>
    </row>
    <row r="189" spans="1:2">
      <c r="A189" s="3">
        <v>27181</v>
      </c>
      <c r="B189" s="64">
        <v>162.81984</v>
      </c>
    </row>
    <row r="190" spans="1:2">
      <c r="A190" s="3">
        <v>27211</v>
      </c>
      <c r="B190" s="64">
        <v>164.02005</v>
      </c>
    </row>
    <row r="191" spans="1:2">
      <c r="A191" s="3">
        <v>27242</v>
      </c>
      <c r="B191" s="64">
        <v>165.73463000000001</v>
      </c>
    </row>
    <row r="192" spans="1:2">
      <c r="A192" s="3">
        <v>27273</v>
      </c>
      <c r="B192" s="64">
        <v>167.45581999999999</v>
      </c>
    </row>
    <row r="193" spans="1:2">
      <c r="A193" s="3">
        <v>27303</v>
      </c>
      <c r="B193" s="64">
        <v>168.65602999999999</v>
      </c>
    </row>
    <row r="194" spans="1:2">
      <c r="A194" s="3">
        <v>27334</v>
      </c>
      <c r="B194" s="64">
        <v>169.92218</v>
      </c>
    </row>
    <row r="195" spans="1:2">
      <c r="A195" s="3">
        <v>27364</v>
      </c>
      <c r="B195" s="64">
        <v>171.26748000000001</v>
      </c>
    </row>
    <row r="196" spans="1:2">
      <c r="A196" s="3">
        <v>27395</v>
      </c>
      <c r="B196" s="64">
        <v>172.32919999999999</v>
      </c>
    </row>
    <row r="197" spans="1:2">
      <c r="A197" s="3">
        <v>27426</v>
      </c>
      <c r="B197" s="64">
        <v>173.26562999999999</v>
      </c>
    </row>
    <row r="198" spans="1:2">
      <c r="A198" s="3">
        <v>27454</v>
      </c>
      <c r="B198" s="64">
        <v>173.85255000000001</v>
      </c>
    </row>
    <row r="199" spans="1:2">
      <c r="A199" s="3">
        <v>27485</v>
      </c>
      <c r="B199" s="64">
        <v>174.43946</v>
      </c>
    </row>
    <row r="200" spans="1:2">
      <c r="A200" s="3">
        <v>27515</v>
      </c>
      <c r="B200" s="64">
        <v>175.13848999999999</v>
      </c>
    </row>
    <row r="201" spans="1:2">
      <c r="A201" s="3">
        <v>27546</v>
      </c>
      <c r="B201" s="64">
        <v>176.23318</v>
      </c>
    </row>
    <row r="202" spans="1:2">
      <c r="A202" s="3">
        <v>27576</v>
      </c>
      <c r="B202" s="64">
        <v>177.74333999999999</v>
      </c>
    </row>
    <row r="203" spans="1:2">
      <c r="A203" s="3">
        <v>27607</v>
      </c>
      <c r="B203" s="64">
        <v>178.51490000000001</v>
      </c>
    </row>
    <row r="204" spans="1:2">
      <c r="A204" s="3">
        <v>27638</v>
      </c>
      <c r="B204" s="64">
        <v>179.39858000000001</v>
      </c>
    </row>
    <row r="205" spans="1:2">
      <c r="A205" s="3">
        <v>27668</v>
      </c>
      <c r="B205" s="64">
        <v>180.44051999999999</v>
      </c>
    </row>
    <row r="206" spans="1:2">
      <c r="A206" s="3">
        <v>27699</v>
      </c>
      <c r="B206" s="64">
        <v>181.60115999999999</v>
      </c>
    </row>
    <row r="207" spans="1:2">
      <c r="A207" s="3">
        <v>27729</v>
      </c>
      <c r="B207" s="64">
        <v>182.60353000000001</v>
      </c>
    </row>
    <row r="208" spans="1:2">
      <c r="A208" s="3">
        <v>27760</v>
      </c>
      <c r="B208" s="64">
        <v>183.29596000000001</v>
      </c>
    </row>
    <row r="209" spans="1:2">
      <c r="A209" s="3">
        <v>27791</v>
      </c>
      <c r="B209" s="64">
        <v>183.53336999999999</v>
      </c>
    </row>
    <row r="210" spans="1:2">
      <c r="A210" s="3">
        <v>27820</v>
      </c>
      <c r="B210" s="64">
        <v>183.81034</v>
      </c>
    </row>
    <row r="211" spans="1:2">
      <c r="A211" s="3">
        <v>27851</v>
      </c>
      <c r="B211" s="64">
        <v>184.22579999999999</v>
      </c>
    </row>
    <row r="212" spans="1:2">
      <c r="A212" s="3">
        <v>27881</v>
      </c>
      <c r="B212" s="64">
        <v>185.10288</v>
      </c>
    </row>
    <row r="213" spans="1:2">
      <c r="A213" s="3">
        <v>27912</v>
      </c>
      <c r="B213" s="64">
        <v>185.91400999999999</v>
      </c>
    </row>
    <row r="214" spans="1:2">
      <c r="A214" s="3">
        <v>27942</v>
      </c>
      <c r="B214" s="64">
        <v>186.85703000000001</v>
      </c>
    </row>
    <row r="215" spans="1:2">
      <c r="A215" s="3">
        <v>27973</v>
      </c>
      <c r="B215" s="64">
        <v>187.88578000000001</v>
      </c>
    </row>
    <row r="216" spans="1:2">
      <c r="A216" s="3">
        <v>28004</v>
      </c>
      <c r="B216" s="64">
        <v>188.94091</v>
      </c>
    </row>
    <row r="217" spans="1:2">
      <c r="A217" s="3">
        <v>28034</v>
      </c>
      <c r="B217" s="64">
        <v>189.93010000000001</v>
      </c>
    </row>
    <row r="218" spans="1:2">
      <c r="A218" s="3">
        <v>28065</v>
      </c>
      <c r="B218" s="64">
        <v>190.79399000000001</v>
      </c>
    </row>
    <row r="219" spans="1:2">
      <c r="A219" s="3">
        <v>28095</v>
      </c>
      <c r="B219" s="64">
        <v>191.86231000000001</v>
      </c>
    </row>
    <row r="220" spans="1:2">
      <c r="A220" s="3">
        <v>28126</v>
      </c>
      <c r="B220" s="64">
        <v>192.97678999999999</v>
      </c>
    </row>
    <row r="221" spans="1:2">
      <c r="A221" s="3">
        <v>28157</v>
      </c>
      <c r="B221" s="64">
        <v>194.48694</v>
      </c>
    </row>
    <row r="222" spans="1:2">
      <c r="A222" s="3">
        <v>28185</v>
      </c>
      <c r="B222" s="64">
        <v>195.46294</v>
      </c>
    </row>
    <row r="223" spans="1:2">
      <c r="A223" s="3">
        <v>28216</v>
      </c>
      <c r="B223" s="64">
        <v>196.59719999999999</v>
      </c>
    </row>
    <row r="224" spans="1:2">
      <c r="A224" s="3">
        <v>28246</v>
      </c>
      <c r="B224" s="64">
        <v>197.59298000000001</v>
      </c>
    </row>
    <row r="225" spans="1:2">
      <c r="A225" s="3">
        <v>28277</v>
      </c>
      <c r="B225" s="64">
        <v>198.70087000000001</v>
      </c>
    </row>
    <row r="226" spans="1:2">
      <c r="A226" s="3">
        <v>28307</v>
      </c>
      <c r="B226" s="64">
        <v>199.72962000000001</v>
      </c>
    </row>
    <row r="227" spans="1:2">
      <c r="A227" s="3">
        <v>28338</v>
      </c>
      <c r="B227" s="64">
        <v>200.65946</v>
      </c>
    </row>
    <row r="228" spans="1:2">
      <c r="A228" s="3">
        <v>28369</v>
      </c>
      <c r="B228" s="64">
        <v>201.41783000000001</v>
      </c>
    </row>
    <row r="229" spans="1:2">
      <c r="A229" s="3">
        <v>28399</v>
      </c>
      <c r="B229" s="64">
        <v>202.35426000000001</v>
      </c>
    </row>
    <row r="230" spans="1:2">
      <c r="A230" s="3">
        <v>28430</v>
      </c>
      <c r="B230" s="64">
        <v>203.51490000000001</v>
      </c>
    </row>
    <row r="231" spans="1:2">
      <c r="A231" s="3">
        <v>28460</v>
      </c>
      <c r="B231" s="64">
        <v>204.50408999999999</v>
      </c>
    </row>
    <row r="232" spans="1:2">
      <c r="A232" s="3">
        <v>28491</v>
      </c>
      <c r="B232" s="64">
        <v>205.71089000000001</v>
      </c>
    </row>
    <row r="233" spans="1:2">
      <c r="A233" s="3">
        <v>28522</v>
      </c>
      <c r="B233" s="64">
        <v>206.66711000000001</v>
      </c>
    </row>
    <row r="234" spans="1:2">
      <c r="A234" s="3">
        <v>28550</v>
      </c>
      <c r="B234" s="64">
        <v>208.00579999999999</v>
      </c>
    </row>
    <row r="235" spans="1:2">
      <c r="A235" s="3">
        <v>28581</v>
      </c>
      <c r="B235" s="64">
        <v>209.58189999999999</v>
      </c>
    </row>
    <row r="236" spans="1:2">
      <c r="A236" s="3">
        <v>28611</v>
      </c>
      <c r="B236" s="64">
        <v>211.07886999999999</v>
      </c>
    </row>
    <row r="237" spans="1:2">
      <c r="A237" s="3">
        <v>28642</v>
      </c>
      <c r="B237" s="64">
        <v>212.45714000000001</v>
      </c>
    </row>
    <row r="238" spans="1:2">
      <c r="A238" s="3">
        <v>28672</v>
      </c>
      <c r="B238" s="64">
        <v>213.61778000000001</v>
      </c>
    </row>
    <row r="239" spans="1:2">
      <c r="A239" s="3">
        <v>28703</v>
      </c>
      <c r="B239" s="64">
        <v>214.69928999999999</v>
      </c>
    </row>
    <row r="240" spans="1:2">
      <c r="A240" s="3">
        <v>28734</v>
      </c>
      <c r="B240" s="64">
        <v>215.91927999999999</v>
      </c>
    </row>
    <row r="241" spans="1:2">
      <c r="A241" s="3">
        <v>28764</v>
      </c>
      <c r="B241" s="64">
        <v>217.64045999999999</v>
      </c>
    </row>
    <row r="242" spans="1:2">
      <c r="A242" s="3">
        <v>28795</v>
      </c>
      <c r="B242" s="64">
        <v>218.87365</v>
      </c>
    </row>
    <row r="243" spans="1:2">
      <c r="A243" s="3">
        <v>28825</v>
      </c>
      <c r="B243" s="64">
        <v>219.89581000000001</v>
      </c>
    </row>
    <row r="244" spans="1:2">
      <c r="A244" s="3">
        <v>28856</v>
      </c>
      <c r="B244" s="64">
        <v>221.55763999999999</v>
      </c>
    </row>
    <row r="245" spans="1:2">
      <c r="A245" s="3">
        <v>28887</v>
      </c>
      <c r="B245" s="64">
        <v>222.73805999999999</v>
      </c>
    </row>
    <row r="246" spans="1:2">
      <c r="A246" s="3">
        <v>28915</v>
      </c>
      <c r="B246" s="64">
        <v>224.47902999999999</v>
      </c>
    </row>
    <row r="247" spans="1:2">
      <c r="A247" s="3">
        <v>28946</v>
      </c>
      <c r="B247" s="64">
        <v>226.8201</v>
      </c>
    </row>
    <row r="248" spans="1:2">
      <c r="A248" s="3">
        <v>28976</v>
      </c>
      <c r="B248" s="64">
        <v>229.16776999999999</v>
      </c>
    </row>
    <row r="249" spans="1:2">
      <c r="A249" s="3">
        <v>29007</v>
      </c>
      <c r="B249" s="64">
        <v>231.06040999999999</v>
      </c>
    </row>
    <row r="250" spans="1:2">
      <c r="A250" s="3">
        <v>29037</v>
      </c>
      <c r="B250" s="64">
        <v>232.82115999999999</v>
      </c>
    </row>
    <row r="251" spans="1:2">
      <c r="A251" s="3">
        <v>29068</v>
      </c>
      <c r="B251" s="64">
        <v>234.60168999999999</v>
      </c>
    </row>
    <row r="252" spans="1:2">
      <c r="A252" s="3">
        <v>29099</v>
      </c>
      <c r="B252" s="64">
        <v>236.67238</v>
      </c>
    </row>
    <row r="253" spans="1:2">
      <c r="A253" s="3">
        <v>29129</v>
      </c>
      <c r="B253" s="64">
        <v>238.60459</v>
      </c>
    </row>
    <row r="254" spans="1:2">
      <c r="A254" s="3">
        <v>29160</v>
      </c>
      <c r="B254" s="64">
        <v>240.25982999999999</v>
      </c>
    </row>
    <row r="255" spans="1:2">
      <c r="A255" s="3">
        <v>29190</v>
      </c>
      <c r="B255" s="64">
        <v>242.27776</v>
      </c>
    </row>
    <row r="256" spans="1:2">
      <c r="A256" s="3">
        <v>29221</v>
      </c>
      <c r="B256" s="64">
        <v>244.81666999999999</v>
      </c>
    </row>
    <row r="257" spans="1:2">
      <c r="A257" s="3">
        <v>29252</v>
      </c>
      <c r="B257" s="64">
        <v>247.46769</v>
      </c>
    </row>
    <row r="258" spans="1:2">
      <c r="A258" s="3">
        <v>29281</v>
      </c>
      <c r="B258" s="64">
        <v>250.50778</v>
      </c>
    </row>
    <row r="259" spans="1:2">
      <c r="A259" s="3">
        <v>29312</v>
      </c>
      <c r="B259" s="64">
        <v>251.81351000000001</v>
      </c>
    </row>
    <row r="260" spans="1:2">
      <c r="A260" s="3">
        <v>29342</v>
      </c>
      <c r="B260" s="64">
        <v>253.77208999999999</v>
      </c>
    </row>
    <row r="261" spans="1:2">
      <c r="A261" s="3">
        <v>29373</v>
      </c>
      <c r="B261" s="64">
        <v>255.37457000000001</v>
      </c>
    </row>
    <row r="262" spans="1:2">
      <c r="A262" s="3">
        <v>29403</v>
      </c>
      <c r="B262" s="64">
        <v>257.35953999999998</v>
      </c>
    </row>
    <row r="263" spans="1:2">
      <c r="A263" s="3">
        <v>29434</v>
      </c>
      <c r="B263" s="64">
        <v>259.50277</v>
      </c>
    </row>
    <row r="264" spans="1:2">
      <c r="A264" s="3">
        <v>29465</v>
      </c>
      <c r="B264" s="64">
        <v>261.90319</v>
      </c>
    </row>
    <row r="265" spans="1:2">
      <c r="A265" s="3">
        <v>29495</v>
      </c>
      <c r="B265" s="64">
        <v>264.00026000000003</v>
      </c>
    </row>
    <row r="266" spans="1:2">
      <c r="A266" s="3">
        <v>29526</v>
      </c>
      <c r="B266" s="64">
        <v>266.15008999999998</v>
      </c>
    </row>
    <row r="267" spans="1:2">
      <c r="A267" s="3">
        <v>29556</v>
      </c>
      <c r="B267" s="64">
        <v>267.87786999999997</v>
      </c>
    </row>
    <row r="268" spans="1:2">
      <c r="A268" s="3">
        <v>29587</v>
      </c>
      <c r="B268" s="64">
        <v>270.44974999999999</v>
      </c>
    </row>
    <row r="269" spans="1:2">
      <c r="A269" s="3">
        <v>29618</v>
      </c>
      <c r="B269" s="64">
        <v>273.18648999999999</v>
      </c>
    </row>
    <row r="270" spans="1:2">
      <c r="A270" s="3">
        <v>29646</v>
      </c>
      <c r="B270" s="64">
        <v>275.09231999999997</v>
      </c>
    </row>
    <row r="271" spans="1:2">
      <c r="A271" s="3">
        <v>29677</v>
      </c>
      <c r="B271" s="64">
        <v>276.29253</v>
      </c>
    </row>
    <row r="272" spans="1:2">
      <c r="A272" s="3">
        <v>29707</v>
      </c>
      <c r="B272" s="64">
        <v>277.53231</v>
      </c>
    </row>
    <row r="273" spans="1:2">
      <c r="A273" s="3">
        <v>29738</v>
      </c>
      <c r="B273" s="64">
        <v>278.64019999999999</v>
      </c>
    </row>
    <row r="274" spans="1:2">
      <c r="A274" s="3">
        <v>29768</v>
      </c>
      <c r="B274" s="64">
        <v>280.32181000000003</v>
      </c>
    </row>
    <row r="275" spans="1:2">
      <c r="A275" s="3">
        <v>29799</v>
      </c>
      <c r="B275" s="64">
        <v>282.07596999999998</v>
      </c>
    </row>
    <row r="276" spans="1:2">
      <c r="A276" s="3">
        <v>29830</v>
      </c>
      <c r="B276" s="64">
        <v>283.78395999999998</v>
      </c>
    </row>
    <row r="277" spans="1:2">
      <c r="A277" s="3">
        <v>29860</v>
      </c>
      <c r="B277" s="64">
        <v>285.06990000000002</v>
      </c>
    </row>
    <row r="278" spans="1:2">
      <c r="A278" s="3">
        <v>29891</v>
      </c>
      <c r="B278" s="64">
        <v>286.59983999999997</v>
      </c>
    </row>
    <row r="279" spans="1:2">
      <c r="A279" s="3">
        <v>29921</v>
      </c>
      <c r="B279" s="64">
        <v>287.48351000000002</v>
      </c>
    </row>
    <row r="280" spans="1:2">
      <c r="A280" s="3">
        <v>29952</v>
      </c>
      <c r="B280" s="64">
        <v>289.19150999999999</v>
      </c>
    </row>
    <row r="281" spans="1:2">
      <c r="A281" s="3">
        <v>29983</v>
      </c>
      <c r="B281" s="64">
        <v>290.06198999999998</v>
      </c>
    </row>
    <row r="282" spans="1:2">
      <c r="A282" s="3">
        <v>30011</v>
      </c>
      <c r="B282" s="64">
        <v>290.80716999999999</v>
      </c>
    </row>
    <row r="283" spans="1:2">
      <c r="A283" s="3">
        <v>30042</v>
      </c>
      <c r="B283" s="64">
        <v>290.95226000000002</v>
      </c>
    </row>
    <row r="284" spans="1:2">
      <c r="A284" s="3">
        <v>30072</v>
      </c>
      <c r="B284" s="64">
        <v>292.68002999999999</v>
      </c>
    </row>
    <row r="285" spans="1:2">
      <c r="A285" s="3">
        <v>30103</v>
      </c>
      <c r="B285" s="64">
        <v>294.80347999999998</v>
      </c>
    </row>
    <row r="286" spans="1:2">
      <c r="A286" s="3">
        <v>30133</v>
      </c>
      <c r="B286" s="64">
        <v>296.55104</v>
      </c>
    </row>
    <row r="287" spans="1:2">
      <c r="A287" s="3">
        <v>30164</v>
      </c>
      <c r="B287" s="64">
        <v>297.46769</v>
      </c>
    </row>
    <row r="288" spans="1:2">
      <c r="A288" s="3">
        <v>30195</v>
      </c>
      <c r="B288" s="64">
        <v>298.29201</v>
      </c>
    </row>
    <row r="289" spans="1:2">
      <c r="A289" s="3">
        <v>30225</v>
      </c>
      <c r="B289" s="64">
        <v>299.96703000000002</v>
      </c>
    </row>
    <row r="290" spans="1:2">
      <c r="A290" s="3">
        <v>30256</v>
      </c>
      <c r="B290" s="64">
        <v>300.87047999999999</v>
      </c>
    </row>
    <row r="291" spans="1:2">
      <c r="A291" s="3">
        <v>30286</v>
      </c>
      <c r="B291" s="64">
        <v>301.32551000000001</v>
      </c>
    </row>
    <row r="292" spans="1:2">
      <c r="A292" s="3">
        <v>30317</v>
      </c>
      <c r="B292" s="64">
        <v>302.73014999999998</v>
      </c>
    </row>
    <row r="293" spans="1:2">
      <c r="A293" s="3">
        <v>30348</v>
      </c>
      <c r="B293" s="64">
        <v>303.24453</v>
      </c>
    </row>
    <row r="294" spans="1:2">
      <c r="A294" s="3">
        <v>30376</v>
      </c>
      <c r="B294" s="64">
        <v>303.63360999999998</v>
      </c>
    </row>
    <row r="295" spans="1:2">
      <c r="A295" s="3">
        <v>30407</v>
      </c>
      <c r="B295" s="64">
        <v>305.01846</v>
      </c>
    </row>
    <row r="296" spans="1:2">
      <c r="A296" s="3">
        <v>30437</v>
      </c>
      <c r="B296" s="64">
        <v>305.88234999999997</v>
      </c>
    </row>
    <row r="297" spans="1:2">
      <c r="A297" s="3">
        <v>30468</v>
      </c>
      <c r="B297" s="64">
        <v>307.02321000000001</v>
      </c>
    </row>
    <row r="298" spans="1:2">
      <c r="A298" s="3">
        <v>30498</v>
      </c>
      <c r="B298" s="64">
        <v>308.75758000000002</v>
      </c>
    </row>
    <row r="299" spans="1:2">
      <c r="A299" s="3">
        <v>30529</v>
      </c>
      <c r="B299" s="64">
        <v>310.07650000000001</v>
      </c>
    </row>
    <row r="300" spans="1:2">
      <c r="A300" s="3">
        <v>30560</v>
      </c>
      <c r="B300" s="64">
        <v>311.16460000000001</v>
      </c>
    </row>
    <row r="301" spans="1:2">
      <c r="A301" s="3">
        <v>30590</v>
      </c>
      <c r="B301" s="64">
        <v>311.69216999999998</v>
      </c>
    </row>
    <row r="302" spans="1:2">
      <c r="A302" s="3">
        <v>30621</v>
      </c>
      <c r="B302" s="64">
        <v>312.13400000000001</v>
      </c>
    </row>
    <row r="303" spans="1:2">
      <c r="A303" s="3">
        <v>30651</v>
      </c>
      <c r="B303" s="64">
        <v>312.30545999999998</v>
      </c>
    </row>
    <row r="304" spans="1:2">
      <c r="A304" s="3">
        <v>30682</v>
      </c>
      <c r="B304" s="64">
        <v>313.66394000000003</v>
      </c>
    </row>
    <row r="305" spans="1:2">
      <c r="A305" s="3">
        <v>30713</v>
      </c>
      <c r="B305" s="64">
        <v>315.77420000000001</v>
      </c>
    </row>
    <row r="306" spans="1:2">
      <c r="A306" s="3">
        <v>30742</v>
      </c>
      <c r="B306" s="64">
        <v>316.80955</v>
      </c>
    </row>
    <row r="307" spans="1:2">
      <c r="A307" s="3">
        <v>30773</v>
      </c>
      <c r="B307" s="64">
        <v>318.01634999999999</v>
      </c>
    </row>
    <row r="308" spans="1:2">
      <c r="A308" s="3">
        <v>30803</v>
      </c>
      <c r="B308" s="64">
        <v>318.41861999999998</v>
      </c>
    </row>
    <row r="309" spans="1:2">
      <c r="A309" s="3">
        <v>30834</v>
      </c>
      <c r="B309" s="64">
        <v>318.98576000000003</v>
      </c>
    </row>
    <row r="310" spans="1:2">
      <c r="A310" s="3">
        <v>30864</v>
      </c>
      <c r="B310" s="64">
        <v>320.12662</v>
      </c>
    </row>
    <row r="311" spans="1:2">
      <c r="A311" s="3">
        <v>30895</v>
      </c>
      <c r="B311" s="64">
        <v>321.10921000000002</v>
      </c>
    </row>
    <row r="312" spans="1:2">
      <c r="A312" s="3">
        <v>30926</v>
      </c>
      <c r="B312" s="64">
        <v>321.54444999999998</v>
      </c>
    </row>
    <row r="313" spans="1:2">
      <c r="A313" s="3">
        <v>30956</v>
      </c>
      <c r="B313" s="64">
        <v>322.30282</v>
      </c>
    </row>
    <row r="314" spans="1:2">
      <c r="A314" s="3">
        <v>30987</v>
      </c>
      <c r="B314" s="64">
        <v>322.75785000000002</v>
      </c>
    </row>
    <row r="315" spans="1:2">
      <c r="A315" s="3">
        <v>31017</v>
      </c>
      <c r="B315" s="64">
        <v>323.66789999999997</v>
      </c>
    </row>
    <row r="316" spans="1:2">
      <c r="A316" s="3">
        <v>31048</v>
      </c>
      <c r="B316" s="64">
        <v>325.28357</v>
      </c>
    </row>
    <row r="317" spans="1:2">
      <c r="A317" s="3">
        <v>31079</v>
      </c>
      <c r="B317" s="64">
        <v>326.79372000000001</v>
      </c>
    </row>
    <row r="318" spans="1:2">
      <c r="A318" s="3">
        <v>31107</v>
      </c>
      <c r="B318" s="64">
        <v>328.07306999999997</v>
      </c>
    </row>
    <row r="319" spans="1:2">
      <c r="A319" s="3">
        <v>31138</v>
      </c>
      <c r="B319" s="64">
        <v>328.54788000000002</v>
      </c>
    </row>
    <row r="320" spans="1:2">
      <c r="A320" s="3">
        <v>31168</v>
      </c>
      <c r="B320" s="64">
        <v>329.32603999999998</v>
      </c>
    </row>
    <row r="321" spans="1:2">
      <c r="A321" s="3">
        <v>31199</v>
      </c>
      <c r="B321" s="64">
        <v>330.22289999999998</v>
      </c>
    </row>
    <row r="322" spans="1:2">
      <c r="A322" s="3">
        <v>31229</v>
      </c>
      <c r="B322" s="64">
        <v>331.03402999999997</v>
      </c>
    </row>
    <row r="323" spans="1:2">
      <c r="A323" s="3">
        <v>31260</v>
      </c>
      <c r="B323" s="64">
        <v>332.12873000000002</v>
      </c>
    </row>
    <row r="324" spans="1:2">
      <c r="A324" s="3">
        <v>31291</v>
      </c>
      <c r="B324" s="64">
        <v>332.68925999999999</v>
      </c>
    </row>
    <row r="325" spans="1:2">
      <c r="A325" s="3">
        <v>31321</v>
      </c>
      <c r="B325" s="64">
        <v>333.24320999999998</v>
      </c>
    </row>
    <row r="326" spans="1:2">
      <c r="A326" s="3">
        <v>31352</v>
      </c>
      <c r="B326" s="64">
        <v>334.21260999999998</v>
      </c>
    </row>
    <row r="327" spans="1:2">
      <c r="A327" s="3">
        <v>31382</v>
      </c>
      <c r="B327" s="64">
        <v>335.33368999999999</v>
      </c>
    </row>
    <row r="328" spans="1:2">
      <c r="A328" s="3">
        <v>31413</v>
      </c>
      <c r="B328" s="64">
        <v>336.87680999999998</v>
      </c>
    </row>
    <row r="329" spans="1:2">
      <c r="A329" s="3">
        <v>31444</v>
      </c>
      <c r="B329" s="64">
        <v>336.87680999999998</v>
      </c>
    </row>
    <row r="330" spans="1:2">
      <c r="A330" s="3">
        <v>31472</v>
      </c>
      <c r="B330" s="64">
        <v>336.13821999999999</v>
      </c>
    </row>
    <row r="331" spans="1:2">
      <c r="A331" s="3">
        <v>31503</v>
      </c>
      <c r="B331" s="64">
        <v>335.45238999999998</v>
      </c>
    </row>
    <row r="332" spans="1:2">
      <c r="A332" s="3">
        <v>31533</v>
      </c>
      <c r="B332" s="64">
        <v>336.06567999999999</v>
      </c>
    </row>
    <row r="333" spans="1:2">
      <c r="A333" s="3">
        <v>31564</v>
      </c>
      <c r="B333" s="64">
        <v>337.31864999999999</v>
      </c>
    </row>
    <row r="334" spans="1:2">
      <c r="A334" s="3">
        <v>31594</v>
      </c>
      <c r="B334" s="64">
        <v>337.40438</v>
      </c>
    </row>
    <row r="335" spans="1:2">
      <c r="A335" s="3">
        <v>31625</v>
      </c>
      <c r="B335" s="64">
        <v>337.82643000000002</v>
      </c>
    </row>
    <row r="336" spans="1:2">
      <c r="A336" s="3">
        <v>31656</v>
      </c>
      <c r="B336" s="64">
        <v>338.93432000000001</v>
      </c>
    </row>
    <row r="337" spans="1:2">
      <c r="A337" s="3">
        <v>31686</v>
      </c>
      <c r="B337" s="64">
        <v>339.54102</v>
      </c>
    </row>
    <row r="338" spans="1:2">
      <c r="A338" s="3">
        <v>31717</v>
      </c>
      <c r="B338" s="64">
        <v>340.14771999999999</v>
      </c>
    </row>
    <row r="339" spans="1:2">
      <c r="A339" s="3">
        <v>31747</v>
      </c>
      <c r="B339" s="64">
        <v>340.61592999999999</v>
      </c>
    </row>
    <row r="340" spans="1:2">
      <c r="A340" s="3">
        <v>31778</v>
      </c>
      <c r="B340" s="64">
        <v>342.21841000000001</v>
      </c>
    </row>
    <row r="341" spans="1:2">
      <c r="A341" s="3">
        <v>31809</v>
      </c>
      <c r="B341" s="64">
        <v>343.41861999999998</v>
      </c>
    </row>
    <row r="342" spans="1:2">
      <c r="A342" s="3">
        <v>31837</v>
      </c>
      <c r="B342" s="64">
        <v>344.32866999999999</v>
      </c>
    </row>
    <row r="343" spans="1:2">
      <c r="A343" s="3">
        <v>31868</v>
      </c>
      <c r="B343" s="64">
        <v>345.61461000000003</v>
      </c>
    </row>
    <row r="344" spans="1:2">
      <c r="A344" s="3">
        <v>31898</v>
      </c>
      <c r="B344" s="64">
        <v>346.49169000000001</v>
      </c>
    </row>
    <row r="345" spans="1:2">
      <c r="A345" s="3">
        <v>31929</v>
      </c>
      <c r="B345" s="64">
        <v>347.80401000000001</v>
      </c>
    </row>
    <row r="346" spans="1:2">
      <c r="A346" s="3">
        <v>31959</v>
      </c>
      <c r="B346" s="64">
        <v>348.60854999999998</v>
      </c>
    </row>
    <row r="347" spans="1:2">
      <c r="A347" s="3">
        <v>31990</v>
      </c>
      <c r="B347" s="64">
        <v>349.98680999999999</v>
      </c>
    </row>
    <row r="348" spans="1:2">
      <c r="A348" s="3">
        <v>32021</v>
      </c>
      <c r="B348" s="64">
        <v>351.16723999999999</v>
      </c>
    </row>
    <row r="349" spans="1:2">
      <c r="A349" s="3">
        <v>32051</v>
      </c>
      <c r="B349" s="64">
        <v>352.28172000000001</v>
      </c>
    </row>
    <row r="350" spans="1:2">
      <c r="A350" s="3">
        <v>32082</v>
      </c>
      <c r="B350" s="64">
        <v>352.94776999999999</v>
      </c>
    </row>
    <row r="351" spans="1:2">
      <c r="A351" s="3">
        <v>32112</v>
      </c>
      <c r="B351" s="64">
        <v>353.60063000000002</v>
      </c>
    </row>
    <row r="352" spans="1:2">
      <c r="A352" s="3">
        <v>32143</v>
      </c>
      <c r="B352" s="64">
        <v>354.97230000000002</v>
      </c>
    </row>
    <row r="353" spans="1:2">
      <c r="A353" s="3">
        <v>32174</v>
      </c>
      <c r="B353" s="64">
        <v>355.49986999999999</v>
      </c>
    </row>
    <row r="354" spans="1:2">
      <c r="A354" s="3">
        <v>32203</v>
      </c>
      <c r="B354" s="64">
        <v>356.71985999999998</v>
      </c>
    </row>
    <row r="355" spans="1:2">
      <c r="A355" s="3">
        <v>32234</v>
      </c>
      <c r="B355" s="64">
        <v>358.45423</v>
      </c>
    </row>
    <row r="356" spans="1:2">
      <c r="A356" s="3">
        <v>32264</v>
      </c>
      <c r="B356" s="64">
        <v>359.49617999999998</v>
      </c>
    </row>
    <row r="357" spans="1:2">
      <c r="A357" s="3">
        <v>32295</v>
      </c>
      <c r="B357" s="64">
        <v>361.02611000000002</v>
      </c>
    </row>
    <row r="358" spans="1:2">
      <c r="A358" s="3">
        <v>32325</v>
      </c>
      <c r="B358" s="64">
        <v>362.78026999999997</v>
      </c>
    </row>
    <row r="359" spans="1:2">
      <c r="A359" s="3">
        <v>32356</v>
      </c>
      <c r="B359" s="64">
        <v>363.85518000000002</v>
      </c>
    </row>
    <row r="360" spans="1:2">
      <c r="A360" s="3">
        <v>32387</v>
      </c>
      <c r="B360" s="64">
        <v>365.62912</v>
      </c>
    </row>
    <row r="361" spans="1:2">
      <c r="A361" s="3">
        <v>32417</v>
      </c>
      <c r="B361" s="64">
        <v>366.82274000000001</v>
      </c>
    </row>
    <row r="362" spans="1:2">
      <c r="A362" s="3">
        <v>32448</v>
      </c>
      <c r="B362" s="64">
        <v>367.67344000000003</v>
      </c>
    </row>
    <row r="363" spans="1:2">
      <c r="A363" s="3">
        <v>32478</v>
      </c>
      <c r="B363" s="64">
        <v>368.82089000000002</v>
      </c>
    </row>
    <row r="364" spans="1:2">
      <c r="A364" s="3">
        <v>32509</v>
      </c>
      <c r="B364" s="64">
        <v>370.71352999999999</v>
      </c>
    </row>
    <row r="365" spans="1:2">
      <c r="A365" s="3">
        <v>32540</v>
      </c>
      <c r="B365" s="64">
        <v>371.94672000000003</v>
      </c>
    </row>
    <row r="366" spans="1:2">
      <c r="A366" s="3">
        <v>32568</v>
      </c>
      <c r="B366" s="64">
        <v>373.33157</v>
      </c>
    </row>
    <row r="367" spans="1:2">
      <c r="A367" s="3">
        <v>32599</v>
      </c>
      <c r="B367" s="64">
        <v>375.81772999999998</v>
      </c>
    </row>
    <row r="368" spans="1:2">
      <c r="A368" s="3">
        <v>32629</v>
      </c>
      <c r="B368" s="64">
        <v>377.18939999999998</v>
      </c>
    </row>
    <row r="369" spans="1:2">
      <c r="A369" s="3">
        <v>32660</v>
      </c>
      <c r="B369" s="64">
        <v>378.01371999999998</v>
      </c>
    </row>
    <row r="370" spans="1:2">
      <c r="A370" s="3">
        <v>32690</v>
      </c>
      <c r="B370" s="64">
        <v>378.91717</v>
      </c>
    </row>
    <row r="371" spans="1:2">
      <c r="A371" s="3">
        <v>32721</v>
      </c>
      <c r="B371" s="64">
        <v>378.96332999999998</v>
      </c>
    </row>
    <row r="372" spans="1:2">
      <c r="A372" s="3">
        <v>32752</v>
      </c>
      <c r="B372" s="64">
        <v>379.80743999999999</v>
      </c>
    </row>
    <row r="373" spans="1:2">
      <c r="A373" s="3">
        <v>32782</v>
      </c>
      <c r="B373" s="64">
        <v>381.29122000000001</v>
      </c>
    </row>
    <row r="374" spans="1:2">
      <c r="A374" s="3">
        <v>32813</v>
      </c>
      <c r="B374" s="64">
        <v>382.12213000000003</v>
      </c>
    </row>
    <row r="375" spans="1:2">
      <c r="A375" s="3">
        <v>32843</v>
      </c>
      <c r="B375" s="64">
        <v>383.23002000000002</v>
      </c>
    </row>
    <row r="376" spans="1:2">
      <c r="A376" s="3">
        <v>32874</v>
      </c>
      <c r="B376" s="64">
        <v>386.13162999999997</v>
      </c>
    </row>
    <row r="377" spans="1:2">
      <c r="A377" s="3">
        <v>32905</v>
      </c>
      <c r="B377" s="64">
        <v>387.83303000000001</v>
      </c>
    </row>
    <row r="378" spans="1:2">
      <c r="A378" s="3">
        <v>32933</v>
      </c>
      <c r="B378" s="64">
        <v>389.29701999999997</v>
      </c>
    </row>
    <row r="379" spans="1:2">
      <c r="A379" s="3">
        <v>32964</v>
      </c>
      <c r="B379" s="64">
        <v>390.11475000000002</v>
      </c>
    </row>
    <row r="380" spans="1:2">
      <c r="A380" s="3">
        <v>32994</v>
      </c>
      <c r="B380" s="64">
        <v>390.99182000000002</v>
      </c>
    </row>
    <row r="381" spans="1:2">
      <c r="A381" s="3">
        <v>33025</v>
      </c>
      <c r="B381" s="64">
        <v>392.71960000000001</v>
      </c>
    </row>
    <row r="382" spans="1:2">
      <c r="A382" s="3">
        <v>33055</v>
      </c>
      <c r="B382" s="64">
        <v>393.68900000000002</v>
      </c>
    </row>
    <row r="383" spans="1:2">
      <c r="A383" s="3">
        <v>33086</v>
      </c>
      <c r="B383" s="64">
        <v>396.30703999999997</v>
      </c>
    </row>
    <row r="384" spans="1:2">
      <c r="A384" s="3">
        <v>33117</v>
      </c>
      <c r="B384" s="64">
        <v>398.74043999999998</v>
      </c>
    </row>
    <row r="385" spans="1:2">
      <c r="A385" s="3">
        <v>33147</v>
      </c>
      <c r="B385" s="64">
        <v>401.02215999999999</v>
      </c>
    </row>
    <row r="386" spans="1:2">
      <c r="A386" s="3">
        <v>33178</v>
      </c>
      <c r="B386" s="64">
        <v>401.52994000000001</v>
      </c>
    </row>
    <row r="387" spans="1:2">
      <c r="A387" s="3">
        <v>33208</v>
      </c>
      <c r="B387" s="64">
        <v>401.90582999999998</v>
      </c>
    </row>
    <row r="388" spans="1:2">
      <c r="A388" s="3">
        <v>33239</v>
      </c>
      <c r="B388" s="64">
        <v>403.43576999999999</v>
      </c>
    </row>
    <row r="389" spans="1:2">
      <c r="A389" s="3">
        <v>33270</v>
      </c>
      <c r="B389" s="64">
        <v>403.64019999999999</v>
      </c>
    </row>
    <row r="390" spans="1:2">
      <c r="A390" s="3">
        <v>33298</v>
      </c>
      <c r="B390" s="64">
        <v>403.72593000000001</v>
      </c>
    </row>
    <row r="391" spans="1:2">
      <c r="A391" s="3">
        <v>33329</v>
      </c>
      <c r="B391" s="64">
        <v>404.45792999999998</v>
      </c>
    </row>
    <row r="392" spans="1:2">
      <c r="A392" s="3">
        <v>33359</v>
      </c>
      <c r="B392" s="64">
        <v>406.13294999999999</v>
      </c>
    </row>
    <row r="393" spans="1:2">
      <c r="A393" s="3">
        <v>33390</v>
      </c>
      <c r="B393" s="64">
        <v>406.81878</v>
      </c>
    </row>
    <row r="394" spans="1:2">
      <c r="A394" s="3">
        <v>33420</v>
      </c>
      <c r="B394" s="64">
        <v>407.45845000000003</v>
      </c>
    </row>
    <row r="395" spans="1:2">
      <c r="A395" s="3">
        <v>33451</v>
      </c>
      <c r="B395" s="64">
        <v>408.40807000000001</v>
      </c>
    </row>
    <row r="396" spans="1:2">
      <c r="A396" s="3">
        <v>33482</v>
      </c>
      <c r="B396" s="64">
        <v>409.81270999999998</v>
      </c>
    </row>
    <row r="397" spans="1:2">
      <c r="A397" s="3">
        <v>33512</v>
      </c>
      <c r="B397" s="64">
        <v>410.57767999999999</v>
      </c>
    </row>
    <row r="398" spans="1:2">
      <c r="A398" s="3">
        <v>33543</v>
      </c>
      <c r="B398" s="64">
        <v>411.48113999999998</v>
      </c>
    </row>
    <row r="399" spans="1:2">
      <c r="A399" s="3">
        <v>33573</v>
      </c>
      <c r="B399" s="64">
        <v>412.50988999999998</v>
      </c>
    </row>
    <row r="400" spans="1:2">
      <c r="A400" s="3">
        <v>33604</v>
      </c>
      <c r="B400" s="64">
        <v>413.07042999999999</v>
      </c>
    </row>
    <row r="401" spans="1:2">
      <c r="A401" s="3">
        <v>33635</v>
      </c>
      <c r="B401" s="64">
        <v>414.11896999999999</v>
      </c>
    </row>
    <row r="402" spans="1:2">
      <c r="A402" s="3">
        <v>33664</v>
      </c>
      <c r="B402" s="64">
        <v>415.12133999999998</v>
      </c>
    </row>
    <row r="403" spans="1:2">
      <c r="A403" s="3">
        <v>33695</v>
      </c>
      <c r="B403" s="64">
        <v>416.24241999999998</v>
      </c>
    </row>
    <row r="404" spans="1:2">
      <c r="A404" s="3">
        <v>33725</v>
      </c>
      <c r="B404" s="64">
        <v>416.79635999999999</v>
      </c>
    </row>
    <row r="405" spans="1:2">
      <c r="A405" s="3">
        <v>33756</v>
      </c>
      <c r="B405" s="64">
        <v>417.53494999999998</v>
      </c>
    </row>
    <row r="406" spans="1:2">
      <c r="A406" s="3">
        <v>33786</v>
      </c>
      <c r="B406" s="64">
        <v>418.91322000000002</v>
      </c>
    </row>
    <row r="407" spans="1:2">
      <c r="A407" s="3">
        <v>33817</v>
      </c>
      <c r="B407" s="64">
        <v>419.47375</v>
      </c>
    </row>
    <row r="408" spans="1:2">
      <c r="A408" s="3">
        <v>33848</v>
      </c>
      <c r="B408" s="64">
        <v>420.15958999999998</v>
      </c>
    </row>
    <row r="409" spans="1:2">
      <c r="A409" s="3">
        <v>33878</v>
      </c>
      <c r="B409" s="64">
        <v>421.64337</v>
      </c>
    </row>
    <row r="410" spans="1:2">
      <c r="A410" s="3">
        <v>33909</v>
      </c>
      <c r="B410" s="64">
        <v>422.47428000000002</v>
      </c>
    </row>
    <row r="411" spans="1:2">
      <c r="A411" s="3">
        <v>33939</v>
      </c>
      <c r="B411" s="64">
        <v>423.21287000000001</v>
      </c>
    </row>
    <row r="412" spans="1:2">
      <c r="A412" s="3">
        <v>33970</v>
      </c>
      <c r="B412" s="64">
        <v>424.24162000000001</v>
      </c>
    </row>
    <row r="413" spans="1:2">
      <c r="A413" s="3">
        <v>34001</v>
      </c>
      <c r="B413" s="64">
        <v>424.88130000000001</v>
      </c>
    </row>
    <row r="414" spans="1:2">
      <c r="A414" s="3">
        <v>34029</v>
      </c>
      <c r="B414" s="64">
        <v>425.75178</v>
      </c>
    </row>
    <row r="415" spans="1:2">
      <c r="A415" s="3">
        <v>34060</v>
      </c>
      <c r="B415" s="64">
        <v>426.88605000000001</v>
      </c>
    </row>
    <row r="416" spans="1:2">
      <c r="A416" s="3">
        <v>34090</v>
      </c>
      <c r="B416" s="64">
        <v>428.20496000000003</v>
      </c>
    </row>
    <row r="417" spans="1:2">
      <c r="A417" s="3">
        <v>34121</v>
      </c>
      <c r="B417" s="64">
        <v>428.35003999999998</v>
      </c>
    </row>
    <row r="418" spans="1:2">
      <c r="A418" s="3">
        <v>34151</v>
      </c>
      <c r="B418" s="64">
        <v>429.03586999999999</v>
      </c>
    </row>
    <row r="419" spans="1:2">
      <c r="A419" s="3">
        <v>34182</v>
      </c>
      <c r="B419" s="64">
        <v>429.76787000000002</v>
      </c>
    </row>
    <row r="420" spans="1:2">
      <c r="A420" s="3">
        <v>34213</v>
      </c>
      <c r="B420" s="64">
        <v>430.21629999999999</v>
      </c>
    </row>
    <row r="421" spans="1:2">
      <c r="A421" s="3">
        <v>34243</v>
      </c>
      <c r="B421" s="64">
        <v>431.56819000000002</v>
      </c>
    </row>
    <row r="422" spans="1:2">
      <c r="A422" s="3">
        <v>34274</v>
      </c>
      <c r="B422" s="64">
        <v>432.38591000000002</v>
      </c>
    </row>
    <row r="423" spans="1:2">
      <c r="A423" s="3">
        <v>34304</v>
      </c>
      <c r="B423" s="64">
        <v>432.48482999999999</v>
      </c>
    </row>
    <row r="424" spans="1:2">
      <c r="A424" s="3">
        <v>34335</v>
      </c>
      <c r="B424" s="64">
        <v>432.62991</v>
      </c>
    </row>
    <row r="425" spans="1:2">
      <c r="A425" s="3">
        <v>34366</v>
      </c>
      <c r="B425" s="64">
        <v>433.63229000000001</v>
      </c>
    </row>
    <row r="426" spans="1:2">
      <c r="A426" s="3">
        <v>34394</v>
      </c>
      <c r="B426" s="64">
        <v>434.82589999999999</v>
      </c>
    </row>
    <row r="427" spans="1:2">
      <c r="A427" s="3">
        <v>34425</v>
      </c>
      <c r="B427" s="64">
        <v>435.34028000000001</v>
      </c>
    </row>
    <row r="428" spans="1:2">
      <c r="A428" s="3">
        <v>34455</v>
      </c>
      <c r="B428" s="64">
        <v>435.97336000000001</v>
      </c>
    </row>
    <row r="429" spans="1:2">
      <c r="A429" s="3">
        <v>34486</v>
      </c>
      <c r="B429" s="64">
        <v>437.03507999999999</v>
      </c>
    </row>
    <row r="430" spans="1:2">
      <c r="A430" s="3">
        <v>34516</v>
      </c>
      <c r="B430" s="64">
        <v>438.41334999999998</v>
      </c>
    </row>
    <row r="431" spans="1:2">
      <c r="A431" s="3">
        <v>34547</v>
      </c>
      <c r="B431" s="64">
        <v>439.42232000000001</v>
      </c>
    </row>
    <row r="432" spans="1:2">
      <c r="A432" s="3">
        <v>34578</v>
      </c>
      <c r="B432" s="64">
        <v>439.91030999999998</v>
      </c>
    </row>
    <row r="433" spans="1:2">
      <c r="A433" s="3">
        <v>34608</v>
      </c>
      <c r="B433" s="64">
        <v>440.65550000000002</v>
      </c>
    </row>
    <row r="434" spans="1:2">
      <c r="A434" s="3">
        <v>34639</v>
      </c>
      <c r="B434" s="64">
        <v>441.49301000000003</v>
      </c>
    </row>
    <row r="435" spans="1:2">
      <c r="A435" s="3">
        <v>34669</v>
      </c>
      <c r="B435" s="64">
        <v>441.77658000000002</v>
      </c>
    </row>
    <row r="436" spans="1:2">
      <c r="A436" s="3">
        <v>34700</v>
      </c>
      <c r="B436" s="64">
        <v>442.67344000000003</v>
      </c>
    </row>
    <row r="437" spans="1:2">
      <c r="A437" s="3">
        <v>34731</v>
      </c>
      <c r="B437" s="64">
        <v>443.45819</v>
      </c>
    </row>
    <row r="438" spans="1:2">
      <c r="A438" s="3">
        <v>34759</v>
      </c>
      <c r="B438" s="64">
        <v>444.27591999999999</v>
      </c>
    </row>
    <row r="439" spans="1:2">
      <c r="A439" s="3">
        <v>34790</v>
      </c>
      <c r="B439" s="64">
        <v>445.44315</v>
      </c>
    </row>
    <row r="440" spans="1:2">
      <c r="A440" s="3">
        <v>34820</v>
      </c>
      <c r="B440" s="64">
        <v>446.12898999999999</v>
      </c>
    </row>
    <row r="441" spans="1:2">
      <c r="A441" s="3">
        <v>34851</v>
      </c>
      <c r="B441" s="64">
        <v>446.56423000000001</v>
      </c>
    </row>
    <row r="442" spans="1:2">
      <c r="A442" s="3">
        <v>34881</v>
      </c>
      <c r="B442" s="64">
        <v>447.12477000000001</v>
      </c>
    </row>
    <row r="443" spans="1:2">
      <c r="A443" s="3">
        <v>34912</v>
      </c>
      <c r="B443" s="64">
        <v>448.08758</v>
      </c>
    </row>
    <row r="444" spans="1:2">
      <c r="A444" s="3">
        <v>34943</v>
      </c>
      <c r="B444" s="64">
        <v>448.39751999999999</v>
      </c>
    </row>
    <row r="445" spans="1:2">
      <c r="A445" s="3">
        <v>34973</v>
      </c>
      <c r="B445" s="64">
        <v>449.55815999999999</v>
      </c>
    </row>
    <row r="446" spans="1:2">
      <c r="A446" s="3">
        <v>35004</v>
      </c>
      <c r="B446" s="64">
        <v>449.54496999999998</v>
      </c>
    </row>
    <row r="447" spans="1:2">
      <c r="A447" s="3">
        <v>35034</v>
      </c>
      <c r="B447" s="64">
        <v>450.40886</v>
      </c>
    </row>
    <row r="448" spans="1:2">
      <c r="A448" s="3">
        <v>35065</v>
      </c>
      <c r="B448" s="64">
        <v>451.41124000000002</v>
      </c>
    </row>
    <row r="449" spans="1:2">
      <c r="A449" s="3">
        <v>35096</v>
      </c>
      <c r="B449" s="64">
        <v>452.12344999999999</v>
      </c>
    </row>
    <row r="450" spans="1:2">
      <c r="A450" s="3">
        <v>35125</v>
      </c>
      <c r="B450" s="64">
        <v>453.48853000000003</v>
      </c>
    </row>
    <row r="451" spans="1:2">
      <c r="A451" s="3">
        <v>35156</v>
      </c>
      <c r="B451" s="64">
        <v>454.84701000000001</v>
      </c>
    </row>
    <row r="452" spans="1:2">
      <c r="A452" s="3">
        <v>35186</v>
      </c>
      <c r="B452" s="64">
        <v>455.63175999999999</v>
      </c>
    </row>
    <row r="453" spans="1:2">
      <c r="A453" s="3">
        <v>35217</v>
      </c>
      <c r="B453" s="64">
        <v>455.62515999999999</v>
      </c>
    </row>
    <row r="454" spans="1:2">
      <c r="A454" s="3">
        <v>35247</v>
      </c>
      <c r="B454" s="64">
        <v>456.58796999999998</v>
      </c>
    </row>
    <row r="455" spans="1:2">
      <c r="A455" s="3">
        <v>35278</v>
      </c>
      <c r="B455" s="64">
        <v>457.02321000000001</v>
      </c>
    </row>
    <row r="456" spans="1:2">
      <c r="A456" s="3">
        <v>35309</v>
      </c>
      <c r="B456" s="64">
        <v>458.31574999999998</v>
      </c>
    </row>
    <row r="457" spans="1:2">
      <c r="A457" s="3">
        <v>35339</v>
      </c>
      <c r="B457" s="64">
        <v>459.70060999999998</v>
      </c>
    </row>
    <row r="458" spans="1:2">
      <c r="A458" s="3">
        <v>35370</v>
      </c>
      <c r="B458" s="64">
        <v>460.51832999999999</v>
      </c>
    </row>
    <row r="459" spans="1:2">
      <c r="A459" s="3">
        <v>35400</v>
      </c>
      <c r="B459" s="64">
        <v>461.05248999999998</v>
      </c>
    </row>
    <row r="460" spans="1:2">
      <c r="A460" s="3">
        <v>35431</v>
      </c>
      <c r="B460" s="64">
        <v>461.65260000000001</v>
      </c>
    </row>
    <row r="461" spans="1:2">
      <c r="A461" s="3">
        <v>35462</v>
      </c>
      <c r="B461" s="64">
        <v>462.61540000000002</v>
      </c>
    </row>
    <row r="462" spans="1:2">
      <c r="A462" s="3">
        <v>35490</v>
      </c>
      <c r="B462" s="64">
        <v>463.10340000000002</v>
      </c>
    </row>
    <row r="463" spans="1:2">
      <c r="A463" s="3">
        <v>35521</v>
      </c>
      <c r="B463" s="64">
        <v>463.55842999999999</v>
      </c>
    </row>
    <row r="464" spans="1:2">
      <c r="A464" s="3">
        <v>35551</v>
      </c>
      <c r="B464" s="64">
        <v>463.34739999999999</v>
      </c>
    </row>
    <row r="465" spans="1:2">
      <c r="A465" s="3">
        <v>35582</v>
      </c>
      <c r="B465" s="64">
        <v>463.94090999999997</v>
      </c>
    </row>
    <row r="466" spans="1:2">
      <c r="A466" s="3">
        <v>35612</v>
      </c>
      <c r="B466" s="64">
        <v>464.21787999999998</v>
      </c>
    </row>
    <row r="467" spans="1:2">
      <c r="A467" s="3">
        <v>35643</v>
      </c>
      <c r="B467" s="64">
        <v>464.58717999999999</v>
      </c>
    </row>
    <row r="468" spans="1:2">
      <c r="A468" s="3">
        <v>35674</v>
      </c>
      <c r="B468" s="64">
        <v>465.70826</v>
      </c>
    </row>
    <row r="469" spans="1:2">
      <c r="A469" s="3">
        <v>35704</v>
      </c>
      <c r="B469" s="64">
        <v>466.31495999999999</v>
      </c>
    </row>
    <row r="470" spans="1:2">
      <c r="A470" s="3">
        <v>35735</v>
      </c>
      <c r="B470" s="64">
        <v>466.34133000000003</v>
      </c>
    </row>
    <row r="471" spans="1:2">
      <c r="A471" s="3">
        <v>35765</v>
      </c>
      <c r="B471" s="64">
        <v>466.24241999999998</v>
      </c>
    </row>
    <row r="472" spans="1:2">
      <c r="A472" s="3">
        <v>35796</v>
      </c>
      <c r="B472" s="64">
        <v>466.47323</v>
      </c>
    </row>
    <row r="473" spans="1:2">
      <c r="A473" s="3">
        <v>35827</v>
      </c>
      <c r="B473" s="64">
        <v>466.22922999999997</v>
      </c>
    </row>
    <row r="474" spans="1:2">
      <c r="A474" s="3">
        <v>35855</v>
      </c>
      <c r="B474" s="64">
        <v>466.30176999999998</v>
      </c>
    </row>
    <row r="475" spans="1:2">
      <c r="A475" s="3">
        <v>35886</v>
      </c>
      <c r="B475" s="64">
        <v>466.88209000000001</v>
      </c>
    </row>
    <row r="476" spans="1:2">
      <c r="A476" s="3">
        <v>35916</v>
      </c>
      <c r="B476" s="64">
        <v>467.52175999999997</v>
      </c>
    </row>
    <row r="477" spans="1:2">
      <c r="A477" s="3">
        <v>35947</v>
      </c>
      <c r="B477" s="64">
        <v>467.12608999999998</v>
      </c>
    </row>
    <row r="478" spans="1:2">
      <c r="A478" s="3">
        <v>35977</v>
      </c>
      <c r="B478" s="64">
        <v>468.28014000000002</v>
      </c>
    </row>
    <row r="479" spans="1:2">
      <c r="A479" s="3">
        <v>36008</v>
      </c>
      <c r="B479" s="64">
        <v>468.9264</v>
      </c>
    </row>
    <row r="480" spans="1:2">
      <c r="A480" s="3">
        <v>36039</v>
      </c>
      <c r="B480" s="64">
        <v>468.65602999999999</v>
      </c>
    </row>
    <row r="481" spans="1:2">
      <c r="A481" s="3">
        <v>36069</v>
      </c>
      <c r="B481" s="64">
        <v>469.68477999999999</v>
      </c>
    </row>
    <row r="482" spans="1:2">
      <c r="A482" s="3">
        <v>36100</v>
      </c>
      <c r="B482" s="64">
        <v>469.70456000000001</v>
      </c>
    </row>
    <row r="483" spans="1:2">
      <c r="A483" s="3">
        <v>36130</v>
      </c>
      <c r="B483" s="64">
        <v>470.17937000000001</v>
      </c>
    </row>
    <row r="484" spans="1:2">
      <c r="A484" s="3">
        <v>36161</v>
      </c>
      <c r="B484" s="64">
        <v>470.83882999999997</v>
      </c>
    </row>
    <row r="485" spans="1:2">
      <c r="A485" s="3">
        <v>36192</v>
      </c>
      <c r="B485" s="64">
        <v>470.57504999999998</v>
      </c>
    </row>
    <row r="486" spans="1:2">
      <c r="A486" s="3">
        <v>36220</v>
      </c>
      <c r="B486" s="64">
        <v>470.93115</v>
      </c>
    </row>
    <row r="487" spans="1:2">
      <c r="A487" s="3">
        <v>36251</v>
      </c>
      <c r="B487" s="64">
        <v>473.20627999999999</v>
      </c>
    </row>
    <row r="488" spans="1:2">
      <c r="A488" s="3">
        <v>36281</v>
      </c>
      <c r="B488" s="64">
        <v>473.51621999999998</v>
      </c>
    </row>
    <row r="489" spans="1:2">
      <c r="A489" s="3">
        <v>36312</v>
      </c>
      <c r="B489" s="64">
        <v>473.66129999999998</v>
      </c>
    </row>
    <row r="490" spans="1:2">
      <c r="A490" s="3">
        <v>36342</v>
      </c>
      <c r="B490" s="64">
        <v>474.92086999999998</v>
      </c>
    </row>
    <row r="491" spans="1:2">
      <c r="A491" s="3">
        <v>36373</v>
      </c>
      <c r="B491" s="64">
        <v>475.78474999999997</v>
      </c>
    </row>
    <row r="492" spans="1:2">
      <c r="A492" s="3">
        <v>36404</v>
      </c>
      <c r="B492" s="64">
        <v>477.49275</v>
      </c>
    </row>
    <row r="493" spans="1:2">
      <c r="A493" s="3">
        <v>36434</v>
      </c>
      <c r="B493" s="64">
        <v>478.29728</v>
      </c>
    </row>
    <row r="494" spans="1:2">
      <c r="A494" s="3">
        <v>36465</v>
      </c>
      <c r="B494" s="64">
        <v>478.72593000000001</v>
      </c>
    </row>
    <row r="495" spans="1:2">
      <c r="A495" s="3">
        <v>36495</v>
      </c>
      <c r="B495" s="64">
        <v>479.84041000000002</v>
      </c>
    </row>
    <row r="496" spans="1:2">
      <c r="A496" s="3">
        <v>36526</v>
      </c>
      <c r="B496" s="64">
        <v>481.14614</v>
      </c>
    </row>
    <row r="497" spans="1:2">
      <c r="A497" s="3">
        <v>36557</v>
      </c>
      <c r="B497" s="64">
        <v>482.66289</v>
      </c>
    </row>
    <row r="498" spans="1:2">
      <c r="A498" s="3">
        <v>36586</v>
      </c>
      <c r="B498" s="64">
        <v>484.73358000000002</v>
      </c>
    </row>
    <row r="499" spans="1:2">
      <c r="A499" s="3">
        <v>36617</v>
      </c>
      <c r="B499" s="64">
        <v>484.33130999999997</v>
      </c>
    </row>
    <row r="500" spans="1:2">
      <c r="A500" s="3">
        <v>36647</v>
      </c>
      <c r="B500" s="64">
        <v>484.73358000000002</v>
      </c>
    </row>
    <row r="501" spans="1:2">
      <c r="A501" s="3">
        <v>36678</v>
      </c>
      <c r="B501" s="64">
        <v>486.37563</v>
      </c>
    </row>
    <row r="502" spans="1:2">
      <c r="A502" s="3">
        <v>36708</v>
      </c>
      <c r="B502" s="64">
        <v>487.59562</v>
      </c>
    </row>
    <row r="503" spans="1:2">
      <c r="A503" s="3">
        <v>36739</v>
      </c>
      <c r="B503" s="64">
        <v>487.56265000000002</v>
      </c>
    </row>
    <row r="504" spans="1:2">
      <c r="A504" s="3">
        <v>36770</v>
      </c>
      <c r="B504" s="64">
        <v>489.65971999999999</v>
      </c>
    </row>
    <row r="505" spans="1:2">
      <c r="A505" s="3">
        <v>36800</v>
      </c>
      <c r="B505" s="64">
        <v>490.32576999999998</v>
      </c>
    </row>
    <row r="506" spans="1:2">
      <c r="A506" s="3">
        <v>36831</v>
      </c>
      <c r="B506" s="64">
        <v>491.01161000000002</v>
      </c>
    </row>
    <row r="507" spans="1:2">
      <c r="A507" s="3">
        <v>36861</v>
      </c>
      <c r="B507" s="64">
        <v>491.76339000000002</v>
      </c>
    </row>
    <row r="508" spans="1:2">
      <c r="A508" s="3">
        <v>36892</v>
      </c>
      <c r="B508" s="64">
        <v>494.14402999999999</v>
      </c>
    </row>
    <row r="509" spans="1:2">
      <c r="A509" s="3">
        <v>36923</v>
      </c>
      <c r="B509" s="64">
        <v>494.90899000000002</v>
      </c>
    </row>
    <row r="510" spans="1:2">
      <c r="A510" s="3">
        <v>36951</v>
      </c>
      <c r="B510" s="64">
        <v>494.95515999999998</v>
      </c>
    </row>
    <row r="511" spans="1:2">
      <c r="A511" s="3">
        <v>36982</v>
      </c>
      <c r="B511" s="64">
        <v>495.82564000000002</v>
      </c>
    </row>
    <row r="512" spans="1:2">
      <c r="A512" s="3">
        <v>37012</v>
      </c>
      <c r="B512" s="64">
        <v>497.13135999999997</v>
      </c>
    </row>
    <row r="513" spans="1:2">
      <c r="A513" s="3">
        <v>37043</v>
      </c>
      <c r="B513" s="64">
        <v>498.00844000000001</v>
      </c>
    </row>
    <row r="514" spans="1:2">
      <c r="A514" s="3">
        <v>37073</v>
      </c>
      <c r="B514" s="64">
        <v>497.84357999999997</v>
      </c>
    </row>
    <row r="515" spans="1:2">
      <c r="A515" s="3">
        <v>37104</v>
      </c>
      <c r="B515" s="64">
        <v>497.78422999999998</v>
      </c>
    </row>
    <row r="516" spans="1:2">
      <c r="A516" s="3">
        <v>37135</v>
      </c>
      <c r="B516" s="64">
        <v>496.08942000000002</v>
      </c>
    </row>
    <row r="517" spans="1:2">
      <c r="A517" s="3">
        <v>37165</v>
      </c>
      <c r="B517" s="64">
        <v>497.83697999999998</v>
      </c>
    </row>
    <row r="518" spans="1:2">
      <c r="A518" s="3">
        <v>37196</v>
      </c>
      <c r="B518" s="64">
        <v>497.50065999999998</v>
      </c>
    </row>
    <row r="519" spans="1:2">
      <c r="A519" s="3">
        <v>37226</v>
      </c>
      <c r="B519" s="64">
        <v>496.98628000000002</v>
      </c>
    </row>
    <row r="520" spans="1:2">
      <c r="A520" s="3">
        <v>37257</v>
      </c>
      <c r="B520" s="64">
        <v>497.43471</v>
      </c>
    </row>
    <row r="521" spans="1:2">
      <c r="A521" s="3">
        <v>37288</v>
      </c>
      <c r="B521" s="64">
        <v>498.27222</v>
      </c>
    </row>
    <row r="522" spans="1:2">
      <c r="A522" s="3">
        <v>37316</v>
      </c>
      <c r="B522" s="64">
        <v>499.62410999999997</v>
      </c>
    </row>
    <row r="523" spans="1:2">
      <c r="A523" s="3">
        <v>37347</v>
      </c>
      <c r="B523" s="64">
        <v>501.71458999999999</v>
      </c>
    </row>
    <row r="524" spans="1:2">
      <c r="A524" s="3">
        <v>37377</v>
      </c>
      <c r="B524" s="64">
        <v>502.04432000000003</v>
      </c>
    </row>
    <row r="525" spans="1:2">
      <c r="A525" s="3">
        <v>37408</v>
      </c>
      <c r="B525" s="64">
        <v>502.67079999999999</v>
      </c>
    </row>
    <row r="526" spans="1:2">
      <c r="A526" s="3">
        <v>37438</v>
      </c>
      <c r="B526" s="64">
        <v>503.77868999999998</v>
      </c>
    </row>
    <row r="527" spans="1:2">
      <c r="A527" s="3">
        <v>37469</v>
      </c>
      <c r="B527" s="64">
        <v>504.76787000000002</v>
      </c>
    </row>
    <row r="528" spans="1:2">
      <c r="A528" s="3">
        <v>37500</v>
      </c>
      <c r="B528" s="64">
        <v>505.67791999999997</v>
      </c>
    </row>
    <row r="529" spans="1:2">
      <c r="A529" s="3">
        <v>37530</v>
      </c>
      <c r="B529" s="64">
        <v>506.60115999999999</v>
      </c>
    </row>
    <row r="530" spans="1:2">
      <c r="A530" s="3">
        <v>37561</v>
      </c>
      <c r="B530" s="64">
        <v>507.10235</v>
      </c>
    </row>
    <row r="531" spans="1:2">
      <c r="A531" s="3">
        <v>37591</v>
      </c>
      <c r="B531" s="64">
        <v>507.59035</v>
      </c>
    </row>
    <row r="532" spans="1:2">
      <c r="A532" s="3">
        <v>37622</v>
      </c>
      <c r="B532" s="64">
        <v>509.1071</v>
      </c>
    </row>
    <row r="533" spans="1:2">
      <c r="A533" s="3">
        <v>37653</v>
      </c>
      <c r="B533" s="64">
        <v>511.25033000000002</v>
      </c>
    </row>
    <row r="534" spans="1:2">
      <c r="A534" s="3">
        <v>37681</v>
      </c>
      <c r="B534" s="64">
        <v>512.56264999999996</v>
      </c>
    </row>
    <row r="535" spans="1:2">
      <c r="A535" s="3">
        <v>37712</v>
      </c>
      <c r="B535" s="64">
        <v>511.69216999999998</v>
      </c>
    </row>
    <row r="536" spans="1:2">
      <c r="A536" s="3">
        <v>37742</v>
      </c>
      <c r="B536" s="64">
        <v>511.10525000000001</v>
      </c>
    </row>
    <row r="537" spans="1:2">
      <c r="A537" s="3">
        <v>37773</v>
      </c>
      <c r="B537" s="64">
        <v>511.65919000000002</v>
      </c>
    </row>
    <row r="538" spans="1:2">
      <c r="A538" s="3">
        <v>37803</v>
      </c>
      <c r="B538" s="64">
        <v>513.16274999999996</v>
      </c>
    </row>
    <row r="539" spans="1:2">
      <c r="A539" s="3">
        <v>37834</v>
      </c>
      <c r="B539" s="64">
        <v>514.89711999999997</v>
      </c>
    </row>
    <row r="540" spans="1:2">
      <c r="A540" s="3">
        <v>37865</v>
      </c>
      <c r="B540" s="64">
        <v>516.50620000000004</v>
      </c>
    </row>
    <row r="541" spans="1:2">
      <c r="A541" s="3">
        <v>37895</v>
      </c>
      <c r="B541" s="64">
        <v>516.57213999999999</v>
      </c>
    </row>
    <row r="542" spans="1:2">
      <c r="A542" s="3">
        <v>37926</v>
      </c>
      <c r="B542" s="64">
        <v>517.22501</v>
      </c>
    </row>
    <row r="543" spans="1:2">
      <c r="A543" s="3">
        <v>37956</v>
      </c>
      <c r="B543" s="64">
        <v>518.36586999999997</v>
      </c>
    </row>
    <row r="544" spans="1:2">
      <c r="A544" s="3">
        <v>37987</v>
      </c>
      <c r="B544" s="64">
        <v>520.37061000000006</v>
      </c>
    </row>
    <row r="545" spans="1:2">
      <c r="A545" s="3">
        <v>38018</v>
      </c>
      <c r="B545" s="64">
        <v>521.47850000000005</v>
      </c>
    </row>
    <row r="546" spans="1:2">
      <c r="A546" s="3">
        <v>38047</v>
      </c>
      <c r="B546" s="64">
        <v>522.28304000000003</v>
      </c>
    </row>
    <row r="547" spans="1:2">
      <c r="A547" s="3">
        <v>38078</v>
      </c>
      <c r="B547" s="64">
        <v>523.25243999999998</v>
      </c>
    </row>
    <row r="548" spans="1:2">
      <c r="A548" s="3">
        <v>38108</v>
      </c>
      <c r="B548" s="64">
        <v>524.95384000000001</v>
      </c>
    </row>
    <row r="549" spans="1:2">
      <c r="A549" s="3">
        <v>38139</v>
      </c>
      <c r="B549" s="64">
        <v>526.45079999999996</v>
      </c>
    </row>
    <row r="550" spans="1:2">
      <c r="A550" s="3">
        <v>38169</v>
      </c>
      <c r="B550" s="64">
        <v>526.93880000000001</v>
      </c>
    </row>
    <row r="551" spans="1:2">
      <c r="A551" s="3">
        <v>38200</v>
      </c>
      <c r="B551" s="64">
        <v>527.20917999999995</v>
      </c>
    </row>
    <row r="552" spans="1:2">
      <c r="A552" s="3">
        <v>38231</v>
      </c>
      <c r="B552" s="64">
        <v>528.25112000000001</v>
      </c>
    </row>
    <row r="553" spans="1:2">
      <c r="A553" s="3">
        <v>38261</v>
      </c>
      <c r="B553" s="64">
        <v>530.51964999999996</v>
      </c>
    </row>
    <row r="554" spans="1:2">
      <c r="A554" s="3">
        <v>38292</v>
      </c>
      <c r="B554" s="64">
        <v>532.56397000000004</v>
      </c>
    </row>
    <row r="555" spans="1:2">
      <c r="A555" s="3">
        <v>38322</v>
      </c>
      <c r="B555" s="64">
        <v>532.84753000000001</v>
      </c>
    </row>
    <row r="556" spans="1:2">
      <c r="A556" s="3">
        <v>38353</v>
      </c>
      <c r="B556" s="64">
        <v>533.54656</v>
      </c>
    </row>
    <row r="557" spans="1:2">
      <c r="A557" s="3">
        <v>38384</v>
      </c>
      <c r="B557" s="64">
        <v>535.03034000000002</v>
      </c>
    </row>
    <row r="558" spans="1:2">
      <c r="A558" s="3">
        <v>38412</v>
      </c>
      <c r="B558" s="64">
        <v>536.63280999999995</v>
      </c>
    </row>
    <row r="559" spans="1:2">
      <c r="A559" s="3">
        <v>38443</v>
      </c>
      <c r="B559" s="64">
        <v>538.13638000000003</v>
      </c>
    </row>
    <row r="560" spans="1:2">
      <c r="A560" s="3">
        <v>38473</v>
      </c>
      <c r="B560" s="64">
        <v>538.43973000000005</v>
      </c>
    </row>
    <row r="561" spans="1:2">
      <c r="A561" s="3">
        <v>38504</v>
      </c>
      <c r="B561" s="64">
        <v>538.77605000000005</v>
      </c>
    </row>
    <row r="562" spans="1:2">
      <c r="A562" s="3">
        <v>38534</v>
      </c>
      <c r="B562" s="64">
        <v>541.05777</v>
      </c>
    </row>
    <row r="563" spans="1:2">
      <c r="A563" s="3">
        <v>38565</v>
      </c>
      <c r="B563" s="64">
        <v>543.24057000000005</v>
      </c>
    </row>
    <row r="564" spans="1:2">
      <c r="A564" s="3">
        <v>38596</v>
      </c>
      <c r="B564" s="64">
        <v>548.48325</v>
      </c>
    </row>
    <row r="565" spans="1:2">
      <c r="A565" s="3">
        <v>38626</v>
      </c>
      <c r="B565" s="64">
        <v>549.36032999999998</v>
      </c>
    </row>
    <row r="566" spans="1:2">
      <c r="A566" s="3">
        <v>38657</v>
      </c>
      <c r="B566" s="64">
        <v>548.21286999999995</v>
      </c>
    </row>
    <row r="567" spans="1:2">
      <c r="A567" s="3">
        <v>38687</v>
      </c>
      <c r="B567" s="64">
        <v>548.21286999999995</v>
      </c>
    </row>
    <row r="568" spans="1:2">
      <c r="A568" s="3">
        <v>38718</v>
      </c>
      <c r="B568" s="64">
        <v>550.87048000000004</v>
      </c>
    </row>
    <row r="569" spans="1:2">
      <c r="A569" s="3">
        <v>38749</v>
      </c>
      <c r="B569" s="64">
        <v>551.20020999999997</v>
      </c>
    </row>
    <row r="570" spans="1:2">
      <c r="A570" s="3">
        <v>38777</v>
      </c>
      <c r="B570" s="64">
        <v>552.26853000000006</v>
      </c>
    </row>
    <row r="571" spans="1:2">
      <c r="A571" s="3">
        <v>38808</v>
      </c>
      <c r="B571" s="64">
        <v>554.83381999999995</v>
      </c>
    </row>
    <row r="572" spans="1:2">
      <c r="A572" s="3">
        <v>38838</v>
      </c>
      <c r="B572" s="64">
        <v>556.32419000000004</v>
      </c>
    </row>
    <row r="573" spans="1:2">
      <c r="A573" s="3">
        <v>38869</v>
      </c>
      <c r="B573" s="64">
        <v>557.69586000000004</v>
      </c>
    </row>
    <row r="574" spans="1:2">
      <c r="A574" s="3">
        <v>38899</v>
      </c>
      <c r="B574" s="64">
        <v>559.60168999999996</v>
      </c>
    </row>
    <row r="575" spans="1:2">
      <c r="A575" s="3">
        <v>38930</v>
      </c>
      <c r="B575" s="64">
        <v>561.36243999999999</v>
      </c>
    </row>
    <row r="576" spans="1:2">
      <c r="A576" s="3">
        <v>38961</v>
      </c>
      <c r="B576" s="64">
        <v>559.89184999999998</v>
      </c>
    </row>
    <row r="577" spans="1:2">
      <c r="A577" s="3">
        <v>38991</v>
      </c>
      <c r="B577" s="64">
        <v>558.57294000000002</v>
      </c>
    </row>
    <row r="578" spans="1:2">
      <c r="A578" s="3">
        <v>39022</v>
      </c>
      <c r="B578" s="64">
        <v>558.76418000000001</v>
      </c>
    </row>
    <row r="579" spans="1:2">
      <c r="A579" s="3">
        <v>39052</v>
      </c>
      <c r="B579" s="64">
        <v>560.74914000000001</v>
      </c>
    </row>
    <row r="580" spans="1:2">
      <c r="A580" s="3">
        <v>39083</v>
      </c>
      <c r="B580" s="64">
        <v>562.62199999999996</v>
      </c>
    </row>
    <row r="581" spans="1:2">
      <c r="A581" s="3">
        <v>39114</v>
      </c>
      <c r="B581" s="64">
        <v>564.36955999999998</v>
      </c>
    </row>
    <row r="582" spans="1:2">
      <c r="A582" s="3">
        <v>39142</v>
      </c>
      <c r="B582" s="64">
        <v>566.43366000000003</v>
      </c>
    </row>
    <row r="583" spans="1:2">
      <c r="A583" s="3">
        <v>39173</v>
      </c>
      <c r="B583" s="64">
        <v>567.76576</v>
      </c>
    </row>
    <row r="584" spans="1:2">
      <c r="A584" s="3">
        <v>39203</v>
      </c>
      <c r="B584" s="64">
        <v>569.4144</v>
      </c>
    </row>
    <row r="585" spans="1:2">
      <c r="A585" s="3">
        <v>39234</v>
      </c>
      <c r="B585" s="64">
        <v>570.62121000000002</v>
      </c>
    </row>
    <row r="586" spans="1:2">
      <c r="A586" s="3">
        <v>39264</v>
      </c>
      <c r="B586" s="64">
        <v>571.49168999999995</v>
      </c>
    </row>
    <row r="587" spans="1:2">
      <c r="A587" s="3">
        <v>39295</v>
      </c>
      <c r="B587" s="64">
        <v>571.88076999999998</v>
      </c>
    </row>
    <row r="588" spans="1:2">
      <c r="A588" s="3">
        <v>39326</v>
      </c>
      <c r="B588" s="64">
        <v>574.08335999999997</v>
      </c>
    </row>
    <row r="589" spans="1:2">
      <c r="A589" s="3">
        <v>39356</v>
      </c>
      <c r="B589" s="64">
        <v>575.82431999999994</v>
      </c>
    </row>
    <row r="590" spans="1:2">
      <c r="A590" s="3">
        <v>39387</v>
      </c>
      <c r="B590" s="64">
        <v>578.87760000000003</v>
      </c>
    </row>
    <row r="591" spans="1:2">
      <c r="A591" s="3">
        <v>39417</v>
      </c>
      <c r="B591" s="64">
        <v>580.21630000000005</v>
      </c>
    </row>
    <row r="592" spans="1:2">
      <c r="A592" s="3">
        <v>39448</v>
      </c>
      <c r="B592" s="64">
        <v>581.68029999999999</v>
      </c>
    </row>
    <row r="593" spans="1:2">
      <c r="A593" s="3">
        <v>39479</v>
      </c>
      <c r="B593" s="64">
        <v>582.84094000000005</v>
      </c>
    </row>
    <row r="594" spans="1:2">
      <c r="A594" s="3">
        <v>39508</v>
      </c>
      <c r="B594" s="64">
        <v>584.50936000000002</v>
      </c>
    </row>
    <row r="595" spans="1:2">
      <c r="A595" s="3">
        <v>39539</v>
      </c>
      <c r="B595" s="64">
        <v>585.59087</v>
      </c>
    </row>
    <row r="596" spans="1:2">
      <c r="A596" s="3">
        <v>39569</v>
      </c>
      <c r="B596" s="64">
        <v>588.10339999999997</v>
      </c>
    </row>
    <row r="597" spans="1:2">
      <c r="A597" s="3">
        <v>39600</v>
      </c>
      <c r="B597" s="64">
        <v>592.37009</v>
      </c>
    </row>
    <row r="598" spans="1:2">
      <c r="A598" s="3">
        <v>39630</v>
      </c>
      <c r="B598" s="64">
        <v>595.12662</v>
      </c>
    </row>
    <row r="599" spans="1:2">
      <c r="A599" s="3">
        <v>39661</v>
      </c>
      <c r="B599" s="64">
        <v>594.64521000000002</v>
      </c>
    </row>
    <row r="600" spans="1:2">
      <c r="A600" s="3">
        <v>39692</v>
      </c>
      <c r="B600" s="64">
        <v>595.13980000000004</v>
      </c>
    </row>
    <row r="601" spans="1:2">
      <c r="A601" s="3">
        <v>39722</v>
      </c>
      <c r="B601" s="64">
        <v>591.20943999999997</v>
      </c>
    </row>
    <row r="602" spans="1:2">
      <c r="A602" s="3">
        <v>39753</v>
      </c>
      <c r="B602" s="64">
        <v>584.23239000000001</v>
      </c>
    </row>
    <row r="603" spans="1:2">
      <c r="A603" s="3">
        <v>39783</v>
      </c>
      <c r="B603" s="64">
        <v>580.96807999999999</v>
      </c>
    </row>
    <row r="604" spans="1:2">
      <c r="A604" s="3">
        <v>39814</v>
      </c>
      <c r="B604" s="64">
        <v>581.03403000000003</v>
      </c>
    </row>
    <row r="605" spans="1:2">
      <c r="A605" s="3">
        <v>39845</v>
      </c>
      <c r="B605" s="64">
        <v>582.07596999999998</v>
      </c>
    </row>
    <row r="606" spans="1:2">
      <c r="A606" s="3">
        <v>39873</v>
      </c>
      <c r="B606" s="64">
        <v>581.43629999999996</v>
      </c>
    </row>
    <row r="607" spans="1:2">
      <c r="A607" s="3">
        <v>39904</v>
      </c>
      <c r="B607" s="64">
        <v>582.26720999999998</v>
      </c>
    </row>
    <row r="608" spans="1:2">
      <c r="A608" s="3">
        <v>39934</v>
      </c>
      <c r="B608" s="64">
        <v>582.87391000000002</v>
      </c>
    </row>
    <row r="609" spans="1:2">
      <c r="A609" s="3">
        <v>39965</v>
      </c>
      <c r="B609" s="64">
        <v>586.33605999999997</v>
      </c>
    </row>
    <row r="610" spans="1:2">
      <c r="A610" s="3">
        <v>39995</v>
      </c>
      <c r="B610" s="64">
        <v>586.40200000000004</v>
      </c>
    </row>
    <row r="611" spans="1:2">
      <c r="A611" s="3">
        <v>40026</v>
      </c>
      <c r="B611" s="64">
        <v>588.10339999999997</v>
      </c>
    </row>
    <row r="612" spans="1:2">
      <c r="A612" s="3">
        <v>40057</v>
      </c>
      <c r="B612" s="64">
        <v>589.05301999999995</v>
      </c>
    </row>
    <row r="613" spans="1:2">
      <c r="A613" s="3">
        <v>40087</v>
      </c>
      <c r="B613" s="64">
        <v>591.28858000000002</v>
      </c>
    </row>
    <row r="614" spans="1:2">
      <c r="A614" s="3">
        <v>40118</v>
      </c>
      <c r="B614" s="64">
        <v>592.76576</v>
      </c>
    </row>
    <row r="615" spans="1:2">
      <c r="A615" s="3">
        <v>40148</v>
      </c>
      <c r="B615" s="64">
        <v>593.10868000000005</v>
      </c>
    </row>
    <row r="616" spans="1:2">
      <c r="A616" s="3">
        <v>40179</v>
      </c>
      <c r="B616" s="64">
        <v>594.40781000000004</v>
      </c>
    </row>
    <row r="617" spans="1:2">
      <c r="A617" s="3">
        <v>40210</v>
      </c>
      <c r="B617" s="64">
        <v>594.39462000000003</v>
      </c>
    </row>
    <row r="618" spans="1:2">
      <c r="A618" s="3">
        <v>40238</v>
      </c>
      <c r="B618" s="64">
        <v>595.23212999999998</v>
      </c>
    </row>
    <row r="619" spans="1:2">
      <c r="A619" s="3">
        <v>40269</v>
      </c>
      <c r="B619" s="64">
        <v>595.55525999999998</v>
      </c>
    </row>
    <row r="620" spans="1:2">
      <c r="A620" s="3">
        <v>40299</v>
      </c>
      <c r="B620" s="64">
        <v>595.74649999999997</v>
      </c>
    </row>
    <row r="621" spans="1:2">
      <c r="A621" s="3">
        <v>40330</v>
      </c>
      <c r="B621" s="64">
        <v>595.49590999999998</v>
      </c>
    </row>
    <row r="622" spans="1:2">
      <c r="A622" s="3">
        <v>40360</v>
      </c>
      <c r="B622" s="64">
        <v>596.00369000000001</v>
      </c>
    </row>
    <row r="623" spans="1:2">
      <c r="A623" s="3">
        <v>40391</v>
      </c>
      <c r="B623" s="64">
        <v>596.82141999999999</v>
      </c>
    </row>
    <row r="624" spans="1:2">
      <c r="A624" s="3">
        <v>40422</v>
      </c>
      <c r="B624" s="64">
        <v>597.41493000000003</v>
      </c>
    </row>
    <row r="625" spans="1:2">
      <c r="A625" s="3">
        <v>40452</v>
      </c>
      <c r="B625" s="64">
        <v>599.32075999999995</v>
      </c>
    </row>
    <row r="626" spans="1:2">
      <c r="A626" s="3">
        <v>40483</v>
      </c>
      <c r="B626" s="64">
        <v>600.51437999999996</v>
      </c>
    </row>
    <row r="627" spans="1:2">
      <c r="A627" s="3">
        <v>40513</v>
      </c>
      <c r="B627" s="64">
        <v>601.87285999999995</v>
      </c>
    </row>
    <row r="628" spans="1:2">
      <c r="A628" s="3">
        <v>40544</v>
      </c>
      <c r="B628" s="64">
        <v>603.67976999999996</v>
      </c>
    </row>
    <row r="629" spans="1:2">
      <c r="A629" s="3">
        <v>40575</v>
      </c>
      <c r="B629" s="64">
        <v>605.36138000000005</v>
      </c>
    </row>
    <row r="630" spans="1:2">
      <c r="A630" s="3">
        <v>40603</v>
      </c>
      <c r="B630" s="64">
        <v>607.79477999999995</v>
      </c>
    </row>
    <row r="631" spans="1:2">
      <c r="A631" s="3">
        <v>40634</v>
      </c>
      <c r="B631" s="64">
        <v>610.37324999999998</v>
      </c>
    </row>
    <row r="632" spans="1:2">
      <c r="A632" s="3">
        <v>40664</v>
      </c>
      <c r="B632" s="64">
        <v>612.22632999999996</v>
      </c>
    </row>
    <row r="633" spans="1:2">
      <c r="A633" s="3">
        <v>40695</v>
      </c>
      <c r="B633" s="64">
        <v>612.10103000000004</v>
      </c>
    </row>
    <row r="634" spans="1:2">
      <c r="A634" s="3">
        <v>40725</v>
      </c>
      <c r="B634" s="64">
        <v>613.14296999999999</v>
      </c>
    </row>
    <row r="635" spans="1:2">
      <c r="A635" s="3">
        <v>40756</v>
      </c>
      <c r="B635" s="64">
        <v>614.58717999999999</v>
      </c>
    </row>
    <row r="636" spans="1:2">
      <c r="A636" s="3">
        <v>40787</v>
      </c>
      <c r="B636" s="64">
        <v>615.45106999999996</v>
      </c>
    </row>
    <row r="637" spans="1:2">
      <c r="A637" s="3">
        <v>40817</v>
      </c>
      <c r="B637" s="64">
        <v>615.46425999999997</v>
      </c>
    </row>
    <row r="638" spans="1:2">
      <c r="A638" s="3">
        <v>40848</v>
      </c>
      <c r="B638" s="64">
        <v>616.72382000000005</v>
      </c>
    </row>
    <row r="639" spans="1:2">
      <c r="A639" s="3">
        <v>40878</v>
      </c>
      <c r="B639" s="64">
        <v>617.07992999999999</v>
      </c>
    </row>
    <row r="640" spans="1:2">
      <c r="A640" s="3">
        <v>40909</v>
      </c>
      <c r="B640" s="64">
        <v>619.19019000000003</v>
      </c>
    </row>
    <row r="641" spans="1:2">
      <c r="A641" s="3">
        <v>40940</v>
      </c>
      <c r="B641" s="64">
        <v>620.57505000000003</v>
      </c>
    </row>
    <row r="642" spans="1:2">
      <c r="A642" s="3">
        <v>40969</v>
      </c>
      <c r="B642" s="64">
        <v>621.76206999999999</v>
      </c>
    </row>
    <row r="643" spans="1:2">
      <c r="A643" s="3">
        <v>41000</v>
      </c>
      <c r="B643" s="64">
        <v>622.57979</v>
      </c>
    </row>
    <row r="644" spans="1:2">
      <c r="A644" s="3">
        <v>41030</v>
      </c>
      <c r="B644" s="64">
        <v>621.88076999999998</v>
      </c>
    </row>
    <row r="645" spans="1:2">
      <c r="A645" s="3">
        <v>41061</v>
      </c>
      <c r="B645" s="64">
        <v>621.56422999999995</v>
      </c>
    </row>
    <row r="646" spans="1:2">
      <c r="A646" s="3">
        <v>41091</v>
      </c>
      <c r="B646" s="64">
        <v>621.78845000000001</v>
      </c>
    </row>
    <row r="647" spans="1:2">
      <c r="A647" s="3">
        <v>41122</v>
      </c>
      <c r="B647" s="64">
        <v>623.87891999999999</v>
      </c>
    </row>
    <row r="648" spans="1:2">
      <c r="A648" s="3">
        <v>41153</v>
      </c>
      <c r="B648" s="64">
        <v>625.77815999999996</v>
      </c>
    </row>
    <row r="649" spans="1:2">
      <c r="A649" s="3">
        <v>41183</v>
      </c>
      <c r="B649" s="64">
        <v>627.63122999999996</v>
      </c>
    </row>
    <row r="650" spans="1:2">
      <c r="A650" s="3">
        <v>41214</v>
      </c>
      <c r="B650" s="64">
        <v>627.20258999999999</v>
      </c>
    </row>
    <row r="651" spans="1:2">
      <c r="A651" s="3">
        <v>41244</v>
      </c>
      <c r="B651" s="64">
        <v>627.10366999999997</v>
      </c>
    </row>
    <row r="652" spans="1:2">
      <c r="A652" s="3">
        <v>41275</v>
      </c>
      <c r="B652" s="64">
        <v>628.29728</v>
      </c>
    </row>
    <row r="653" spans="1:2">
      <c r="A653" s="3">
        <v>41306</v>
      </c>
      <c r="B653" s="64">
        <v>630.53283999999996</v>
      </c>
    </row>
    <row r="654" spans="1:2">
      <c r="A654" s="3">
        <v>41334</v>
      </c>
      <c r="B654" s="64">
        <v>629.70192999999995</v>
      </c>
    </row>
    <row r="655" spans="1:2">
      <c r="A655" s="3">
        <v>41365</v>
      </c>
      <c r="B655" s="64">
        <v>629.06224999999995</v>
      </c>
    </row>
    <row r="656" spans="1:2">
      <c r="A656" s="3">
        <v>41395</v>
      </c>
      <c r="B656" s="64">
        <v>629.52386999999999</v>
      </c>
    </row>
    <row r="657" spans="1:2">
      <c r="A657" s="3">
        <v>41426</v>
      </c>
      <c r="B657" s="64">
        <v>630.92192</v>
      </c>
    </row>
    <row r="658" spans="1:2">
      <c r="A658" s="3">
        <v>41456</v>
      </c>
      <c r="B658" s="64">
        <v>631.70667000000003</v>
      </c>
    </row>
    <row r="659" spans="1:2">
      <c r="A659" s="3">
        <v>41487</v>
      </c>
      <c r="B659" s="64">
        <v>632.6431</v>
      </c>
    </row>
    <row r="660" spans="1:2">
      <c r="A660" s="3">
        <v>41518</v>
      </c>
      <c r="B660" s="64">
        <v>632.92007000000001</v>
      </c>
    </row>
    <row r="661" spans="1:2">
      <c r="A661" s="3">
        <v>41548</v>
      </c>
      <c r="B661" s="64">
        <v>633.75757999999996</v>
      </c>
    </row>
    <row r="662" spans="1:2">
      <c r="A662" s="3">
        <v>41579</v>
      </c>
      <c r="B662" s="64">
        <v>634.70060999999998</v>
      </c>
    </row>
    <row r="663" spans="1:2">
      <c r="A663" s="3">
        <v>41609</v>
      </c>
      <c r="B663" s="64">
        <v>635.80849000000001</v>
      </c>
    </row>
    <row r="664" spans="1:2">
      <c r="A664" s="3">
        <v>41640</v>
      </c>
      <c r="B664" s="64">
        <v>637.12741000000005</v>
      </c>
    </row>
    <row r="665" spans="1:2">
      <c r="A665" s="3">
        <v>41671</v>
      </c>
      <c r="B665" s="64">
        <v>637.43075999999996</v>
      </c>
    </row>
    <row r="666" spans="1:2">
      <c r="A666" s="3">
        <v>41699</v>
      </c>
      <c r="B666" s="64">
        <v>638.45290999999997</v>
      </c>
    </row>
    <row r="667" spans="1:2">
      <c r="A667" s="3">
        <v>41730</v>
      </c>
      <c r="B667" s="64">
        <v>639.58717999999999</v>
      </c>
    </row>
    <row r="668" spans="1:2">
      <c r="A668" s="3">
        <v>41760</v>
      </c>
      <c r="B668" s="64">
        <v>640.64230999999995</v>
      </c>
    </row>
    <row r="669" spans="1:2">
      <c r="A669" s="3">
        <v>41791</v>
      </c>
      <c r="B669" s="64">
        <v>641.34132999999997</v>
      </c>
    </row>
    <row r="670" spans="1:2">
      <c r="A670" s="3">
        <v>41821</v>
      </c>
      <c r="B670" s="64">
        <v>642.25138000000004</v>
      </c>
    </row>
    <row r="671" spans="1:2">
      <c r="A671" s="3">
        <v>41852</v>
      </c>
      <c r="B671" s="64">
        <v>642.17224999999996</v>
      </c>
    </row>
    <row r="672" spans="1:2">
      <c r="A672" s="3">
        <v>41883</v>
      </c>
      <c r="B672" s="64">
        <v>642.39647000000002</v>
      </c>
    </row>
    <row r="673" spans="1:2">
      <c r="A673" s="3">
        <v>41913</v>
      </c>
      <c r="B673" s="64">
        <v>642.20522000000005</v>
      </c>
    </row>
    <row r="674" spans="1:2">
      <c r="A674" s="3">
        <v>41944</v>
      </c>
      <c r="B674" s="64">
        <v>641.59193000000005</v>
      </c>
    </row>
    <row r="675" spans="1:2">
      <c r="A675" s="3">
        <v>41974</v>
      </c>
      <c r="B675" s="64">
        <v>640.46425999999997</v>
      </c>
    </row>
    <row r="676" spans="1:2">
      <c r="A676" s="3">
        <v>42005</v>
      </c>
      <c r="B676" s="64">
        <v>637.39119000000005</v>
      </c>
    </row>
    <row r="677" spans="1:2">
      <c r="A677" s="3">
        <v>42036</v>
      </c>
      <c r="B677" s="64">
        <v>638.51886000000002</v>
      </c>
    </row>
    <row r="678" spans="1:2">
      <c r="A678" s="3">
        <v>42064</v>
      </c>
      <c r="B678" s="64">
        <v>639.72567000000004</v>
      </c>
    </row>
    <row r="679" spans="1:2">
      <c r="A679" s="3">
        <v>42095</v>
      </c>
      <c r="B679" s="64">
        <v>640.29280000000006</v>
      </c>
    </row>
    <row r="680" spans="1:2">
      <c r="A680" s="3">
        <v>42125</v>
      </c>
      <c r="B680" s="64">
        <v>641.82933000000003</v>
      </c>
    </row>
    <row r="681" spans="1:2">
      <c r="A681" s="3">
        <v>42156</v>
      </c>
      <c r="B681" s="64">
        <v>643.07570999999996</v>
      </c>
    </row>
    <row r="682" spans="1:2">
      <c r="A682" s="3">
        <v>42186</v>
      </c>
      <c r="B682" s="64">
        <v>643.66261999999995</v>
      </c>
    </row>
    <row r="683" spans="1:2">
      <c r="A683" s="3">
        <v>42217</v>
      </c>
      <c r="B683" s="64">
        <v>643.70878000000005</v>
      </c>
    </row>
    <row r="684" spans="1:2">
      <c r="A684" s="3">
        <v>42248</v>
      </c>
      <c r="B684" s="64">
        <v>642.81852000000003</v>
      </c>
    </row>
    <row r="685" spans="1:2">
      <c r="A685" s="3">
        <v>42278</v>
      </c>
      <c r="B685" s="64">
        <v>642.81852000000003</v>
      </c>
    </row>
    <row r="686" spans="1:2">
      <c r="A686" s="3">
        <v>42309</v>
      </c>
      <c r="B686" s="64">
        <v>643.22078999999997</v>
      </c>
    </row>
    <row r="687" spans="1:2">
      <c r="A687" s="3">
        <v>42339</v>
      </c>
      <c r="B687" s="64">
        <v>642.68002999999999</v>
      </c>
    </row>
    <row r="688" spans="1:2">
      <c r="A688" s="3">
        <v>42370</v>
      </c>
      <c r="B688" s="64">
        <v>642.94380999999998</v>
      </c>
    </row>
    <row r="689" spans="1:2">
      <c r="A689" s="3">
        <v>42401</v>
      </c>
      <c r="B689" s="64">
        <v>642.60748999999998</v>
      </c>
    </row>
    <row r="690" spans="1:2">
      <c r="A690" s="3">
        <v>42430</v>
      </c>
      <c r="B690" s="64">
        <v>644.11104999999998</v>
      </c>
    </row>
    <row r="691" spans="1:2">
      <c r="A691" s="3">
        <v>42461</v>
      </c>
      <c r="B691" s="64">
        <v>646.22131000000002</v>
      </c>
    </row>
    <row r="692" spans="1:2">
      <c r="A692" s="3">
        <v>42491</v>
      </c>
      <c r="B692" s="64">
        <v>647.27643999999998</v>
      </c>
    </row>
    <row r="693" spans="1:2">
      <c r="A693" s="3">
        <v>42522</v>
      </c>
      <c r="B693" s="64">
        <v>648.41070999999999</v>
      </c>
    </row>
    <row r="694" spans="1:2">
      <c r="A694" s="3">
        <v>42552</v>
      </c>
      <c r="B694" s="64">
        <v>648.52282000000002</v>
      </c>
    </row>
    <row r="695" spans="1:2">
      <c r="A695" s="3">
        <v>42583</v>
      </c>
      <c r="B695" s="64">
        <v>649.42627000000005</v>
      </c>
    </row>
    <row r="696" spans="1:2">
      <c r="A696" s="3">
        <v>42614</v>
      </c>
      <c r="B696" s="64">
        <v>650.65945999999997</v>
      </c>
    </row>
    <row r="697" spans="1:2">
      <c r="A697" s="3">
        <v>42644</v>
      </c>
      <c r="B697" s="64">
        <v>651.99156000000005</v>
      </c>
    </row>
    <row r="698" spans="1:2">
      <c r="A698" s="3">
        <v>42675</v>
      </c>
      <c r="B698" s="64">
        <v>652.20917999999995</v>
      </c>
    </row>
    <row r="699" spans="1:2">
      <c r="A699" s="3">
        <v>42705</v>
      </c>
      <c r="B699" s="64">
        <v>653.33025999999995</v>
      </c>
    </row>
    <row r="700" spans="1:2">
      <c r="A700" s="3">
        <v>42736</v>
      </c>
      <c r="B700" s="64">
        <v>655.83618999999999</v>
      </c>
    </row>
    <row r="701" spans="1:2">
      <c r="A701" s="3">
        <v>42767</v>
      </c>
      <c r="B701" s="64">
        <v>656.72645999999997</v>
      </c>
    </row>
    <row r="702" spans="1:2">
      <c r="A702" s="3">
        <v>42795</v>
      </c>
      <c r="B702" s="64">
        <v>656.39013</v>
      </c>
    </row>
    <row r="703" spans="1:2">
      <c r="A703" s="3">
        <v>42826</v>
      </c>
      <c r="B703" s="64">
        <v>657.6431</v>
      </c>
    </row>
    <row r="704" spans="1:2">
      <c r="A704" s="3">
        <v>42856</v>
      </c>
      <c r="B704" s="64">
        <v>657.35954000000004</v>
      </c>
    </row>
    <row r="705" spans="1:2">
      <c r="A705" s="3">
        <v>42887</v>
      </c>
      <c r="B705" s="64">
        <v>657.91348000000005</v>
      </c>
    </row>
    <row r="706" spans="1:2">
      <c r="A706" s="3">
        <v>42917</v>
      </c>
      <c r="B706" s="64">
        <v>658.15747999999996</v>
      </c>
    </row>
    <row r="707" spans="1:2">
      <c r="A707" s="3">
        <v>42948</v>
      </c>
      <c r="B707" s="64">
        <v>659.63466000000005</v>
      </c>
    </row>
    <row r="708" spans="1:2">
      <c r="A708" s="3">
        <v>42979</v>
      </c>
      <c r="B708" s="64">
        <v>662.09442999999999</v>
      </c>
    </row>
    <row r="709" spans="1:2">
      <c r="A709" s="3">
        <v>43009</v>
      </c>
      <c r="B709" s="64">
        <v>662.95831999999996</v>
      </c>
    </row>
    <row r="710" spans="1:2">
      <c r="A710" s="3">
        <v>43040</v>
      </c>
      <c r="B710" s="64">
        <v>663.90794000000005</v>
      </c>
    </row>
    <row r="711" spans="1:2">
      <c r="A711" s="3">
        <v>43070</v>
      </c>
      <c r="B711" s="64">
        <v>664.87075000000004</v>
      </c>
    </row>
    <row r="712" spans="1:2">
      <c r="A712" s="3">
        <v>43101</v>
      </c>
      <c r="B712" s="64">
        <v>667.36348999999996</v>
      </c>
    </row>
    <row r="713" spans="1:2">
      <c r="A713" s="3">
        <v>43132</v>
      </c>
      <c r="B713" s="64">
        <v>668.79450999999995</v>
      </c>
    </row>
    <row r="714" spans="1:2">
      <c r="A714" s="3">
        <v>43160</v>
      </c>
      <c r="B714" s="64">
        <v>669.50672999999995</v>
      </c>
    </row>
    <row r="715" spans="1:2">
      <c r="A715" s="3">
        <v>43191</v>
      </c>
      <c r="B715" s="64">
        <v>671.10261000000003</v>
      </c>
    </row>
    <row r="716" spans="1:2">
      <c r="A716" s="3">
        <v>43221</v>
      </c>
      <c r="B716" s="64">
        <v>672.25666000000001</v>
      </c>
    </row>
    <row r="717" spans="1:2">
      <c r="A717" s="3">
        <v>43252</v>
      </c>
      <c r="B717" s="64">
        <v>672.83698000000004</v>
      </c>
    </row>
    <row r="718" spans="1:2">
      <c r="A718" s="3">
        <v>43282</v>
      </c>
      <c r="B718" s="64">
        <v>673.54920000000004</v>
      </c>
    </row>
    <row r="719" spans="1:2">
      <c r="A719" s="3">
        <v>43313</v>
      </c>
      <c r="B719" s="64">
        <v>674.01741000000004</v>
      </c>
    </row>
    <row r="720" spans="1:2">
      <c r="A720" s="3">
        <v>43344</v>
      </c>
      <c r="B720" s="64">
        <v>675.40227000000004</v>
      </c>
    </row>
    <row r="721" spans="1:2">
      <c r="A721" s="3">
        <v>43374</v>
      </c>
      <c r="B721" s="64">
        <v>676.56951000000004</v>
      </c>
    </row>
    <row r="722" spans="1:2">
      <c r="A722" s="3">
        <v>43405</v>
      </c>
      <c r="B722" s="64">
        <v>676.80032000000006</v>
      </c>
    </row>
    <row r="723" spans="1:2">
      <c r="A723" s="3">
        <v>43435</v>
      </c>
      <c r="B723" s="64">
        <v>677.26853000000006</v>
      </c>
    </row>
    <row r="724" spans="1:2">
      <c r="A724" s="3">
        <v>43466</v>
      </c>
      <c r="B724" s="64">
        <v>677.35425999999995</v>
      </c>
    </row>
    <row r="725" spans="1:2">
      <c r="A725" s="3">
        <v>43497</v>
      </c>
      <c r="B725" s="64">
        <v>678.33025999999995</v>
      </c>
    </row>
    <row r="726" spans="1:2">
      <c r="A726" s="3">
        <v>43525</v>
      </c>
      <c r="B726" s="64">
        <v>679.6096</v>
      </c>
    </row>
    <row r="727" spans="1:2">
      <c r="A727" s="3">
        <v>43556</v>
      </c>
      <c r="B727" s="64">
        <v>681.68688999999995</v>
      </c>
    </row>
    <row r="728" spans="1:2">
      <c r="A728" s="3">
        <v>43586</v>
      </c>
      <c r="B728" s="64">
        <v>682.04958999999997</v>
      </c>
    </row>
    <row r="729" spans="1:2">
      <c r="A729" s="3">
        <v>43617</v>
      </c>
      <c r="B729" s="64">
        <v>682.33316000000002</v>
      </c>
    </row>
    <row r="730" spans="1:2">
      <c r="A730" s="3">
        <v>43647</v>
      </c>
      <c r="B730" s="64">
        <v>683.24980000000005</v>
      </c>
    </row>
    <row r="731" spans="1:2">
      <c r="A731" s="3">
        <v>43678</v>
      </c>
      <c r="B731" s="64">
        <v>683.59930999999995</v>
      </c>
    </row>
    <row r="732" spans="1:2">
      <c r="A732" s="3">
        <v>43709</v>
      </c>
      <c r="B732" s="64">
        <v>684.21261000000004</v>
      </c>
    </row>
    <row r="733" spans="1:2">
      <c r="A733" s="3">
        <v>43739</v>
      </c>
      <c r="B733" s="64">
        <v>685.57767999999999</v>
      </c>
    </row>
    <row r="734" spans="1:2">
      <c r="A734" s="3">
        <v>43770</v>
      </c>
      <c r="B734" s="64">
        <v>685.81509000000005</v>
      </c>
    </row>
    <row r="735" spans="1:2">
      <c r="A735" s="3">
        <v>43800</v>
      </c>
      <c r="B735" s="64">
        <v>687.69453999999996</v>
      </c>
    </row>
    <row r="736" spans="1:2">
      <c r="A736" s="3">
        <v>43831</v>
      </c>
      <c r="B736" s="64">
        <v>688.85518000000002</v>
      </c>
    </row>
    <row r="737" spans="1:2">
      <c r="A737" s="3">
        <v>43862</v>
      </c>
      <c r="B737" s="64">
        <v>689.46848</v>
      </c>
    </row>
    <row r="738" spans="1:2">
      <c r="A738" s="3">
        <v>43891</v>
      </c>
      <c r="B738" s="64">
        <v>687.40437999999995</v>
      </c>
    </row>
    <row r="739" spans="1:2">
      <c r="A739" s="3">
        <v>43922</v>
      </c>
      <c r="B739" s="64">
        <v>684.48958000000005</v>
      </c>
    </row>
    <row r="740" spans="1:2">
      <c r="A740" s="3">
        <v>43952</v>
      </c>
      <c r="B740" s="64">
        <v>685.10946999999999</v>
      </c>
    </row>
    <row r="741" spans="1:2">
      <c r="A741" s="3">
        <v>43983</v>
      </c>
      <c r="B741" s="64">
        <v>687.14719000000002</v>
      </c>
    </row>
    <row r="742" spans="1:2">
      <c r="A742" s="3">
        <v>44013</v>
      </c>
      <c r="B742" s="64">
        <v>689.40252999999996</v>
      </c>
    </row>
    <row r="743" spans="1:2">
      <c r="A743" s="3">
        <v>44044</v>
      </c>
      <c r="B743" s="64">
        <v>691.56555000000003</v>
      </c>
    </row>
    <row r="744" spans="1:2">
      <c r="A744" s="3">
        <v>44075</v>
      </c>
      <c r="B744" s="64">
        <v>692.74598000000003</v>
      </c>
    </row>
    <row r="745" spans="1:2">
      <c r="A745" s="3">
        <v>44105</v>
      </c>
      <c r="B745" s="64">
        <v>693.24716000000001</v>
      </c>
    </row>
    <row r="746" spans="1:2">
      <c r="A746" s="3">
        <v>44136</v>
      </c>
      <c r="B746" s="64">
        <v>693.72856999999999</v>
      </c>
    </row>
    <row r="747" spans="1:2">
      <c r="A747" s="3">
        <v>44166</v>
      </c>
      <c r="B747" s="64">
        <v>697.09180000000003</v>
      </c>
    </row>
    <row r="748" spans="1:2">
      <c r="A748" s="3">
        <v>44197</v>
      </c>
      <c r="B748" s="64">
        <v>699.98022000000003</v>
      </c>
    </row>
    <row r="749" spans="1:2">
      <c r="A749" s="3">
        <v>44228</v>
      </c>
      <c r="B749" s="64">
        <v>702.46636999999998</v>
      </c>
    </row>
    <row r="750" spans="1:2">
      <c r="A750" s="3">
        <v>44256</v>
      </c>
      <c r="B750" s="64">
        <v>706.05381</v>
      </c>
    </row>
    <row r="751" spans="1:2">
      <c r="A751" s="3">
        <v>44287</v>
      </c>
      <c r="B751" s="64">
        <v>709.98416999999995</v>
      </c>
    </row>
    <row r="752" spans="1:2">
      <c r="A752" s="3">
        <v>44317</v>
      </c>
      <c r="B752" s="64">
        <v>713.57821000000001</v>
      </c>
    </row>
    <row r="753" spans="1:2">
      <c r="A753" s="3">
        <v>44348</v>
      </c>
      <c r="B753" s="64">
        <v>717.19203000000005</v>
      </c>
    </row>
    <row r="754" spans="1:2">
      <c r="A754" s="3">
        <v>44378</v>
      </c>
      <c r="B754" s="64">
        <v>720.65418</v>
      </c>
    </row>
    <row r="755" spans="1:2">
      <c r="A755" s="3">
        <v>44409</v>
      </c>
      <c r="B755" s="64">
        <v>723.68768</v>
      </c>
    </row>
    <row r="756" spans="1:2">
      <c r="A756" s="3">
        <v>44440</v>
      </c>
      <c r="B756" s="64">
        <v>726.03534999999999</v>
      </c>
    </row>
    <row r="757" spans="1:2">
      <c r="A757" s="3">
        <v>44470</v>
      </c>
      <c r="B757" s="64">
        <v>730.73068000000001</v>
      </c>
    </row>
    <row r="758" spans="1:2">
      <c r="A758" s="3">
        <v>44501</v>
      </c>
      <c r="B758" s="64">
        <v>735.25454999999999</v>
      </c>
    </row>
    <row r="759" spans="1:2">
      <c r="A759" s="3">
        <v>44531</v>
      </c>
      <c r="B759" s="64">
        <v>740.17409999999995</v>
      </c>
    </row>
    <row r="760" spans="1:2">
      <c r="A760" s="3">
        <v>44562</v>
      </c>
      <c r="B760" s="64">
        <v>744.05830000000003</v>
      </c>
    </row>
    <row r="761" spans="1:2">
      <c r="A761" s="3">
        <v>44593</v>
      </c>
      <c r="B761" s="64">
        <v>748.45686999999998</v>
      </c>
    </row>
    <row r="762" spans="1:2">
      <c r="A762" s="3">
        <v>44621</v>
      </c>
      <c r="B762" s="64">
        <v>754.72171000000003</v>
      </c>
    </row>
    <row r="763" spans="1:2">
      <c r="A763" s="3">
        <v>44652</v>
      </c>
      <c r="B763" s="64">
        <v>756.98365000000001</v>
      </c>
    </row>
    <row r="764" spans="1:2">
      <c r="A764" s="3">
        <v>44682</v>
      </c>
      <c r="B764" s="64">
        <v>761.31628000000001</v>
      </c>
    </row>
    <row r="765" spans="1:2">
      <c r="A765" s="3">
        <v>44713</v>
      </c>
      <c r="B765" s="64">
        <v>768.23397999999997</v>
      </c>
    </row>
    <row r="766" spans="1:2">
      <c r="A766" s="3">
        <v>44743</v>
      </c>
      <c r="B766" s="64">
        <v>768.33948999999996</v>
      </c>
    </row>
    <row r="767" spans="1:2">
      <c r="A767" s="3">
        <v>44774</v>
      </c>
      <c r="B767" s="64">
        <v>770.83883000000003</v>
      </c>
    </row>
    <row r="768" spans="1:2">
      <c r="A768" s="3">
        <v>44805</v>
      </c>
      <c r="B768" s="64">
        <v>773.63491999999997</v>
      </c>
    </row>
    <row r="769" spans="1:2">
      <c r="A769" s="3">
        <v>44835</v>
      </c>
      <c r="B769" s="64">
        <v>777.11685999999997</v>
      </c>
    </row>
    <row r="770" spans="1:2">
      <c r="A770" s="3">
        <v>44866</v>
      </c>
      <c r="B770" s="64">
        <v>778.84463000000005</v>
      </c>
    </row>
    <row r="771" spans="1:2">
      <c r="A771" s="3">
        <v>44896</v>
      </c>
      <c r="B771" s="64">
        <v>780.45371</v>
      </c>
    </row>
    <row r="772" spans="1:2">
      <c r="A772" s="3">
        <v>44927</v>
      </c>
      <c r="B772" s="64">
        <v>784.82590000000005</v>
      </c>
    </row>
    <row r="773" spans="1:2">
      <c r="A773" s="3">
        <v>44958</v>
      </c>
      <c r="B773" s="64">
        <v>787.29886999999997</v>
      </c>
    </row>
    <row r="774" spans="1:2">
      <c r="A774" s="3">
        <v>44986</v>
      </c>
      <c r="B774" s="64">
        <v>788.24847999999997</v>
      </c>
    </row>
    <row r="775" spans="1:2">
      <c r="A775" s="3">
        <v>45017</v>
      </c>
      <c r="B775" s="64">
        <v>790.64230999999995</v>
      </c>
    </row>
    <row r="776" spans="1:2">
      <c r="A776" s="3">
        <v>45047</v>
      </c>
      <c r="B776" s="64">
        <v>791.47982000000002</v>
      </c>
    </row>
    <row r="777" spans="1:2">
      <c r="A777" s="3">
        <v>45078</v>
      </c>
      <c r="B777" s="64">
        <v>792.80533000000003</v>
      </c>
    </row>
    <row r="778" spans="1:2">
      <c r="A778" s="3">
        <v>45108</v>
      </c>
      <c r="B778" s="64">
        <v>793.80769999999995</v>
      </c>
    </row>
    <row r="779" spans="1:2">
      <c r="A779" s="3">
        <v>45139</v>
      </c>
      <c r="B779" s="64">
        <v>796.64337</v>
      </c>
    </row>
    <row r="780" spans="1:2">
      <c r="A780" s="3">
        <v>45170</v>
      </c>
      <c r="B780" s="64">
        <v>799.70324000000005</v>
      </c>
    </row>
    <row r="781" spans="1:2">
      <c r="A781" s="3">
        <v>45200</v>
      </c>
      <c r="B781" s="64">
        <v>799.98022000000003</v>
      </c>
    </row>
    <row r="782" spans="1:2">
      <c r="A782" s="3">
        <v>45231</v>
      </c>
      <c r="B782" s="64">
        <v>799.89449000000002</v>
      </c>
    </row>
    <row r="783" spans="1:2">
      <c r="A783" s="3">
        <v>45261</v>
      </c>
      <c r="B783" s="64">
        <v>800.89685999999995</v>
      </c>
    </row>
    <row r="784" spans="1:2">
      <c r="A784" s="3">
        <v>45292</v>
      </c>
      <c r="B784" s="64">
        <v>804.31285000000003</v>
      </c>
    </row>
    <row r="785" spans="1:2">
      <c r="A785" s="3">
        <v>45323</v>
      </c>
      <c r="B785" s="64">
        <v>806.95726999999999</v>
      </c>
    </row>
    <row r="786" spans="1:2">
      <c r="A786" s="3">
        <v>45352</v>
      </c>
      <c r="B786" s="64">
        <v>809.69401000000005</v>
      </c>
    </row>
    <row r="787" spans="1:2">
      <c r="A787" s="3">
        <v>45383</v>
      </c>
      <c r="B787" s="64">
        <v>811.83064999999999</v>
      </c>
    </row>
    <row r="788" spans="1:2">
      <c r="A788" s="3">
        <v>45413</v>
      </c>
      <c r="B788" s="64">
        <v>811.76471000000004</v>
      </c>
    </row>
  </sheetData>
  <hyperlinks>
    <hyperlink ref="B1" r:id="rId1" location="0" display="Personal Consumption Expenditures: Chain-type Price Index, Index Jan 1959=100, Monthly, Seasonally Adjusted" xr:uid="{CD09FC92-6BA0-4771-91A8-3D539C044B62}"/>
    <hyperlink ref="B3" location="Summary!A1" display="PCEPI" xr:uid="{3ED83F15-3A55-4041-81A0-2E4E2E4A26C8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0872-E6F1-4FFF-8DE3-87DCFE239C8A}">
  <sheetPr>
    <tabColor rgb="FF00B0F0"/>
  </sheetPr>
  <dimension ref="A1:B788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75.726562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7" t="s">
        <v>67</v>
      </c>
    </row>
    <row r="3" spans="1:2" ht="14.5">
      <c r="A3" s="65" t="s">
        <v>1</v>
      </c>
      <c r="B3" s="81" t="s">
        <v>66</v>
      </c>
    </row>
    <row r="4" spans="1:2">
      <c r="A4" s="3">
        <v>21551</v>
      </c>
      <c r="B4" s="64">
        <v>100</v>
      </c>
    </row>
    <row r="5" spans="1:2">
      <c r="A5" s="3">
        <v>21582</v>
      </c>
      <c r="B5" s="64">
        <v>100.07741</v>
      </c>
    </row>
    <row r="6" spans="1:2">
      <c r="A6" s="3">
        <v>21610</v>
      </c>
      <c r="B6" s="64">
        <v>100.19354</v>
      </c>
    </row>
    <row r="7" spans="1:2">
      <c r="A7" s="3">
        <v>21641</v>
      </c>
      <c r="B7" s="64">
        <v>100.44513000000001</v>
      </c>
    </row>
    <row r="8" spans="1:2">
      <c r="A8" s="3">
        <v>21671</v>
      </c>
      <c r="B8" s="64">
        <v>100.56771000000001</v>
      </c>
    </row>
    <row r="9" spans="1:2">
      <c r="A9" s="3">
        <v>21702</v>
      </c>
      <c r="B9" s="64">
        <v>100.86445999999999</v>
      </c>
    </row>
    <row r="10" spans="1:2">
      <c r="A10" s="3">
        <v>21732</v>
      </c>
      <c r="B10" s="64">
        <v>101.10315</v>
      </c>
    </row>
    <row r="11" spans="1:2">
      <c r="A11" s="3">
        <v>21763</v>
      </c>
      <c r="B11" s="64">
        <v>101.26443</v>
      </c>
    </row>
    <row r="12" spans="1:2">
      <c r="A12" s="3">
        <v>21794</v>
      </c>
      <c r="B12" s="64">
        <v>101.52893</v>
      </c>
    </row>
    <row r="13" spans="1:2">
      <c r="A13" s="3">
        <v>21824</v>
      </c>
      <c r="B13" s="64">
        <v>101.70312</v>
      </c>
    </row>
    <row r="14" spans="1:2">
      <c r="A14" s="3">
        <v>21855</v>
      </c>
      <c r="B14" s="64">
        <v>101.89019999999999</v>
      </c>
    </row>
    <row r="15" spans="1:2">
      <c r="A15" s="3">
        <v>21885</v>
      </c>
      <c r="B15" s="64">
        <v>102.04503</v>
      </c>
    </row>
    <row r="16" spans="1:2">
      <c r="A16" s="3">
        <v>21916</v>
      </c>
      <c r="B16" s="64">
        <v>102.07083</v>
      </c>
    </row>
    <row r="17" spans="1:2">
      <c r="A17" s="3">
        <v>21947</v>
      </c>
      <c r="B17" s="64">
        <v>102.26437</v>
      </c>
    </row>
    <row r="18" spans="1:2">
      <c r="A18" s="3">
        <v>21976</v>
      </c>
      <c r="B18" s="64">
        <v>102.27082</v>
      </c>
    </row>
    <row r="19" spans="1:2">
      <c r="A19" s="3">
        <v>22007</v>
      </c>
      <c r="B19" s="64">
        <v>102.45791</v>
      </c>
    </row>
    <row r="20" spans="1:2">
      <c r="A20" s="3">
        <v>22037</v>
      </c>
      <c r="B20" s="64">
        <v>102.62564</v>
      </c>
    </row>
    <row r="21" spans="1:2">
      <c r="A21" s="3">
        <v>22068</v>
      </c>
      <c r="B21" s="64">
        <v>102.6837</v>
      </c>
    </row>
    <row r="22" spans="1:2">
      <c r="A22" s="3">
        <v>22098</v>
      </c>
      <c r="B22" s="64">
        <v>102.86433</v>
      </c>
    </row>
    <row r="23" spans="1:2">
      <c r="A23" s="3">
        <v>22129</v>
      </c>
      <c r="B23" s="64">
        <v>103.01271</v>
      </c>
    </row>
    <row r="24" spans="1:2">
      <c r="A24" s="3">
        <v>22160</v>
      </c>
      <c r="B24" s="64">
        <v>103.09657</v>
      </c>
    </row>
    <row r="25" spans="1:2">
      <c r="A25" s="3">
        <v>22190</v>
      </c>
      <c r="B25" s="64">
        <v>103.15464</v>
      </c>
    </row>
    <row r="26" spans="1:2">
      <c r="A26" s="3">
        <v>22221</v>
      </c>
      <c r="B26" s="64">
        <v>103.43204</v>
      </c>
    </row>
    <row r="27" spans="1:2">
      <c r="A27" s="3">
        <v>22251</v>
      </c>
      <c r="B27" s="64">
        <v>103.39978000000001</v>
      </c>
    </row>
    <row r="28" spans="1:2">
      <c r="A28" s="3">
        <v>22282</v>
      </c>
      <c r="B28" s="64">
        <v>103.42559</v>
      </c>
    </row>
    <row r="29" spans="1:2">
      <c r="A29" s="3">
        <v>22313</v>
      </c>
      <c r="B29" s="64">
        <v>103.5288</v>
      </c>
    </row>
    <row r="30" spans="1:2">
      <c r="A30" s="3">
        <v>22341</v>
      </c>
      <c r="B30" s="64">
        <v>103.56106</v>
      </c>
    </row>
    <row r="31" spans="1:2">
      <c r="A31" s="3">
        <v>22372</v>
      </c>
      <c r="B31" s="64">
        <v>103.70299</v>
      </c>
    </row>
    <row r="32" spans="1:2">
      <c r="A32" s="3">
        <v>22402</v>
      </c>
      <c r="B32" s="64">
        <v>103.83846</v>
      </c>
    </row>
    <row r="33" spans="1:2">
      <c r="A33" s="3">
        <v>22433</v>
      </c>
      <c r="B33" s="64">
        <v>103.99329</v>
      </c>
    </row>
    <row r="34" spans="1:2">
      <c r="A34" s="3">
        <v>22463</v>
      </c>
      <c r="B34" s="64">
        <v>104.15457000000001</v>
      </c>
    </row>
    <row r="35" spans="1:2">
      <c r="A35" s="3">
        <v>22494</v>
      </c>
      <c r="B35" s="64">
        <v>104.26424</v>
      </c>
    </row>
    <row r="36" spans="1:2">
      <c r="A36" s="3">
        <v>22525</v>
      </c>
      <c r="B36" s="64">
        <v>104.47068</v>
      </c>
    </row>
    <row r="37" spans="1:2">
      <c r="A37" s="3">
        <v>22555</v>
      </c>
      <c r="B37" s="64">
        <v>104.50294</v>
      </c>
    </row>
    <row r="38" spans="1:2">
      <c r="A38" s="3">
        <v>22586</v>
      </c>
      <c r="B38" s="64">
        <v>104.52229</v>
      </c>
    </row>
    <row r="39" spans="1:2">
      <c r="A39" s="3">
        <v>22616</v>
      </c>
      <c r="B39" s="64">
        <v>104.61261</v>
      </c>
    </row>
    <row r="40" spans="1:2">
      <c r="A40" s="3">
        <v>22647</v>
      </c>
      <c r="B40" s="64">
        <v>104.73518</v>
      </c>
    </row>
    <row r="41" spans="1:2">
      <c r="A41" s="3">
        <v>22678</v>
      </c>
      <c r="B41" s="64">
        <v>104.90936000000001</v>
      </c>
    </row>
    <row r="42" spans="1:2">
      <c r="A42" s="3">
        <v>22706</v>
      </c>
      <c r="B42" s="64">
        <v>105.15451</v>
      </c>
    </row>
    <row r="43" spans="1:2">
      <c r="A43" s="3">
        <v>22737</v>
      </c>
      <c r="B43" s="64">
        <v>105.17386</v>
      </c>
    </row>
    <row r="44" spans="1:2">
      <c r="A44" s="3">
        <v>22767</v>
      </c>
      <c r="B44" s="64">
        <v>105.32223999999999</v>
      </c>
    </row>
    <row r="45" spans="1:2">
      <c r="A45" s="3">
        <v>22798</v>
      </c>
      <c r="B45" s="64">
        <v>105.51577</v>
      </c>
    </row>
    <row r="46" spans="1:2">
      <c r="A46" s="3">
        <v>22828</v>
      </c>
      <c r="B46" s="64">
        <v>105.60608999999999</v>
      </c>
    </row>
    <row r="47" spans="1:2">
      <c r="A47" s="3">
        <v>22859</v>
      </c>
      <c r="B47" s="64">
        <v>105.61899</v>
      </c>
    </row>
    <row r="48" spans="1:2">
      <c r="A48" s="3">
        <v>22890</v>
      </c>
      <c r="B48" s="64">
        <v>105.82543</v>
      </c>
    </row>
    <row r="49" spans="1:2">
      <c r="A49" s="3">
        <v>22920</v>
      </c>
      <c r="B49" s="64">
        <v>105.81898</v>
      </c>
    </row>
    <row r="50" spans="1:2">
      <c r="A50" s="3">
        <v>22951</v>
      </c>
      <c r="B50" s="64">
        <v>105.89639</v>
      </c>
    </row>
    <row r="51" spans="1:2">
      <c r="A51" s="3">
        <v>22981</v>
      </c>
      <c r="B51" s="64">
        <v>105.92865</v>
      </c>
    </row>
    <row r="52" spans="1:2">
      <c r="A52" s="3">
        <v>23012</v>
      </c>
      <c r="B52" s="64">
        <v>106.12864</v>
      </c>
    </row>
    <row r="53" spans="1:2">
      <c r="A53" s="3">
        <v>23043</v>
      </c>
      <c r="B53" s="64">
        <v>106.25121</v>
      </c>
    </row>
    <row r="54" spans="1:2">
      <c r="A54" s="3">
        <v>23071</v>
      </c>
      <c r="B54" s="64">
        <v>106.31572</v>
      </c>
    </row>
    <row r="55" spans="1:2">
      <c r="A55" s="3">
        <v>23102</v>
      </c>
      <c r="B55" s="64">
        <v>106.44475</v>
      </c>
    </row>
    <row r="56" spans="1:2">
      <c r="A56" s="3">
        <v>23132</v>
      </c>
      <c r="B56" s="64">
        <v>106.63827999999999</v>
      </c>
    </row>
    <row r="57" spans="1:2">
      <c r="A57" s="3">
        <v>23163</v>
      </c>
      <c r="B57" s="64">
        <v>106.81891</v>
      </c>
    </row>
    <row r="58" spans="1:2">
      <c r="A58" s="3">
        <v>23193</v>
      </c>
      <c r="B58" s="64">
        <v>106.91567999999999</v>
      </c>
    </row>
    <row r="59" spans="1:2">
      <c r="A59" s="3">
        <v>23224</v>
      </c>
      <c r="B59" s="64">
        <v>107.01245</v>
      </c>
    </row>
    <row r="60" spans="1:2">
      <c r="A60" s="3">
        <v>23255</v>
      </c>
      <c r="B60" s="64">
        <v>107.20599</v>
      </c>
    </row>
    <row r="61" spans="1:2">
      <c r="A61" s="3">
        <v>23285</v>
      </c>
      <c r="B61" s="64">
        <v>107.44468000000001</v>
      </c>
    </row>
    <row r="62" spans="1:2">
      <c r="A62" s="3">
        <v>23316</v>
      </c>
      <c r="B62" s="64">
        <v>107.54145</v>
      </c>
    </row>
    <row r="63" spans="1:2">
      <c r="A63" s="3">
        <v>23346</v>
      </c>
      <c r="B63" s="64">
        <v>107.69628</v>
      </c>
    </row>
    <row r="64" spans="1:2">
      <c r="A64" s="3">
        <v>23377</v>
      </c>
      <c r="B64" s="64">
        <v>107.84466</v>
      </c>
    </row>
    <row r="65" spans="1:2">
      <c r="A65" s="3">
        <v>23408</v>
      </c>
      <c r="B65" s="64">
        <v>108.05109</v>
      </c>
    </row>
    <row r="66" spans="1:2">
      <c r="A66" s="3">
        <v>23437</v>
      </c>
      <c r="B66" s="64">
        <v>108.15431</v>
      </c>
    </row>
    <row r="67" spans="1:2">
      <c r="A67" s="3">
        <v>23468</v>
      </c>
      <c r="B67" s="64">
        <v>108.25108</v>
      </c>
    </row>
    <row r="68" spans="1:2">
      <c r="A68" s="3">
        <v>23498</v>
      </c>
      <c r="B68" s="64">
        <v>108.34139999999999</v>
      </c>
    </row>
    <row r="69" spans="1:2">
      <c r="A69" s="3">
        <v>23529</v>
      </c>
      <c r="B69" s="64">
        <v>108.41880999999999</v>
      </c>
    </row>
    <row r="70" spans="1:2">
      <c r="A70" s="3">
        <v>23559</v>
      </c>
      <c r="B70" s="64">
        <v>108.52848</v>
      </c>
    </row>
    <row r="71" spans="1:2">
      <c r="A71" s="3">
        <v>23590</v>
      </c>
      <c r="B71" s="64">
        <v>108.67041</v>
      </c>
    </row>
    <row r="72" spans="1:2">
      <c r="A72" s="3">
        <v>23621</v>
      </c>
      <c r="B72" s="64">
        <v>108.71557</v>
      </c>
    </row>
    <row r="73" spans="1:2">
      <c r="A73" s="3">
        <v>23651</v>
      </c>
      <c r="B73" s="64">
        <v>108.76073</v>
      </c>
    </row>
    <row r="74" spans="1:2">
      <c r="A74" s="3">
        <v>23682</v>
      </c>
      <c r="B74" s="64">
        <v>108.91555</v>
      </c>
    </row>
    <row r="75" spans="1:2">
      <c r="A75" s="3">
        <v>23712</v>
      </c>
      <c r="B75" s="64">
        <v>109.07038</v>
      </c>
    </row>
    <row r="76" spans="1:2">
      <c r="A76" s="3">
        <v>23743</v>
      </c>
      <c r="B76" s="64">
        <v>109.21876</v>
      </c>
    </row>
    <row r="77" spans="1:2">
      <c r="A77" s="3">
        <v>23774</v>
      </c>
      <c r="B77" s="64">
        <v>109.34778</v>
      </c>
    </row>
    <row r="78" spans="1:2">
      <c r="A78" s="3">
        <v>23802</v>
      </c>
      <c r="B78" s="64">
        <v>109.4123</v>
      </c>
    </row>
    <row r="79" spans="1:2">
      <c r="A79" s="3">
        <v>23833</v>
      </c>
      <c r="B79" s="64">
        <v>109.54132</v>
      </c>
    </row>
    <row r="80" spans="1:2">
      <c r="A80" s="3">
        <v>23863</v>
      </c>
      <c r="B80" s="64">
        <v>109.74131</v>
      </c>
    </row>
    <row r="81" spans="1:2">
      <c r="A81" s="3">
        <v>23894</v>
      </c>
      <c r="B81" s="64">
        <v>109.71550000000001</v>
      </c>
    </row>
    <row r="82" spans="1:2">
      <c r="A82" s="3">
        <v>23924</v>
      </c>
      <c r="B82" s="64">
        <v>109.82517</v>
      </c>
    </row>
    <row r="83" spans="1:2">
      <c r="A83" s="3">
        <v>23955</v>
      </c>
      <c r="B83" s="64">
        <v>110.03161</v>
      </c>
    </row>
    <row r="84" spans="1:2">
      <c r="A84" s="3">
        <v>23986</v>
      </c>
      <c r="B84" s="64">
        <v>110.16063</v>
      </c>
    </row>
    <row r="85" spans="1:2">
      <c r="A85" s="3">
        <v>24016</v>
      </c>
      <c r="B85" s="64">
        <v>110.12193000000001</v>
      </c>
    </row>
    <row r="86" spans="1:2">
      <c r="A86" s="3">
        <v>24047</v>
      </c>
      <c r="B86" s="64">
        <v>110.32837000000001</v>
      </c>
    </row>
    <row r="87" spans="1:2">
      <c r="A87" s="3">
        <v>24077</v>
      </c>
      <c r="B87" s="64">
        <v>110.66383</v>
      </c>
    </row>
    <row r="88" spans="1:2">
      <c r="A88" s="3">
        <v>24108</v>
      </c>
      <c r="B88" s="64">
        <v>110.69607999999999</v>
      </c>
    </row>
    <row r="89" spans="1:2">
      <c r="A89" s="3">
        <v>24139</v>
      </c>
      <c r="B89" s="64">
        <v>110.96702999999999</v>
      </c>
    </row>
    <row r="90" spans="1:2">
      <c r="A90" s="3">
        <v>24167</v>
      </c>
      <c r="B90" s="64">
        <v>111.10896</v>
      </c>
    </row>
    <row r="91" spans="1:2">
      <c r="A91" s="3">
        <v>24198</v>
      </c>
      <c r="B91" s="64">
        <v>111.50893000000001</v>
      </c>
    </row>
    <row r="92" spans="1:2">
      <c r="A92" s="3">
        <v>24228</v>
      </c>
      <c r="B92" s="64">
        <v>111.80569</v>
      </c>
    </row>
    <row r="93" spans="1:2">
      <c r="A93" s="3">
        <v>24259</v>
      </c>
      <c r="B93" s="64">
        <v>112.16696</v>
      </c>
    </row>
    <row r="94" spans="1:2">
      <c r="A94" s="3">
        <v>24289</v>
      </c>
      <c r="B94" s="64">
        <v>112.49597</v>
      </c>
    </row>
    <row r="95" spans="1:2">
      <c r="A95" s="3">
        <v>24320</v>
      </c>
      <c r="B95" s="64">
        <v>112.70241</v>
      </c>
    </row>
    <row r="96" spans="1:2">
      <c r="A96" s="3">
        <v>24351</v>
      </c>
      <c r="B96" s="64">
        <v>113.05077</v>
      </c>
    </row>
    <row r="97" spans="1:2">
      <c r="A97" s="3">
        <v>24381</v>
      </c>
      <c r="B97" s="64">
        <v>113.41849000000001</v>
      </c>
    </row>
    <row r="98" spans="1:2">
      <c r="A98" s="3">
        <v>24412</v>
      </c>
      <c r="B98" s="64">
        <v>113.70234000000001</v>
      </c>
    </row>
    <row r="99" spans="1:2">
      <c r="A99" s="3">
        <v>24442</v>
      </c>
      <c r="B99" s="64">
        <v>114.05071</v>
      </c>
    </row>
    <row r="100" spans="1:2">
      <c r="A100" s="3">
        <v>24473</v>
      </c>
      <c r="B100" s="64">
        <v>114.15393</v>
      </c>
    </row>
    <row r="101" spans="1:2">
      <c r="A101" s="3">
        <v>24504</v>
      </c>
      <c r="B101" s="64">
        <v>114.36036</v>
      </c>
    </row>
    <row r="102" spans="1:2">
      <c r="A102" s="3">
        <v>24532</v>
      </c>
      <c r="B102" s="64">
        <v>114.53455</v>
      </c>
    </row>
    <row r="103" spans="1:2">
      <c r="A103" s="3">
        <v>24563</v>
      </c>
      <c r="B103" s="64">
        <v>114.85065</v>
      </c>
    </row>
    <row r="104" spans="1:2">
      <c r="A104" s="3">
        <v>24593</v>
      </c>
      <c r="B104" s="64">
        <v>115.10225</v>
      </c>
    </row>
    <row r="105" spans="1:2">
      <c r="A105" s="3">
        <v>24624</v>
      </c>
      <c r="B105" s="64">
        <v>115.39256</v>
      </c>
    </row>
    <row r="106" spans="1:2">
      <c r="A106" s="3">
        <v>24654</v>
      </c>
      <c r="B106" s="64">
        <v>115.78608</v>
      </c>
    </row>
    <row r="107" spans="1:2">
      <c r="A107" s="3">
        <v>24685</v>
      </c>
      <c r="B107" s="64">
        <v>116.14089</v>
      </c>
    </row>
    <row r="108" spans="1:2">
      <c r="A108" s="3">
        <v>24716</v>
      </c>
      <c r="B108" s="64">
        <v>116.55377</v>
      </c>
    </row>
    <row r="109" spans="1:2">
      <c r="A109" s="3">
        <v>24746</v>
      </c>
      <c r="B109" s="64">
        <v>116.986</v>
      </c>
    </row>
    <row r="110" spans="1:2">
      <c r="A110" s="3">
        <v>24777</v>
      </c>
      <c r="B110" s="64">
        <v>117.36017</v>
      </c>
    </row>
    <row r="111" spans="1:2">
      <c r="A111" s="3">
        <v>24807</v>
      </c>
      <c r="B111" s="64">
        <v>117.65047</v>
      </c>
    </row>
    <row r="112" spans="1:2">
      <c r="A112" s="3">
        <v>24838</v>
      </c>
      <c r="B112" s="64">
        <v>118.17301999999999</v>
      </c>
    </row>
    <row r="113" spans="1:2">
      <c r="A113" s="3">
        <v>24869</v>
      </c>
      <c r="B113" s="64">
        <v>118.68267</v>
      </c>
    </row>
    <row r="114" spans="1:2">
      <c r="A114" s="3">
        <v>24898</v>
      </c>
      <c r="B114" s="64">
        <v>119.1536</v>
      </c>
    </row>
    <row r="115" spans="1:2">
      <c r="A115" s="3">
        <v>24929</v>
      </c>
      <c r="B115" s="64">
        <v>119.59228</v>
      </c>
    </row>
    <row r="116" spans="1:2">
      <c r="A116" s="3">
        <v>24959</v>
      </c>
      <c r="B116" s="64">
        <v>120.04387</v>
      </c>
    </row>
    <row r="117" spans="1:2">
      <c r="A117" s="3">
        <v>24990</v>
      </c>
      <c r="B117" s="64">
        <v>120.51481</v>
      </c>
    </row>
    <row r="118" spans="1:2">
      <c r="A118" s="3">
        <v>25020</v>
      </c>
      <c r="B118" s="64">
        <v>120.91477999999999</v>
      </c>
    </row>
    <row r="119" spans="1:2">
      <c r="A119" s="3">
        <v>25051</v>
      </c>
      <c r="B119" s="64">
        <v>121.38572000000001</v>
      </c>
    </row>
    <row r="120" spans="1:2">
      <c r="A120" s="3">
        <v>25082</v>
      </c>
      <c r="B120" s="64">
        <v>121.87600999999999</v>
      </c>
    </row>
    <row r="121" spans="1:2">
      <c r="A121" s="3">
        <v>25112</v>
      </c>
      <c r="B121" s="64">
        <v>122.37275</v>
      </c>
    </row>
    <row r="122" spans="1:2">
      <c r="A122" s="3">
        <v>25143</v>
      </c>
      <c r="B122" s="64">
        <v>122.83723999999999</v>
      </c>
    </row>
    <row r="123" spans="1:2">
      <c r="A123" s="3">
        <v>25173</v>
      </c>
      <c r="B123" s="64">
        <v>123.20495</v>
      </c>
    </row>
    <row r="124" spans="1:2">
      <c r="A124" s="3">
        <v>25204</v>
      </c>
      <c r="B124" s="64">
        <v>123.66943999999999</v>
      </c>
    </row>
    <row r="125" spans="1:2">
      <c r="A125" s="3">
        <v>25235</v>
      </c>
      <c r="B125" s="64">
        <v>124.09522</v>
      </c>
    </row>
    <row r="126" spans="1:2">
      <c r="A126" s="3">
        <v>25263</v>
      </c>
      <c r="B126" s="64">
        <v>124.67583</v>
      </c>
    </row>
    <row r="127" spans="1:2">
      <c r="A127" s="3">
        <v>25294</v>
      </c>
      <c r="B127" s="64">
        <v>125.15322</v>
      </c>
    </row>
    <row r="128" spans="1:2">
      <c r="A128" s="3">
        <v>25324</v>
      </c>
      <c r="B128" s="64">
        <v>125.65640999999999</v>
      </c>
    </row>
    <row r="129" spans="1:2">
      <c r="A129" s="3">
        <v>25355</v>
      </c>
      <c r="B129" s="64">
        <v>126.08864</v>
      </c>
    </row>
    <row r="130" spans="1:2">
      <c r="A130" s="3">
        <v>25385</v>
      </c>
      <c r="B130" s="64">
        <v>126.67570000000001</v>
      </c>
    </row>
    <row r="131" spans="1:2">
      <c r="A131" s="3">
        <v>25416</v>
      </c>
      <c r="B131" s="64">
        <v>127.03051000000001</v>
      </c>
    </row>
    <row r="132" spans="1:2">
      <c r="A132" s="3">
        <v>25447</v>
      </c>
      <c r="B132" s="64">
        <v>127.54016</v>
      </c>
    </row>
    <row r="133" spans="1:2">
      <c r="A133" s="3">
        <v>25477</v>
      </c>
      <c r="B133" s="64">
        <v>128.08851000000001</v>
      </c>
    </row>
    <row r="134" spans="1:2">
      <c r="A134" s="3">
        <v>25508</v>
      </c>
      <c r="B134" s="64">
        <v>128.5788</v>
      </c>
    </row>
    <row r="135" spans="1:2">
      <c r="A135" s="3">
        <v>25538</v>
      </c>
      <c r="B135" s="64">
        <v>129.05618999999999</v>
      </c>
    </row>
    <row r="136" spans="1:2">
      <c r="A136" s="3">
        <v>25569</v>
      </c>
      <c r="B136" s="64">
        <v>129.48196999999999</v>
      </c>
    </row>
    <row r="137" spans="1:2">
      <c r="A137" s="3">
        <v>25600</v>
      </c>
      <c r="B137" s="64">
        <v>129.97871000000001</v>
      </c>
    </row>
    <row r="138" spans="1:2">
      <c r="A138" s="3">
        <v>25628</v>
      </c>
      <c r="B138" s="64">
        <v>130.46254999999999</v>
      </c>
    </row>
    <row r="139" spans="1:2">
      <c r="A139" s="3">
        <v>25659</v>
      </c>
      <c r="B139" s="64">
        <v>130.97864999999999</v>
      </c>
    </row>
    <row r="140" spans="1:2">
      <c r="A140" s="3">
        <v>25689</v>
      </c>
      <c r="B140" s="64">
        <v>131.44313</v>
      </c>
    </row>
    <row r="141" spans="1:2">
      <c r="A141" s="3">
        <v>25720</v>
      </c>
      <c r="B141" s="64">
        <v>131.91407000000001</v>
      </c>
    </row>
    <row r="142" spans="1:2">
      <c r="A142" s="3">
        <v>25750</v>
      </c>
      <c r="B142" s="64">
        <v>132.41726</v>
      </c>
    </row>
    <row r="143" spans="1:2">
      <c r="A143" s="3">
        <v>25781</v>
      </c>
      <c r="B143" s="64">
        <v>132.87530000000001</v>
      </c>
    </row>
    <row r="144" spans="1:2">
      <c r="A144" s="3">
        <v>25812</v>
      </c>
      <c r="B144" s="64">
        <v>133.43010000000001</v>
      </c>
    </row>
    <row r="145" spans="1:2">
      <c r="A145" s="3">
        <v>25842</v>
      </c>
      <c r="B145" s="64">
        <v>134.08812</v>
      </c>
    </row>
    <row r="146" spans="1:2">
      <c r="A146" s="3">
        <v>25873</v>
      </c>
      <c r="B146" s="64">
        <v>134.7784</v>
      </c>
    </row>
    <row r="147" spans="1:2">
      <c r="A147" s="3">
        <v>25903</v>
      </c>
      <c r="B147" s="64">
        <v>135.45578</v>
      </c>
    </row>
    <row r="148" spans="1:2">
      <c r="A148" s="3">
        <v>25934</v>
      </c>
      <c r="B148" s="64">
        <v>135.99123</v>
      </c>
    </row>
    <row r="149" spans="1:2">
      <c r="A149" s="3">
        <v>25965</v>
      </c>
      <c r="B149" s="64">
        <v>136.50731999999999</v>
      </c>
    </row>
    <row r="150" spans="1:2">
      <c r="A150" s="3">
        <v>25993</v>
      </c>
      <c r="B150" s="64">
        <v>136.946</v>
      </c>
    </row>
    <row r="151" spans="1:2">
      <c r="A151" s="3">
        <v>26024</v>
      </c>
      <c r="B151" s="64">
        <v>137.45564999999999</v>
      </c>
    </row>
    <row r="152" spans="1:2">
      <c r="A152" s="3">
        <v>26054</v>
      </c>
      <c r="B152" s="64">
        <v>138.05561</v>
      </c>
    </row>
    <row r="153" spans="1:2">
      <c r="A153" s="3">
        <v>26085</v>
      </c>
      <c r="B153" s="64">
        <v>138.60396</v>
      </c>
    </row>
    <row r="154" spans="1:2">
      <c r="A154" s="3">
        <v>26115</v>
      </c>
      <c r="B154" s="64">
        <v>139.13296</v>
      </c>
    </row>
    <row r="155" spans="1:2">
      <c r="A155" s="3">
        <v>26146</v>
      </c>
      <c r="B155" s="64">
        <v>139.32650000000001</v>
      </c>
    </row>
    <row r="156" spans="1:2">
      <c r="A156" s="3">
        <v>26177</v>
      </c>
      <c r="B156" s="64">
        <v>139.55874</v>
      </c>
    </row>
    <row r="157" spans="1:2">
      <c r="A157" s="3">
        <v>26207</v>
      </c>
      <c r="B157" s="64">
        <v>139.77807999999999</v>
      </c>
    </row>
    <row r="158" spans="1:2">
      <c r="A158" s="3">
        <v>26238</v>
      </c>
      <c r="B158" s="64">
        <v>140.09419</v>
      </c>
    </row>
    <row r="159" spans="1:2">
      <c r="A159" s="3">
        <v>26268</v>
      </c>
      <c r="B159" s="64">
        <v>140.53287</v>
      </c>
    </row>
    <row r="160" spans="1:2">
      <c r="A160" s="3">
        <v>26299</v>
      </c>
      <c r="B160" s="64">
        <v>141.13283000000001</v>
      </c>
    </row>
    <row r="161" spans="1:2">
      <c r="A161" s="3">
        <v>26330</v>
      </c>
      <c r="B161" s="64">
        <v>141.51345000000001</v>
      </c>
    </row>
    <row r="162" spans="1:2">
      <c r="A162" s="3">
        <v>26359</v>
      </c>
      <c r="B162" s="64">
        <v>141.79085000000001</v>
      </c>
    </row>
    <row r="163" spans="1:2">
      <c r="A163" s="3">
        <v>26390</v>
      </c>
      <c r="B163" s="64">
        <v>142.11985999999999</v>
      </c>
    </row>
    <row r="164" spans="1:2">
      <c r="A164" s="3">
        <v>26420</v>
      </c>
      <c r="B164" s="64">
        <v>142.44887</v>
      </c>
    </row>
    <row r="165" spans="1:2">
      <c r="A165" s="3">
        <v>26451</v>
      </c>
      <c r="B165" s="64">
        <v>142.73918</v>
      </c>
    </row>
    <row r="166" spans="1:2">
      <c r="A166" s="3">
        <v>26481</v>
      </c>
      <c r="B166" s="64">
        <v>143.1456</v>
      </c>
    </row>
    <row r="167" spans="1:2">
      <c r="A167" s="3">
        <v>26512</v>
      </c>
      <c r="B167" s="64">
        <v>143.44881000000001</v>
      </c>
    </row>
    <row r="168" spans="1:2">
      <c r="A168" s="3">
        <v>26543</v>
      </c>
      <c r="B168" s="64">
        <v>143.92619999999999</v>
      </c>
    </row>
    <row r="169" spans="1:2">
      <c r="A169" s="3">
        <v>26573</v>
      </c>
      <c r="B169" s="64">
        <v>144.01006000000001</v>
      </c>
    </row>
    <row r="170" spans="1:2">
      <c r="A170" s="3">
        <v>26604</v>
      </c>
      <c r="B170" s="64">
        <v>144.39068</v>
      </c>
    </row>
    <row r="171" spans="1:2">
      <c r="A171" s="3">
        <v>26634</v>
      </c>
      <c r="B171" s="64">
        <v>144.82291000000001</v>
      </c>
    </row>
    <row r="172" spans="1:2">
      <c r="A172" s="3">
        <v>26665</v>
      </c>
      <c r="B172" s="64">
        <v>144.91323</v>
      </c>
    </row>
    <row r="173" spans="1:2">
      <c r="A173" s="3">
        <v>26696</v>
      </c>
      <c r="B173" s="64">
        <v>145.37127000000001</v>
      </c>
    </row>
    <row r="174" spans="1:2">
      <c r="A174" s="3">
        <v>26724</v>
      </c>
      <c r="B174" s="64">
        <v>145.95832999999999</v>
      </c>
    </row>
    <row r="175" spans="1:2">
      <c r="A175" s="3">
        <v>26755</v>
      </c>
      <c r="B175" s="64">
        <v>146.80342999999999</v>
      </c>
    </row>
    <row r="176" spans="1:2">
      <c r="A176" s="3">
        <v>26785</v>
      </c>
      <c r="B176" s="64">
        <v>147.37114</v>
      </c>
    </row>
    <row r="177" spans="1:2">
      <c r="A177" s="3">
        <v>26816</v>
      </c>
      <c r="B177" s="64">
        <v>148.00980999999999</v>
      </c>
    </row>
    <row r="178" spans="1:2">
      <c r="A178" s="3">
        <v>26846</v>
      </c>
      <c r="B178" s="64">
        <v>148.64202</v>
      </c>
    </row>
    <row r="179" spans="1:2">
      <c r="A179" s="3">
        <v>26877</v>
      </c>
      <c r="B179" s="64">
        <v>149.3323</v>
      </c>
    </row>
    <row r="180" spans="1:2">
      <c r="A180" s="3">
        <v>26908</v>
      </c>
      <c r="B180" s="64">
        <v>150.08708999999999</v>
      </c>
    </row>
    <row r="181" spans="1:2">
      <c r="A181" s="3">
        <v>26938</v>
      </c>
      <c r="B181" s="64">
        <v>150.6677</v>
      </c>
    </row>
    <row r="182" spans="1:2">
      <c r="A182" s="3">
        <v>26969</v>
      </c>
      <c r="B182" s="64">
        <v>151.39668</v>
      </c>
    </row>
    <row r="183" spans="1:2">
      <c r="A183" s="3">
        <v>26999</v>
      </c>
      <c r="B183" s="64">
        <v>152.23534000000001</v>
      </c>
    </row>
    <row r="184" spans="1:2">
      <c r="A184" s="3">
        <v>27030</v>
      </c>
      <c r="B184" s="64">
        <v>152.98367999999999</v>
      </c>
    </row>
    <row r="185" spans="1:2">
      <c r="A185" s="3">
        <v>27061</v>
      </c>
      <c r="B185" s="64">
        <v>153.95780999999999</v>
      </c>
    </row>
    <row r="186" spans="1:2">
      <c r="A186" s="3">
        <v>27089</v>
      </c>
      <c r="B186" s="64">
        <v>155.15772999999999</v>
      </c>
    </row>
    <row r="187" spans="1:2">
      <c r="A187" s="3">
        <v>27120</v>
      </c>
      <c r="B187" s="64">
        <v>156.31895</v>
      </c>
    </row>
    <row r="188" spans="1:2">
      <c r="A188" s="3">
        <v>27150</v>
      </c>
      <c r="B188" s="64">
        <v>157.82208</v>
      </c>
    </row>
    <row r="189" spans="1:2">
      <c r="A189" s="3">
        <v>27181</v>
      </c>
      <c r="B189" s="64">
        <v>159.44132999999999</v>
      </c>
    </row>
    <row r="190" spans="1:2">
      <c r="A190" s="3">
        <v>27211</v>
      </c>
      <c r="B190" s="64">
        <v>160.85414</v>
      </c>
    </row>
    <row r="191" spans="1:2">
      <c r="A191" s="3">
        <v>27242</v>
      </c>
      <c r="B191" s="64">
        <v>162.40243000000001</v>
      </c>
    </row>
    <row r="192" spans="1:2">
      <c r="A192" s="3">
        <v>27273</v>
      </c>
      <c r="B192" s="64">
        <v>163.8604</v>
      </c>
    </row>
    <row r="193" spans="1:2">
      <c r="A193" s="3">
        <v>27303</v>
      </c>
      <c r="B193" s="64">
        <v>165.14418000000001</v>
      </c>
    </row>
    <row r="194" spans="1:2">
      <c r="A194" s="3">
        <v>27334</v>
      </c>
      <c r="B194" s="64">
        <v>166.35056</v>
      </c>
    </row>
    <row r="195" spans="1:2">
      <c r="A195" s="3">
        <v>27364</v>
      </c>
      <c r="B195" s="64">
        <v>167.52467999999999</v>
      </c>
    </row>
    <row r="196" spans="1:2">
      <c r="A196" s="3">
        <v>27395</v>
      </c>
      <c r="B196" s="64">
        <v>168.49880999999999</v>
      </c>
    </row>
    <row r="197" spans="1:2">
      <c r="A197" s="3">
        <v>27426</v>
      </c>
      <c r="B197" s="64">
        <v>169.69228000000001</v>
      </c>
    </row>
    <row r="198" spans="1:2">
      <c r="A198" s="3">
        <v>27454</v>
      </c>
      <c r="B198" s="64">
        <v>170.57608999999999</v>
      </c>
    </row>
    <row r="199" spans="1:2">
      <c r="A199" s="3">
        <v>27485</v>
      </c>
      <c r="B199" s="64">
        <v>171.4083</v>
      </c>
    </row>
    <row r="200" spans="1:2">
      <c r="A200" s="3">
        <v>27515</v>
      </c>
      <c r="B200" s="64">
        <v>172.13728</v>
      </c>
    </row>
    <row r="201" spans="1:2">
      <c r="A201" s="3">
        <v>27546</v>
      </c>
      <c r="B201" s="64">
        <v>172.97594000000001</v>
      </c>
    </row>
    <row r="202" spans="1:2">
      <c r="A202" s="3">
        <v>27576</v>
      </c>
      <c r="B202" s="64">
        <v>174.04038</v>
      </c>
    </row>
    <row r="203" spans="1:2">
      <c r="A203" s="3">
        <v>27607</v>
      </c>
      <c r="B203" s="64">
        <v>174.64035000000001</v>
      </c>
    </row>
    <row r="204" spans="1:2">
      <c r="A204" s="3">
        <v>27638</v>
      </c>
      <c r="B204" s="64">
        <v>175.58867000000001</v>
      </c>
    </row>
    <row r="205" spans="1:2">
      <c r="A205" s="3">
        <v>27668</v>
      </c>
      <c r="B205" s="64">
        <v>176.46602999999999</v>
      </c>
    </row>
    <row r="206" spans="1:2">
      <c r="A206" s="3">
        <v>27699</v>
      </c>
      <c r="B206" s="64">
        <v>177.6337</v>
      </c>
    </row>
    <row r="207" spans="1:2">
      <c r="A207" s="3">
        <v>27729</v>
      </c>
      <c r="B207" s="64">
        <v>178.71105</v>
      </c>
    </row>
    <row r="208" spans="1:2">
      <c r="A208" s="3">
        <v>27760</v>
      </c>
      <c r="B208" s="64">
        <v>179.62711999999999</v>
      </c>
    </row>
    <row r="209" spans="1:2">
      <c r="A209" s="3">
        <v>27791</v>
      </c>
      <c r="B209" s="64">
        <v>180.3432</v>
      </c>
    </row>
    <row r="210" spans="1:2">
      <c r="A210" s="3">
        <v>27820</v>
      </c>
      <c r="B210" s="64">
        <v>180.93671000000001</v>
      </c>
    </row>
    <row r="211" spans="1:2">
      <c r="A211" s="3">
        <v>27851</v>
      </c>
      <c r="B211" s="64">
        <v>181.64635000000001</v>
      </c>
    </row>
    <row r="212" spans="1:2">
      <c r="A212" s="3">
        <v>27881</v>
      </c>
      <c r="B212" s="64">
        <v>182.50434999999999</v>
      </c>
    </row>
    <row r="213" spans="1:2">
      <c r="A213" s="3">
        <v>27912</v>
      </c>
      <c r="B213" s="64">
        <v>183.24624</v>
      </c>
    </row>
    <row r="214" spans="1:2">
      <c r="A214" s="3">
        <v>27942</v>
      </c>
      <c r="B214" s="64">
        <v>184.25263000000001</v>
      </c>
    </row>
    <row r="215" spans="1:2">
      <c r="A215" s="3">
        <v>27973</v>
      </c>
      <c r="B215" s="64">
        <v>185.31708</v>
      </c>
    </row>
    <row r="216" spans="1:2">
      <c r="A216" s="3">
        <v>28004</v>
      </c>
      <c r="B216" s="64">
        <v>186.40088</v>
      </c>
    </row>
    <row r="217" spans="1:2">
      <c r="A217" s="3">
        <v>28034</v>
      </c>
      <c r="B217" s="64">
        <v>187.31694999999999</v>
      </c>
    </row>
    <row r="218" spans="1:2">
      <c r="A218" s="3">
        <v>28065</v>
      </c>
      <c r="B218" s="64">
        <v>188.16851</v>
      </c>
    </row>
    <row r="219" spans="1:2">
      <c r="A219" s="3">
        <v>28095</v>
      </c>
      <c r="B219" s="64">
        <v>189.18779000000001</v>
      </c>
    </row>
    <row r="220" spans="1:2">
      <c r="A220" s="3">
        <v>28126</v>
      </c>
      <c r="B220" s="64">
        <v>190.34255999999999</v>
      </c>
    </row>
    <row r="221" spans="1:2">
      <c r="A221" s="3">
        <v>28157</v>
      </c>
      <c r="B221" s="64">
        <v>191.51023000000001</v>
      </c>
    </row>
    <row r="222" spans="1:2">
      <c r="A222" s="3">
        <v>28185</v>
      </c>
      <c r="B222" s="64">
        <v>192.32308</v>
      </c>
    </row>
    <row r="223" spans="1:2">
      <c r="A223" s="3">
        <v>28216</v>
      </c>
      <c r="B223" s="64">
        <v>193.2714</v>
      </c>
    </row>
    <row r="224" spans="1:2">
      <c r="A224" s="3">
        <v>28246</v>
      </c>
      <c r="B224" s="64">
        <v>194.25843</v>
      </c>
    </row>
    <row r="225" spans="1:2">
      <c r="A225" s="3">
        <v>28277</v>
      </c>
      <c r="B225" s="64">
        <v>195.41964999999999</v>
      </c>
    </row>
    <row r="226" spans="1:2">
      <c r="A226" s="3">
        <v>28307</v>
      </c>
      <c r="B226" s="64">
        <v>196.62602000000001</v>
      </c>
    </row>
    <row r="227" spans="1:2">
      <c r="A227" s="3">
        <v>28338</v>
      </c>
      <c r="B227" s="64">
        <v>197.59370000000001</v>
      </c>
    </row>
    <row r="228" spans="1:2">
      <c r="A228" s="3">
        <v>28369</v>
      </c>
      <c r="B228" s="64">
        <v>198.42590999999999</v>
      </c>
    </row>
    <row r="229" spans="1:2">
      <c r="A229" s="3">
        <v>28399</v>
      </c>
      <c r="B229" s="64">
        <v>199.38713999999999</v>
      </c>
    </row>
    <row r="230" spans="1:2">
      <c r="A230" s="3">
        <v>28430</v>
      </c>
      <c r="B230" s="64">
        <v>200.41933</v>
      </c>
    </row>
    <row r="231" spans="1:2">
      <c r="A231" s="3">
        <v>28460</v>
      </c>
      <c r="B231" s="64">
        <v>201.45151999999999</v>
      </c>
    </row>
    <row r="232" spans="1:2">
      <c r="A232" s="3">
        <v>28491</v>
      </c>
      <c r="B232" s="64">
        <v>202.65789000000001</v>
      </c>
    </row>
    <row r="233" spans="1:2">
      <c r="A233" s="3">
        <v>28522</v>
      </c>
      <c r="B233" s="64">
        <v>203.43849</v>
      </c>
    </row>
    <row r="234" spans="1:2">
      <c r="A234" s="3">
        <v>28550</v>
      </c>
      <c r="B234" s="64">
        <v>204.54164</v>
      </c>
    </row>
    <row r="235" spans="1:2">
      <c r="A235" s="3">
        <v>28581</v>
      </c>
      <c r="B235" s="64">
        <v>205.86413999999999</v>
      </c>
    </row>
    <row r="236" spans="1:2">
      <c r="A236" s="3">
        <v>28611</v>
      </c>
      <c r="B236" s="64">
        <v>207.07696000000001</v>
      </c>
    </row>
    <row r="237" spans="1:2">
      <c r="A237" s="3">
        <v>28642</v>
      </c>
      <c r="B237" s="64">
        <v>208.23173</v>
      </c>
    </row>
    <row r="238" spans="1:2">
      <c r="A238" s="3">
        <v>28672</v>
      </c>
      <c r="B238" s="64">
        <v>209.45744999999999</v>
      </c>
    </row>
    <row r="239" spans="1:2">
      <c r="A239" s="3">
        <v>28703</v>
      </c>
      <c r="B239" s="64">
        <v>210.57996</v>
      </c>
    </row>
    <row r="240" spans="1:2">
      <c r="A240" s="3">
        <v>28734</v>
      </c>
      <c r="B240" s="64">
        <v>211.79279</v>
      </c>
    </row>
    <row r="241" spans="1:2">
      <c r="A241" s="3">
        <v>28764</v>
      </c>
      <c r="B241" s="64">
        <v>213.34753000000001</v>
      </c>
    </row>
    <row r="242" spans="1:2">
      <c r="A242" s="3">
        <v>28795</v>
      </c>
      <c r="B242" s="64">
        <v>214.49583999999999</v>
      </c>
    </row>
    <row r="243" spans="1:2">
      <c r="A243" s="3">
        <v>28825</v>
      </c>
      <c r="B243" s="64">
        <v>215.32803999999999</v>
      </c>
    </row>
    <row r="244" spans="1:2">
      <c r="A244" s="3">
        <v>28856</v>
      </c>
      <c r="B244" s="64">
        <v>216.43119999999999</v>
      </c>
    </row>
    <row r="245" spans="1:2">
      <c r="A245" s="3">
        <v>28887</v>
      </c>
      <c r="B245" s="64">
        <v>217.14082999999999</v>
      </c>
    </row>
    <row r="246" spans="1:2">
      <c r="A246" s="3">
        <v>28915</v>
      </c>
      <c r="B246" s="64">
        <v>218.38591</v>
      </c>
    </row>
    <row r="247" spans="1:2">
      <c r="A247" s="3">
        <v>28946</v>
      </c>
      <c r="B247" s="64">
        <v>220.40513999999999</v>
      </c>
    </row>
    <row r="248" spans="1:2">
      <c r="A248" s="3">
        <v>28976</v>
      </c>
      <c r="B248" s="64">
        <v>222.32114000000001</v>
      </c>
    </row>
    <row r="249" spans="1:2">
      <c r="A249" s="3">
        <v>29007</v>
      </c>
      <c r="B249" s="64">
        <v>223.56621999999999</v>
      </c>
    </row>
    <row r="250" spans="1:2">
      <c r="A250" s="3">
        <v>29037</v>
      </c>
      <c r="B250" s="64">
        <v>224.68872999999999</v>
      </c>
    </row>
    <row r="251" spans="1:2">
      <c r="A251" s="3">
        <v>29068</v>
      </c>
      <c r="B251" s="64">
        <v>226.17895999999999</v>
      </c>
    </row>
    <row r="252" spans="1:2">
      <c r="A252" s="3">
        <v>29099</v>
      </c>
      <c r="B252" s="64">
        <v>227.72078999999999</v>
      </c>
    </row>
    <row r="253" spans="1:2">
      <c r="A253" s="3">
        <v>29129</v>
      </c>
      <c r="B253" s="64">
        <v>229.3852</v>
      </c>
    </row>
    <row r="254" spans="1:2">
      <c r="A254" s="3">
        <v>29160</v>
      </c>
      <c r="B254" s="64">
        <v>230.84961999999999</v>
      </c>
    </row>
    <row r="255" spans="1:2">
      <c r="A255" s="3">
        <v>29190</v>
      </c>
      <c r="B255" s="64">
        <v>232.50757999999999</v>
      </c>
    </row>
    <row r="256" spans="1:2">
      <c r="A256" s="3">
        <v>29221</v>
      </c>
      <c r="B256" s="64">
        <v>234.27520999999999</v>
      </c>
    </row>
    <row r="257" spans="1:2">
      <c r="A257" s="3">
        <v>29252</v>
      </c>
      <c r="B257" s="64">
        <v>236.61053999999999</v>
      </c>
    </row>
    <row r="258" spans="1:2">
      <c r="A258" s="3">
        <v>29281</v>
      </c>
      <c r="B258" s="64">
        <v>238.80394999999999</v>
      </c>
    </row>
    <row r="259" spans="1:2">
      <c r="A259" s="3">
        <v>29312</v>
      </c>
      <c r="B259" s="64">
        <v>240.02968000000001</v>
      </c>
    </row>
    <row r="260" spans="1:2">
      <c r="A260" s="3">
        <v>29342</v>
      </c>
      <c r="B260" s="64">
        <v>241.96503000000001</v>
      </c>
    </row>
    <row r="261" spans="1:2">
      <c r="A261" s="3">
        <v>29373</v>
      </c>
      <c r="B261" s="64">
        <v>243.57138</v>
      </c>
    </row>
    <row r="262" spans="1:2">
      <c r="A262" s="3">
        <v>29403</v>
      </c>
      <c r="B262" s="64">
        <v>245.28094999999999</v>
      </c>
    </row>
    <row r="263" spans="1:2">
      <c r="A263" s="3">
        <v>29434</v>
      </c>
      <c r="B263" s="64">
        <v>247.05502999999999</v>
      </c>
    </row>
    <row r="264" spans="1:2">
      <c r="A264" s="3">
        <v>29465</v>
      </c>
      <c r="B264" s="64">
        <v>249.38390999999999</v>
      </c>
    </row>
    <row r="265" spans="1:2">
      <c r="A265" s="3">
        <v>29495</v>
      </c>
      <c r="B265" s="64">
        <v>251.43539000000001</v>
      </c>
    </row>
    <row r="266" spans="1:2">
      <c r="A266" s="3">
        <v>29526</v>
      </c>
      <c r="B266" s="64">
        <v>253.41591</v>
      </c>
    </row>
    <row r="267" spans="1:2">
      <c r="A267" s="3">
        <v>29556</v>
      </c>
      <c r="B267" s="64">
        <v>254.93839</v>
      </c>
    </row>
    <row r="268" spans="1:2">
      <c r="A268" s="3">
        <v>29587</v>
      </c>
      <c r="B268" s="64">
        <v>257.15114999999997</v>
      </c>
    </row>
    <row r="269" spans="1:2">
      <c r="A269" s="3">
        <v>29618</v>
      </c>
      <c r="B269" s="64">
        <v>259.02845000000002</v>
      </c>
    </row>
    <row r="270" spans="1:2">
      <c r="A270" s="3">
        <v>29646</v>
      </c>
      <c r="B270" s="64">
        <v>260.46706999999998</v>
      </c>
    </row>
    <row r="271" spans="1:2">
      <c r="A271" s="3">
        <v>29677</v>
      </c>
      <c r="B271" s="64">
        <v>262.13148000000001</v>
      </c>
    </row>
    <row r="272" spans="1:2">
      <c r="A272" s="3">
        <v>29707</v>
      </c>
      <c r="B272" s="64">
        <v>263.93781000000001</v>
      </c>
    </row>
    <row r="273" spans="1:2">
      <c r="A273" s="3">
        <v>29738</v>
      </c>
      <c r="B273" s="64">
        <v>265.25385</v>
      </c>
    </row>
    <row r="274" spans="1:2">
      <c r="A274" s="3">
        <v>29768</v>
      </c>
      <c r="B274" s="64">
        <v>266.85374999999999</v>
      </c>
    </row>
    <row r="275" spans="1:2">
      <c r="A275" s="3">
        <v>29799</v>
      </c>
      <c r="B275" s="64">
        <v>268.64073000000002</v>
      </c>
    </row>
    <row r="276" spans="1:2">
      <c r="A276" s="3">
        <v>29830</v>
      </c>
      <c r="B276" s="64">
        <v>270.40190999999999</v>
      </c>
    </row>
    <row r="277" spans="1:2">
      <c r="A277" s="3">
        <v>29860</v>
      </c>
      <c r="B277" s="64">
        <v>272.01470999999998</v>
      </c>
    </row>
    <row r="278" spans="1:2">
      <c r="A278" s="3">
        <v>29891</v>
      </c>
      <c r="B278" s="64">
        <v>273.60169999999999</v>
      </c>
    </row>
    <row r="279" spans="1:2">
      <c r="A279" s="3">
        <v>29921</v>
      </c>
      <c r="B279" s="64">
        <v>274.61453999999998</v>
      </c>
    </row>
    <row r="280" spans="1:2">
      <c r="A280" s="3">
        <v>29952</v>
      </c>
      <c r="B280" s="64">
        <v>276.29829999999998</v>
      </c>
    </row>
    <row r="281" spans="1:2">
      <c r="A281" s="3">
        <v>29983</v>
      </c>
      <c r="B281" s="64">
        <v>277.36275000000001</v>
      </c>
    </row>
    <row r="282" spans="1:2">
      <c r="A282" s="3">
        <v>30011</v>
      </c>
      <c r="B282" s="64">
        <v>278.57558</v>
      </c>
    </row>
    <row r="283" spans="1:2">
      <c r="A283" s="3">
        <v>30042</v>
      </c>
      <c r="B283" s="64">
        <v>279.67872999999997</v>
      </c>
    </row>
    <row r="284" spans="1:2">
      <c r="A284" s="3">
        <v>30072</v>
      </c>
      <c r="B284" s="64">
        <v>281.20121</v>
      </c>
    </row>
    <row r="285" spans="1:2">
      <c r="A285" s="3">
        <v>30103</v>
      </c>
      <c r="B285" s="64">
        <v>282.61401999999998</v>
      </c>
    </row>
    <row r="286" spans="1:2">
      <c r="A286" s="3">
        <v>30133</v>
      </c>
      <c r="B286" s="64">
        <v>284.44616000000002</v>
      </c>
    </row>
    <row r="287" spans="1:2">
      <c r="A287" s="3">
        <v>30164</v>
      </c>
      <c r="B287" s="64">
        <v>285.75576000000001</v>
      </c>
    </row>
    <row r="288" spans="1:2">
      <c r="A288" s="3">
        <v>30195</v>
      </c>
      <c r="B288" s="64">
        <v>286.81375000000003</v>
      </c>
    </row>
    <row r="289" spans="1:2">
      <c r="A289" s="3">
        <v>30225</v>
      </c>
      <c r="B289" s="64">
        <v>288.63299000000001</v>
      </c>
    </row>
    <row r="290" spans="1:2">
      <c r="A290" s="3">
        <v>30256</v>
      </c>
      <c r="B290" s="64">
        <v>289.69743999999997</v>
      </c>
    </row>
    <row r="291" spans="1:2">
      <c r="A291" s="3">
        <v>30286</v>
      </c>
      <c r="B291" s="64">
        <v>290.61995999999999</v>
      </c>
    </row>
    <row r="292" spans="1:2">
      <c r="A292" s="3">
        <v>30317</v>
      </c>
      <c r="B292" s="64">
        <v>292.60692999999998</v>
      </c>
    </row>
    <row r="293" spans="1:2">
      <c r="A293" s="3">
        <v>30348</v>
      </c>
      <c r="B293" s="64">
        <v>293.69072999999997</v>
      </c>
    </row>
    <row r="294" spans="1:2">
      <c r="A294" s="3">
        <v>30376</v>
      </c>
      <c r="B294" s="64">
        <v>294.06490000000002</v>
      </c>
    </row>
    <row r="295" spans="1:2">
      <c r="A295" s="3">
        <v>30407</v>
      </c>
      <c r="B295" s="64">
        <v>294.95515999999998</v>
      </c>
    </row>
    <row r="296" spans="1:2">
      <c r="A296" s="3">
        <v>30437</v>
      </c>
      <c r="B296" s="64">
        <v>295.38094000000001</v>
      </c>
    </row>
    <row r="297" spans="1:2">
      <c r="A297" s="3">
        <v>30468</v>
      </c>
      <c r="B297" s="64">
        <v>296.76150000000001</v>
      </c>
    </row>
    <row r="298" spans="1:2">
      <c r="A298" s="3">
        <v>30498</v>
      </c>
      <c r="B298" s="64">
        <v>298.76137</v>
      </c>
    </row>
    <row r="299" spans="1:2">
      <c r="A299" s="3">
        <v>30529</v>
      </c>
      <c r="B299" s="64">
        <v>300.30320999999998</v>
      </c>
    </row>
    <row r="300" spans="1:2">
      <c r="A300" s="3">
        <v>30560</v>
      </c>
      <c r="B300" s="64">
        <v>301.51603</v>
      </c>
    </row>
    <row r="301" spans="1:2">
      <c r="A301" s="3">
        <v>30590</v>
      </c>
      <c r="B301" s="64">
        <v>302.05148000000003</v>
      </c>
    </row>
    <row r="302" spans="1:2">
      <c r="A302" s="3">
        <v>30621</v>
      </c>
      <c r="B302" s="64">
        <v>302.75466</v>
      </c>
    </row>
    <row r="303" spans="1:2">
      <c r="A303" s="3">
        <v>30651</v>
      </c>
      <c r="B303" s="64">
        <v>302.98045000000002</v>
      </c>
    </row>
    <row r="304" spans="1:2">
      <c r="A304" s="3">
        <v>30682</v>
      </c>
      <c r="B304" s="64">
        <v>303.98683999999997</v>
      </c>
    </row>
    <row r="305" spans="1:2">
      <c r="A305" s="3">
        <v>30713</v>
      </c>
      <c r="B305" s="64">
        <v>305.90284000000003</v>
      </c>
    </row>
    <row r="306" spans="1:2">
      <c r="A306" s="3">
        <v>30742</v>
      </c>
      <c r="B306" s="64">
        <v>307.06405999999998</v>
      </c>
    </row>
    <row r="307" spans="1:2">
      <c r="A307" s="3">
        <v>30773</v>
      </c>
      <c r="B307" s="64">
        <v>308.50913000000003</v>
      </c>
    </row>
    <row r="308" spans="1:2">
      <c r="A308" s="3">
        <v>30803</v>
      </c>
      <c r="B308" s="64">
        <v>309.22521</v>
      </c>
    </row>
    <row r="309" spans="1:2">
      <c r="A309" s="3">
        <v>30834</v>
      </c>
      <c r="B309" s="64">
        <v>309.95420000000001</v>
      </c>
    </row>
    <row r="310" spans="1:2">
      <c r="A310" s="3">
        <v>30864</v>
      </c>
      <c r="B310" s="64">
        <v>311.28958999999998</v>
      </c>
    </row>
    <row r="311" spans="1:2">
      <c r="A311" s="3">
        <v>30895</v>
      </c>
      <c r="B311" s="64">
        <v>312.31533000000002</v>
      </c>
    </row>
    <row r="312" spans="1:2">
      <c r="A312" s="3">
        <v>30926</v>
      </c>
      <c r="B312" s="64">
        <v>312.79271999999997</v>
      </c>
    </row>
    <row r="313" spans="1:2">
      <c r="A313" s="3">
        <v>30956</v>
      </c>
      <c r="B313" s="64">
        <v>313.49590000000001</v>
      </c>
    </row>
    <row r="314" spans="1:2">
      <c r="A314" s="3">
        <v>30987</v>
      </c>
      <c r="B314" s="64">
        <v>314.16037999999998</v>
      </c>
    </row>
    <row r="315" spans="1:2">
      <c r="A315" s="3">
        <v>31017</v>
      </c>
      <c r="B315" s="64">
        <v>315.40546000000001</v>
      </c>
    </row>
    <row r="316" spans="1:2">
      <c r="A316" s="3">
        <v>31048</v>
      </c>
      <c r="B316" s="64">
        <v>317.17309</v>
      </c>
    </row>
    <row r="317" spans="1:2">
      <c r="A317" s="3">
        <v>31079</v>
      </c>
      <c r="B317" s="64">
        <v>318.81814000000003</v>
      </c>
    </row>
    <row r="318" spans="1:2">
      <c r="A318" s="3">
        <v>31107</v>
      </c>
      <c r="B318" s="64">
        <v>319.93419999999998</v>
      </c>
    </row>
    <row r="319" spans="1:2">
      <c r="A319" s="3">
        <v>31138</v>
      </c>
      <c r="B319" s="64">
        <v>320.31482</v>
      </c>
    </row>
    <row r="320" spans="1:2">
      <c r="A320" s="3">
        <v>31168</v>
      </c>
      <c r="B320" s="64">
        <v>321.41797000000003</v>
      </c>
    </row>
    <row r="321" spans="1:2">
      <c r="A321" s="3">
        <v>31199</v>
      </c>
      <c r="B321" s="64">
        <v>322.48241999999999</v>
      </c>
    </row>
    <row r="322" spans="1:2">
      <c r="A322" s="3">
        <v>31229</v>
      </c>
      <c r="B322" s="64">
        <v>323.42430000000002</v>
      </c>
    </row>
    <row r="323" spans="1:2">
      <c r="A323" s="3">
        <v>31260</v>
      </c>
      <c r="B323" s="64">
        <v>325.01128999999997</v>
      </c>
    </row>
    <row r="324" spans="1:2">
      <c r="A324" s="3">
        <v>31291</v>
      </c>
      <c r="B324" s="64">
        <v>325.68221</v>
      </c>
    </row>
    <row r="325" spans="1:2">
      <c r="A325" s="3">
        <v>31321</v>
      </c>
      <c r="B325" s="64">
        <v>326.20476000000002</v>
      </c>
    </row>
    <row r="326" spans="1:2">
      <c r="A326" s="3">
        <v>31352</v>
      </c>
      <c r="B326" s="64">
        <v>327.00470999999999</v>
      </c>
    </row>
    <row r="327" spans="1:2">
      <c r="A327" s="3">
        <v>31382</v>
      </c>
      <c r="B327" s="64">
        <v>327.89497</v>
      </c>
    </row>
    <row r="328" spans="1:2">
      <c r="A328" s="3">
        <v>31413</v>
      </c>
      <c r="B328" s="64">
        <v>329.6626</v>
      </c>
    </row>
    <row r="329" spans="1:2">
      <c r="A329" s="3">
        <v>31444</v>
      </c>
      <c r="B329" s="64">
        <v>330.51416</v>
      </c>
    </row>
    <row r="330" spans="1:2">
      <c r="A330" s="3">
        <v>31472</v>
      </c>
      <c r="B330" s="64">
        <v>331.52055000000001</v>
      </c>
    </row>
    <row r="331" spans="1:2">
      <c r="A331" s="3">
        <v>31503</v>
      </c>
      <c r="B331" s="64">
        <v>332.12051000000002</v>
      </c>
    </row>
    <row r="332" spans="1:2">
      <c r="A332" s="3">
        <v>31533</v>
      </c>
      <c r="B332" s="64">
        <v>332.68821000000003</v>
      </c>
    </row>
    <row r="333" spans="1:2">
      <c r="A333" s="3">
        <v>31564</v>
      </c>
      <c r="B333" s="64">
        <v>333.68815000000001</v>
      </c>
    </row>
    <row r="334" spans="1:2">
      <c r="A334" s="3">
        <v>31594</v>
      </c>
      <c r="B334" s="64">
        <v>334.29455999999999</v>
      </c>
    </row>
    <row r="335" spans="1:2">
      <c r="A335" s="3">
        <v>31625</v>
      </c>
      <c r="B335" s="64">
        <v>334.97838999999999</v>
      </c>
    </row>
    <row r="336" spans="1:2">
      <c r="A336" s="3">
        <v>31656</v>
      </c>
      <c r="B336" s="64">
        <v>336.08154000000002</v>
      </c>
    </row>
    <row r="337" spans="1:2">
      <c r="A337" s="3">
        <v>31686</v>
      </c>
      <c r="B337" s="64">
        <v>337.22340000000003</v>
      </c>
    </row>
    <row r="338" spans="1:2">
      <c r="A338" s="3">
        <v>31717</v>
      </c>
      <c r="B338" s="64">
        <v>337.93948999999998</v>
      </c>
    </row>
    <row r="339" spans="1:2">
      <c r="A339" s="3">
        <v>31747</v>
      </c>
      <c r="B339" s="64">
        <v>338.37817000000001</v>
      </c>
    </row>
    <row r="340" spans="1:2">
      <c r="A340" s="3">
        <v>31778</v>
      </c>
      <c r="B340" s="64">
        <v>339.19101999999998</v>
      </c>
    </row>
    <row r="341" spans="1:2">
      <c r="A341" s="3">
        <v>31809</v>
      </c>
      <c r="B341" s="64">
        <v>339.88130000000001</v>
      </c>
    </row>
    <row r="342" spans="1:2">
      <c r="A342" s="3">
        <v>31837</v>
      </c>
      <c r="B342" s="64">
        <v>340.88767999999999</v>
      </c>
    </row>
    <row r="343" spans="1:2">
      <c r="A343" s="3">
        <v>31868</v>
      </c>
      <c r="B343" s="64">
        <v>342.33274999999998</v>
      </c>
    </row>
    <row r="344" spans="1:2">
      <c r="A344" s="3">
        <v>31898</v>
      </c>
      <c r="B344" s="64">
        <v>343.29397999999998</v>
      </c>
    </row>
    <row r="345" spans="1:2">
      <c r="A345" s="3">
        <v>31929</v>
      </c>
      <c r="B345" s="64">
        <v>344.23586</v>
      </c>
    </row>
    <row r="346" spans="1:2">
      <c r="A346" s="3">
        <v>31959</v>
      </c>
      <c r="B346" s="64">
        <v>345.12612000000001</v>
      </c>
    </row>
    <row r="347" spans="1:2">
      <c r="A347" s="3">
        <v>31990</v>
      </c>
      <c r="B347" s="64">
        <v>346.29379</v>
      </c>
    </row>
    <row r="348" spans="1:2">
      <c r="A348" s="3">
        <v>32021</v>
      </c>
      <c r="B348" s="64">
        <v>347.66789</v>
      </c>
    </row>
    <row r="349" spans="1:2">
      <c r="A349" s="3">
        <v>32051</v>
      </c>
      <c r="B349" s="64">
        <v>349.15167000000002</v>
      </c>
    </row>
    <row r="350" spans="1:2">
      <c r="A350" s="3">
        <v>32082</v>
      </c>
      <c r="B350" s="64">
        <v>349.88065</v>
      </c>
    </row>
    <row r="351" spans="1:2">
      <c r="A351" s="3">
        <v>32112</v>
      </c>
      <c r="B351" s="64">
        <v>350.61608999999999</v>
      </c>
    </row>
    <row r="352" spans="1:2">
      <c r="A352" s="3">
        <v>32143</v>
      </c>
      <c r="B352" s="64">
        <v>352.27404999999999</v>
      </c>
    </row>
    <row r="353" spans="1:2">
      <c r="A353" s="3">
        <v>32174</v>
      </c>
      <c r="B353" s="64">
        <v>352.99657999999999</v>
      </c>
    </row>
    <row r="354" spans="1:2">
      <c r="A354" s="3">
        <v>32203</v>
      </c>
      <c r="B354" s="64">
        <v>354.50616000000002</v>
      </c>
    </row>
    <row r="355" spans="1:2">
      <c r="A355" s="3">
        <v>32234</v>
      </c>
      <c r="B355" s="64">
        <v>356.22863000000001</v>
      </c>
    </row>
    <row r="356" spans="1:2">
      <c r="A356" s="3">
        <v>32264</v>
      </c>
      <c r="B356" s="64">
        <v>357.44146000000001</v>
      </c>
    </row>
    <row r="357" spans="1:2">
      <c r="A357" s="3">
        <v>32295</v>
      </c>
      <c r="B357" s="64">
        <v>358.95103999999998</v>
      </c>
    </row>
    <row r="358" spans="1:2">
      <c r="A358" s="3">
        <v>32325</v>
      </c>
      <c r="B358" s="64">
        <v>360.41546</v>
      </c>
    </row>
    <row r="359" spans="1:2">
      <c r="A359" s="3">
        <v>32356</v>
      </c>
      <c r="B359" s="64">
        <v>361.31216999999998</v>
      </c>
    </row>
    <row r="360" spans="1:2">
      <c r="A360" s="3">
        <v>32387</v>
      </c>
      <c r="B360" s="64">
        <v>363.24752999999998</v>
      </c>
    </row>
    <row r="361" spans="1:2">
      <c r="A361" s="3">
        <v>32417</v>
      </c>
      <c r="B361" s="64">
        <v>364.62808999999999</v>
      </c>
    </row>
    <row r="362" spans="1:2">
      <c r="A362" s="3">
        <v>32448</v>
      </c>
      <c r="B362" s="64">
        <v>365.62801999999999</v>
      </c>
    </row>
    <row r="363" spans="1:2">
      <c r="A363" s="3">
        <v>32478</v>
      </c>
      <c r="B363" s="64">
        <v>366.84084999999999</v>
      </c>
    </row>
    <row r="364" spans="1:2">
      <c r="A364" s="3">
        <v>32509</v>
      </c>
      <c r="B364" s="64">
        <v>368.69878999999997</v>
      </c>
    </row>
    <row r="365" spans="1:2">
      <c r="A365" s="3">
        <v>32540</v>
      </c>
      <c r="B365" s="64">
        <v>369.63422000000003</v>
      </c>
    </row>
    <row r="366" spans="1:2">
      <c r="A366" s="3">
        <v>32568</v>
      </c>
      <c r="B366" s="64">
        <v>370.73737</v>
      </c>
    </row>
    <row r="367" spans="1:2">
      <c r="A367" s="3">
        <v>32599</v>
      </c>
      <c r="B367" s="64">
        <v>371.98244999999997</v>
      </c>
    </row>
    <row r="368" spans="1:2">
      <c r="A368" s="3">
        <v>32629</v>
      </c>
      <c r="B368" s="64">
        <v>373.09206</v>
      </c>
    </row>
    <row r="369" spans="1:2">
      <c r="A369" s="3">
        <v>32660</v>
      </c>
      <c r="B369" s="64">
        <v>374.08553999999998</v>
      </c>
    </row>
    <row r="370" spans="1:2">
      <c r="A370" s="3">
        <v>32690</v>
      </c>
      <c r="B370" s="64">
        <v>375.04676999999998</v>
      </c>
    </row>
    <row r="371" spans="1:2">
      <c r="A371" s="3">
        <v>32721</v>
      </c>
      <c r="B371" s="64">
        <v>375.56932</v>
      </c>
    </row>
    <row r="372" spans="1:2">
      <c r="A372" s="3">
        <v>32752</v>
      </c>
      <c r="B372" s="64">
        <v>376.87245999999999</v>
      </c>
    </row>
    <row r="373" spans="1:2">
      <c r="A373" s="3">
        <v>32782</v>
      </c>
      <c r="B373" s="64">
        <v>378.24011000000002</v>
      </c>
    </row>
    <row r="374" spans="1:2">
      <c r="A374" s="3">
        <v>32813</v>
      </c>
      <c r="B374" s="64">
        <v>379.24650000000003</v>
      </c>
    </row>
    <row r="375" spans="1:2">
      <c r="A375" s="3">
        <v>32843</v>
      </c>
      <c r="B375" s="64">
        <v>380.32384999999999</v>
      </c>
    </row>
    <row r="376" spans="1:2">
      <c r="A376" s="3">
        <v>32874</v>
      </c>
      <c r="B376" s="64">
        <v>381.78827000000001</v>
      </c>
    </row>
    <row r="377" spans="1:2">
      <c r="A377" s="3">
        <v>32905</v>
      </c>
      <c r="B377" s="64">
        <v>383.63977</v>
      </c>
    </row>
    <row r="378" spans="1:2">
      <c r="A378" s="3">
        <v>32933</v>
      </c>
      <c r="B378" s="64">
        <v>385.48480999999998</v>
      </c>
    </row>
    <row r="379" spans="1:2">
      <c r="A379" s="3">
        <v>32964</v>
      </c>
      <c r="B379" s="64">
        <v>386.63312000000002</v>
      </c>
    </row>
    <row r="380" spans="1:2">
      <c r="A380" s="3">
        <v>32994</v>
      </c>
      <c r="B380" s="64">
        <v>387.81369000000001</v>
      </c>
    </row>
    <row r="381" spans="1:2">
      <c r="A381" s="3">
        <v>33025</v>
      </c>
      <c r="B381" s="64">
        <v>389.32326999999998</v>
      </c>
    </row>
    <row r="382" spans="1:2">
      <c r="A382" s="3">
        <v>33055</v>
      </c>
      <c r="B382" s="64">
        <v>390.30385000000001</v>
      </c>
    </row>
    <row r="383" spans="1:2">
      <c r="A383" s="3">
        <v>33086</v>
      </c>
      <c r="B383" s="64">
        <v>391.92955000000001</v>
      </c>
    </row>
    <row r="384" spans="1:2">
      <c r="A384" s="3">
        <v>33117</v>
      </c>
      <c r="B384" s="64">
        <v>393.29721000000001</v>
      </c>
    </row>
    <row r="385" spans="1:2">
      <c r="A385" s="3">
        <v>33147</v>
      </c>
      <c r="B385" s="64">
        <v>394.63260000000002</v>
      </c>
    </row>
    <row r="386" spans="1:2">
      <c r="A386" s="3">
        <v>33178</v>
      </c>
      <c r="B386" s="64">
        <v>395.10998999999998</v>
      </c>
    </row>
    <row r="387" spans="1:2">
      <c r="A387" s="3">
        <v>33208</v>
      </c>
      <c r="B387" s="64">
        <v>395.65834000000001</v>
      </c>
    </row>
    <row r="388" spans="1:2">
      <c r="A388" s="3">
        <v>33239</v>
      </c>
      <c r="B388" s="64">
        <v>397.63240999999999</v>
      </c>
    </row>
    <row r="389" spans="1:2">
      <c r="A389" s="3">
        <v>33270</v>
      </c>
      <c r="B389" s="64">
        <v>398.72910999999999</v>
      </c>
    </row>
    <row r="390" spans="1:2">
      <c r="A390" s="3">
        <v>33298</v>
      </c>
      <c r="B390" s="64">
        <v>399.56132000000002</v>
      </c>
    </row>
    <row r="391" spans="1:2">
      <c r="A391" s="3">
        <v>33329</v>
      </c>
      <c r="B391" s="64">
        <v>400.36126999999999</v>
      </c>
    </row>
    <row r="392" spans="1:2">
      <c r="A392" s="3">
        <v>33359</v>
      </c>
      <c r="B392" s="64">
        <v>401.95470999999998</v>
      </c>
    </row>
    <row r="393" spans="1:2">
      <c r="A393" s="3">
        <v>33390</v>
      </c>
      <c r="B393" s="64">
        <v>402.82562000000001</v>
      </c>
    </row>
    <row r="394" spans="1:2">
      <c r="A394" s="3">
        <v>33420</v>
      </c>
      <c r="B394" s="64">
        <v>404.05135000000001</v>
      </c>
    </row>
    <row r="395" spans="1:2">
      <c r="A395" s="3">
        <v>33451</v>
      </c>
      <c r="B395" s="64">
        <v>405.16095999999999</v>
      </c>
    </row>
    <row r="396" spans="1:2">
      <c r="A396" s="3">
        <v>33482</v>
      </c>
      <c r="B396" s="64">
        <v>406.78021000000001</v>
      </c>
    </row>
    <row r="397" spans="1:2">
      <c r="A397" s="3">
        <v>33512</v>
      </c>
      <c r="B397" s="64">
        <v>407.67692</v>
      </c>
    </row>
    <row r="398" spans="1:2">
      <c r="A398" s="3">
        <v>33543</v>
      </c>
      <c r="B398" s="64">
        <v>408.43817000000001</v>
      </c>
    </row>
    <row r="399" spans="1:2">
      <c r="A399" s="3">
        <v>33573</v>
      </c>
      <c r="B399" s="64">
        <v>409.44454999999999</v>
      </c>
    </row>
    <row r="400" spans="1:2">
      <c r="A400" s="3">
        <v>33604</v>
      </c>
      <c r="B400" s="64">
        <v>410.56061</v>
      </c>
    </row>
    <row r="401" spans="1:2">
      <c r="A401" s="3">
        <v>33635</v>
      </c>
      <c r="B401" s="64">
        <v>411.67667</v>
      </c>
    </row>
    <row r="402" spans="1:2">
      <c r="A402" s="3">
        <v>33664</v>
      </c>
      <c r="B402" s="64">
        <v>412.70240999999999</v>
      </c>
    </row>
    <row r="403" spans="1:2">
      <c r="A403" s="3">
        <v>33695</v>
      </c>
      <c r="B403" s="64">
        <v>414.05716000000001</v>
      </c>
    </row>
    <row r="404" spans="1:2">
      <c r="A404" s="3">
        <v>33725</v>
      </c>
      <c r="B404" s="64">
        <v>414.63776999999999</v>
      </c>
    </row>
    <row r="405" spans="1:2">
      <c r="A405" s="3">
        <v>33756</v>
      </c>
      <c r="B405" s="64">
        <v>414.96033</v>
      </c>
    </row>
    <row r="406" spans="1:2">
      <c r="A406" s="3">
        <v>33786</v>
      </c>
      <c r="B406" s="64">
        <v>416.52796999999998</v>
      </c>
    </row>
    <row r="407" spans="1:2">
      <c r="A407" s="3">
        <v>33817</v>
      </c>
      <c r="B407" s="64">
        <v>416.90859</v>
      </c>
    </row>
    <row r="408" spans="1:2">
      <c r="A408" s="3">
        <v>33848</v>
      </c>
      <c r="B408" s="64">
        <v>417.58596</v>
      </c>
    </row>
    <row r="409" spans="1:2">
      <c r="A409" s="3">
        <v>33878</v>
      </c>
      <c r="B409" s="64">
        <v>419.19231000000002</v>
      </c>
    </row>
    <row r="410" spans="1:2">
      <c r="A410" s="3">
        <v>33909</v>
      </c>
      <c r="B410" s="64">
        <v>420.10838000000001</v>
      </c>
    </row>
    <row r="411" spans="1:2">
      <c r="A411" s="3">
        <v>33939</v>
      </c>
      <c r="B411" s="64">
        <v>420.88896999999997</v>
      </c>
    </row>
    <row r="412" spans="1:2">
      <c r="A412" s="3">
        <v>33970</v>
      </c>
      <c r="B412" s="64">
        <v>422.11470000000003</v>
      </c>
    </row>
    <row r="413" spans="1:2">
      <c r="A413" s="3">
        <v>34001</v>
      </c>
      <c r="B413" s="64">
        <v>422.92110000000002</v>
      </c>
    </row>
    <row r="414" spans="1:2">
      <c r="A414" s="3">
        <v>34029</v>
      </c>
      <c r="B414" s="64">
        <v>423.84361999999999</v>
      </c>
    </row>
    <row r="415" spans="1:2">
      <c r="A415" s="3">
        <v>34060</v>
      </c>
      <c r="B415" s="64">
        <v>425.07580000000002</v>
      </c>
    </row>
    <row r="416" spans="1:2">
      <c r="A416" s="3">
        <v>34090</v>
      </c>
      <c r="B416" s="64">
        <v>426.51441999999997</v>
      </c>
    </row>
    <row r="417" spans="1:2">
      <c r="A417" s="3">
        <v>34121</v>
      </c>
      <c r="B417" s="64">
        <v>426.92084</v>
      </c>
    </row>
    <row r="418" spans="1:2">
      <c r="A418" s="3">
        <v>34151</v>
      </c>
      <c r="B418" s="64">
        <v>427.80466000000001</v>
      </c>
    </row>
    <row r="419" spans="1:2">
      <c r="A419" s="3">
        <v>34182</v>
      </c>
      <c r="B419" s="64">
        <v>428.60460999999998</v>
      </c>
    </row>
    <row r="420" spans="1:2">
      <c r="A420" s="3">
        <v>34213</v>
      </c>
      <c r="B420" s="64">
        <v>429.24973</v>
      </c>
    </row>
    <row r="421" spans="1:2">
      <c r="A421" s="3">
        <v>34243</v>
      </c>
      <c r="B421" s="64">
        <v>429.95290999999997</v>
      </c>
    </row>
    <row r="422" spans="1:2">
      <c r="A422" s="3">
        <v>34274</v>
      </c>
      <c r="B422" s="64">
        <v>431.06250999999997</v>
      </c>
    </row>
    <row r="423" spans="1:2">
      <c r="A423" s="3">
        <v>34304</v>
      </c>
      <c r="B423" s="64">
        <v>431.25605000000002</v>
      </c>
    </row>
    <row r="424" spans="1:2">
      <c r="A424" s="3">
        <v>34335</v>
      </c>
      <c r="B424" s="64">
        <v>431.59796</v>
      </c>
    </row>
    <row r="425" spans="1:2">
      <c r="A425" s="3">
        <v>34366</v>
      </c>
      <c r="B425" s="64">
        <v>432.53338000000002</v>
      </c>
    </row>
    <row r="426" spans="1:2">
      <c r="A426" s="3">
        <v>34394</v>
      </c>
      <c r="B426" s="64">
        <v>434.00425999999999</v>
      </c>
    </row>
    <row r="427" spans="1:2">
      <c r="A427" s="3">
        <v>34425</v>
      </c>
      <c r="B427" s="64">
        <v>434.65582999999998</v>
      </c>
    </row>
    <row r="428" spans="1:2">
      <c r="A428" s="3">
        <v>34455</v>
      </c>
      <c r="B428" s="64">
        <v>435.62351000000001</v>
      </c>
    </row>
    <row r="429" spans="1:2">
      <c r="A429" s="3">
        <v>34486</v>
      </c>
      <c r="B429" s="64">
        <v>436.59118999999998</v>
      </c>
    </row>
    <row r="430" spans="1:2">
      <c r="A430" s="3">
        <v>34516</v>
      </c>
      <c r="B430" s="64">
        <v>437.50725999999997</v>
      </c>
    </row>
    <row r="431" spans="1:2">
      <c r="A431" s="3">
        <v>34547</v>
      </c>
      <c r="B431" s="64">
        <v>437.99754999999999</v>
      </c>
    </row>
    <row r="432" spans="1:2">
      <c r="A432" s="3">
        <v>34578</v>
      </c>
      <c r="B432" s="64">
        <v>438.66201999999998</v>
      </c>
    </row>
    <row r="433" spans="1:2">
      <c r="A433" s="3">
        <v>34608</v>
      </c>
      <c r="B433" s="64">
        <v>439.69421</v>
      </c>
    </row>
    <row r="434" spans="1:2">
      <c r="A434" s="3">
        <v>34639</v>
      </c>
      <c r="B434" s="64">
        <v>440.50060999999999</v>
      </c>
    </row>
    <row r="435" spans="1:2">
      <c r="A435" s="3">
        <v>34669</v>
      </c>
      <c r="B435" s="64">
        <v>440.64899000000003</v>
      </c>
    </row>
    <row r="436" spans="1:2">
      <c r="A436" s="3">
        <v>34700</v>
      </c>
      <c r="B436" s="64">
        <v>441.74569000000002</v>
      </c>
    </row>
    <row r="437" spans="1:2">
      <c r="A437" s="3">
        <v>34731</v>
      </c>
      <c r="B437" s="64">
        <v>442.46823000000001</v>
      </c>
    </row>
    <row r="438" spans="1:2">
      <c r="A438" s="3">
        <v>34759</v>
      </c>
      <c r="B438" s="64">
        <v>443.55203</v>
      </c>
    </row>
    <row r="439" spans="1:2">
      <c r="A439" s="3">
        <v>34790</v>
      </c>
      <c r="B439" s="64">
        <v>444.58422000000002</v>
      </c>
    </row>
    <row r="440" spans="1:2">
      <c r="A440" s="3">
        <v>34820</v>
      </c>
      <c r="B440" s="64">
        <v>445.33900999999997</v>
      </c>
    </row>
    <row r="441" spans="1:2">
      <c r="A441" s="3">
        <v>34851</v>
      </c>
      <c r="B441" s="64">
        <v>445.72608000000002</v>
      </c>
    </row>
    <row r="442" spans="1:2">
      <c r="A442" s="3">
        <v>34881</v>
      </c>
      <c r="B442" s="64">
        <v>446.42926</v>
      </c>
    </row>
    <row r="443" spans="1:2">
      <c r="A443" s="3">
        <v>34912</v>
      </c>
      <c r="B443" s="64">
        <v>447.50015999999999</v>
      </c>
    </row>
    <row r="444" spans="1:2">
      <c r="A444" s="3">
        <v>34943</v>
      </c>
      <c r="B444" s="64">
        <v>448.08722</v>
      </c>
    </row>
    <row r="445" spans="1:2">
      <c r="A445" s="3">
        <v>34973</v>
      </c>
      <c r="B445" s="64">
        <v>449.17747000000003</v>
      </c>
    </row>
    <row r="446" spans="1:2">
      <c r="A446" s="3">
        <v>35004</v>
      </c>
      <c r="B446" s="64">
        <v>449.46778</v>
      </c>
    </row>
    <row r="447" spans="1:2">
      <c r="A447" s="3">
        <v>35034</v>
      </c>
      <c r="B447" s="64">
        <v>450.09998999999999</v>
      </c>
    </row>
    <row r="448" spans="1:2">
      <c r="A448" s="3">
        <v>35065</v>
      </c>
      <c r="B448" s="64">
        <v>450.60964000000001</v>
      </c>
    </row>
    <row r="449" spans="1:2">
      <c r="A449" s="3">
        <v>35096</v>
      </c>
      <c r="B449" s="64">
        <v>451.19670000000002</v>
      </c>
    </row>
    <row r="450" spans="1:2">
      <c r="A450" s="3">
        <v>35125</v>
      </c>
      <c r="B450" s="64">
        <v>452.24178999999998</v>
      </c>
    </row>
    <row r="451" spans="1:2">
      <c r="A451" s="3">
        <v>35156</v>
      </c>
      <c r="B451" s="64">
        <v>452.85464999999999</v>
      </c>
    </row>
    <row r="452" spans="1:2">
      <c r="A452" s="3">
        <v>35186</v>
      </c>
      <c r="B452" s="64">
        <v>453.64170000000001</v>
      </c>
    </row>
    <row r="453" spans="1:2">
      <c r="A453" s="3">
        <v>35217</v>
      </c>
      <c r="B453" s="64">
        <v>453.99007</v>
      </c>
    </row>
    <row r="454" spans="1:2">
      <c r="A454" s="3">
        <v>35247</v>
      </c>
      <c r="B454" s="64">
        <v>454.84161999999998</v>
      </c>
    </row>
    <row r="455" spans="1:2">
      <c r="A455" s="3">
        <v>35278</v>
      </c>
      <c r="B455" s="64">
        <v>455.23514999999998</v>
      </c>
    </row>
    <row r="456" spans="1:2">
      <c r="A456" s="3">
        <v>35309</v>
      </c>
      <c r="B456" s="64">
        <v>456.6157</v>
      </c>
    </row>
    <row r="457" spans="1:2">
      <c r="A457" s="3">
        <v>35339</v>
      </c>
      <c r="B457" s="64">
        <v>457.6995</v>
      </c>
    </row>
    <row r="458" spans="1:2">
      <c r="A458" s="3">
        <v>35370</v>
      </c>
      <c r="B458" s="64">
        <v>458.29946000000001</v>
      </c>
    </row>
    <row r="459" spans="1:2">
      <c r="A459" s="3">
        <v>35400</v>
      </c>
      <c r="B459" s="64">
        <v>458.47365000000002</v>
      </c>
    </row>
    <row r="460" spans="1:2">
      <c r="A460" s="3">
        <v>35431</v>
      </c>
      <c r="B460" s="64">
        <v>458.96393999999998</v>
      </c>
    </row>
    <row r="461" spans="1:2">
      <c r="A461" s="3">
        <v>35462</v>
      </c>
      <c r="B461" s="64">
        <v>459.90580999999997</v>
      </c>
    </row>
    <row r="462" spans="1:2">
      <c r="A462" s="3">
        <v>35490</v>
      </c>
      <c r="B462" s="64">
        <v>461.00252</v>
      </c>
    </row>
    <row r="463" spans="1:2">
      <c r="A463" s="3">
        <v>35521</v>
      </c>
      <c r="B463" s="64">
        <v>461.90568000000002</v>
      </c>
    </row>
    <row r="464" spans="1:2">
      <c r="A464" s="3">
        <v>35551</v>
      </c>
      <c r="B464" s="64">
        <v>462.24115</v>
      </c>
    </row>
    <row r="465" spans="1:2">
      <c r="A465" s="3">
        <v>35582</v>
      </c>
      <c r="B465" s="64">
        <v>462.92496999999997</v>
      </c>
    </row>
    <row r="466" spans="1:2">
      <c r="A466" s="3">
        <v>35612</v>
      </c>
      <c r="B466" s="64">
        <v>463.24108000000001</v>
      </c>
    </row>
    <row r="467" spans="1:2">
      <c r="A467" s="3">
        <v>35643</v>
      </c>
      <c r="B467" s="64">
        <v>463.05399999999997</v>
      </c>
    </row>
    <row r="468" spans="1:2">
      <c r="A468" s="3">
        <v>35674</v>
      </c>
      <c r="B468" s="64">
        <v>464.01522</v>
      </c>
    </row>
    <row r="469" spans="1:2">
      <c r="A469" s="3">
        <v>35704</v>
      </c>
      <c r="B469" s="64">
        <v>464.71841000000001</v>
      </c>
    </row>
    <row r="470" spans="1:2">
      <c r="A470" s="3">
        <v>35735</v>
      </c>
      <c r="B470" s="64">
        <v>464.86032999999998</v>
      </c>
    </row>
    <row r="471" spans="1:2">
      <c r="A471" s="3">
        <v>35765</v>
      </c>
      <c r="B471" s="64">
        <v>465.13128</v>
      </c>
    </row>
    <row r="472" spans="1:2">
      <c r="A472" s="3">
        <v>35796</v>
      </c>
      <c r="B472" s="64">
        <v>465.84091000000001</v>
      </c>
    </row>
    <row r="473" spans="1:2">
      <c r="A473" s="3">
        <v>35827</v>
      </c>
      <c r="B473" s="64">
        <v>466.24088999999998</v>
      </c>
    </row>
    <row r="474" spans="1:2">
      <c r="A474" s="3">
        <v>35855</v>
      </c>
      <c r="B474" s="64">
        <v>466.73763000000002</v>
      </c>
    </row>
    <row r="475" spans="1:2">
      <c r="A475" s="3">
        <v>35886</v>
      </c>
      <c r="B475" s="64">
        <v>467.59564</v>
      </c>
    </row>
    <row r="476" spans="1:2">
      <c r="A476" s="3">
        <v>35916</v>
      </c>
      <c r="B476" s="64">
        <v>468.04721999999998</v>
      </c>
    </row>
    <row r="477" spans="1:2">
      <c r="A477" s="3">
        <v>35947</v>
      </c>
      <c r="B477" s="64">
        <v>467.46015999999997</v>
      </c>
    </row>
    <row r="478" spans="1:2">
      <c r="A478" s="3">
        <v>35977</v>
      </c>
      <c r="B478" s="64">
        <v>468.77620999999999</v>
      </c>
    </row>
    <row r="479" spans="1:2">
      <c r="A479" s="3">
        <v>36008</v>
      </c>
      <c r="B479" s="64">
        <v>469.69227999999998</v>
      </c>
    </row>
    <row r="480" spans="1:2">
      <c r="A480" s="3">
        <v>36039</v>
      </c>
      <c r="B480" s="64">
        <v>469.61486000000002</v>
      </c>
    </row>
    <row r="481" spans="1:2">
      <c r="A481" s="3">
        <v>36069</v>
      </c>
      <c r="B481" s="64">
        <v>470.53093000000001</v>
      </c>
    </row>
    <row r="482" spans="1:2">
      <c r="A482" s="3">
        <v>36100</v>
      </c>
      <c r="B482" s="64">
        <v>470.6148</v>
      </c>
    </row>
    <row r="483" spans="1:2">
      <c r="A483" s="3">
        <v>36130</v>
      </c>
      <c r="B483" s="64">
        <v>471.42765000000003</v>
      </c>
    </row>
    <row r="484" spans="1:2">
      <c r="A484" s="3">
        <v>36161</v>
      </c>
      <c r="B484" s="64">
        <v>472.09857</v>
      </c>
    </row>
    <row r="485" spans="1:2">
      <c r="A485" s="3">
        <v>36192</v>
      </c>
      <c r="B485" s="64">
        <v>471.93729000000002</v>
      </c>
    </row>
    <row r="486" spans="1:2">
      <c r="A486" s="3">
        <v>36220</v>
      </c>
      <c r="B486" s="64">
        <v>472.07922000000002</v>
      </c>
    </row>
    <row r="487" spans="1:2">
      <c r="A487" s="3">
        <v>36251</v>
      </c>
      <c r="B487" s="64">
        <v>473.29205000000002</v>
      </c>
    </row>
    <row r="488" spans="1:2">
      <c r="A488" s="3">
        <v>36281</v>
      </c>
      <c r="B488" s="64">
        <v>473.74363</v>
      </c>
    </row>
    <row r="489" spans="1:2">
      <c r="A489" s="3">
        <v>36312</v>
      </c>
      <c r="B489" s="64">
        <v>473.99522999999999</v>
      </c>
    </row>
    <row r="490" spans="1:2">
      <c r="A490" s="3">
        <v>36342</v>
      </c>
      <c r="B490" s="64">
        <v>474.84678000000002</v>
      </c>
    </row>
    <row r="491" spans="1:2">
      <c r="A491" s="3">
        <v>36373</v>
      </c>
      <c r="B491" s="64">
        <v>475.07902999999999</v>
      </c>
    </row>
    <row r="492" spans="1:2">
      <c r="A492" s="3">
        <v>36404</v>
      </c>
      <c r="B492" s="64">
        <v>476.33701000000002</v>
      </c>
    </row>
    <row r="493" spans="1:2">
      <c r="A493" s="3">
        <v>36434</v>
      </c>
      <c r="B493" s="64">
        <v>477.14985999999999</v>
      </c>
    </row>
    <row r="494" spans="1:2">
      <c r="A494" s="3">
        <v>36465</v>
      </c>
      <c r="B494" s="64">
        <v>477.60789999999997</v>
      </c>
    </row>
    <row r="495" spans="1:2">
      <c r="A495" s="3">
        <v>36495</v>
      </c>
      <c r="B495" s="64">
        <v>478.21431000000001</v>
      </c>
    </row>
    <row r="496" spans="1:2">
      <c r="A496" s="3">
        <v>36526</v>
      </c>
      <c r="B496" s="64">
        <v>479.36261999999999</v>
      </c>
    </row>
    <row r="497" spans="1:2">
      <c r="A497" s="3">
        <v>36557</v>
      </c>
      <c r="B497" s="64">
        <v>480.06580000000002</v>
      </c>
    </row>
    <row r="498" spans="1:2">
      <c r="A498" s="3">
        <v>36586</v>
      </c>
      <c r="B498" s="64">
        <v>481.05284</v>
      </c>
    </row>
    <row r="499" spans="1:2">
      <c r="A499" s="3">
        <v>36617</v>
      </c>
      <c r="B499" s="64">
        <v>481.36894000000001</v>
      </c>
    </row>
    <row r="500" spans="1:2">
      <c r="A500" s="3">
        <v>36647</v>
      </c>
      <c r="B500" s="64">
        <v>481.88504</v>
      </c>
    </row>
    <row r="501" spans="1:2">
      <c r="A501" s="3">
        <v>36678</v>
      </c>
      <c r="B501" s="64">
        <v>482.25276000000002</v>
      </c>
    </row>
    <row r="502" spans="1:2">
      <c r="A502" s="3">
        <v>36708</v>
      </c>
      <c r="B502" s="64">
        <v>483.35590999999999</v>
      </c>
    </row>
    <row r="503" spans="1:2">
      <c r="A503" s="3">
        <v>36739</v>
      </c>
      <c r="B503" s="64">
        <v>483.97523000000001</v>
      </c>
    </row>
    <row r="504" spans="1:2">
      <c r="A504" s="3">
        <v>36770</v>
      </c>
      <c r="B504" s="64">
        <v>485.14935000000003</v>
      </c>
    </row>
    <row r="505" spans="1:2">
      <c r="A505" s="3">
        <v>36800</v>
      </c>
      <c r="B505" s="64">
        <v>485.82672000000002</v>
      </c>
    </row>
    <row r="506" spans="1:2">
      <c r="A506" s="3">
        <v>36831</v>
      </c>
      <c r="B506" s="64">
        <v>486.68473</v>
      </c>
    </row>
    <row r="507" spans="1:2">
      <c r="A507" s="3">
        <v>36861</v>
      </c>
      <c r="B507" s="64">
        <v>487.16212000000002</v>
      </c>
    </row>
    <row r="508" spans="1:2">
      <c r="A508" s="3">
        <v>36892</v>
      </c>
      <c r="B508" s="64">
        <v>488.97489999999999</v>
      </c>
    </row>
    <row r="509" spans="1:2">
      <c r="A509" s="3">
        <v>36923</v>
      </c>
      <c r="B509" s="64">
        <v>489.83936999999997</v>
      </c>
    </row>
    <row r="510" spans="1:2">
      <c r="A510" s="3">
        <v>36951</v>
      </c>
      <c r="B510" s="64">
        <v>490.34901000000002</v>
      </c>
    </row>
    <row r="511" spans="1:2">
      <c r="A511" s="3">
        <v>36982</v>
      </c>
      <c r="B511" s="64">
        <v>491.12959999999998</v>
      </c>
    </row>
    <row r="512" spans="1:2">
      <c r="A512" s="3">
        <v>37012</v>
      </c>
      <c r="B512" s="64">
        <v>491.24572999999998</v>
      </c>
    </row>
    <row r="513" spans="1:2">
      <c r="A513" s="3">
        <v>37043</v>
      </c>
      <c r="B513" s="64">
        <v>492.34242999999998</v>
      </c>
    </row>
    <row r="514" spans="1:2">
      <c r="A514" s="3">
        <v>37073</v>
      </c>
      <c r="B514" s="64">
        <v>493.61331999999999</v>
      </c>
    </row>
    <row r="515" spans="1:2">
      <c r="A515" s="3">
        <v>37104</v>
      </c>
      <c r="B515" s="64">
        <v>493.85845999999998</v>
      </c>
    </row>
    <row r="516" spans="1:2">
      <c r="A516" s="3">
        <v>37135</v>
      </c>
      <c r="B516" s="64">
        <v>491.05219</v>
      </c>
    </row>
    <row r="517" spans="1:2">
      <c r="A517" s="3">
        <v>37165</v>
      </c>
      <c r="B517" s="64">
        <v>494.51002999999997</v>
      </c>
    </row>
    <row r="518" spans="1:2">
      <c r="A518" s="3">
        <v>37196</v>
      </c>
      <c r="B518" s="64">
        <v>495.51641999999998</v>
      </c>
    </row>
    <row r="519" spans="1:2">
      <c r="A519" s="3">
        <v>37226</v>
      </c>
      <c r="B519" s="64">
        <v>495.63254000000001</v>
      </c>
    </row>
    <row r="520" spans="1:2">
      <c r="A520" s="3">
        <v>37257</v>
      </c>
      <c r="B520" s="64">
        <v>495.90994000000001</v>
      </c>
    </row>
    <row r="521" spans="1:2">
      <c r="A521" s="3">
        <v>37288</v>
      </c>
      <c r="B521" s="64">
        <v>496.85827</v>
      </c>
    </row>
    <row r="522" spans="1:2">
      <c r="A522" s="3">
        <v>37316</v>
      </c>
      <c r="B522" s="64">
        <v>497.45177999999999</v>
      </c>
    </row>
    <row r="523" spans="1:2">
      <c r="A523" s="3">
        <v>37347</v>
      </c>
      <c r="B523" s="64">
        <v>498.83877999999999</v>
      </c>
    </row>
    <row r="524" spans="1:2">
      <c r="A524" s="3">
        <v>37377</v>
      </c>
      <c r="B524" s="64">
        <v>499.39359000000002</v>
      </c>
    </row>
    <row r="525" spans="1:2">
      <c r="A525" s="3">
        <v>37408</v>
      </c>
      <c r="B525" s="64">
        <v>500.18707999999998</v>
      </c>
    </row>
    <row r="526" spans="1:2">
      <c r="A526" s="3">
        <v>37438</v>
      </c>
      <c r="B526" s="64">
        <v>501.20636999999999</v>
      </c>
    </row>
    <row r="527" spans="1:2">
      <c r="A527" s="3">
        <v>37469</v>
      </c>
      <c r="B527" s="64">
        <v>502.19340999999997</v>
      </c>
    </row>
    <row r="528" spans="1:2">
      <c r="A528" s="3">
        <v>37500</v>
      </c>
      <c r="B528" s="64">
        <v>503.01271000000003</v>
      </c>
    </row>
    <row r="529" spans="1:2">
      <c r="A529" s="3">
        <v>37530</v>
      </c>
      <c r="B529" s="64">
        <v>503.43849</v>
      </c>
    </row>
    <row r="530" spans="1:2">
      <c r="A530" s="3">
        <v>37561</v>
      </c>
      <c r="B530" s="64">
        <v>503.92878000000002</v>
      </c>
    </row>
    <row r="531" spans="1:2">
      <c r="A531" s="3">
        <v>37591</v>
      </c>
      <c r="B531" s="64">
        <v>504.39972</v>
      </c>
    </row>
    <row r="532" spans="1:2">
      <c r="A532" s="3">
        <v>37622</v>
      </c>
      <c r="B532" s="64">
        <v>504.74162999999999</v>
      </c>
    </row>
    <row r="533" spans="1:2">
      <c r="A533" s="3">
        <v>37653</v>
      </c>
      <c r="B533" s="64">
        <v>505.43835999999999</v>
      </c>
    </row>
    <row r="534" spans="1:2">
      <c r="A534" s="3">
        <v>37681</v>
      </c>
      <c r="B534" s="64">
        <v>506.25121000000001</v>
      </c>
    </row>
    <row r="535" spans="1:2">
      <c r="A535" s="3">
        <v>37712</v>
      </c>
      <c r="B535" s="64">
        <v>506.81245999999999</v>
      </c>
    </row>
    <row r="536" spans="1:2">
      <c r="A536" s="3">
        <v>37742</v>
      </c>
      <c r="B536" s="64">
        <v>507.54145</v>
      </c>
    </row>
    <row r="537" spans="1:2">
      <c r="A537" s="3">
        <v>37773</v>
      </c>
      <c r="B537" s="64">
        <v>507.82530000000003</v>
      </c>
    </row>
    <row r="538" spans="1:2">
      <c r="A538" s="3">
        <v>37803</v>
      </c>
      <c r="B538" s="64">
        <v>509.09618999999998</v>
      </c>
    </row>
    <row r="539" spans="1:2">
      <c r="A539" s="3">
        <v>37834</v>
      </c>
      <c r="B539" s="64">
        <v>509.67034000000001</v>
      </c>
    </row>
    <row r="540" spans="1:2">
      <c r="A540" s="3">
        <v>37865</v>
      </c>
      <c r="B540" s="64">
        <v>510.37997999999999</v>
      </c>
    </row>
    <row r="541" spans="1:2">
      <c r="A541" s="3">
        <v>37895</v>
      </c>
      <c r="B541" s="64">
        <v>511.32184999999998</v>
      </c>
    </row>
    <row r="542" spans="1:2">
      <c r="A542" s="3">
        <v>37926</v>
      </c>
      <c r="B542" s="64">
        <v>512.01858000000004</v>
      </c>
    </row>
    <row r="543" spans="1:2">
      <c r="A543" s="3">
        <v>37956</v>
      </c>
      <c r="B543" s="64">
        <v>512.65724999999998</v>
      </c>
    </row>
    <row r="544" spans="1:2">
      <c r="A544" s="3">
        <v>37987</v>
      </c>
      <c r="B544" s="64">
        <v>513.97329000000002</v>
      </c>
    </row>
    <row r="545" spans="1:2">
      <c r="A545" s="3">
        <v>38018</v>
      </c>
      <c r="B545" s="64">
        <v>514.80550000000005</v>
      </c>
    </row>
    <row r="546" spans="1:2">
      <c r="A546" s="3">
        <v>38047</v>
      </c>
      <c r="B546" s="64">
        <v>515.66995999999995</v>
      </c>
    </row>
    <row r="547" spans="1:2">
      <c r="A547" s="3">
        <v>38078</v>
      </c>
      <c r="B547" s="64">
        <v>517.01180999999997</v>
      </c>
    </row>
    <row r="548" spans="1:2">
      <c r="A548" s="3">
        <v>38108</v>
      </c>
      <c r="B548" s="64">
        <v>517.72144000000003</v>
      </c>
    </row>
    <row r="549" spans="1:2">
      <c r="A549" s="3">
        <v>38139</v>
      </c>
      <c r="B549" s="64">
        <v>518.54074000000003</v>
      </c>
    </row>
    <row r="550" spans="1:2">
      <c r="A550" s="3">
        <v>38169</v>
      </c>
      <c r="B550" s="64">
        <v>519.15359999999998</v>
      </c>
    </row>
    <row r="551" spans="1:2">
      <c r="A551" s="3">
        <v>38200</v>
      </c>
      <c r="B551" s="64">
        <v>519.35359000000005</v>
      </c>
    </row>
    <row r="552" spans="1:2">
      <c r="A552" s="3">
        <v>38231</v>
      </c>
      <c r="B552" s="64">
        <v>520.32772</v>
      </c>
    </row>
    <row r="553" spans="1:2">
      <c r="A553" s="3">
        <v>38261</v>
      </c>
      <c r="B553" s="64">
        <v>521.45668000000001</v>
      </c>
    </row>
    <row r="554" spans="1:2">
      <c r="A554" s="3">
        <v>38292</v>
      </c>
      <c r="B554" s="64">
        <v>522.57919000000004</v>
      </c>
    </row>
    <row r="555" spans="1:2">
      <c r="A555" s="3">
        <v>38322</v>
      </c>
      <c r="B555" s="64">
        <v>523.25010999999995</v>
      </c>
    </row>
    <row r="556" spans="1:2">
      <c r="A556" s="3">
        <v>38353</v>
      </c>
      <c r="B556" s="64">
        <v>525.13386000000003</v>
      </c>
    </row>
    <row r="557" spans="1:2">
      <c r="A557" s="3">
        <v>38384</v>
      </c>
      <c r="B557" s="64">
        <v>526.00477000000001</v>
      </c>
    </row>
    <row r="558" spans="1:2">
      <c r="A558" s="3">
        <v>38412</v>
      </c>
      <c r="B558" s="64">
        <v>527.30146000000002</v>
      </c>
    </row>
    <row r="559" spans="1:2">
      <c r="A559" s="3">
        <v>38443</v>
      </c>
      <c r="B559" s="64">
        <v>527.90787999999998</v>
      </c>
    </row>
    <row r="560" spans="1:2">
      <c r="A560" s="3">
        <v>38473</v>
      </c>
      <c r="B560" s="64">
        <v>528.99167999999997</v>
      </c>
    </row>
    <row r="561" spans="1:2">
      <c r="A561" s="3">
        <v>38504</v>
      </c>
      <c r="B561" s="64">
        <v>529.35940000000005</v>
      </c>
    </row>
    <row r="562" spans="1:2">
      <c r="A562" s="3">
        <v>38534</v>
      </c>
      <c r="B562" s="64">
        <v>530.13354000000004</v>
      </c>
    </row>
    <row r="563" spans="1:2">
      <c r="A563" s="3">
        <v>38565</v>
      </c>
      <c r="B563" s="64">
        <v>530.56577000000004</v>
      </c>
    </row>
    <row r="564" spans="1:2">
      <c r="A564" s="3">
        <v>38596</v>
      </c>
      <c r="B564" s="64">
        <v>531.73988999999995</v>
      </c>
    </row>
    <row r="565" spans="1:2">
      <c r="A565" s="3">
        <v>38626</v>
      </c>
      <c r="B565" s="64">
        <v>533.26882000000001</v>
      </c>
    </row>
    <row r="566" spans="1:2">
      <c r="A566" s="3">
        <v>38657</v>
      </c>
      <c r="B566" s="64">
        <v>534.63001999999994</v>
      </c>
    </row>
    <row r="567" spans="1:2">
      <c r="A567" s="3">
        <v>38687</v>
      </c>
      <c r="B567" s="64">
        <v>535.18483000000003</v>
      </c>
    </row>
    <row r="568" spans="1:2">
      <c r="A568" s="3">
        <v>38718</v>
      </c>
      <c r="B568" s="64">
        <v>536.38475000000005</v>
      </c>
    </row>
    <row r="569" spans="1:2">
      <c r="A569" s="3">
        <v>38749</v>
      </c>
      <c r="B569" s="64">
        <v>537.24920999999995</v>
      </c>
    </row>
    <row r="570" spans="1:2">
      <c r="A570" s="3">
        <v>38777</v>
      </c>
      <c r="B570" s="64">
        <v>538.73298</v>
      </c>
    </row>
    <row r="571" spans="1:2">
      <c r="A571" s="3">
        <v>38808</v>
      </c>
      <c r="B571" s="64">
        <v>540.37804000000006</v>
      </c>
    </row>
    <row r="572" spans="1:2">
      <c r="A572" s="3">
        <v>38838</v>
      </c>
      <c r="B572" s="64">
        <v>541.73279000000002</v>
      </c>
    </row>
    <row r="573" spans="1:2">
      <c r="A573" s="3">
        <v>38869</v>
      </c>
      <c r="B573" s="64">
        <v>543.10045000000002</v>
      </c>
    </row>
    <row r="574" spans="1:2">
      <c r="A574" s="3">
        <v>38899</v>
      </c>
      <c r="B574" s="64">
        <v>543.62944000000005</v>
      </c>
    </row>
    <row r="575" spans="1:2">
      <c r="A575" s="3">
        <v>38930</v>
      </c>
      <c r="B575" s="64">
        <v>544.73905000000002</v>
      </c>
    </row>
    <row r="576" spans="1:2">
      <c r="A576" s="3">
        <v>38961</v>
      </c>
      <c r="B576" s="64">
        <v>545.59706000000006</v>
      </c>
    </row>
    <row r="577" spans="1:2">
      <c r="A577" s="3">
        <v>38991</v>
      </c>
      <c r="B577" s="64">
        <v>546.58408999999995</v>
      </c>
    </row>
    <row r="578" spans="1:2">
      <c r="A578" s="3">
        <v>39022</v>
      </c>
      <c r="B578" s="64">
        <v>546.84213999999997</v>
      </c>
    </row>
    <row r="579" spans="1:2">
      <c r="A579" s="3">
        <v>39052</v>
      </c>
      <c r="B579" s="64">
        <v>547.57758000000001</v>
      </c>
    </row>
    <row r="580" spans="1:2">
      <c r="A580" s="3">
        <v>39083</v>
      </c>
      <c r="B580" s="64">
        <v>549.79678999999999</v>
      </c>
    </row>
    <row r="581" spans="1:2">
      <c r="A581" s="3">
        <v>39114</v>
      </c>
      <c r="B581" s="64">
        <v>550.98380999999995</v>
      </c>
    </row>
    <row r="582" spans="1:2">
      <c r="A582" s="3">
        <v>39142</v>
      </c>
      <c r="B582" s="64">
        <v>551.53860999999995</v>
      </c>
    </row>
    <row r="583" spans="1:2">
      <c r="A583" s="3">
        <v>39173</v>
      </c>
      <c r="B583" s="64">
        <v>552.32565999999997</v>
      </c>
    </row>
    <row r="584" spans="1:2">
      <c r="A584" s="3">
        <v>39203</v>
      </c>
      <c r="B584" s="64">
        <v>552.97722999999996</v>
      </c>
    </row>
    <row r="585" spans="1:2">
      <c r="A585" s="3">
        <v>39234</v>
      </c>
      <c r="B585" s="64">
        <v>553.89329999999995</v>
      </c>
    </row>
    <row r="586" spans="1:2">
      <c r="A586" s="3">
        <v>39264</v>
      </c>
      <c r="B586" s="64">
        <v>554.72550000000001</v>
      </c>
    </row>
    <row r="587" spans="1:2">
      <c r="A587" s="3">
        <v>39295</v>
      </c>
      <c r="B587" s="64">
        <v>555.55124999999998</v>
      </c>
    </row>
    <row r="588" spans="1:2">
      <c r="A588" s="3">
        <v>39326</v>
      </c>
      <c r="B588" s="64">
        <v>557.06728999999996</v>
      </c>
    </row>
    <row r="589" spans="1:2">
      <c r="A589" s="3">
        <v>39356</v>
      </c>
      <c r="B589" s="64">
        <v>558.51881000000003</v>
      </c>
    </row>
    <row r="590" spans="1:2">
      <c r="A590" s="3">
        <v>39387</v>
      </c>
      <c r="B590" s="64">
        <v>559.61550999999997</v>
      </c>
    </row>
    <row r="591" spans="1:2">
      <c r="A591" s="3">
        <v>39417</v>
      </c>
      <c r="B591" s="64">
        <v>560.73802000000001</v>
      </c>
    </row>
    <row r="592" spans="1:2">
      <c r="A592" s="3">
        <v>39448</v>
      </c>
      <c r="B592" s="64">
        <v>561.85406999999998</v>
      </c>
    </row>
    <row r="593" spans="1:2">
      <c r="A593" s="3">
        <v>39479</v>
      </c>
      <c r="B593" s="64">
        <v>562.40242999999998</v>
      </c>
    </row>
    <row r="594" spans="1:2">
      <c r="A594" s="3">
        <v>39508</v>
      </c>
      <c r="B594" s="64">
        <v>563.50558000000001</v>
      </c>
    </row>
    <row r="595" spans="1:2">
      <c r="A595" s="3">
        <v>39539</v>
      </c>
      <c r="B595" s="64">
        <v>563.83459000000005</v>
      </c>
    </row>
    <row r="596" spans="1:2">
      <c r="A596" s="3">
        <v>39569</v>
      </c>
      <c r="B596" s="64">
        <v>564.86032999999998</v>
      </c>
    </row>
    <row r="597" spans="1:2">
      <c r="A597" s="3">
        <v>39600</v>
      </c>
      <c r="B597" s="64">
        <v>566.15701999999999</v>
      </c>
    </row>
    <row r="598" spans="1:2">
      <c r="A598" s="3">
        <v>39630</v>
      </c>
      <c r="B598" s="64">
        <v>567.17630999999994</v>
      </c>
    </row>
    <row r="599" spans="1:2">
      <c r="A599" s="3">
        <v>39661</v>
      </c>
      <c r="B599" s="64">
        <v>567.87303999999995</v>
      </c>
    </row>
    <row r="600" spans="1:2">
      <c r="A600" s="3">
        <v>39692</v>
      </c>
      <c r="B600" s="64">
        <v>568.45365000000004</v>
      </c>
    </row>
    <row r="601" spans="1:2">
      <c r="A601" s="3">
        <v>39722</v>
      </c>
      <c r="B601" s="64">
        <v>567.64724999999999</v>
      </c>
    </row>
    <row r="602" spans="1:2">
      <c r="A602" s="3">
        <v>39753</v>
      </c>
      <c r="B602" s="64">
        <v>567.39565000000005</v>
      </c>
    </row>
    <row r="603" spans="1:2">
      <c r="A603" s="3">
        <v>39783</v>
      </c>
      <c r="B603" s="64">
        <v>567.11824999999999</v>
      </c>
    </row>
    <row r="604" spans="1:2">
      <c r="A604" s="3">
        <v>39814</v>
      </c>
      <c r="B604" s="64">
        <v>566.94407000000001</v>
      </c>
    </row>
    <row r="605" spans="1:2">
      <c r="A605" s="3">
        <v>39845</v>
      </c>
      <c r="B605" s="64">
        <v>567.39565000000005</v>
      </c>
    </row>
    <row r="606" spans="1:2">
      <c r="A606" s="3">
        <v>39873</v>
      </c>
      <c r="B606" s="64">
        <v>567.80208000000005</v>
      </c>
    </row>
    <row r="607" spans="1:2">
      <c r="A607" s="3">
        <v>39904</v>
      </c>
      <c r="B607" s="64">
        <v>569.06650999999999</v>
      </c>
    </row>
    <row r="608" spans="1:2">
      <c r="A608" s="3">
        <v>39934</v>
      </c>
      <c r="B608" s="64">
        <v>569.50518999999997</v>
      </c>
    </row>
    <row r="609" spans="1:2">
      <c r="A609" s="3">
        <v>39965</v>
      </c>
      <c r="B609" s="64">
        <v>570.23418000000004</v>
      </c>
    </row>
    <row r="610" spans="1:2">
      <c r="A610" s="3">
        <v>39995</v>
      </c>
      <c r="B610" s="64">
        <v>570.72447</v>
      </c>
    </row>
    <row r="611" spans="1:2">
      <c r="A611" s="3">
        <v>40026</v>
      </c>
      <c r="B611" s="64">
        <v>571.56957999999997</v>
      </c>
    </row>
    <row r="612" spans="1:2">
      <c r="A612" s="3">
        <v>40057</v>
      </c>
      <c r="B612" s="64">
        <v>572.57596000000001</v>
      </c>
    </row>
    <row r="613" spans="1:2">
      <c r="A613" s="3">
        <v>40087</v>
      </c>
      <c r="B613" s="64">
        <v>574.68550000000005</v>
      </c>
    </row>
    <row r="614" spans="1:2">
      <c r="A614" s="3">
        <v>40118</v>
      </c>
      <c r="B614" s="64">
        <v>575.18870000000004</v>
      </c>
    </row>
    <row r="615" spans="1:2">
      <c r="A615" s="3">
        <v>40148</v>
      </c>
      <c r="B615" s="64">
        <v>575.67899</v>
      </c>
    </row>
    <row r="616" spans="1:2">
      <c r="A616" s="3">
        <v>40179</v>
      </c>
      <c r="B616" s="64">
        <v>576.53054999999995</v>
      </c>
    </row>
    <row r="617" spans="1:2">
      <c r="A617" s="3">
        <v>40210</v>
      </c>
      <c r="B617" s="64">
        <v>577.03373999999997</v>
      </c>
    </row>
    <row r="618" spans="1:2">
      <c r="A618" s="3">
        <v>40238</v>
      </c>
      <c r="B618" s="64">
        <v>577.89175</v>
      </c>
    </row>
    <row r="619" spans="1:2">
      <c r="A619" s="3">
        <v>40269</v>
      </c>
      <c r="B619" s="64">
        <v>578.18849999999998</v>
      </c>
    </row>
    <row r="620" spans="1:2">
      <c r="A620" s="3">
        <v>40299</v>
      </c>
      <c r="B620" s="64">
        <v>578.82717000000002</v>
      </c>
    </row>
    <row r="621" spans="1:2">
      <c r="A621" s="3">
        <v>40330</v>
      </c>
      <c r="B621" s="64">
        <v>579.10456999999997</v>
      </c>
    </row>
    <row r="622" spans="1:2">
      <c r="A622" s="3">
        <v>40360</v>
      </c>
      <c r="B622" s="64">
        <v>579.11748</v>
      </c>
    </row>
    <row r="623" spans="1:2">
      <c r="A623" s="3">
        <v>40391</v>
      </c>
      <c r="B623" s="64">
        <v>579.67228</v>
      </c>
    </row>
    <row r="624" spans="1:2">
      <c r="A624" s="3">
        <v>40422</v>
      </c>
      <c r="B624" s="64">
        <v>580.00129000000004</v>
      </c>
    </row>
    <row r="625" spans="1:2">
      <c r="A625" s="3">
        <v>40452</v>
      </c>
      <c r="B625" s="64">
        <v>580.88509999999997</v>
      </c>
    </row>
    <row r="626" spans="1:2">
      <c r="A626" s="3">
        <v>40483</v>
      </c>
      <c r="B626" s="64">
        <v>581.63989000000004</v>
      </c>
    </row>
    <row r="627" spans="1:2">
      <c r="A627" s="3">
        <v>40513</v>
      </c>
      <c r="B627" s="64">
        <v>581.76247000000001</v>
      </c>
    </row>
    <row r="628" spans="1:2">
      <c r="A628" s="3">
        <v>40544</v>
      </c>
      <c r="B628" s="64">
        <v>583.00755000000004</v>
      </c>
    </row>
    <row r="629" spans="1:2">
      <c r="A629" s="3">
        <v>40575</v>
      </c>
      <c r="B629" s="64">
        <v>584.02683999999999</v>
      </c>
    </row>
    <row r="630" spans="1:2">
      <c r="A630" s="3">
        <v>40603</v>
      </c>
      <c r="B630" s="64">
        <v>584.91065000000003</v>
      </c>
    </row>
    <row r="631" spans="1:2">
      <c r="A631" s="3">
        <v>40634</v>
      </c>
      <c r="B631" s="64">
        <v>586.25250000000005</v>
      </c>
    </row>
    <row r="632" spans="1:2">
      <c r="A632" s="3">
        <v>40664</v>
      </c>
      <c r="B632" s="64">
        <v>587.64595999999995</v>
      </c>
    </row>
    <row r="633" spans="1:2">
      <c r="A633" s="3">
        <v>40695</v>
      </c>
      <c r="B633" s="64">
        <v>588.29107999999997</v>
      </c>
    </row>
    <row r="634" spans="1:2">
      <c r="A634" s="3">
        <v>40725</v>
      </c>
      <c r="B634" s="64">
        <v>589.16198999999995</v>
      </c>
    </row>
    <row r="635" spans="1:2">
      <c r="A635" s="3">
        <v>40756</v>
      </c>
      <c r="B635" s="64">
        <v>590.33610999999996</v>
      </c>
    </row>
    <row r="636" spans="1:2">
      <c r="A636" s="3">
        <v>40787</v>
      </c>
      <c r="B636" s="64">
        <v>590.73608000000002</v>
      </c>
    </row>
    <row r="637" spans="1:2">
      <c r="A637" s="3">
        <v>40817</v>
      </c>
      <c r="B637" s="64">
        <v>591.01993000000004</v>
      </c>
    </row>
    <row r="638" spans="1:2">
      <c r="A638" s="3">
        <v>40848</v>
      </c>
      <c r="B638" s="64">
        <v>592.27147000000002</v>
      </c>
    </row>
    <row r="639" spans="1:2">
      <c r="A639" s="3">
        <v>40878</v>
      </c>
      <c r="B639" s="64">
        <v>593.25205000000005</v>
      </c>
    </row>
    <row r="640" spans="1:2">
      <c r="A640" s="3">
        <v>40909</v>
      </c>
      <c r="B640" s="64">
        <v>595.02612999999997</v>
      </c>
    </row>
    <row r="641" spans="1:2">
      <c r="A641" s="3">
        <v>40940</v>
      </c>
      <c r="B641" s="64">
        <v>595.85833000000002</v>
      </c>
    </row>
    <row r="642" spans="1:2">
      <c r="A642" s="3">
        <v>40969</v>
      </c>
      <c r="B642" s="64">
        <v>596.87117000000001</v>
      </c>
    </row>
    <row r="643" spans="1:2">
      <c r="A643" s="3">
        <v>41000</v>
      </c>
      <c r="B643" s="64">
        <v>597.77434000000005</v>
      </c>
    </row>
    <row r="644" spans="1:2">
      <c r="A644" s="3">
        <v>41030</v>
      </c>
      <c r="B644" s="64">
        <v>598.38075000000003</v>
      </c>
    </row>
    <row r="645" spans="1:2">
      <c r="A645" s="3">
        <v>41061</v>
      </c>
      <c r="B645" s="64">
        <v>598.99360999999999</v>
      </c>
    </row>
    <row r="646" spans="1:2">
      <c r="A646" s="3">
        <v>41091</v>
      </c>
      <c r="B646" s="64">
        <v>599.61293000000001</v>
      </c>
    </row>
    <row r="647" spans="1:2">
      <c r="A647" s="3">
        <v>41122</v>
      </c>
      <c r="B647" s="64">
        <v>599.99355000000003</v>
      </c>
    </row>
    <row r="648" spans="1:2">
      <c r="A648" s="3">
        <v>41153</v>
      </c>
      <c r="B648" s="64">
        <v>600.72898999999995</v>
      </c>
    </row>
    <row r="649" spans="1:2">
      <c r="A649" s="3">
        <v>41183</v>
      </c>
      <c r="B649" s="64">
        <v>602.18696</v>
      </c>
    </row>
    <row r="650" spans="1:2">
      <c r="A650" s="3">
        <v>41214</v>
      </c>
      <c r="B650" s="64">
        <v>602.83208000000002</v>
      </c>
    </row>
    <row r="651" spans="1:2">
      <c r="A651" s="3">
        <v>41244</v>
      </c>
      <c r="B651" s="64">
        <v>603.27720999999997</v>
      </c>
    </row>
    <row r="652" spans="1:2">
      <c r="A652" s="3">
        <v>41275</v>
      </c>
      <c r="B652" s="64">
        <v>604.49648000000002</v>
      </c>
    </row>
    <row r="653" spans="1:2">
      <c r="A653" s="3">
        <v>41306</v>
      </c>
      <c r="B653" s="64">
        <v>605.15450999999996</v>
      </c>
    </row>
    <row r="654" spans="1:2">
      <c r="A654" s="3">
        <v>41334</v>
      </c>
      <c r="B654" s="64">
        <v>605.70930999999996</v>
      </c>
    </row>
    <row r="655" spans="1:2">
      <c r="A655" s="3">
        <v>41365</v>
      </c>
      <c r="B655" s="64">
        <v>606.00606000000005</v>
      </c>
    </row>
    <row r="656" spans="1:2">
      <c r="A656" s="3">
        <v>41395</v>
      </c>
      <c r="B656" s="64">
        <v>606.71569999999997</v>
      </c>
    </row>
    <row r="657" spans="1:2">
      <c r="A657" s="3">
        <v>41426</v>
      </c>
      <c r="B657" s="64">
        <v>607.76079000000004</v>
      </c>
    </row>
    <row r="658" spans="1:2">
      <c r="A658" s="3">
        <v>41456</v>
      </c>
      <c r="B658" s="64">
        <v>608.53493000000003</v>
      </c>
    </row>
    <row r="659" spans="1:2">
      <c r="A659" s="3">
        <v>41487</v>
      </c>
      <c r="B659" s="64">
        <v>609.19295999999997</v>
      </c>
    </row>
    <row r="660" spans="1:2">
      <c r="A660" s="3">
        <v>41518</v>
      </c>
      <c r="B660" s="64">
        <v>609.91548999999998</v>
      </c>
    </row>
    <row r="661" spans="1:2">
      <c r="A661" s="3">
        <v>41548</v>
      </c>
      <c r="B661" s="64">
        <v>610.94767999999999</v>
      </c>
    </row>
    <row r="662" spans="1:2">
      <c r="A662" s="3">
        <v>41579</v>
      </c>
      <c r="B662" s="64">
        <v>611.96051999999997</v>
      </c>
    </row>
    <row r="663" spans="1:2">
      <c r="A663" s="3">
        <v>41609</v>
      </c>
      <c r="B663" s="64">
        <v>612.61208999999997</v>
      </c>
    </row>
    <row r="664" spans="1:2">
      <c r="A664" s="3">
        <v>41640</v>
      </c>
      <c r="B664" s="64">
        <v>613.27656000000002</v>
      </c>
    </row>
    <row r="665" spans="1:2">
      <c r="A665" s="3">
        <v>41671</v>
      </c>
      <c r="B665" s="64">
        <v>613.56686999999999</v>
      </c>
    </row>
    <row r="666" spans="1:2">
      <c r="A666" s="3">
        <v>41699</v>
      </c>
      <c r="B666" s="64">
        <v>614.47649000000001</v>
      </c>
    </row>
    <row r="667" spans="1:2">
      <c r="A667" s="3">
        <v>41730</v>
      </c>
      <c r="B667" s="64">
        <v>615.52802999999994</v>
      </c>
    </row>
    <row r="668" spans="1:2">
      <c r="A668" s="3">
        <v>41760</v>
      </c>
      <c r="B668" s="64">
        <v>616.56667000000004</v>
      </c>
    </row>
    <row r="669" spans="1:2">
      <c r="A669" s="3">
        <v>41791</v>
      </c>
      <c r="B669" s="64">
        <v>617.26340000000005</v>
      </c>
    </row>
    <row r="670" spans="1:2">
      <c r="A670" s="3">
        <v>41821</v>
      </c>
      <c r="B670" s="64">
        <v>618.33429999999998</v>
      </c>
    </row>
    <row r="671" spans="1:2">
      <c r="A671" s="3">
        <v>41852</v>
      </c>
      <c r="B671" s="64">
        <v>618.57299999999998</v>
      </c>
    </row>
    <row r="672" spans="1:2">
      <c r="A672" s="3">
        <v>41883</v>
      </c>
      <c r="B672" s="64">
        <v>619.39874999999995</v>
      </c>
    </row>
    <row r="673" spans="1:2">
      <c r="A673" s="3">
        <v>41913</v>
      </c>
      <c r="B673" s="64">
        <v>619.93420000000003</v>
      </c>
    </row>
    <row r="674" spans="1:2">
      <c r="A674" s="3">
        <v>41944</v>
      </c>
      <c r="B674" s="64">
        <v>620.48254999999995</v>
      </c>
    </row>
    <row r="675" spans="1:2">
      <c r="A675" s="3">
        <v>41974</v>
      </c>
      <c r="B675" s="64">
        <v>620.92123000000004</v>
      </c>
    </row>
    <row r="676" spans="1:2">
      <c r="A676" s="3">
        <v>42005</v>
      </c>
      <c r="B676" s="64">
        <v>620.69543999999996</v>
      </c>
    </row>
    <row r="677" spans="1:2">
      <c r="A677" s="3">
        <v>42036</v>
      </c>
      <c r="B677" s="64">
        <v>621.40507000000002</v>
      </c>
    </row>
    <row r="678" spans="1:2">
      <c r="A678" s="3">
        <v>42064</v>
      </c>
      <c r="B678" s="64">
        <v>622.34694999999999</v>
      </c>
    </row>
    <row r="679" spans="1:2">
      <c r="A679" s="3">
        <v>42095</v>
      </c>
      <c r="B679" s="64">
        <v>623.49526000000003</v>
      </c>
    </row>
    <row r="680" spans="1:2">
      <c r="A680" s="3">
        <v>42125</v>
      </c>
      <c r="B680" s="64">
        <v>624.25649999999996</v>
      </c>
    </row>
    <row r="681" spans="1:2">
      <c r="A681" s="3">
        <v>42156</v>
      </c>
      <c r="B681" s="64">
        <v>625.00483999999994</v>
      </c>
    </row>
    <row r="682" spans="1:2">
      <c r="A682" s="3">
        <v>42186</v>
      </c>
      <c r="B682" s="64">
        <v>625.62414999999999</v>
      </c>
    </row>
    <row r="683" spans="1:2">
      <c r="A683" s="3">
        <v>42217</v>
      </c>
      <c r="B683" s="64">
        <v>626.12734999999998</v>
      </c>
    </row>
    <row r="684" spans="1:2">
      <c r="A684" s="3">
        <v>42248</v>
      </c>
      <c r="B684" s="64">
        <v>627.03051000000005</v>
      </c>
    </row>
    <row r="685" spans="1:2">
      <c r="A685" s="3">
        <v>42278</v>
      </c>
      <c r="B685" s="64">
        <v>627.23694999999998</v>
      </c>
    </row>
    <row r="686" spans="1:2">
      <c r="A686" s="3">
        <v>42309</v>
      </c>
      <c r="B686" s="64">
        <v>627.90787999999998</v>
      </c>
    </row>
    <row r="687" spans="1:2">
      <c r="A687" s="3">
        <v>42339</v>
      </c>
      <c r="B687" s="64">
        <v>628.32074999999998</v>
      </c>
    </row>
    <row r="688" spans="1:2">
      <c r="A688" s="3">
        <v>42370</v>
      </c>
      <c r="B688" s="64">
        <v>629.42390999999998</v>
      </c>
    </row>
    <row r="689" spans="1:2">
      <c r="A689" s="3">
        <v>42401</v>
      </c>
      <c r="B689" s="64">
        <v>630.51415999999995</v>
      </c>
    </row>
    <row r="690" spans="1:2">
      <c r="A690" s="3">
        <v>42430</v>
      </c>
      <c r="B690" s="64">
        <v>631.41732999999999</v>
      </c>
    </row>
    <row r="691" spans="1:2">
      <c r="A691" s="3">
        <v>42461</v>
      </c>
      <c r="B691" s="64">
        <v>632.97207000000003</v>
      </c>
    </row>
    <row r="692" spans="1:2">
      <c r="A692" s="3">
        <v>42491</v>
      </c>
      <c r="B692" s="64">
        <v>634.04942000000005</v>
      </c>
    </row>
    <row r="693" spans="1:2">
      <c r="A693" s="3">
        <v>42522</v>
      </c>
      <c r="B693" s="64">
        <v>634.70744000000002</v>
      </c>
    </row>
    <row r="694" spans="1:2">
      <c r="A694" s="3">
        <v>42552</v>
      </c>
      <c r="B694" s="64">
        <v>635.62995999999998</v>
      </c>
    </row>
    <row r="695" spans="1:2">
      <c r="A695" s="3">
        <v>42583</v>
      </c>
      <c r="B695" s="64">
        <v>636.75247000000002</v>
      </c>
    </row>
    <row r="696" spans="1:2">
      <c r="A696" s="3">
        <v>42614</v>
      </c>
      <c r="B696" s="64">
        <v>637.59757000000002</v>
      </c>
    </row>
    <row r="697" spans="1:2">
      <c r="A697" s="3">
        <v>42644</v>
      </c>
      <c r="B697" s="64">
        <v>638.41687999999999</v>
      </c>
    </row>
    <row r="698" spans="1:2">
      <c r="A698" s="3">
        <v>42675</v>
      </c>
      <c r="B698" s="64">
        <v>638.70073000000002</v>
      </c>
    </row>
    <row r="699" spans="1:2">
      <c r="A699" s="3">
        <v>42705</v>
      </c>
      <c r="B699" s="64">
        <v>639.44262000000003</v>
      </c>
    </row>
    <row r="700" spans="1:2">
      <c r="A700" s="3">
        <v>42736</v>
      </c>
      <c r="B700" s="64">
        <v>641.15218000000004</v>
      </c>
    </row>
    <row r="701" spans="1:2">
      <c r="A701" s="3">
        <v>42767</v>
      </c>
      <c r="B701" s="64">
        <v>642.28759000000002</v>
      </c>
    </row>
    <row r="702" spans="1:2">
      <c r="A702" s="3">
        <v>42795</v>
      </c>
      <c r="B702" s="64">
        <v>642.01664000000005</v>
      </c>
    </row>
    <row r="703" spans="1:2">
      <c r="A703" s="3">
        <v>42826</v>
      </c>
      <c r="B703" s="64">
        <v>643.33268999999996</v>
      </c>
    </row>
    <row r="704" spans="1:2">
      <c r="A704" s="3">
        <v>42856</v>
      </c>
      <c r="B704" s="64">
        <v>643.84878000000003</v>
      </c>
    </row>
    <row r="705" spans="1:2">
      <c r="A705" s="3">
        <v>42887</v>
      </c>
      <c r="B705" s="64">
        <v>644.71324000000004</v>
      </c>
    </row>
    <row r="706" spans="1:2">
      <c r="A706" s="3">
        <v>42917</v>
      </c>
      <c r="B706" s="64">
        <v>645.18417999999997</v>
      </c>
    </row>
    <row r="707" spans="1:2">
      <c r="A707" s="3">
        <v>42948</v>
      </c>
      <c r="B707" s="64">
        <v>645.88090999999997</v>
      </c>
    </row>
    <row r="708" spans="1:2">
      <c r="A708" s="3">
        <v>42979</v>
      </c>
      <c r="B708" s="64">
        <v>646.66795999999999</v>
      </c>
    </row>
    <row r="709" spans="1:2">
      <c r="A709" s="3">
        <v>43009</v>
      </c>
      <c r="B709" s="64">
        <v>648.25495000000001</v>
      </c>
    </row>
    <row r="710" spans="1:2">
      <c r="A710" s="3">
        <v>43040</v>
      </c>
      <c r="B710" s="64">
        <v>648.57105999999999</v>
      </c>
    </row>
    <row r="711" spans="1:2">
      <c r="A711" s="3">
        <v>43070</v>
      </c>
      <c r="B711" s="64">
        <v>649.52584000000002</v>
      </c>
    </row>
    <row r="712" spans="1:2">
      <c r="A712" s="3">
        <v>43101</v>
      </c>
      <c r="B712" s="64">
        <v>651.61602000000005</v>
      </c>
    </row>
    <row r="713" spans="1:2">
      <c r="A713" s="3">
        <v>43132</v>
      </c>
      <c r="B713" s="64">
        <v>652.84820000000002</v>
      </c>
    </row>
    <row r="714" spans="1:2">
      <c r="A714" s="3">
        <v>43160</v>
      </c>
      <c r="B714" s="64">
        <v>654.27391999999998</v>
      </c>
    </row>
    <row r="715" spans="1:2">
      <c r="A715" s="3">
        <v>43191</v>
      </c>
      <c r="B715" s="64">
        <v>655.45448999999996</v>
      </c>
    </row>
    <row r="716" spans="1:2">
      <c r="A716" s="3">
        <v>43221</v>
      </c>
      <c r="B716" s="64">
        <v>656.6028</v>
      </c>
    </row>
    <row r="717" spans="1:2">
      <c r="A717" s="3">
        <v>43252</v>
      </c>
      <c r="B717" s="64">
        <v>657.19631000000004</v>
      </c>
    </row>
    <row r="718" spans="1:2">
      <c r="A718" s="3">
        <v>43282</v>
      </c>
      <c r="B718" s="64">
        <v>658.06077000000005</v>
      </c>
    </row>
    <row r="719" spans="1:2">
      <c r="A719" s="3">
        <v>43313</v>
      </c>
      <c r="B719" s="64">
        <v>658.12527999999998</v>
      </c>
    </row>
    <row r="720" spans="1:2">
      <c r="A720" s="3">
        <v>43344</v>
      </c>
      <c r="B720" s="64">
        <v>659.34456</v>
      </c>
    </row>
    <row r="721" spans="1:2">
      <c r="A721" s="3">
        <v>43374</v>
      </c>
      <c r="B721" s="64">
        <v>660.38319999999999</v>
      </c>
    </row>
    <row r="722" spans="1:2">
      <c r="A722" s="3">
        <v>43405</v>
      </c>
      <c r="B722" s="64">
        <v>661.60892999999999</v>
      </c>
    </row>
    <row r="723" spans="1:2">
      <c r="A723" s="3">
        <v>43435</v>
      </c>
      <c r="B723" s="64">
        <v>662.76369</v>
      </c>
    </row>
    <row r="724" spans="1:2">
      <c r="A724" s="3">
        <v>43466</v>
      </c>
      <c r="B724" s="64">
        <v>663.68620999999996</v>
      </c>
    </row>
    <row r="725" spans="1:2">
      <c r="A725" s="3">
        <v>43497</v>
      </c>
      <c r="B725" s="64">
        <v>664.20875999999998</v>
      </c>
    </row>
    <row r="726" spans="1:2">
      <c r="A726" s="3">
        <v>43525</v>
      </c>
      <c r="B726" s="64">
        <v>664.78936999999996</v>
      </c>
    </row>
    <row r="727" spans="1:2">
      <c r="A727" s="3">
        <v>43556</v>
      </c>
      <c r="B727" s="64">
        <v>666.24089000000004</v>
      </c>
    </row>
    <row r="728" spans="1:2">
      <c r="A728" s="3">
        <v>43586</v>
      </c>
      <c r="B728" s="64">
        <v>666.93116999999995</v>
      </c>
    </row>
    <row r="729" spans="1:2">
      <c r="A729" s="3">
        <v>43617</v>
      </c>
      <c r="B729" s="64">
        <v>668.25365999999997</v>
      </c>
    </row>
    <row r="730" spans="1:2">
      <c r="A730" s="3">
        <v>43647</v>
      </c>
      <c r="B730" s="64">
        <v>669.02779999999996</v>
      </c>
    </row>
    <row r="731" spans="1:2">
      <c r="A731" s="3">
        <v>43678</v>
      </c>
      <c r="B731" s="64">
        <v>669.70518000000004</v>
      </c>
    </row>
    <row r="732" spans="1:2">
      <c r="A732" s="3">
        <v>43709</v>
      </c>
      <c r="B732" s="64">
        <v>670.20836999999995</v>
      </c>
    </row>
    <row r="733" spans="1:2">
      <c r="A733" s="3">
        <v>43739</v>
      </c>
      <c r="B733" s="64">
        <v>671.23410999999999</v>
      </c>
    </row>
    <row r="734" spans="1:2">
      <c r="A734" s="3">
        <v>43770</v>
      </c>
      <c r="B734" s="64">
        <v>671.35023999999999</v>
      </c>
    </row>
    <row r="735" spans="1:2">
      <c r="A735" s="3">
        <v>43800</v>
      </c>
      <c r="B735" s="64">
        <v>672.72433999999998</v>
      </c>
    </row>
    <row r="736" spans="1:2">
      <c r="A736" s="3">
        <v>43831</v>
      </c>
      <c r="B736" s="64">
        <v>673.98877000000005</v>
      </c>
    </row>
    <row r="737" spans="1:2">
      <c r="A737" s="3">
        <v>43862</v>
      </c>
      <c r="B737" s="64">
        <v>675.20804999999996</v>
      </c>
    </row>
    <row r="738" spans="1:2">
      <c r="A738" s="3">
        <v>43891</v>
      </c>
      <c r="B738" s="64">
        <v>674.70486000000005</v>
      </c>
    </row>
    <row r="739" spans="1:2">
      <c r="A739" s="3">
        <v>43922</v>
      </c>
      <c r="B739" s="64">
        <v>672.45339000000001</v>
      </c>
    </row>
    <row r="740" spans="1:2">
      <c r="A740" s="3">
        <v>43952</v>
      </c>
      <c r="B740" s="64">
        <v>673.27269000000001</v>
      </c>
    </row>
    <row r="741" spans="1:2">
      <c r="A741" s="3">
        <v>43983</v>
      </c>
      <c r="B741" s="64">
        <v>674.32424000000003</v>
      </c>
    </row>
    <row r="742" spans="1:2">
      <c r="A742" s="3">
        <v>44013</v>
      </c>
      <c r="B742" s="64">
        <v>676.81439999999998</v>
      </c>
    </row>
    <row r="743" spans="1:2">
      <c r="A743" s="3">
        <v>44044</v>
      </c>
      <c r="B743" s="64">
        <v>678.85298</v>
      </c>
    </row>
    <row r="744" spans="1:2">
      <c r="A744" s="3">
        <v>44075</v>
      </c>
      <c r="B744" s="64">
        <v>679.89161999999999</v>
      </c>
    </row>
    <row r="745" spans="1:2">
      <c r="A745" s="3">
        <v>44105</v>
      </c>
      <c r="B745" s="64">
        <v>680.40772000000004</v>
      </c>
    </row>
    <row r="746" spans="1:2">
      <c r="A746" s="3">
        <v>44136</v>
      </c>
      <c r="B746" s="64">
        <v>680.93670999999995</v>
      </c>
    </row>
    <row r="747" spans="1:2">
      <c r="A747" s="3">
        <v>44166</v>
      </c>
      <c r="B747" s="64">
        <v>683.17528000000004</v>
      </c>
    </row>
    <row r="748" spans="1:2">
      <c r="A748" s="3">
        <v>44197</v>
      </c>
      <c r="B748" s="64">
        <v>685.54931999999997</v>
      </c>
    </row>
    <row r="749" spans="1:2">
      <c r="A749" s="3">
        <v>44228</v>
      </c>
      <c r="B749" s="64">
        <v>687.04600000000005</v>
      </c>
    </row>
    <row r="750" spans="1:2">
      <c r="A750" s="3">
        <v>44256</v>
      </c>
      <c r="B750" s="64">
        <v>689.92322999999999</v>
      </c>
    </row>
    <row r="751" spans="1:2">
      <c r="A751" s="3">
        <v>44287</v>
      </c>
      <c r="B751" s="64">
        <v>694.11005999999998</v>
      </c>
    </row>
    <row r="752" spans="1:2">
      <c r="A752" s="3">
        <v>44317</v>
      </c>
      <c r="B752" s="64">
        <v>697.80659000000003</v>
      </c>
    </row>
    <row r="753" spans="1:2">
      <c r="A753" s="3">
        <v>44348</v>
      </c>
      <c r="B753" s="64">
        <v>700.95478000000003</v>
      </c>
    </row>
    <row r="754" spans="1:2">
      <c r="A754" s="3">
        <v>44378</v>
      </c>
      <c r="B754" s="64">
        <v>703.95457999999996</v>
      </c>
    </row>
    <row r="755" spans="1:2">
      <c r="A755" s="3">
        <v>44409</v>
      </c>
      <c r="B755" s="64">
        <v>706.13508999999999</v>
      </c>
    </row>
    <row r="756" spans="1:2">
      <c r="A756" s="3">
        <v>44440</v>
      </c>
      <c r="B756" s="64">
        <v>707.59306000000004</v>
      </c>
    </row>
    <row r="757" spans="1:2">
      <c r="A757" s="3">
        <v>44470</v>
      </c>
      <c r="B757" s="64">
        <v>711.03155000000004</v>
      </c>
    </row>
    <row r="758" spans="1:2">
      <c r="A758" s="3">
        <v>44501</v>
      </c>
      <c r="B758" s="64">
        <v>714.65066999999999</v>
      </c>
    </row>
    <row r="759" spans="1:2">
      <c r="A759" s="3">
        <v>44531</v>
      </c>
      <c r="B759" s="64">
        <v>718.96006999999997</v>
      </c>
    </row>
    <row r="760" spans="1:2">
      <c r="A760" s="3">
        <v>44562</v>
      </c>
      <c r="B760" s="64">
        <v>722.35985000000005</v>
      </c>
    </row>
    <row r="761" spans="1:2">
      <c r="A761" s="3">
        <v>44593</v>
      </c>
      <c r="B761" s="64">
        <v>725.34675000000004</v>
      </c>
    </row>
    <row r="762" spans="1:2">
      <c r="A762" s="3">
        <v>44621</v>
      </c>
      <c r="B762" s="64">
        <v>728.21108000000004</v>
      </c>
    </row>
    <row r="763" spans="1:2">
      <c r="A763" s="3">
        <v>44652</v>
      </c>
      <c r="B763" s="64">
        <v>730.58511999999996</v>
      </c>
    </row>
    <row r="764" spans="1:2">
      <c r="A764" s="3">
        <v>44682</v>
      </c>
      <c r="B764" s="64">
        <v>733.21721000000002</v>
      </c>
    </row>
    <row r="765" spans="1:2">
      <c r="A765" s="3">
        <v>44713</v>
      </c>
      <c r="B765" s="64">
        <v>737.35243000000003</v>
      </c>
    </row>
    <row r="766" spans="1:2">
      <c r="A766" s="3">
        <v>44743</v>
      </c>
      <c r="B766" s="64">
        <v>738.88135999999997</v>
      </c>
    </row>
    <row r="767" spans="1:2">
      <c r="A767" s="3">
        <v>44774</v>
      </c>
      <c r="B767" s="64">
        <v>742.90691000000004</v>
      </c>
    </row>
    <row r="768" spans="1:2">
      <c r="A768" s="3">
        <v>44805</v>
      </c>
      <c r="B768" s="64">
        <v>746.31313999999998</v>
      </c>
    </row>
    <row r="769" spans="1:2">
      <c r="A769" s="3">
        <v>44835</v>
      </c>
      <c r="B769" s="64">
        <v>748.90007000000003</v>
      </c>
    </row>
    <row r="770" spans="1:2">
      <c r="A770" s="3">
        <v>44866</v>
      </c>
      <c r="B770" s="64">
        <v>751.02896999999996</v>
      </c>
    </row>
    <row r="771" spans="1:2">
      <c r="A771" s="3">
        <v>44896</v>
      </c>
      <c r="B771" s="64">
        <v>753.93845999999996</v>
      </c>
    </row>
    <row r="772" spans="1:2">
      <c r="A772" s="3">
        <v>44927</v>
      </c>
      <c r="B772" s="64">
        <v>757.76401999999996</v>
      </c>
    </row>
    <row r="773" spans="1:2">
      <c r="A773" s="3">
        <v>44958</v>
      </c>
      <c r="B773" s="64">
        <v>760.48641999999995</v>
      </c>
    </row>
    <row r="774" spans="1:2">
      <c r="A774" s="3">
        <v>44986</v>
      </c>
      <c r="B774" s="64">
        <v>763.04109000000005</v>
      </c>
    </row>
    <row r="775" spans="1:2">
      <c r="A775" s="3">
        <v>45017</v>
      </c>
      <c r="B775" s="64">
        <v>765.38288</v>
      </c>
    </row>
    <row r="776" spans="1:2">
      <c r="A776" s="3">
        <v>45047</v>
      </c>
      <c r="B776" s="64">
        <v>767.58919000000003</v>
      </c>
    </row>
    <row r="777" spans="1:2">
      <c r="A777" s="3">
        <v>45078</v>
      </c>
      <c r="B777" s="64">
        <v>768.91168000000005</v>
      </c>
    </row>
    <row r="778" spans="1:2">
      <c r="A778" s="3">
        <v>45108</v>
      </c>
      <c r="B778" s="64">
        <v>769.83420000000001</v>
      </c>
    </row>
    <row r="779" spans="1:2">
      <c r="A779" s="3">
        <v>45139</v>
      </c>
      <c r="B779" s="64">
        <v>770.58898999999997</v>
      </c>
    </row>
    <row r="780" spans="1:2">
      <c r="A780" s="3">
        <v>45170</v>
      </c>
      <c r="B780" s="64">
        <v>773.12431000000004</v>
      </c>
    </row>
    <row r="781" spans="1:2">
      <c r="A781" s="3">
        <v>45200</v>
      </c>
      <c r="B781" s="64">
        <v>774.24036999999998</v>
      </c>
    </row>
    <row r="782" spans="1:2">
      <c r="A782" s="3">
        <v>45231</v>
      </c>
      <c r="B782" s="64">
        <v>774.93065000000001</v>
      </c>
    </row>
    <row r="783" spans="1:2">
      <c r="A783" s="3">
        <v>45261</v>
      </c>
      <c r="B783" s="64">
        <v>776.11122</v>
      </c>
    </row>
    <row r="784" spans="1:2">
      <c r="A784" s="3">
        <v>45292</v>
      </c>
      <c r="B784" s="64">
        <v>780.03354999999999</v>
      </c>
    </row>
    <row r="785" spans="1:2">
      <c r="A785" s="3">
        <v>45323</v>
      </c>
      <c r="B785" s="64">
        <v>782.03986999999995</v>
      </c>
    </row>
    <row r="786" spans="1:2">
      <c r="A786" s="3">
        <v>45352</v>
      </c>
      <c r="B786" s="64">
        <v>784.65260000000001</v>
      </c>
    </row>
    <row r="787" spans="1:2">
      <c r="A787" s="3">
        <v>45383</v>
      </c>
      <c r="B787" s="64">
        <v>786.68472999999994</v>
      </c>
    </row>
    <row r="788" spans="1:2">
      <c r="A788" s="3">
        <v>45413</v>
      </c>
      <c r="B788" s="64">
        <v>787.33630000000005</v>
      </c>
    </row>
  </sheetData>
  <hyperlinks>
    <hyperlink ref="B1" r:id="rId1" location="0" xr:uid="{677FEC1B-08B8-4A79-A79F-5A07D523B771}"/>
    <hyperlink ref="B3" location="Summary!A1" display="PCEPILFE" xr:uid="{6EB22FF6-DF78-4FEF-8C80-28528F8F18DD}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1B3D-9F78-4742-BAF5-A7BBCAF60F98}">
  <sheetPr>
    <tabColor rgb="FF00B0F0"/>
  </sheetPr>
  <dimension ref="A1:B500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27.089843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69</v>
      </c>
    </row>
    <row r="3" spans="1:2" ht="14.5">
      <c r="A3" s="65" t="s">
        <v>1</v>
      </c>
      <c r="B3" s="81" t="s">
        <v>68</v>
      </c>
    </row>
    <row r="4" spans="1:2">
      <c r="A4" s="3">
        <v>30317</v>
      </c>
      <c r="B4" s="64">
        <v>100</v>
      </c>
    </row>
    <row r="5" spans="1:2">
      <c r="A5" s="3">
        <v>30348</v>
      </c>
      <c r="B5" s="64">
        <v>98.76146</v>
      </c>
    </row>
    <row r="6" spans="1:2">
      <c r="A6" s="3">
        <v>30376</v>
      </c>
      <c r="B6" s="64">
        <v>72.034099999999995</v>
      </c>
    </row>
    <row r="7" spans="1:2">
      <c r="A7" s="3">
        <v>30407</v>
      </c>
      <c r="B7" s="64">
        <v>96.278919999999999</v>
      </c>
    </row>
    <row r="8" spans="1:2">
      <c r="A8" s="3">
        <v>30437</v>
      </c>
      <c r="B8" s="64">
        <v>75.126350000000002</v>
      </c>
    </row>
    <row r="9" spans="1:2">
      <c r="A9" s="3">
        <v>30468</v>
      </c>
      <c r="B9" s="64">
        <v>48.683280000000003</v>
      </c>
    </row>
    <row r="10" spans="1:2">
      <c r="A10" s="3">
        <v>30498</v>
      </c>
      <c r="B10" s="64">
        <v>73.735550000000003</v>
      </c>
    </row>
    <row r="11" spans="1:2">
      <c r="A11" s="3">
        <v>30529</v>
      </c>
      <c r="B11" s="64">
        <v>97.653620000000004</v>
      </c>
    </row>
    <row r="12" spans="1:2">
      <c r="A12" s="3">
        <v>30560</v>
      </c>
      <c r="B12" s="64">
        <v>96.473820000000003</v>
      </c>
    </row>
    <row r="13" spans="1:2">
      <c r="A13" s="3">
        <v>30590</v>
      </c>
      <c r="B13" s="64">
        <v>93.918890000000005</v>
      </c>
    </row>
    <row r="14" spans="1:2">
      <c r="A14" s="3">
        <v>30621</v>
      </c>
      <c r="B14" s="64">
        <v>97.356120000000004</v>
      </c>
    </row>
    <row r="15" spans="1:2">
      <c r="A15" s="3">
        <v>30651</v>
      </c>
      <c r="B15" s="64">
        <v>72.323359999999994</v>
      </c>
    </row>
    <row r="16" spans="1:2">
      <c r="A16" s="3">
        <v>30682</v>
      </c>
      <c r="B16" s="64">
        <v>96.766220000000004</v>
      </c>
    </row>
    <row r="17" spans="1:2">
      <c r="A17" s="3">
        <v>30713</v>
      </c>
      <c r="B17" s="64">
        <v>92.376819999999995</v>
      </c>
    </row>
    <row r="18" spans="1:2">
      <c r="A18" s="3">
        <v>30742</v>
      </c>
      <c r="B18" s="64">
        <v>78.235240000000005</v>
      </c>
    </row>
    <row r="19" spans="1:2">
      <c r="A19" s="3">
        <v>30773</v>
      </c>
      <c r="B19" s="64">
        <v>89.213620000000006</v>
      </c>
    </row>
    <row r="20" spans="1:2">
      <c r="A20" s="3">
        <v>30803</v>
      </c>
      <c r="B20" s="64">
        <v>67.751540000000006</v>
      </c>
    </row>
    <row r="21" spans="1:2">
      <c r="A21" s="3">
        <v>30834</v>
      </c>
      <c r="B21" s="64">
        <v>90.544169999999994</v>
      </c>
    </row>
    <row r="22" spans="1:2">
      <c r="A22" s="3">
        <v>30864</v>
      </c>
      <c r="B22" s="64">
        <v>93.918890000000005</v>
      </c>
    </row>
    <row r="23" spans="1:2">
      <c r="A23" s="3">
        <v>30895</v>
      </c>
      <c r="B23" s="64">
        <v>93.551990000000004</v>
      </c>
    </row>
    <row r="24" spans="1:2">
      <c r="A24" s="3">
        <v>30926</v>
      </c>
      <c r="B24" s="64">
        <v>89.275890000000004</v>
      </c>
    </row>
    <row r="25" spans="1:2">
      <c r="A25" s="3">
        <v>30956</v>
      </c>
      <c r="B25" s="64">
        <v>69.726339999999993</v>
      </c>
    </row>
    <row r="26" spans="1:2">
      <c r="A26" s="3">
        <v>30987</v>
      </c>
      <c r="B26" s="64">
        <v>52.008090000000003</v>
      </c>
    </row>
    <row r="27" spans="1:2">
      <c r="A27" s="3">
        <v>31017</v>
      </c>
      <c r="B27" s="64">
        <v>70.200540000000004</v>
      </c>
    </row>
    <row r="28" spans="1:2">
      <c r="A28" s="3">
        <v>31048</v>
      </c>
      <c r="B28" s="64">
        <v>61.318350000000002</v>
      </c>
    </row>
    <row r="29" spans="1:2">
      <c r="A29" s="3">
        <v>31079</v>
      </c>
      <c r="B29" s="64">
        <v>111.74047</v>
      </c>
    </row>
    <row r="30" spans="1:2">
      <c r="A30" s="3">
        <v>31107</v>
      </c>
      <c r="B30" s="64">
        <v>94.011250000000004</v>
      </c>
    </row>
    <row r="31" spans="1:2">
      <c r="A31" s="3">
        <v>31138</v>
      </c>
      <c r="B31" s="64">
        <v>89.609710000000007</v>
      </c>
    </row>
    <row r="32" spans="1:2">
      <c r="A32" s="3">
        <v>31168</v>
      </c>
      <c r="B32" s="64">
        <v>65.948589999999996</v>
      </c>
    </row>
    <row r="33" spans="1:2">
      <c r="A33" s="3">
        <v>31199</v>
      </c>
      <c r="B33" s="64">
        <v>98.458820000000003</v>
      </c>
    </row>
    <row r="34" spans="1:2">
      <c r="A34" s="3">
        <v>31229</v>
      </c>
      <c r="B34" s="64">
        <v>48.487569999999998</v>
      </c>
    </row>
    <row r="35" spans="1:2">
      <c r="A35" s="3">
        <v>31260</v>
      </c>
      <c r="B35" s="64">
        <v>68.990520000000004</v>
      </c>
    </row>
    <row r="36" spans="1:2">
      <c r="A36" s="3">
        <v>31291</v>
      </c>
      <c r="B36" s="64">
        <v>68.790559999999999</v>
      </c>
    </row>
    <row r="37" spans="1:2">
      <c r="A37" s="3">
        <v>31321</v>
      </c>
      <c r="B37" s="64">
        <v>69.05471</v>
      </c>
    </row>
    <row r="38" spans="1:2">
      <c r="A38" s="3">
        <v>31352</v>
      </c>
      <c r="B38" s="64">
        <v>107.52565</v>
      </c>
    </row>
    <row r="39" spans="1:2">
      <c r="A39" s="3">
        <v>31382</v>
      </c>
      <c r="B39" s="64">
        <v>61.483199999999997</v>
      </c>
    </row>
    <row r="40" spans="1:2">
      <c r="A40" s="3">
        <v>31413</v>
      </c>
      <c r="B40" s="64">
        <v>88.207499999999996</v>
      </c>
    </row>
    <row r="41" spans="1:2">
      <c r="A41" s="3">
        <v>31444</v>
      </c>
      <c r="B41" s="64">
        <v>63.21855</v>
      </c>
    </row>
    <row r="42" spans="1:2">
      <c r="A42" s="3">
        <v>31472</v>
      </c>
      <c r="B42" s="64">
        <v>87.480590000000007</v>
      </c>
    </row>
    <row r="43" spans="1:2">
      <c r="A43" s="3">
        <v>31503</v>
      </c>
      <c r="B43" s="64">
        <v>83.148809999999997</v>
      </c>
    </row>
    <row r="44" spans="1:2">
      <c r="A44" s="3">
        <v>31533</v>
      </c>
      <c r="B44" s="64">
        <v>44.728380000000001</v>
      </c>
    </row>
    <row r="45" spans="1:2">
      <c r="A45" s="3">
        <v>31564</v>
      </c>
      <c r="B45" s="64">
        <v>67.687389999999994</v>
      </c>
    </row>
    <row r="46" spans="1:2">
      <c r="A46" s="3">
        <v>31594</v>
      </c>
      <c r="B46" s="64">
        <v>80.157210000000006</v>
      </c>
    </row>
    <row r="47" spans="1:2">
      <c r="A47" s="3">
        <v>31625</v>
      </c>
      <c r="B47" s="64">
        <v>65.465410000000006</v>
      </c>
    </row>
    <row r="48" spans="1:2">
      <c r="A48" s="3">
        <v>31656</v>
      </c>
      <c r="B48" s="64">
        <v>79.795010000000005</v>
      </c>
    </row>
    <row r="49" spans="1:2">
      <c r="A49" s="3">
        <v>31686</v>
      </c>
      <c r="B49" s="64">
        <v>83.168679999999995</v>
      </c>
    </row>
    <row r="50" spans="1:2">
      <c r="A50" s="3">
        <v>31717</v>
      </c>
      <c r="B50" s="64">
        <v>91.845569999999995</v>
      </c>
    </row>
    <row r="51" spans="1:2">
      <c r="A51" s="3">
        <v>31747</v>
      </c>
      <c r="B51" s="64">
        <v>78.31953</v>
      </c>
    </row>
    <row r="52" spans="1:2">
      <c r="A52" s="3">
        <v>31778</v>
      </c>
      <c r="B52" s="64">
        <v>106.85281000000001</v>
      </c>
    </row>
    <row r="53" spans="1:2">
      <c r="A53" s="3">
        <v>31809</v>
      </c>
      <c r="B53" s="64">
        <v>66.560090000000002</v>
      </c>
    </row>
    <row r="54" spans="1:2">
      <c r="A54" s="3">
        <v>31837</v>
      </c>
      <c r="B54" s="64">
        <v>75.757689999999997</v>
      </c>
    </row>
    <row r="55" spans="1:2">
      <c r="A55" s="3">
        <v>31868</v>
      </c>
      <c r="B55" s="64">
        <v>94.380719999999997</v>
      </c>
    </row>
    <row r="56" spans="1:2">
      <c r="A56" s="3">
        <v>31898</v>
      </c>
      <c r="B56" s="64">
        <v>89.863849999999999</v>
      </c>
    </row>
    <row r="57" spans="1:2">
      <c r="A57" s="3">
        <v>31929</v>
      </c>
      <c r="B57" s="64">
        <v>57.203499999999998</v>
      </c>
    </row>
    <row r="58" spans="1:2">
      <c r="A58" s="3">
        <v>31959</v>
      </c>
      <c r="B58" s="64">
        <v>83.511539999999997</v>
      </c>
    </row>
    <row r="59" spans="1:2">
      <c r="A59" s="3">
        <v>31990</v>
      </c>
      <c r="B59" s="64">
        <v>66.066929999999999</v>
      </c>
    </row>
    <row r="60" spans="1:2">
      <c r="A60" s="3">
        <v>32021</v>
      </c>
      <c r="B60" s="64">
        <v>104.24612</v>
      </c>
    </row>
    <row r="61" spans="1:2">
      <c r="A61" s="3">
        <v>32051</v>
      </c>
      <c r="B61" s="64">
        <v>75.477900000000005</v>
      </c>
    </row>
    <row r="62" spans="1:2">
      <c r="A62" s="3">
        <v>32082</v>
      </c>
      <c r="B62" s="64">
        <v>66.311030000000002</v>
      </c>
    </row>
    <row r="63" spans="1:2">
      <c r="A63" s="3">
        <v>32112</v>
      </c>
      <c r="B63" s="64">
        <v>56.636279999999999</v>
      </c>
    </row>
    <row r="64" spans="1:2">
      <c r="A64" s="3">
        <v>32143</v>
      </c>
      <c r="B64" s="64">
        <v>66.177880000000002</v>
      </c>
    </row>
    <row r="65" spans="1:2">
      <c r="A65" s="3">
        <v>32174</v>
      </c>
      <c r="B65" s="64">
        <v>58.006700000000002</v>
      </c>
    </row>
    <row r="66" spans="1:2">
      <c r="A66" s="3">
        <v>32203</v>
      </c>
      <c r="B66" s="64">
        <v>88.125330000000005</v>
      </c>
    </row>
    <row r="67" spans="1:2">
      <c r="A67" s="3">
        <v>32234</v>
      </c>
      <c r="B67" s="64">
        <v>94.473089999999999</v>
      </c>
    </row>
    <row r="68" spans="1:2">
      <c r="A68" s="3">
        <v>32264</v>
      </c>
      <c r="B68" s="64">
        <v>68.072329999999994</v>
      </c>
    </row>
    <row r="69" spans="1:2">
      <c r="A69" s="3">
        <v>32295</v>
      </c>
      <c r="B69" s="64">
        <v>93.187650000000005</v>
      </c>
    </row>
    <row r="70" spans="1:2">
      <c r="A70" s="3">
        <v>32325</v>
      </c>
      <c r="B70" s="64">
        <v>91.147409999999994</v>
      </c>
    </row>
    <row r="71" spans="1:2">
      <c r="A71" s="3">
        <v>32356</v>
      </c>
      <c r="B71" s="64">
        <v>105.1615</v>
      </c>
    </row>
    <row r="72" spans="1:2">
      <c r="A72" s="3">
        <v>32387</v>
      </c>
      <c r="B72" s="64">
        <v>99.894880000000001</v>
      </c>
    </row>
    <row r="73" spans="1:2">
      <c r="A73" s="3">
        <v>32417</v>
      </c>
      <c r="B73" s="64">
        <v>85.204250000000002</v>
      </c>
    </row>
    <row r="74" spans="1:2">
      <c r="A74" s="3">
        <v>32448</v>
      </c>
      <c r="B74" s="64">
        <v>58.960120000000003</v>
      </c>
    </row>
    <row r="75" spans="1:2">
      <c r="A75" s="3">
        <v>32478</v>
      </c>
      <c r="B75" s="64">
        <v>78.770750000000007</v>
      </c>
    </row>
    <row r="76" spans="1:2">
      <c r="A76" s="3">
        <v>32509</v>
      </c>
      <c r="B76" s="64">
        <v>93.354839999999996</v>
      </c>
    </row>
    <row r="77" spans="1:2">
      <c r="A77" s="3">
        <v>32540</v>
      </c>
      <c r="B77" s="64">
        <v>103.88507</v>
      </c>
    </row>
    <row r="78" spans="1:2">
      <c r="A78" s="3">
        <v>32568</v>
      </c>
      <c r="B78" s="64">
        <v>100.39797</v>
      </c>
    </row>
    <row r="79" spans="1:2">
      <c r="A79" s="3">
        <v>32599</v>
      </c>
      <c r="B79" s="64">
        <v>97.296120000000002</v>
      </c>
    </row>
    <row r="80" spans="1:2">
      <c r="A80" s="3">
        <v>32629</v>
      </c>
      <c r="B80" s="64">
        <v>107.4453</v>
      </c>
    </row>
    <row r="81" spans="1:2">
      <c r="A81" s="3">
        <v>32660</v>
      </c>
      <c r="B81" s="64">
        <v>76.87473</v>
      </c>
    </row>
    <row r="82" spans="1:2">
      <c r="A82" s="3">
        <v>32690</v>
      </c>
      <c r="B82" s="64">
        <v>115.94541</v>
      </c>
    </row>
    <row r="83" spans="1:2">
      <c r="A83" s="3">
        <v>32721</v>
      </c>
      <c r="B83" s="64">
        <v>56.950569999999999</v>
      </c>
    </row>
    <row r="84" spans="1:2">
      <c r="A84" s="3">
        <v>32752</v>
      </c>
      <c r="B84" s="64">
        <v>69.254689999999997</v>
      </c>
    </row>
    <row r="85" spans="1:2">
      <c r="A85" s="3">
        <v>32782</v>
      </c>
      <c r="B85" s="64">
        <v>103.08047000000001</v>
      </c>
    </row>
    <row r="86" spans="1:2">
      <c r="A86" s="3">
        <v>32813</v>
      </c>
      <c r="B86" s="64">
        <v>83.007210000000001</v>
      </c>
    </row>
    <row r="87" spans="1:2">
      <c r="A87" s="3">
        <v>32843</v>
      </c>
      <c r="B87" s="64">
        <v>75.18329</v>
      </c>
    </row>
    <row r="88" spans="1:2">
      <c r="A88" s="3">
        <v>32874</v>
      </c>
      <c r="B88" s="64">
        <v>104.01796</v>
      </c>
    </row>
    <row r="89" spans="1:2">
      <c r="A89" s="3">
        <v>32905</v>
      </c>
      <c r="B89" s="64">
        <v>99.34187</v>
      </c>
    </row>
    <row r="90" spans="1:2">
      <c r="A90" s="3">
        <v>32933</v>
      </c>
      <c r="B90" s="64">
        <v>104.70251</v>
      </c>
    </row>
    <row r="91" spans="1:2">
      <c r="A91" s="3">
        <v>32964</v>
      </c>
      <c r="B91" s="64">
        <v>105.97689</v>
      </c>
    </row>
    <row r="92" spans="1:2">
      <c r="A92" s="3">
        <v>32994</v>
      </c>
      <c r="B92" s="64">
        <v>79.098070000000007</v>
      </c>
    </row>
    <row r="93" spans="1:2">
      <c r="A93" s="3">
        <v>33025</v>
      </c>
      <c r="B93" s="64">
        <v>112.23107</v>
      </c>
    </row>
    <row r="94" spans="1:2">
      <c r="A94" s="3">
        <v>33055</v>
      </c>
      <c r="B94" s="64">
        <v>105.74353000000001</v>
      </c>
    </row>
    <row r="95" spans="1:2">
      <c r="A95" s="3">
        <v>33086</v>
      </c>
      <c r="B95" s="64">
        <v>112.98101</v>
      </c>
    </row>
    <row r="96" spans="1:2">
      <c r="A96" s="3">
        <v>33117</v>
      </c>
      <c r="B96" s="64">
        <v>56.169840000000001</v>
      </c>
    </row>
    <row r="97" spans="1:2">
      <c r="A97" s="3">
        <v>33147</v>
      </c>
      <c r="B97" s="64">
        <v>90.800899999999999</v>
      </c>
    </row>
    <row r="98" spans="1:2">
      <c r="A98" s="3">
        <v>33178</v>
      </c>
      <c r="B98" s="64">
        <v>72.068709999999996</v>
      </c>
    </row>
    <row r="99" spans="1:2">
      <c r="A99" s="3">
        <v>33208</v>
      </c>
      <c r="B99" s="64">
        <v>100.82105</v>
      </c>
    </row>
    <row r="100" spans="1:2">
      <c r="A100" s="3">
        <v>33239</v>
      </c>
      <c r="B100" s="64">
        <v>110.93059</v>
      </c>
    </row>
    <row r="101" spans="1:2">
      <c r="A101" s="3">
        <v>33270</v>
      </c>
      <c r="B101" s="64">
        <v>86.845969999999994</v>
      </c>
    </row>
    <row r="102" spans="1:2">
      <c r="A102" s="3">
        <v>33298</v>
      </c>
      <c r="B102" s="64">
        <v>72.892080000000007</v>
      </c>
    </row>
    <row r="103" spans="1:2">
      <c r="A103" s="3">
        <v>33329</v>
      </c>
      <c r="B103" s="64">
        <v>67.258110000000002</v>
      </c>
    </row>
    <row r="104" spans="1:2">
      <c r="A104" s="3">
        <v>33359</v>
      </c>
      <c r="B104" s="64">
        <v>89.108999999999995</v>
      </c>
    </row>
    <row r="105" spans="1:2">
      <c r="A105" s="3">
        <v>33390</v>
      </c>
      <c r="B105" s="64">
        <v>57.869129999999998</v>
      </c>
    </row>
    <row r="106" spans="1:2">
      <c r="A106" s="3">
        <v>33420</v>
      </c>
      <c r="B106" s="64">
        <v>88.581000000000003</v>
      </c>
    </row>
    <row r="107" spans="1:2">
      <c r="A107" s="3">
        <v>33451</v>
      </c>
      <c r="B107" s="64">
        <v>61.616070000000001</v>
      </c>
    </row>
    <row r="108" spans="1:2">
      <c r="A108" s="3">
        <v>33482</v>
      </c>
      <c r="B108" s="64">
        <v>81.070409999999995</v>
      </c>
    </row>
    <row r="109" spans="1:2">
      <c r="A109" s="3">
        <v>33512</v>
      </c>
      <c r="B109" s="64">
        <v>46.570520000000002</v>
      </c>
    </row>
    <row r="110" spans="1:2">
      <c r="A110" s="3">
        <v>33543</v>
      </c>
      <c r="B110" s="64">
        <v>85.584720000000004</v>
      </c>
    </row>
    <row r="111" spans="1:2">
      <c r="A111" s="3">
        <v>33573</v>
      </c>
      <c r="B111" s="64">
        <v>52.765300000000003</v>
      </c>
    </row>
    <row r="112" spans="1:2">
      <c r="A112" s="3">
        <v>33604</v>
      </c>
      <c r="B112" s="64">
        <v>34.553339999999999</v>
      </c>
    </row>
    <row r="113" spans="1:2">
      <c r="A113" s="3">
        <v>33635</v>
      </c>
      <c r="B113" s="64">
        <v>51.625889999999998</v>
      </c>
    </row>
    <row r="114" spans="1:2">
      <c r="A114" s="3">
        <v>33664</v>
      </c>
      <c r="B114" s="64">
        <v>75.519990000000007</v>
      </c>
    </row>
    <row r="115" spans="1:2">
      <c r="A115" s="3">
        <v>33695</v>
      </c>
      <c r="B115" s="64">
        <v>48.423969999999997</v>
      </c>
    </row>
    <row r="116" spans="1:2">
      <c r="A116" s="3">
        <v>33725</v>
      </c>
      <c r="B116" s="64">
        <v>55.882660000000001</v>
      </c>
    </row>
    <row r="117" spans="1:2">
      <c r="A117" s="3">
        <v>33756</v>
      </c>
      <c r="B117" s="64">
        <v>85.527519999999996</v>
      </c>
    </row>
    <row r="118" spans="1:2">
      <c r="A118" s="3">
        <v>33786</v>
      </c>
      <c r="B118" s="64">
        <v>35.465139999999998</v>
      </c>
    </row>
    <row r="119" spans="1:2">
      <c r="A119" s="3">
        <v>33817</v>
      </c>
      <c r="B119" s="64">
        <v>42.221710000000002</v>
      </c>
    </row>
    <row r="120" spans="1:2">
      <c r="A120" s="3">
        <v>33848</v>
      </c>
      <c r="B120" s="64">
        <v>37.185209999999998</v>
      </c>
    </row>
    <row r="121" spans="1:2">
      <c r="A121" s="3">
        <v>33878</v>
      </c>
      <c r="B121" s="64">
        <v>75.455619999999996</v>
      </c>
    </row>
    <row r="122" spans="1:2">
      <c r="A122" s="3">
        <v>33909</v>
      </c>
      <c r="B122" s="64">
        <v>65.327380000000005</v>
      </c>
    </row>
    <row r="123" spans="1:2">
      <c r="A123" s="3">
        <v>33939</v>
      </c>
      <c r="B123" s="64">
        <v>37.450519999999997</v>
      </c>
    </row>
    <row r="124" spans="1:2">
      <c r="A124" s="3">
        <v>33970</v>
      </c>
      <c r="B124" s="64">
        <v>68.657259999999994</v>
      </c>
    </row>
    <row r="125" spans="1:2">
      <c r="A125" s="3">
        <v>34001</v>
      </c>
      <c r="B125" s="64">
        <v>45.798299999999998</v>
      </c>
    </row>
    <row r="126" spans="1:2">
      <c r="A126" s="3">
        <v>34029</v>
      </c>
      <c r="B126" s="64">
        <v>33.916519999999998</v>
      </c>
    </row>
    <row r="127" spans="1:2">
      <c r="A127" s="3">
        <v>34060</v>
      </c>
      <c r="B127" s="64">
        <v>81.691000000000003</v>
      </c>
    </row>
    <row r="128" spans="1:2">
      <c r="A128" s="3">
        <v>34090</v>
      </c>
      <c r="B128" s="64">
        <v>59.336190000000002</v>
      </c>
    </row>
    <row r="129" spans="1:2">
      <c r="A129" s="3">
        <v>34121</v>
      </c>
      <c r="B129" s="64">
        <v>50.82253</v>
      </c>
    </row>
    <row r="130" spans="1:2">
      <c r="A130" s="3">
        <v>34151</v>
      </c>
      <c r="B130" s="64">
        <v>33.678370000000001</v>
      </c>
    </row>
    <row r="131" spans="1:2">
      <c r="A131" s="3">
        <v>34182</v>
      </c>
      <c r="B131" s="64">
        <v>50.430750000000003</v>
      </c>
    </row>
    <row r="132" spans="1:2">
      <c r="A132" s="3">
        <v>34213</v>
      </c>
      <c r="B132" s="64">
        <v>46.54363</v>
      </c>
    </row>
    <row r="133" spans="1:2">
      <c r="A133" s="3">
        <v>34243</v>
      </c>
      <c r="B133" s="64">
        <v>73.780079999999998</v>
      </c>
    </row>
    <row r="134" spans="1:2">
      <c r="A134" s="3">
        <v>34274</v>
      </c>
      <c r="B134" s="64">
        <v>72.508790000000005</v>
      </c>
    </row>
    <row r="135" spans="1:2">
      <c r="A135" s="3">
        <v>34304</v>
      </c>
      <c r="B135" s="64">
        <v>56.189480000000003</v>
      </c>
    </row>
    <row r="136" spans="1:2">
      <c r="A136" s="3">
        <v>34335</v>
      </c>
      <c r="B136" s="64">
        <v>54.076949999999997</v>
      </c>
    </row>
    <row r="137" spans="1:2">
      <c r="A137" s="3">
        <v>34366</v>
      </c>
      <c r="B137" s="64">
        <v>71.905550000000005</v>
      </c>
    </row>
    <row r="138" spans="1:2">
      <c r="A138" s="3">
        <v>34394</v>
      </c>
      <c r="B138" s="64">
        <v>43.363639999999997</v>
      </c>
    </row>
    <row r="139" spans="1:2">
      <c r="A139" s="3">
        <v>34425</v>
      </c>
      <c r="B139" s="64">
        <v>50.14676</v>
      </c>
    </row>
    <row r="140" spans="1:2">
      <c r="A140" s="3">
        <v>34455</v>
      </c>
      <c r="B140" s="64">
        <v>57.866680000000002</v>
      </c>
    </row>
    <row r="141" spans="1:2">
      <c r="A141" s="3">
        <v>34486</v>
      </c>
      <c r="B141" s="64">
        <v>57.726660000000003</v>
      </c>
    </row>
    <row r="142" spans="1:2">
      <c r="A142" s="3">
        <v>34516</v>
      </c>
      <c r="B142" s="64">
        <v>41.268120000000003</v>
      </c>
    </row>
    <row r="143" spans="1:2">
      <c r="A143" s="3">
        <v>34547</v>
      </c>
      <c r="B143" s="64">
        <v>70.168430000000001</v>
      </c>
    </row>
    <row r="144" spans="1:2">
      <c r="A144" s="3">
        <v>34578</v>
      </c>
      <c r="B144" s="64">
        <v>74.722880000000004</v>
      </c>
    </row>
    <row r="145" spans="1:2">
      <c r="A145" s="3">
        <v>34608</v>
      </c>
      <c r="B145" s="64">
        <v>44.276629999999997</v>
      </c>
    </row>
    <row r="146" spans="1:2">
      <c r="A146" s="3">
        <v>34639</v>
      </c>
      <c r="B146" s="64">
        <v>87.585130000000007</v>
      </c>
    </row>
    <row r="147" spans="1:2">
      <c r="A147" s="3">
        <v>34669</v>
      </c>
      <c r="B147" s="64">
        <v>24.25065</v>
      </c>
    </row>
    <row r="148" spans="1:2">
      <c r="A148" s="3">
        <v>34700</v>
      </c>
      <c r="B148" s="64">
        <v>83.479249999999993</v>
      </c>
    </row>
    <row r="149" spans="1:2">
      <c r="A149" s="3">
        <v>34731</v>
      </c>
      <c r="B149" s="64">
        <v>66.557630000000003</v>
      </c>
    </row>
    <row r="150" spans="1:2">
      <c r="A150" s="3">
        <v>34759</v>
      </c>
      <c r="B150" s="64">
        <v>65.100639999999999</v>
      </c>
    </row>
    <row r="151" spans="1:2">
      <c r="A151" s="3">
        <v>34790</v>
      </c>
      <c r="B151" s="64">
        <v>72.956379999999996</v>
      </c>
    </row>
    <row r="152" spans="1:2">
      <c r="A152" s="3">
        <v>34820</v>
      </c>
      <c r="B152" s="64">
        <v>70.981229999999996</v>
      </c>
    </row>
    <row r="153" spans="1:2">
      <c r="A153" s="3">
        <v>34851</v>
      </c>
      <c r="B153" s="64">
        <v>41.868029999999997</v>
      </c>
    </row>
    <row r="154" spans="1:2">
      <c r="A154" s="3">
        <v>34881</v>
      </c>
      <c r="B154" s="64">
        <v>60.477069999999998</v>
      </c>
    </row>
    <row r="155" spans="1:2">
      <c r="A155" s="3">
        <v>34912</v>
      </c>
      <c r="B155" s="64">
        <v>58.67503</v>
      </c>
    </row>
    <row r="156" spans="1:2">
      <c r="A156" s="3">
        <v>34943</v>
      </c>
      <c r="B156" s="64">
        <v>65.073530000000005</v>
      </c>
    </row>
    <row r="157" spans="1:2">
      <c r="A157" s="3">
        <v>34973</v>
      </c>
      <c r="B157" s="64">
        <v>64.351550000000003</v>
      </c>
    </row>
    <row r="158" spans="1:2">
      <c r="A158" s="3">
        <v>35004</v>
      </c>
      <c r="B158" s="64">
        <v>53.228580000000001</v>
      </c>
    </row>
    <row r="159" spans="1:2">
      <c r="A159" s="3">
        <v>35034</v>
      </c>
      <c r="B159" s="64">
        <v>51.442169999999997</v>
      </c>
    </row>
    <row r="160" spans="1:2">
      <c r="A160" s="3">
        <v>35065</v>
      </c>
      <c r="B160" s="64">
        <v>75.294690000000003</v>
      </c>
    </row>
    <row r="161" spans="1:2">
      <c r="A161" s="3">
        <v>35096</v>
      </c>
      <c r="B161" s="64">
        <v>52.22616</v>
      </c>
    </row>
    <row r="162" spans="1:2">
      <c r="A162" s="3">
        <v>35125</v>
      </c>
      <c r="B162" s="64">
        <v>62.029510000000002</v>
      </c>
    </row>
    <row r="163" spans="1:2">
      <c r="A163" s="3">
        <v>35156</v>
      </c>
      <c r="B163" s="64">
        <v>62.482399999999998</v>
      </c>
    </row>
    <row r="164" spans="1:2">
      <c r="A164" s="3">
        <v>35186</v>
      </c>
      <c r="B164" s="64">
        <v>58.584110000000003</v>
      </c>
    </row>
    <row r="165" spans="1:2">
      <c r="A165" s="3">
        <v>35217</v>
      </c>
      <c r="B165" s="64">
        <v>50.078209999999999</v>
      </c>
    </row>
    <row r="166" spans="1:2">
      <c r="A166" s="3">
        <v>35247</v>
      </c>
      <c r="B166" s="64">
        <v>63.740650000000002</v>
      </c>
    </row>
    <row r="167" spans="1:2">
      <c r="A167" s="3">
        <v>35278</v>
      </c>
      <c r="B167" s="64">
        <v>46.294350000000001</v>
      </c>
    </row>
    <row r="168" spans="1:2">
      <c r="A168" s="3">
        <v>35309</v>
      </c>
      <c r="B168" s="64">
        <v>62.420859999999998</v>
      </c>
    </row>
    <row r="169" spans="1:2">
      <c r="A169" s="3">
        <v>35339</v>
      </c>
      <c r="B169" s="64">
        <v>57.471209999999999</v>
      </c>
    </row>
    <row r="170" spans="1:2">
      <c r="A170" s="3">
        <v>35370</v>
      </c>
      <c r="B170" s="64">
        <v>69.726339999999993</v>
      </c>
    </row>
    <row r="171" spans="1:2">
      <c r="A171" s="3">
        <v>35400</v>
      </c>
      <c r="B171" s="64">
        <v>43.876240000000003</v>
      </c>
    </row>
    <row r="172" spans="1:2">
      <c r="A172" s="3">
        <v>35431</v>
      </c>
      <c r="B172" s="64">
        <v>60.346719999999998</v>
      </c>
    </row>
    <row r="173" spans="1:2">
      <c r="A173" s="3">
        <v>35462</v>
      </c>
      <c r="B173" s="64">
        <v>46.722059999999999</v>
      </c>
    </row>
    <row r="174" spans="1:2">
      <c r="A174" s="3">
        <v>35490</v>
      </c>
      <c r="B174" s="64">
        <v>58.891300000000001</v>
      </c>
    </row>
    <row r="175" spans="1:2">
      <c r="A175" s="3">
        <v>35521</v>
      </c>
      <c r="B175" s="64">
        <v>59.579560000000001</v>
      </c>
    </row>
    <row r="176" spans="1:2">
      <c r="A176" s="3">
        <v>35551</v>
      </c>
      <c r="B176" s="64">
        <v>52.559429999999999</v>
      </c>
    </row>
    <row r="177" spans="1:2">
      <c r="A177" s="3">
        <v>35582</v>
      </c>
      <c r="B177" s="64">
        <v>49.823639999999997</v>
      </c>
    </row>
    <row r="178" spans="1:2">
      <c r="A178" s="3">
        <v>35612</v>
      </c>
      <c r="B178" s="64">
        <v>40.405110000000001</v>
      </c>
    </row>
    <row r="179" spans="1:2">
      <c r="A179" s="3">
        <v>35643</v>
      </c>
      <c r="B179" s="64">
        <v>46.177039999999998</v>
      </c>
    </row>
    <row r="180" spans="1:2">
      <c r="A180" s="3">
        <v>35674</v>
      </c>
      <c r="B180" s="64">
        <v>50.491959999999999</v>
      </c>
    </row>
    <row r="181" spans="1:2">
      <c r="A181" s="3">
        <v>35704</v>
      </c>
      <c r="B181" s="64">
        <v>49.485869999999998</v>
      </c>
    </row>
    <row r="182" spans="1:2">
      <c r="A182" s="3">
        <v>35735</v>
      </c>
      <c r="B182" s="64">
        <v>54.000929999999997</v>
      </c>
    </row>
    <row r="183" spans="1:2">
      <c r="A183" s="3">
        <v>35765</v>
      </c>
      <c r="B183" s="64">
        <v>61.195340000000002</v>
      </c>
    </row>
    <row r="184" spans="1:2">
      <c r="A184" s="3">
        <v>35796</v>
      </c>
      <c r="B184" s="64">
        <v>48.294319999999999</v>
      </c>
    </row>
    <row r="185" spans="1:2">
      <c r="A185" s="3">
        <v>35827</v>
      </c>
      <c r="B185" s="64">
        <v>57.245249999999999</v>
      </c>
    </row>
    <row r="186" spans="1:2">
      <c r="A186" s="3">
        <v>35855</v>
      </c>
      <c r="B186" s="64">
        <v>48.717529999999996</v>
      </c>
    </row>
    <row r="187" spans="1:2">
      <c r="A187" s="3">
        <v>35886</v>
      </c>
      <c r="B187" s="64">
        <v>45.363430000000001</v>
      </c>
    </row>
    <row r="188" spans="1:2">
      <c r="A188" s="3">
        <v>35916</v>
      </c>
      <c r="B188" s="64">
        <v>60.577910000000003</v>
      </c>
    </row>
    <row r="189" spans="1:2">
      <c r="A189" s="3">
        <v>35947</v>
      </c>
      <c r="B189" s="64">
        <v>62.29533</v>
      </c>
    </row>
    <row r="190" spans="1:2">
      <c r="A190" s="3">
        <v>35977</v>
      </c>
      <c r="B190" s="64">
        <v>64.107659999999996</v>
      </c>
    </row>
    <row r="191" spans="1:2">
      <c r="A191" s="3">
        <v>36008</v>
      </c>
      <c r="B191" s="64">
        <v>67.238380000000006</v>
      </c>
    </row>
    <row r="192" spans="1:2">
      <c r="A192" s="3">
        <v>36039</v>
      </c>
      <c r="B192" s="64">
        <v>63.139749999999999</v>
      </c>
    </row>
    <row r="193" spans="1:2">
      <c r="A193" s="3">
        <v>36069</v>
      </c>
      <c r="B193" s="64">
        <v>66.545299999999997</v>
      </c>
    </row>
    <row r="194" spans="1:2">
      <c r="A194" s="3">
        <v>36100</v>
      </c>
      <c r="B194" s="64">
        <v>43.732210000000002</v>
      </c>
    </row>
    <row r="195" spans="1:2">
      <c r="A195" s="3">
        <v>36130</v>
      </c>
      <c r="B195" s="64">
        <v>39.756860000000003</v>
      </c>
    </row>
    <row r="196" spans="1:2">
      <c r="A196" s="3">
        <v>36161</v>
      </c>
      <c r="B196" s="64">
        <v>30.892900000000001</v>
      </c>
    </row>
    <row r="197" spans="1:2">
      <c r="A197" s="3">
        <v>36192</v>
      </c>
      <c r="B197" s="64">
        <v>34.706499999999998</v>
      </c>
    </row>
    <row r="198" spans="1:2">
      <c r="A198" s="3">
        <v>36220</v>
      </c>
      <c r="B198" s="64">
        <v>36.744729999999997</v>
      </c>
    </row>
    <row r="199" spans="1:2">
      <c r="A199" s="3">
        <v>36251</v>
      </c>
      <c r="B199" s="64">
        <v>53.363419999999998</v>
      </c>
    </row>
    <row r="200" spans="1:2">
      <c r="A200" s="3">
        <v>36281</v>
      </c>
      <c r="B200" s="64">
        <v>34.203310000000002</v>
      </c>
    </row>
    <row r="201" spans="1:2">
      <c r="A201" s="3">
        <v>36312</v>
      </c>
      <c r="B201" s="64">
        <v>23.587759999999999</v>
      </c>
    </row>
    <row r="202" spans="1:2">
      <c r="A202" s="3">
        <v>36342</v>
      </c>
      <c r="B202" s="64">
        <v>47.73424</v>
      </c>
    </row>
    <row r="203" spans="1:2">
      <c r="A203" s="3">
        <v>36373</v>
      </c>
      <c r="B203" s="64">
        <v>47.093629999999997</v>
      </c>
    </row>
    <row r="204" spans="1:2">
      <c r="A204" s="3">
        <v>36404</v>
      </c>
      <c r="B204" s="64">
        <v>49.466290000000001</v>
      </c>
    </row>
    <row r="205" spans="1:2">
      <c r="A205" s="3">
        <v>36434</v>
      </c>
      <c r="B205" s="64">
        <v>33.773139999999998</v>
      </c>
    </row>
    <row r="206" spans="1:2">
      <c r="A206" s="3">
        <v>36465</v>
      </c>
      <c r="B206" s="64">
        <v>43.627249999999997</v>
      </c>
    </row>
    <row r="207" spans="1:2">
      <c r="A207" s="3">
        <v>36495</v>
      </c>
      <c r="B207" s="64">
        <v>51.895380000000003</v>
      </c>
    </row>
    <row r="208" spans="1:2">
      <c r="A208" s="3">
        <v>36526</v>
      </c>
      <c r="B208" s="64">
        <v>76.810320000000004</v>
      </c>
    </row>
    <row r="209" spans="1:2">
      <c r="A209" s="3">
        <v>36557</v>
      </c>
      <c r="B209" s="64">
        <v>55.548879999999997</v>
      </c>
    </row>
    <row r="210" spans="1:2">
      <c r="A210" s="3">
        <v>36586</v>
      </c>
      <c r="B210" s="64">
        <v>68.136489999999995</v>
      </c>
    </row>
    <row r="211" spans="1:2">
      <c r="A211" s="3">
        <v>36617</v>
      </c>
      <c r="B211" s="64">
        <v>45.404960000000003</v>
      </c>
    </row>
    <row r="212" spans="1:2">
      <c r="A212" s="3">
        <v>36647</v>
      </c>
      <c r="B212" s="64">
        <v>56.903910000000003</v>
      </c>
    </row>
    <row r="213" spans="1:2">
      <c r="A213" s="3">
        <v>36678</v>
      </c>
      <c r="B213" s="64">
        <v>62.667029999999997</v>
      </c>
    </row>
    <row r="214" spans="1:2">
      <c r="A214" s="3">
        <v>36708</v>
      </c>
      <c r="B214" s="64">
        <v>68.526439999999994</v>
      </c>
    </row>
    <row r="215" spans="1:2">
      <c r="A215" s="3">
        <v>36739</v>
      </c>
      <c r="B215" s="64">
        <v>57.345950000000002</v>
      </c>
    </row>
    <row r="216" spans="1:2">
      <c r="A216" s="3">
        <v>36770</v>
      </c>
      <c r="B216" s="64">
        <v>61.195340000000002</v>
      </c>
    </row>
    <row r="217" spans="1:2">
      <c r="A217" s="3">
        <v>36800</v>
      </c>
      <c r="B217" s="64">
        <v>53.863610000000001</v>
      </c>
    </row>
    <row r="218" spans="1:2">
      <c r="A218" s="3">
        <v>36831</v>
      </c>
      <c r="B218" s="64">
        <v>52.880499999999998</v>
      </c>
    </row>
    <row r="219" spans="1:2">
      <c r="A219" s="3">
        <v>36861</v>
      </c>
      <c r="B219" s="64">
        <v>65.73657</v>
      </c>
    </row>
    <row r="220" spans="1:2">
      <c r="A220" s="3">
        <v>36892</v>
      </c>
      <c r="B220" s="64">
        <v>81.291319999999999</v>
      </c>
    </row>
    <row r="221" spans="1:2">
      <c r="A221" s="3">
        <v>36923</v>
      </c>
      <c r="B221" s="64">
        <v>56.569989999999997</v>
      </c>
    </row>
    <row r="222" spans="1:2">
      <c r="A222" s="3">
        <v>36951</v>
      </c>
      <c r="B222" s="64">
        <v>59.668059999999997</v>
      </c>
    </row>
    <row r="223" spans="1:2">
      <c r="A223" s="3">
        <v>36982</v>
      </c>
      <c r="B223" s="64">
        <v>62.708880000000001</v>
      </c>
    </row>
    <row r="224" spans="1:2">
      <c r="A224" s="3">
        <v>37012</v>
      </c>
      <c r="B224" s="64">
        <v>69.817710000000005</v>
      </c>
    </row>
    <row r="225" spans="1:2">
      <c r="A225" s="3">
        <v>37043</v>
      </c>
      <c r="B225" s="64">
        <v>70.230180000000004</v>
      </c>
    </row>
    <row r="226" spans="1:2">
      <c r="A226" s="3">
        <v>37073</v>
      </c>
      <c r="B226" s="64">
        <v>48.558509999999998</v>
      </c>
    </row>
    <row r="227" spans="1:2">
      <c r="A227" s="3">
        <v>37104</v>
      </c>
      <c r="B227" s="64">
        <v>75.88646</v>
      </c>
    </row>
    <row r="228" spans="1:2">
      <c r="A228" s="3">
        <v>37135</v>
      </c>
      <c r="B228" s="64">
        <v>55.487540000000003</v>
      </c>
    </row>
    <row r="229" spans="1:2">
      <c r="A229" s="3">
        <v>37165</v>
      </c>
      <c r="B229" s="64">
        <v>83.436999999999998</v>
      </c>
    </row>
    <row r="230" spans="1:2">
      <c r="A230" s="3">
        <v>37196</v>
      </c>
      <c r="B230" s="64">
        <v>68.662199999999999</v>
      </c>
    </row>
    <row r="231" spans="1:2">
      <c r="A231" s="3">
        <v>37226</v>
      </c>
      <c r="B231" s="64">
        <v>49.361060000000002</v>
      </c>
    </row>
    <row r="232" spans="1:2">
      <c r="A232" s="3">
        <v>37257</v>
      </c>
      <c r="B232" s="64">
        <v>55.070399999999999</v>
      </c>
    </row>
    <row r="233" spans="1:2">
      <c r="A233" s="3">
        <v>37288</v>
      </c>
      <c r="B233" s="64">
        <v>67.472740000000002</v>
      </c>
    </row>
    <row r="234" spans="1:2">
      <c r="A234" s="3">
        <v>37316</v>
      </c>
      <c r="B234" s="64">
        <v>57.284550000000003</v>
      </c>
    </row>
    <row r="235" spans="1:2">
      <c r="A235" s="3">
        <v>37347</v>
      </c>
      <c r="B235" s="64">
        <v>53.373220000000003</v>
      </c>
    </row>
    <row r="236" spans="1:2">
      <c r="A236" s="3">
        <v>37377</v>
      </c>
      <c r="B236" s="64">
        <v>48.262529999999998</v>
      </c>
    </row>
    <row r="237" spans="1:2">
      <c r="A237" s="3">
        <v>37408</v>
      </c>
      <c r="B237" s="64">
        <v>49.904409999999999</v>
      </c>
    </row>
    <row r="238" spans="1:2">
      <c r="A238" s="3">
        <v>37438</v>
      </c>
      <c r="B238" s="64">
        <v>44.7699</v>
      </c>
    </row>
    <row r="239" spans="1:2">
      <c r="A239" s="3">
        <v>37469</v>
      </c>
      <c r="B239" s="64">
        <v>45.580849999999998</v>
      </c>
    </row>
    <row r="240" spans="1:2">
      <c r="A240" s="3">
        <v>37500</v>
      </c>
      <c r="B240" s="64">
        <v>54.197119999999998</v>
      </c>
    </row>
    <row r="241" spans="1:2">
      <c r="A241" s="3">
        <v>37530</v>
      </c>
      <c r="B241" s="64">
        <v>46.142829999999996</v>
      </c>
    </row>
    <row r="242" spans="1:2">
      <c r="A242" s="3">
        <v>37561</v>
      </c>
      <c r="B242" s="64">
        <v>38.107840000000003</v>
      </c>
    </row>
    <row r="243" spans="1:2">
      <c r="A243" s="3">
        <v>37591</v>
      </c>
      <c r="B243" s="64">
        <v>60.076219999999999</v>
      </c>
    </row>
    <row r="244" spans="1:2">
      <c r="A244" s="3">
        <v>37622</v>
      </c>
      <c r="B244" s="64">
        <v>43.500320000000002</v>
      </c>
    </row>
    <row r="245" spans="1:2">
      <c r="A245" s="3">
        <v>37653</v>
      </c>
      <c r="B245" s="64">
        <v>39.401130000000002</v>
      </c>
    </row>
    <row r="246" spans="1:2">
      <c r="A246" s="3">
        <v>37681</v>
      </c>
      <c r="B246" s="64">
        <v>22.45842</v>
      </c>
    </row>
    <row r="247" spans="1:2">
      <c r="A247" s="3">
        <v>37712</v>
      </c>
      <c r="B247" s="64">
        <v>11.028420000000001</v>
      </c>
    </row>
    <row r="248" spans="1:2">
      <c r="A248" s="3">
        <v>37742</v>
      </c>
      <c r="B248" s="64">
        <v>21.45289</v>
      </c>
    </row>
    <row r="249" spans="1:2">
      <c r="A249" s="3">
        <v>37773</v>
      </c>
      <c r="B249" s="64">
        <v>22.39556</v>
      </c>
    </row>
    <row r="250" spans="1:2">
      <c r="A250" s="3">
        <v>37803</v>
      </c>
      <c r="B250" s="64">
        <v>53.265360000000001</v>
      </c>
    </row>
    <row r="251" spans="1:2">
      <c r="A251" s="3">
        <v>37834</v>
      </c>
      <c r="B251" s="64">
        <v>47.010509999999996</v>
      </c>
    </row>
    <row r="252" spans="1:2">
      <c r="A252" s="3">
        <v>37865</v>
      </c>
      <c r="B252" s="64">
        <v>40.327120000000001</v>
      </c>
    </row>
    <row r="253" spans="1:2">
      <c r="A253" s="3">
        <v>37895</v>
      </c>
      <c r="B253" s="64">
        <v>41.79486</v>
      </c>
    </row>
    <row r="254" spans="1:2">
      <c r="A254" s="3">
        <v>37926</v>
      </c>
      <c r="B254" s="64">
        <v>23.657910000000001</v>
      </c>
    </row>
    <row r="255" spans="1:2">
      <c r="A255" s="3">
        <v>37956</v>
      </c>
      <c r="B255" s="64">
        <v>35.871319999999997</v>
      </c>
    </row>
    <row r="256" spans="1:2">
      <c r="A256" s="3">
        <v>37987</v>
      </c>
      <c r="B256" s="64">
        <v>44.271749999999997</v>
      </c>
    </row>
    <row r="257" spans="1:2">
      <c r="A257" s="3">
        <v>38018</v>
      </c>
      <c r="B257" s="64">
        <v>58.08287</v>
      </c>
    </row>
    <row r="258" spans="1:2">
      <c r="A258" s="3">
        <v>38047</v>
      </c>
      <c r="B258" s="64">
        <v>54.528239999999997</v>
      </c>
    </row>
    <row r="259" spans="1:2">
      <c r="A259" s="3">
        <v>38078</v>
      </c>
      <c r="B259" s="64">
        <v>50.619289999999999</v>
      </c>
    </row>
    <row r="260" spans="1:2">
      <c r="A260" s="3">
        <v>38108</v>
      </c>
      <c r="B260" s="64">
        <v>64.161860000000004</v>
      </c>
    </row>
    <row r="261" spans="1:2">
      <c r="A261" s="3">
        <v>38139</v>
      </c>
      <c r="B261" s="64">
        <v>54.339379999999998</v>
      </c>
    </row>
    <row r="262" spans="1:2">
      <c r="A262" s="3">
        <v>38169</v>
      </c>
      <c r="B262" s="64">
        <v>35.319229999999997</v>
      </c>
    </row>
    <row r="263" spans="1:2">
      <c r="A263" s="3">
        <v>38200</v>
      </c>
      <c r="B263" s="64">
        <v>57.29683</v>
      </c>
    </row>
    <row r="264" spans="1:2">
      <c r="A264" s="3">
        <v>38231</v>
      </c>
      <c r="B264" s="64">
        <v>42.807250000000003</v>
      </c>
    </row>
    <row r="265" spans="1:2">
      <c r="A265" s="3">
        <v>38261</v>
      </c>
      <c r="B265" s="64">
        <v>53.054540000000003</v>
      </c>
    </row>
    <row r="266" spans="1:2">
      <c r="A266" s="3">
        <v>38292</v>
      </c>
      <c r="B266" s="64">
        <v>29.51483</v>
      </c>
    </row>
    <row r="267" spans="1:2">
      <c r="A267" s="3">
        <v>38322</v>
      </c>
      <c r="B267" s="64">
        <v>38.193060000000003</v>
      </c>
    </row>
    <row r="268" spans="1:2">
      <c r="A268" s="3">
        <v>38353</v>
      </c>
      <c r="B268" s="64">
        <v>68.235209999999995</v>
      </c>
    </row>
    <row r="269" spans="1:2">
      <c r="A269" s="3">
        <v>38384</v>
      </c>
      <c r="B269" s="64">
        <v>65.886949999999999</v>
      </c>
    </row>
    <row r="270" spans="1:2">
      <c r="A270" s="3">
        <v>38412</v>
      </c>
      <c r="B270" s="64">
        <v>37.832709999999999</v>
      </c>
    </row>
    <row r="271" spans="1:2">
      <c r="A271" s="3">
        <v>38443</v>
      </c>
      <c r="B271" s="64">
        <v>41.80706</v>
      </c>
    </row>
    <row r="272" spans="1:2">
      <c r="A272" s="3">
        <v>38473</v>
      </c>
      <c r="B272" s="64">
        <v>63.184069999999998</v>
      </c>
    </row>
    <row r="273" spans="1:2">
      <c r="A273" s="3">
        <v>38504</v>
      </c>
      <c r="B273" s="64">
        <v>32.400550000000003</v>
      </c>
    </row>
    <row r="274" spans="1:2">
      <c r="A274" s="3">
        <v>38534</v>
      </c>
      <c r="B274" s="64">
        <v>60.395910000000001</v>
      </c>
    </row>
    <row r="275" spans="1:2">
      <c r="A275" s="3">
        <v>38565</v>
      </c>
      <c r="B275" s="64">
        <v>44.31326</v>
      </c>
    </row>
    <row r="276" spans="1:2">
      <c r="A276" s="3">
        <v>38596</v>
      </c>
      <c r="B276" s="64">
        <v>80.258930000000007</v>
      </c>
    </row>
    <row r="277" spans="1:2">
      <c r="A277" s="3">
        <v>38626</v>
      </c>
      <c r="B277" s="64">
        <v>66.436800000000005</v>
      </c>
    </row>
    <row r="278" spans="1:2">
      <c r="A278" s="3">
        <v>38657</v>
      </c>
      <c r="B278" s="64">
        <v>56.57244</v>
      </c>
    </row>
    <row r="279" spans="1:2">
      <c r="A279" s="3">
        <v>38687</v>
      </c>
      <c r="B279" s="64">
        <v>43.969000000000001</v>
      </c>
    </row>
    <row r="280" spans="1:2">
      <c r="A280" s="3">
        <v>38718</v>
      </c>
      <c r="B280" s="64">
        <v>57.517870000000002</v>
      </c>
    </row>
    <row r="281" spans="1:2">
      <c r="A281" s="3">
        <v>38749</v>
      </c>
      <c r="B281" s="64">
        <v>41.319319999999998</v>
      </c>
    </row>
    <row r="282" spans="1:2">
      <c r="A282" s="3">
        <v>38777</v>
      </c>
      <c r="B282" s="64">
        <v>61.463520000000003</v>
      </c>
    </row>
    <row r="283" spans="1:2">
      <c r="A283" s="3">
        <v>38808</v>
      </c>
      <c r="B283" s="64">
        <v>57.571910000000003</v>
      </c>
    </row>
    <row r="284" spans="1:2">
      <c r="A284" s="3">
        <v>38838</v>
      </c>
      <c r="B284" s="64">
        <v>85.512600000000006</v>
      </c>
    </row>
    <row r="285" spans="1:2">
      <c r="A285" s="3">
        <v>38869</v>
      </c>
      <c r="B285" s="64">
        <v>63.809609999999999</v>
      </c>
    </row>
    <row r="286" spans="1:2">
      <c r="A286" s="3">
        <v>38899</v>
      </c>
      <c r="B286" s="64">
        <v>60.900129999999997</v>
      </c>
    </row>
    <row r="287" spans="1:2">
      <c r="A287" s="3">
        <v>38930</v>
      </c>
      <c r="B287" s="64">
        <v>92.157319999999999</v>
      </c>
    </row>
    <row r="288" spans="1:2">
      <c r="A288" s="3">
        <v>38961</v>
      </c>
      <c r="B288" s="64">
        <v>42.002180000000003</v>
      </c>
    </row>
    <row r="289" spans="1:2">
      <c r="A289" s="3">
        <v>38991</v>
      </c>
      <c r="B289" s="64">
        <v>72.80059</v>
      </c>
    </row>
    <row r="290" spans="1:2">
      <c r="A290" s="3">
        <v>39022</v>
      </c>
      <c r="B290" s="64">
        <v>60.317210000000003</v>
      </c>
    </row>
    <row r="291" spans="1:2">
      <c r="A291" s="3">
        <v>39052</v>
      </c>
      <c r="B291" s="64">
        <v>54.351640000000003</v>
      </c>
    </row>
    <row r="292" spans="1:2">
      <c r="A292" s="3">
        <v>39083</v>
      </c>
      <c r="B292" s="64">
        <v>59.114960000000004</v>
      </c>
    </row>
    <row r="293" spans="1:2">
      <c r="A293" s="3">
        <v>39114</v>
      </c>
      <c r="B293" s="64">
        <v>88.680620000000005</v>
      </c>
    </row>
    <row r="294" spans="1:2">
      <c r="A294" s="3">
        <v>39142</v>
      </c>
      <c r="B294" s="64">
        <v>53.613500000000002</v>
      </c>
    </row>
    <row r="295" spans="1:2">
      <c r="A295" s="3">
        <v>39173</v>
      </c>
      <c r="B295" s="64">
        <v>47.228099999999998</v>
      </c>
    </row>
    <row r="296" spans="1:2">
      <c r="A296" s="3">
        <v>39203</v>
      </c>
      <c r="B296" s="64">
        <v>46.932290000000002</v>
      </c>
    </row>
    <row r="297" spans="1:2">
      <c r="A297" s="3">
        <v>39234</v>
      </c>
      <c r="B297" s="64">
        <v>65.169640000000001</v>
      </c>
    </row>
    <row r="298" spans="1:2">
      <c r="A298" s="3">
        <v>39264</v>
      </c>
      <c r="B298" s="64">
        <v>56.398130000000002</v>
      </c>
    </row>
    <row r="299" spans="1:2">
      <c r="A299" s="3">
        <v>39295</v>
      </c>
      <c r="B299" s="64">
        <v>43.563780000000001</v>
      </c>
    </row>
    <row r="300" spans="1:2">
      <c r="A300" s="3">
        <v>39326</v>
      </c>
      <c r="B300" s="64">
        <v>73.871629999999996</v>
      </c>
    </row>
    <row r="301" spans="1:2">
      <c r="A301" s="3">
        <v>39356</v>
      </c>
      <c r="B301" s="64">
        <v>68.491879999999995</v>
      </c>
    </row>
    <row r="302" spans="1:2">
      <c r="A302" s="3">
        <v>39387</v>
      </c>
      <c r="B302" s="64">
        <v>69.304079999999999</v>
      </c>
    </row>
    <row r="303" spans="1:2">
      <c r="A303" s="3">
        <v>39417</v>
      </c>
      <c r="B303" s="64">
        <v>59.478760000000001</v>
      </c>
    </row>
    <row r="304" spans="1:2">
      <c r="A304" s="3">
        <v>39448</v>
      </c>
      <c r="B304" s="64">
        <v>65.480199999999996</v>
      </c>
    </row>
    <row r="305" spans="1:2">
      <c r="A305" s="3">
        <v>39479</v>
      </c>
      <c r="B305" s="64">
        <v>56.982489999999999</v>
      </c>
    </row>
    <row r="306" spans="1:2">
      <c r="A306" s="3">
        <v>39508</v>
      </c>
      <c r="B306" s="64">
        <v>60.632019999999997</v>
      </c>
    </row>
    <row r="307" spans="1:2">
      <c r="A307" s="3">
        <v>39539</v>
      </c>
      <c r="B307" s="64">
        <v>44.689309999999999</v>
      </c>
    </row>
    <row r="308" spans="1:2">
      <c r="A308" s="3">
        <v>39569</v>
      </c>
      <c r="B308" s="64">
        <v>49.111460000000001</v>
      </c>
    </row>
    <row r="309" spans="1:2">
      <c r="A309" s="3">
        <v>39600</v>
      </c>
      <c r="B309" s="64">
        <v>80.837109999999996</v>
      </c>
    </row>
    <row r="310" spans="1:2">
      <c r="A310" s="3">
        <v>39630</v>
      </c>
      <c r="B310" s="64">
        <v>79.549440000000004</v>
      </c>
    </row>
    <row r="311" spans="1:2">
      <c r="A311" s="3">
        <v>39661</v>
      </c>
      <c r="B311" s="64">
        <v>58.630800000000001</v>
      </c>
    </row>
    <row r="312" spans="1:2">
      <c r="A312" s="3">
        <v>39692</v>
      </c>
      <c r="B312" s="64">
        <v>63.302280000000003</v>
      </c>
    </row>
    <row r="313" spans="1:2">
      <c r="A313" s="3">
        <v>39722</v>
      </c>
      <c r="B313" s="64">
        <v>43.905529999999999</v>
      </c>
    </row>
    <row r="314" spans="1:2">
      <c r="A314" s="3">
        <v>39753</v>
      </c>
      <c r="B314" s="64">
        <v>38.611910000000002</v>
      </c>
    </row>
    <row r="315" spans="1:2">
      <c r="A315" s="3">
        <v>39783</v>
      </c>
      <c r="B315" s="64">
        <v>7.2484400000000004</v>
      </c>
    </row>
    <row r="316" spans="1:2">
      <c r="A316" s="3">
        <v>39814</v>
      </c>
      <c r="B316" s="64">
        <v>47.932340000000003</v>
      </c>
    </row>
    <row r="317" spans="1:2">
      <c r="A317" s="3">
        <v>39845</v>
      </c>
      <c r="B317" s="64">
        <v>42.746250000000003</v>
      </c>
    </row>
    <row r="318" spans="1:2">
      <c r="A318" s="3">
        <v>39873</v>
      </c>
      <c r="B318" s="64">
        <v>38.054270000000002</v>
      </c>
    </row>
    <row r="319" spans="1:2">
      <c r="A319" s="3">
        <v>39904</v>
      </c>
      <c r="B319" s="64">
        <v>37.114629999999998</v>
      </c>
    </row>
    <row r="320" spans="1:2">
      <c r="A320" s="3">
        <v>39934</v>
      </c>
      <c r="B320" s="64">
        <v>25.799769999999999</v>
      </c>
    </row>
    <row r="321" spans="1:2">
      <c r="A321" s="3">
        <v>39965</v>
      </c>
      <c r="B321" s="64">
        <v>15.07274</v>
      </c>
    </row>
    <row r="322" spans="1:2">
      <c r="A322" s="3">
        <v>39995</v>
      </c>
      <c r="B322" s="64">
        <v>2.5093000000000001</v>
      </c>
    </row>
    <row r="323" spans="1:2">
      <c r="A323" s="3">
        <v>40026</v>
      </c>
      <c r="B323" s="64">
        <v>32.415120000000002</v>
      </c>
    </row>
    <row r="324" spans="1:2">
      <c r="A324" s="3">
        <v>40057</v>
      </c>
      <c r="B324" s="64">
        <v>18.23396</v>
      </c>
    </row>
    <row r="325" spans="1:2">
      <c r="A325" s="3">
        <v>40087</v>
      </c>
      <c r="B325" s="64">
        <v>23.737739999999999</v>
      </c>
    </row>
    <row r="326" spans="1:2">
      <c r="A326" s="3">
        <v>40118</v>
      </c>
      <c r="B326" s="64">
        <v>10.29017</v>
      </c>
    </row>
    <row r="327" spans="1:2">
      <c r="A327" s="3">
        <v>40148</v>
      </c>
      <c r="B327" s="64">
        <v>9.1892800000000001</v>
      </c>
    </row>
    <row r="328" spans="1:2">
      <c r="A328" s="3">
        <v>40179</v>
      </c>
      <c r="B328" s="64">
        <v>13.562469999999999</v>
      </c>
    </row>
    <row r="329" spans="1:2">
      <c r="A329" s="3">
        <v>40210</v>
      </c>
      <c r="B329" s="64">
        <v>-2.1263299999999998</v>
      </c>
    </row>
    <row r="330" spans="1:2">
      <c r="A330" s="3">
        <v>40238</v>
      </c>
      <c r="B330" s="64">
        <v>-5.7045700000000004</v>
      </c>
    </row>
    <row r="331" spans="1:2">
      <c r="A331" s="3">
        <v>40269</v>
      </c>
      <c r="B331" s="64">
        <v>9.0258699999999994</v>
      </c>
    </row>
    <row r="332" spans="1:2">
      <c r="A332" s="3">
        <v>40299</v>
      </c>
      <c r="B332" s="64">
        <v>5.4988400000000004</v>
      </c>
    </row>
    <row r="333" spans="1:2">
      <c r="A333" s="3">
        <v>40330</v>
      </c>
      <c r="B333" s="64">
        <v>25.221139999999998</v>
      </c>
    </row>
    <row r="334" spans="1:2">
      <c r="A334" s="3">
        <v>40360</v>
      </c>
      <c r="B334" s="64">
        <v>12.60915</v>
      </c>
    </row>
    <row r="335" spans="1:2">
      <c r="A335" s="3">
        <v>40391</v>
      </c>
      <c r="B335" s="64">
        <v>8.5789799999999996</v>
      </c>
    </row>
    <row r="336" spans="1:2">
      <c r="A336" s="3">
        <v>40422</v>
      </c>
      <c r="B336" s="64">
        <v>30.635660000000001</v>
      </c>
    </row>
    <row r="337" spans="1:2">
      <c r="A337" s="3">
        <v>40452</v>
      </c>
      <c r="B337" s="64">
        <v>22.456</v>
      </c>
    </row>
    <row r="338" spans="1:2">
      <c r="A338" s="3">
        <v>40483</v>
      </c>
      <c r="B338" s="64">
        <v>26.28894</v>
      </c>
    </row>
    <row r="339" spans="1:2">
      <c r="A339" s="3">
        <v>40513</v>
      </c>
      <c r="B339" s="64">
        <v>27.786169999999998</v>
      </c>
    </row>
    <row r="340" spans="1:2">
      <c r="A340" s="3">
        <v>40544</v>
      </c>
      <c r="B340" s="64">
        <v>45.331670000000003</v>
      </c>
    </row>
    <row r="341" spans="1:2">
      <c r="A341" s="3">
        <v>40575</v>
      </c>
      <c r="B341" s="64">
        <v>56.174750000000003</v>
      </c>
    </row>
    <row r="342" spans="1:2">
      <c r="A342" s="3">
        <v>40603</v>
      </c>
      <c r="B342" s="64">
        <v>34.781869999999998</v>
      </c>
    </row>
    <row r="343" spans="1:2">
      <c r="A343" s="3">
        <v>40634</v>
      </c>
      <c r="B343" s="64">
        <v>44.852930000000001</v>
      </c>
    </row>
    <row r="344" spans="1:2">
      <c r="A344" s="3">
        <v>40664</v>
      </c>
      <c r="B344" s="64">
        <v>45.981549999999999</v>
      </c>
    </row>
    <row r="345" spans="1:2">
      <c r="A345" s="3">
        <v>40695</v>
      </c>
      <c r="B345" s="64">
        <v>38.421959999999999</v>
      </c>
    </row>
    <row r="346" spans="1:2">
      <c r="A346" s="3">
        <v>40725</v>
      </c>
      <c r="B346" s="64">
        <v>50.592359999999999</v>
      </c>
    </row>
    <row r="347" spans="1:2">
      <c r="A347" s="3">
        <v>40756</v>
      </c>
      <c r="B347" s="64">
        <v>63.373690000000003</v>
      </c>
    </row>
    <row r="348" spans="1:2">
      <c r="A348" s="3">
        <v>40787</v>
      </c>
      <c r="B348" s="64">
        <v>49.693899999999999</v>
      </c>
    </row>
    <row r="349" spans="1:2">
      <c r="A349" s="3">
        <v>40817</v>
      </c>
      <c r="B349" s="64">
        <v>40.327120000000001</v>
      </c>
    </row>
    <row r="350" spans="1:2">
      <c r="A350" s="3">
        <v>40848</v>
      </c>
      <c r="B350" s="64">
        <v>36.832329999999999</v>
      </c>
    </row>
    <row r="351" spans="1:2">
      <c r="A351" s="3">
        <v>40878</v>
      </c>
      <c r="B351" s="64">
        <v>47.347900000000003</v>
      </c>
    </row>
    <row r="352" spans="1:2">
      <c r="A352" s="3">
        <v>40909</v>
      </c>
      <c r="B352" s="64">
        <v>63.774880000000003</v>
      </c>
    </row>
    <row r="353" spans="1:2">
      <c r="A353" s="3">
        <v>40940</v>
      </c>
      <c r="B353" s="64">
        <v>33.592590000000001</v>
      </c>
    </row>
    <row r="354" spans="1:2">
      <c r="A354" s="3">
        <v>40969</v>
      </c>
      <c r="B354" s="64">
        <v>48.264479999999999</v>
      </c>
    </row>
    <row r="355" spans="1:2">
      <c r="A355" s="3">
        <v>41000</v>
      </c>
      <c r="B355" s="64">
        <v>45.569130000000001</v>
      </c>
    </row>
    <row r="356" spans="1:2">
      <c r="A356" s="3">
        <v>41030</v>
      </c>
      <c r="B356" s="64">
        <v>34.540219999999998</v>
      </c>
    </row>
    <row r="357" spans="1:2">
      <c r="A357" s="3">
        <v>41061</v>
      </c>
      <c r="B357" s="64">
        <v>38.328940000000003</v>
      </c>
    </row>
    <row r="358" spans="1:2">
      <c r="A358" s="3">
        <v>41091</v>
      </c>
      <c r="B358" s="64">
        <v>41.55245</v>
      </c>
    </row>
    <row r="359" spans="1:2">
      <c r="A359" s="3">
        <v>41122</v>
      </c>
      <c r="B359" s="64">
        <v>48.335659999999997</v>
      </c>
    </row>
    <row r="360" spans="1:2">
      <c r="A360" s="3">
        <v>41153</v>
      </c>
      <c r="B360" s="64">
        <v>45.598439999999997</v>
      </c>
    </row>
    <row r="361" spans="1:2">
      <c r="A361" s="3">
        <v>41183</v>
      </c>
      <c r="B361" s="64">
        <v>37.391370000000002</v>
      </c>
    </row>
    <row r="362" spans="1:2">
      <c r="A362" s="3">
        <v>41214</v>
      </c>
      <c r="B362" s="64">
        <v>41.322009999999999</v>
      </c>
    </row>
    <row r="363" spans="1:2">
      <c r="A363" s="3">
        <v>41244</v>
      </c>
      <c r="B363" s="64">
        <v>35.708350000000003</v>
      </c>
    </row>
    <row r="364" spans="1:2">
      <c r="A364" s="3">
        <v>41275</v>
      </c>
      <c r="B364" s="64">
        <v>54.675910000000002</v>
      </c>
    </row>
    <row r="365" spans="1:2">
      <c r="A365" s="3">
        <v>41306</v>
      </c>
      <c r="B365" s="64">
        <v>48.887569999999997</v>
      </c>
    </row>
    <row r="366" spans="1:2">
      <c r="A366" s="3">
        <v>41334</v>
      </c>
      <c r="B366" s="64">
        <v>24.236129999999999</v>
      </c>
    </row>
    <row r="367" spans="1:2">
      <c r="A367" s="3">
        <v>41365</v>
      </c>
      <c r="B367" s="64">
        <v>41.6556</v>
      </c>
    </row>
    <row r="368" spans="1:2">
      <c r="A368" s="3">
        <v>41395</v>
      </c>
      <c r="B368" s="64">
        <v>39.013309999999997</v>
      </c>
    </row>
    <row r="369" spans="1:2">
      <c r="A369" s="3">
        <v>41426</v>
      </c>
      <c r="B369" s="64">
        <v>42.620100000000001</v>
      </c>
    </row>
    <row r="370" spans="1:2">
      <c r="A370" s="3">
        <v>41456</v>
      </c>
      <c r="B370" s="64">
        <v>39.946930000000002</v>
      </c>
    </row>
    <row r="371" spans="1:2">
      <c r="A371" s="3">
        <v>41487</v>
      </c>
      <c r="B371" s="64">
        <v>42.835059999999999</v>
      </c>
    </row>
    <row r="372" spans="1:2">
      <c r="A372" s="3">
        <v>41518</v>
      </c>
      <c r="B372" s="64">
        <v>44.512749999999997</v>
      </c>
    </row>
    <row r="373" spans="1:2">
      <c r="A373" s="3">
        <v>41548</v>
      </c>
      <c r="B373" s="64">
        <v>23.206569999999999</v>
      </c>
    </row>
    <row r="374" spans="1:2">
      <c r="A374" s="3">
        <v>41579</v>
      </c>
      <c r="B374" s="64">
        <v>51.957859999999997</v>
      </c>
    </row>
    <row r="375" spans="1:2">
      <c r="A375" s="3">
        <v>41609</v>
      </c>
      <c r="B375" s="64">
        <v>56.72663</v>
      </c>
    </row>
    <row r="376" spans="1:2">
      <c r="A376" s="3">
        <v>41640</v>
      </c>
      <c r="B376" s="64">
        <v>47.985900000000001</v>
      </c>
    </row>
    <row r="377" spans="1:2">
      <c r="A377" s="3">
        <v>41671</v>
      </c>
      <c r="B377" s="64">
        <v>46.879240000000003</v>
      </c>
    </row>
    <row r="378" spans="1:2">
      <c r="A378" s="3">
        <v>41699</v>
      </c>
      <c r="B378" s="64">
        <v>57.012450000000001</v>
      </c>
    </row>
    <row r="379" spans="1:2">
      <c r="A379" s="3">
        <v>41730</v>
      </c>
      <c r="B379" s="64">
        <v>44.169199999999996</v>
      </c>
    </row>
    <row r="380" spans="1:2">
      <c r="A380" s="3">
        <v>41760</v>
      </c>
      <c r="B380" s="64">
        <v>50.763759999999998</v>
      </c>
    </row>
    <row r="381" spans="1:2">
      <c r="A381" s="3">
        <v>41791</v>
      </c>
      <c r="B381" s="64">
        <v>26.150649999999999</v>
      </c>
    </row>
    <row r="382" spans="1:2">
      <c r="A382" s="3">
        <v>41821</v>
      </c>
      <c r="B382" s="64">
        <v>47.957529999999998</v>
      </c>
    </row>
    <row r="383" spans="1:2">
      <c r="A383" s="3">
        <v>41852</v>
      </c>
      <c r="B383" s="64">
        <v>34.932360000000003</v>
      </c>
    </row>
    <row r="384" spans="1:2">
      <c r="A384" s="3">
        <v>41883</v>
      </c>
      <c r="B384" s="64">
        <v>38.595109999999998</v>
      </c>
    </row>
    <row r="385" spans="1:2">
      <c r="A385" s="3">
        <v>41913</v>
      </c>
      <c r="B385" s="64">
        <v>48.437179999999998</v>
      </c>
    </row>
    <row r="386" spans="1:2">
      <c r="A386" s="3">
        <v>41944</v>
      </c>
      <c r="B386" s="64">
        <v>44.994349999999997</v>
      </c>
    </row>
    <row r="387" spans="1:2">
      <c r="A387" s="3">
        <v>41974</v>
      </c>
      <c r="B387" s="64">
        <v>47.528590000000001</v>
      </c>
    </row>
    <row r="388" spans="1:2">
      <c r="A388" s="3">
        <v>42005</v>
      </c>
      <c r="B388" s="64">
        <v>38.836770000000001</v>
      </c>
    </row>
    <row r="389" spans="1:2">
      <c r="A389" s="3">
        <v>42036</v>
      </c>
      <c r="B389" s="64">
        <v>38.975670000000001</v>
      </c>
    </row>
    <row r="390" spans="1:2">
      <c r="A390" s="3">
        <v>42064</v>
      </c>
      <c r="B390" s="64">
        <v>48.524509999999999</v>
      </c>
    </row>
    <row r="391" spans="1:2">
      <c r="A391" s="3">
        <v>42095</v>
      </c>
      <c r="B391" s="64">
        <v>59.07987</v>
      </c>
    </row>
    <row r="392" spans="1:2">
      <c r="A392" s="3">
        <v>42125</v>
      </c>
      <c r="B392" s="64">
        <v>49.879640000000002</v>
      </c>
    </row>
    <row r="393" spans="1:2">
      <c r="A393" s="3">
        <v>42156</v>
      </c>
      <c r="B393" s="64">
        <v>59.274279999999997</v>
      </c>
    </row>
    <row r="394" spans="1:2">
      <c r="A394" s="3">
        <v>42186</v>
      </c>
      <c r="B394" s="64">
        <v>38.328180000000003</v>
      </c>
    </row>
    <row r="395" spans="1:2">
      <c r="A395" s="3">
        <v>42217</v>
      </c>
      <c r="B395" s="64">
        <v>32.62021</v>
      </c>
    </row>
    <row r="396" spans="1:2">
      <c r="A396" s="3">
        <v>42248</v>
      </c>
      <c r="B396" s="64">
        <v>59.793080000000003</v>
      </c>
    </row>
    <row r="397" spans="1:2">
      <c r="A397" s="3">
        <v>42278</v>
      </c>
      <c r="B397" s="64">
        <v>45.529859999999999</v>
      </c>
    </row>
    <row r="398" spans="1:2">
      <c r="A398" s="3">
        <v>42309</v>
      </c>
      <c r="B398" s="64">
        <v>45.177210000000002</v>
      </c>
    </row>
    <row r="399" spans="1:2">
      <c r="A399" s="3">
        <v>42339</v>
      </c>
      <c r="B399" s="64">
        <v>36.58717</v>
      </c>
    </row>
    <row r="400" spans="1:2">
      <c r="A400" s="3">
        <v>42370</v>
      </c>
      <c r="B400" s="64">
        <v>54.01005</v>
      </c>
    </row>
    <row r="401" spans="1:2">
      <c r="A401" s="3">
        <v>42401</v>
      </c>
      <c r="B401" s="64">
        <v>50.605980000000002</v>
      </c>
    </row>
    <row r="402" spans="1:2">
      <c r="A402" s="3">
        <v>42430</v>
      </c>
      <c r="B402" s="64">
        <v>44.310229999999997</v>
      </c>
    </row>
    <row r="403" spans="1:2">
      <c r="A403" s="3">
        <v>42461</v>
      </c>
      <c r="B403" s="64">
        <v>76.285989999999998</v>
      </c>
    </row>
    <row r="404" spans="1:2">
      <c r="A404" s="3">
        <v>42491</v>
      </c>
      <c r="B404" s="64">
        <v>65.418660000000003</v>
      </c>
    </row>
    <row r="405" spans="1:2">
      <c r="A405" s="3">
        <v>42522</v>
      </c>
      <c r="B405" s="64">
        <v>41.944879999999998</v>
      </c>
    </row>
    <row r="406" spans="1:2">
      <c r="A406" s="3">
        <v>42552</v>
      </c>
      <c r="B406" s="64">
        <v>49.657760000000003</v>
      </c>
    </row>
    <row r="407" spans="1:2">
      <c r="A407" s="3">
        <v>42583</v>
      </c>
      <c r="B407" s="64">
        <v>54.691139999999997</v>
      </c>
    </row>
    <row r="408" spans="1:2">
      <c r="A408" s="3">
        <v>42614</v>
      </c>
      <c r="B408" s="64">
        <v>49.82058</v>
      </c>
    </row>
    <row r="409" spans="1:2">
      <c r="A409" s="3">
        <v>42644</v>
      </c>
      <c r="B409" s="64">
        <v>40.242570000000001</v>
      </c>
    </row>
    <row r="410" spans="1:2">
      <c r="A410" s="3">
        <v>42675</v>
      </c>
      <c r="B410" s="64">
        <v>49.03293</v>
      </c>
    </row>
    <row r="411" spans="1:2">
      <c r="A411" s="3">
        <v>42705</v>
      </c>
      <c r="B411" s="64">
        <v>40.648569999999999</v>
      </c>
    </row>
    <row r="412" spans="1:2">
      <c r="A412" s="3">
        <v>42736</v>
      </c>
      <c r="B412" s="64">
        <v>68.525289999999998</v>
      </c>
    </row>
    <row r="413" spans="1:2">
      <c r="A413" s="3">
        <v>42767</v>
      </c>
      <c r="B413" s="64">
        <v>65.654510000000002</v>
      </c>
    </row>
    <row r="414" spans="1:2">
      <c r="A414" s="3">
        <v>42795</v>
      </c>
      <c r="B414" s="64">
        <v>38.175789999999999</v>
      </c>
    </row>
    <row r="415" spans="1:2">
      <c r="A415" s="3">
        <v>42826</v>
      </c>
      <c r="B415" s="64">
        <v>30.98237</v>
      </c>
    </row>
    <row r="416" spans="1:2">
      <c r="A416" s="3">
        <v>42856</v>
      </c>
      <c r="B416" s="64">
        <v>42.140880000000003</v>
      </c>
    </row>
    <row r="417" spans="1:2">
      <c r="A417" s="3">
        <v>42887</v>
      </c>
      <c r="B417" s="64">
        <v>37.82582</v>
      </c>
    </row>
    <row r="418" spans="1:2">
      <c r="A418" s="3">
        <v>42917</v>
      </c>
      <c r="B418" s="64">
        <v>42.31785</v>
      </c>
    </row>
    <row r="419" spans="1:2">
      <c r="A419" s="3">
        <v>42948</v>
      </c>
      <c r="B419" s="64">
        <v>45.362220000000001</v>
      </c>
    </row>
    <row r="420" spans="1:2">
      <c r="A420" s="3">
        <v>42979</v>
      </c>
      <c r="B420" s="64">
        <v>57.237389999999998</v>
      </c>
    </row>
    <row r="421" spans="1:2">
      <c r="A421" s="3">
        <v>43009</v>
      </c>
      <c r="B421" s="64">
        <v>48.35754</v>
      </c>
    </row>
    <row r="422" spans="1:2">
      <c r="A422" s="3">
        <v>43040</v>
      </c>
      <c r="B422" s="64">
        <v>48.26641</v>
      </c>
    </row>
    <row r="423" spans="1:2">
      <c r="A423" s="3">
        <v>43070</v>
      </c>
      <c r="B423" s="64">
        <v>58.9422</v>
      </c>
    </row>
    <row r="424" spans="1:2">
      <c r="A424" s="3">
        <v>43101</v>
      </c>
      <c r="B424" s="64">
        <v>83.156300000000002</v>
      </c>
    </row>
    <row r="425" spans="1:2">
      <c r="A425" s="3">
        <v>43132</v>
      </c>
      <c r="B425" s="64">
        <v>40.147930000000002</v>
      </c>
    </row>
    <row r="426" spans="1:2">
      <c r="A426" s="3">
        <v>43160</v>
      </c>
      <c r="B426" s="64">
        <v>39.123339999999999</v>
      </c>
    </row>
    <row r="427" spans="1:2">
      <c r="A427" s="3">
        <v>43191</v>
      </c>
      <c r="B427" s="64">
        <v>58.468829999999997</v>
      </c>
    </row>
    <row r="428" spans="1:2">
      <c r="A428" s="3">
        <v>43221</v>
      </c>
      <c r="B428" s="64">
        <v>59.462389999999999</v>
      </c>
    </row>
    <row r="429" spans="1:2">
      <c r="A429" s="3">
        <v>43252</v>
      </c>
      <c r="B429" s="64">
        <v>52.488529999999997</v>
      </c>
    </row>
    <row r="430" spans="1:2">
      <c r="A430" s="3">
        <v>43282</v>
      </c>
      <c r="B430" s="64">
        <v>42.106479999999998</v>
      </c>
    </row>
    <row r="431" spans="1:2">
      <c r="A431" s="3">
        <v>43313</v>
      </c>
      <c r="B431" s="64">
        <v>45.8</v>
      </c>
    </row>
    <row r="432" spans="1:2">
      <c r="A432" s="3">
        <v>43344</v>
      </c>
      <c r="B432" s="64">
        <v>46.538080000000001</v>
      </c>
    </row>
    <row r="433" spans="1:2">
      <c r="A433" s="3">
        <v>43374</v>
      </c>
      <c r="B433" s="64">
        <v>51.972940000000001</v>
      </c>
    </row>
    <row r="434" spans="1:2">
      <c r="A434" s="3">
        <v>43405</v>
      </c>
      <c r="B434" s="64">
        <v>74.257649999999998</v>
      </c>
    </row>
    <row r="435" spans="1:2">
      <c r="A435" s="3">
        <v>43435</v>
      </c>
      <c r="B435" s="64">
        <v>58.065370000000001</v>
      </c>
    </row>
    <row r="436" spans="1:2">
      <c r="A436" s="3">
        <v>43466</v>
      </c>
      <c r="B436" s="64">
        <v>57.623220000000003</v>
      </c>
    </row>
    <row r="437" spans="1:2">
      <c r="A437" s="3">
        <v>43497</v>
      </c>
      <c r="B437" s="64">
        <v>59.390300000000003</v>
      </c>
    </row>
    <row r="438" spans="1:2">
      <c r="A438" s="3">
        <v>43525</v>
      </c>
      <c r="B438" s="64">
        <v>64.017210000000006</v>
      </c>
    </row>
    <row r="439" spans="1:2">
      <c r="A439" s="3">
        <v>43556</v>
      </c>
      <c r="B439" s="64">
        <v>56.42389</v>
      </c>
    </row>
    <row r="440" spans="1:2">
      <c r="A440" s="3">
        <v>43586</v>
      </c>
      <c r="B440" s="64">
        <v>51.021180000000001</v>
      </c>
    </row>
    <row r="441" spans="1:2">
      <c r="A441" s="3">
        <v>43617</v>
      </c>
      <c r="B441" s="64">
        <v>59.088929999999998</v>
      </c>
    </row>
    <row r="442" spans="1:2">
      <c r="A442" s="3">
        <v>43647</v>
      </c>
      <c r="B442" s="64">
        <v>63.830710000000003</v>
      </c>
    </row>
    <row r="443" spans="1:2">
      <c r="A443" s="3">
        <v>43678</v>
      </c>
      <c r="B443" s="64">
        <v>52.36168</v>
      </c>
    </row>
    <row r="444" spans="1:2">
      <c r="A444" s="3">
        <v>43709</v>
      </c>
      <c r="B444" s="64">
        <v>49.941690000000001</v>
      </c>
    </row>
    <row r="445" spans="1:2">
      <c r="A445" s="3">
        <v>43739</v>
      </c>
      <c r="B445" s="64">
        <v>53.258459999999999</v>
      </c>
    </row>
    <row r="446" spans="1:2">
      <c r="A446" s="3">
        <v>43770</v>
      </c>
      <c r="B446" s="64">
        <v>65.365600000000001</v>
      </c>
    </row>
    <row r="447" spans="1:2">
      <c r="A447" s="3">
        <v>43800</v>
      </c>
      <c r="B447" s="64">
        <v>50.360750000000003</v>
      </c>
    </row>
    <row r="448" spans="1:2">
      <c r="A448" s="3">
        <v>43831</v>
      </c>
      <c r="B448" s="64">
        <v>74.561539999999994</v>
      </c>
    </row>
    <row r="449" spans="1:2">
      <c r="A449" s="3">
        <v>43862</v>
      </c>
      <c r="B449" s="64">
        <v>57.294899999999998</v>
      </c>
    </row>
    <row r="450" spans="1:2">
      <c r="A450" s="3">
        <v>43891</v>
      </c>
      <c r="B450" s="64">
        <v>59.148969999999998</v>
      </c>
    </row>
    <row r="451" spans="1:2">
      <c r="A451" s="3">
        <v>43922</v>
      </c>
      <c r="B451" s="64">
        <v>40.908320000000003</v>
      </c>
    </row>
    <row r="452" spans="1:2">
      <c r="A452" s="3">
        <v>43952</v>
      </c>
      <c r="B452" s="64">
        <v>60.669020000000003</v>
      </c>
    </row>
    <row r="453" spans="1:2">
      <c r="A453" s="3">
        <v>43983</v>
      </c>
      <c r="B453" s="64">
        <v>32.512320000000003</v>
      </c>
    </row>
    <row r="454" spans="1:2">
      <c r="A454" s="3">
        <v>44013</v>
      </c>
      <c r="B454" s="64">
        <v>82.287700000000001</v>
      </c>
    </row>
    <row r="455" spans="1:2">
      <c r="A455" s="3">
        <v>44044</v>
      </c>
      <c r="B455" s="64">
        <v>51.135150000000003</v>
      </c>
    </row>
    <row r="456" spans="1:2">
      <c r="A456" s="3">
        <v>44075</v>
      </c>
      <c r="B456" s="64">
        <v>21.794029999999999</v>
      </c>
    </row>
    <row r="457" spans="1:2">
      <c r="A457" s="3">
        <v>44105</v>
      </c>
      <c r="B457" s="64">
        <v>35.732500000000002</v>
      </c>
    </row>
    <row r="458" spans="1:2">
      <c r="A458" s="3">
        <v>44136</v>
      </c>
      <c r="B458" s="64">
        <v>27.202249999999999</v>
      </c>
    </row>
    <row r="459" spans="1:2">
      <c r="A459" s="3">
        <v>44166</v>
      </c>
      <c r="B459" s="64">
        <v>27.943359999999998</v>
      </c>
    </row>
    <row r="460" spans="1:2">
      <c r="A460" s="3">
        <v>44197</v>
      </c>
      <c r="B460" s="64">
        <v>23.35679</v>
      </c>
    </row>
    <row r="461" spans="1:2">
      <c r="A461" s="3">
        <v>44228</v>
      </c>
      <c r="B461" s="64">
        <v>55.67427</v>
      </c>
    </row>
    <row r="462" spans="1:2">
      <c r="A462" s="3">
        <v>44256</v>
      </c>
      <c r="B462" s="64">
        <v>48.902839999999998</v>
      </c>
    </row>
    <row r="463" spans="1:2">
      <c r="A463" s="3">
        <v>44287</v>
      </c>
      <c r="B463" s="64">
        <v>57.955530000000003</v>
      </c>
    </row>
    <row r="464" spans="1:2">
      <c r="A464" s="3">
        <v>44317</v>
      </c>
      <c r="B464" s="64">
        <v>64.924040000000005</v>
      </c>
    </row>
    <row r="465" spans="1:2">
      <c r="A465" s="3">
        <v>44348</v>
      </c>
      <c r="B465" s="64">
        <v>74.797979999999995</v>
      </c>
    </row>
    <row r="466" spans="1:2">
      <c r="A466" s="3">
        <v>44378</v>
      </c>
      <c r="B466" s="64">
        <v>60.423209999999997</v>
      </c>
    </row>
    <row r="467" spans="1:2">
      <c r="A467" s="3">
        <v>44409</v>
      </c>
      <c r="B467" s="64">
        <v>80.821550000000002</v>
      </c>
    </row>
    <row r="468" spans="1:2">
      <c r="A468" s="3">
        <v>44440</v>
      </c>
      <c r="B468" s="64">
        <v>98.325630000000004</v>
      </c>
    </row>
    <row r="469" spans="1:2">
      <c r="A469" s="3">
        <v>44470</v>
      </c>
      <c r="B469" s="64">
        <v>131.24781999999999</v>
      </c>
    </row>
    <row r="470" spans="1:2">
      <c r="A470" s="3">
        <v>44501</v>
      </c>
      <c r="B470" s="64">
        <v>118.09345999999999</v>
      </c>
    </row>
    <row r="471" spans="1:2">
      <c r="A471" s="3">
        <v>44531</v>
      </c>
      <c r="B471" s="64">
        <v>97.000590000000003</v>
      </c>
    </row>
    <row r="472" spans="1:2">
      <c r="A472" s="3">
        <v>44562</v>
      </c>
      <c r="B472" s="64">
        <v>134.32605000000001</v>
      </c>
    </row>
    <row r="473" spans="1:2">
      <c r="A473" s="3">
        <v>44593</v>
      </c>
      <c r="B473" s="64">
        <v>127.13118</v>
      </c>
    </row>
    <row r="474" spans="1:2">
      <c r="A474" s="3">
        <v>44621</v>
      </c>
      <c r="B474" s="64">
        <v>124.06278</v>
      </c>
    </row>
    <row r="475" spans="1:2">
      <c r="A475" s="3">
        <v>44652</v>
      </c>
      <c r="B475" s="64">
        <v>138.07300000000001</v>
      </c>
    </row>
    <row r="476" spans="1:2">
      <c r="A476" s="3">
        <v>44682</v>
      </c>
      <c r="B476" s="64">
        <v>151.33405999999999</v>
      </c>
    </row>
    <row r="477" spans="1:2">
      <c r="A477" s="3">
        <v>44713</v>
      </c>
      <c r="B477" s="64">
        <v>159.74105</v>
      </c>
    </row>
    <row r="478" spans="1:2">
      <c r="A478" s="3">
        <v>44743</v>
      </c>
      <c r="B478" s="64">
        <v>119.41655</v>
      </c>
    </row>
    <row r="479" spans="1:2">
      <c r="A479" s="3">
        <v>44774</v>
      </c>
      <c r="B479" s="64">
        <v>160.49037999999999</v>
      </c>
    </row>
    <row r="480" spans="1:2">
      <c r="A480" s="3">
        <v>44805</v>
      </c>
      <c r="B480" s="64">
        <v>154.13261</v>
      </c>
    </row>
    <row r="481" spans="1:2">
      <c r="A481" s="3">
        <v>44835</v>
      </c>
      <c r="B481" s="64">
        <v>133.48213000000001</v>
      </c>
    </row>
    <row r="482" spans="1:2">
      <c r="A482" s="3">
        <v>44866</v>
      </c>
      <c r="B482" s="64">
        <v>117.98654999999999</v>
      </c>
    </row>
    <row r="483" spans="1:2">
      <c r="A483" s="3">
        <v>44896</v>
      </c>
      <c r="B483" s="64">
        <v>130.70938000000001</v>
      </c>
    </row>
    <row r="484" spans="1:2">
      <c r="A484" s="3">
        <v>44927</v>
      </c>
      <c r="B484" s="64">
        <v>147.69914</v>
      </c>
    </row>
    <row r="485" spans="1:2">
      <c r="A485" s="3">
        <v>44958</v>
      </c>
      <c r="B485" s="64">
        <v>157.14936</v>
      </c>
    </row>
    <row r="486" spans="1:2">
      <c r="A486" s="3">
        <v>44986</v>
      </c>
      <c r="B486" s="64">
        <v>92.224729999999994</v>
      </c>
    </row>
    <row r="487" spans="1:2">
      <c r="A487" s="3">
        <v>45017</v>
      </c>
      <c r="B487" s="64">
        <v>103.42027</v>
      </c>
    </row>
    <row r="488" spans="1:2">
      <c r="A488" s="3">
        <v>45047</v>
      </c>
      <c r="B488" s="64">
        <v>96.485590000000002</v>
      </c>
    </row>
    <row r="489" spans="1:2">
      <c r="A489" s="3">
        <v>45078</v>
      </c>
      <c r="B489" s="64">
        <v>87.671570000000003</v>
      </c>
    </row>
    <row r="490" spans="1:2">
      <c r="A490" s="3">
        <v>45108</v>
      </c>
      <c r="B490" s="64">
        <v>49.66995</v>
      </c>
    </row>
    <row r="491" spans="1:2">
      <c r="A491" s="3">
        <v>45139</v>
      </c>
      <c r="B491" s="64">
        <v>86.924700000000001</v>
      </c>
    </row>
    <row r="492" spans="1:2">
      <c r="A492" s="3">
        <v>45170</v>
      </c>
      <c r="B492" s="64">
        <v>104.05347</v>
      </c>
    </row>
    <row r="493" spans="1:2">
      <c r="A493" s="3">
        <v>45200</v>
      </c>
      <c r="B493" s="64">
        <v>69.754729999999995</v>
      </c>
    </row>
    <row r="494" spans="1:2">
      <c r="A494" s="3">
        <v>45231</v>
      </c>
      <c r="B494" s="64">
        <v>102.15291999999999</v>
      </c>
    </row>
    <row r="495" spans="1:2">
      <c r="A495" s="3">
        <v>45261</v>
      </c>
      <c r="B495" s="64">
        <v>82.959379999999996</v>
      </c>
    </row>
    <row r="496" spans="1:2">
      <c r="A496" s="3">
        <v>45292</v>
      </c>
      <c r="B496" s="64">
        <v>130.46718000000001</v>
      </c>
    </row>
    <row r="497" spans="1:2">
      <c r="A497" s="3">
        <v>45323</v>
      </c>
      <c r="B497" s="64">
        <v>90.896799999999999</v>
      </c>
    </row>
    <row r="498" spans="1:2">
      <c r="A498" s="3">
        <v>45352</v>
      </c>
      <c r="B498" s="64">
        <v>86.29401</v>
      </c>
    </row>
    <row r="499" spans="1:2">
      <c r="A499" s="3">
        <v>45383</v>
      </c>
      <c r="B499" s="64">
        <v>84.777990000000003</v>
      </c>
    </row>
    <row r="500" spans="1:2">
      <c r="A500" s="3">
        <v>45413</v>
      </c>
      <c r="B500" s="64">
        <v>60.153089999999999</v>
      </c>
    </row>
  </sheetData>
  <hyperlinks>
    <hyperlink ref="B1" r:id="rId1" xr:uid="{A896698B-4E45-4994-A841-6D78D5808ED6}"/>
    <hyperlink ref="B3" location="Summary!A1" display="MEDCPIM158SFRBCLE" xr:uid="{F25875C8-E5EC-4A50-AF0D-72A6A4BD590F}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4A2F-384F-4CD5-8F62-0CD3F0C3F8AA}">
  <sheetPr>
    <tabColor rgb="FF00B0F0"/>
  </sheetPr>
  <dimension ref="A1:B1340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44.17968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71</v>
      </c>
    </row>
    <row r="3" spans="1:2" ht="14.5">
      <c r="A3" s="65" t="s">
        <v>1</v>
      </c>
      <c r="B3" s="81" t="s">
        <v>70</v>
      </c>
    </row>
    <row r="4" spans="1:2">
      <c r="A4" s="3">
        <v>4750</v>
      </c>
      <c r="B4" s="64">
        <v>100</v>
      </c>
    </row>
    <row r="5" spans="1:2">
      <c r="A5" s="3">
        <v>4781</v>
      </c>
      <c r="B5" s="64">
        <v>99.173550000000006</v>
      </c>
    </row>
    <row r="6" spans="1:2">
      <c r="A6" s="3">
        <v>4809</v>
      </c>
      <c r="B6" s="64">
        <v>99.173550000000006</v>
      </c>
    </row>
    <row r="7" spans="1:2">
      <c r="A7" s="3">
        <v>4840</v>
      </c>
      <c r="B7" s="64">
        <v>99.173550000000006</v>
      </c>
    </row>
    <row r="8" spans="1:2">
      <c r="A8" s="3">
        <v>4870</v>
      </c>
      <c r="B8" s="64">
        <v>98.347110000000001</v>
      </c>
    </row>
    <row r="9" spans="1:2">
      <c r="A9" s="3">
        <v>4901</v>
      </c>
      <c r="B9" s="64">
        <v>98.347110000000001</v>
      </c>
    </row>
    <row r="10" spans="1:2">
      <c r="A10" s="3">
        <v>4931</v>
      </c>
      <c r="B10" s="64">
        <v>99.173550000000006</v>
      </c>
    </row>
    <row r="11" spans="1:2">
      <c r="A11" s="3">
        <v>4962</v>
      </c>
      <c r="B11" s="64">
        <v>99.173550000000006</v>
      </c>
    </row>
    <row r="12" spans="1:2">
      <c r="A12" s="3">
        <v>4993</v>
      </c>
      <c r="B12" s="64">
        <v>100.82644999999999</v>
      </c>
    </row>
    <row r="13" spans="1:2">
      <c r="A13" s="3">
        <v>5023</v>
      </c>
      <c r="B13" s="64">
        <v>100.82644999999999</v>
      </c>
    </row>
    <row r="14" spans="1:2">
      <c r="A14" s="3">
        <v>5054</v>
      </c>
      <c r="B14" s="64">
        <v>100</v>
      </c>
    </row>
    <row r="15" spans="1:2">
      <c r="A15" s="3">
        <v>5084</v>
      </c>
      <c r="B15" s="64">
        <v>98.347110000000001</v>
      </c>
    </row>
    <row r="16" spans="1:2">
      <c r="A16" s="3">
        <v>5115</v>
      </c>
      <c r="B16" s="64">
        <v>97.520660000000007</v>
      </c>
    </row>
    <row r="17" spans="1:2">
      <c r="A17" s="3">
        <v>5146</v>
      </c>
      <c r="B17" s="64">
        <v>97.520660000000007</v>
      </c>
    </row>
    <row r="18" spans="1:2">
      <c r="A18" s="3">
        <v>5174</v>
      </c>
      <c r="B18" s="64">
        <v>96.694209999999998</v>
      </c>
    </row>
    <row r="19" spans="1:2">
      <c r="A19" s="3">
        <v>5205</v>
      </c>
      <c r="B19" s="64">
        <v>96.694209999999998</v>
      </c>
    </row>
    <row r="20" spans="1:2">
      <c r="A20" s="3">
        <v>5235</v>
      </c>
      <c r="B20" s="64">
        <v>95.867769999999993</v>
      </c>
    </row>
    <row r="21" spans="1:2">
      <c r="A21" s="3">
        <v>5266</v>
      </c>
      <c r="B21" s="64">
        <v>95.867769999999993</v>
      </c>
    </row>
    <row r="22" spans="1:2">
      <c r="A22" s="3">
        <v>5296</v>
      </c>
      <c r="B22" s="64">
        <v>95.867769999999993</v>
      </c>
    </row>
    <row r="23" spans="1:2">
      <c r="A23" s="3">
        <v>5327</v>
      </c>
      <c r="B23" s="64">
        <v>99.173550000000006</v>
      </c>
    </row>
    <row r="24" spans="1:2">
      <c r="A24" s="3">
        <v>5358</v>
      </c>
      <c r="B24" s="64">
        <v>100</v>
      </c>
    </row>
    <row r="25" spans="1:2">
      <c r="A25" s="3">
        <v>5388</v>
      </c>
      <c r="B25" s="64">
        <v>96.694209999999998</v>
      </c>
    </row>
    <row r="26" spans="1:2">
      <c r="A26" s="3">
        <v>5419</v>
      </c>
      <c r="B26" s="64">
        <v>96.694209999999998</v>
      </c>
    </row>
    <row r="27" spans="1:2">
      <c r="A27" s="3">
        <v>5449</v>
      </c>
      <c r="B27" s="64">
        <v>95.867769999999993</v>
      </c>
    </row>
    <row r="28" spans="1:2">
      <c r="A28" s="3">
        <v>5480</v>
      </c>
      <c r="B28" s="64">
        <v>97.520660000000007</v>
      </c>
    </row>
    <row r="29" spans="1:2">
      <c r="A29" s="3">
        <v>5511</v>
      </c>
      <c r="B29" s="64">
        <v>97.520660000000007</v>
      </c>
    </row>
    <row r="30" spans="1:2">
      <c r="A30" s="3">
        <v>5539</v>
      </c>
      <c r="B30" s="64">
        <v>97.520660000000007</v>
      </c>
    </row>
    <row r="31" spans="1:2">
      <c r="A31" s="3">
        <v>5570</v>
      </c>
      <c r="B31" s="64">
        <v>97.520660000000007</v>
      </c>
    </row>
    <row r="32" spans="1:2">
      <c r="A32" s="3">
        <v>5600</v>
      </c>
      <c r="B32" s="64">
        <v>98.347110000000001</v>
      </c>
    </row>
    <row r="33" spans="1:2">
      <c r="A33" s="3">
        <v>5631</v>
      </c>
      <c r="B33" s="64">
        <v>97.520660000000007</v>
      </c>
    </row>
    <row r="34" spans="1:2">
      <c r="A34" s="3">
        <v>5661</v>
      </c>
      <c r="B34" s="64">
        <v>98.347110000000001</v>
      </c>
    </row>
    <row r="35" spans="1:2">
      <c r="A35" s="3">
        <v>5692</v>
      </c>
      <c r="B35" s="64">
        <v>97.520660000000007</v>
      </c>
    </row>
    <row r="36" spans="1:2">
      <c r="A36" s="3">
        <v>5723</v>
      </c>
      <c r="B36" s="64">
        <v>97.520660000000007</v>
      </c>
    </row>
    <row r="37" spans="1:2">
      <c r="A37" s="3">
        <v>5753</v>
      </c>
      <c r="B37" s="64">
        <v>100</v>
      </c>
    </row>
    <row r="38" spans="1:2">
      <c r="A38" s="3">
        <v>5784</v>
      </c>
      <c r="B38" s="64">
        <v>101.65289</v>
      </c>
    </row>
    <row r="39" spans="1:2">
      <c r="A39" s="3">
        <v>5814</v>
      </c>
      <c r="B39" s="64">
        <v>105.78512000000001</v>
      </c>
    </row>
    <row r="40" spans="1:2">
      <c r="A40" s="3">
        <v>5845</v>
      </c>
      <c r="B40" s="64">
        <v>109.91736</v>
      </c>
    </row>
    <row r="41" spans="1:2">
      <c r="A41" s="3">
        <v>5876</v>
      </c>
      <c r="B41" s="64">
        <v>111.57025</v>
      </c>
    </row>
    <row r="42" spans="1:2">
      <c r="A42" s="3">
        <v>5905</v>
      </c>
      <c r="B42" s="64">
        <v>114.87603</v>
      </c>
    </row>
    <row r="43" spans="1:2">
      <c r="A43" s="3">
        <v>5936</v>
      </c>
      <c r="B43" s="64">
        <v>116.52893</v>
      </c>
    </row>
    <row r="44" spans="1:2">
      <c r="A44" s="3">
        <v>5966</v>
      </c>
      <c r="B44" s="64">
        <v>117.35536999999999</v>
      </c>
    </row>
    <row r="45" spans="1:2">
      <c r="A45" s="3">
        <v>5997</v>
      </c>
      <c r="B45" s="64">
        <v>118.18182</v>
      </c>
    </row>
    <row r="46" spans="1:2">
      <c r="A46" s="3">
        <v>6027</v>
      </c>
      <c r="B46" s="64">
        <v>119.00826000000001</v>
      </c>
    </row>
    <row r="47" spans="1:2">
      <c r="A47" s="3">
        <v>6058</v>
      </c>
      <c r="B47" s="64">
        <v>121.4876</v>
      </c>
    </row>
    <row r="48" spans="1:2">
      <c r="A48" s="3">
        <v>6089</v>
      </c>
      <c r="B48" s="64">
        <v>123.96693999999999</v>
      </c>
    </row>
    <row r="49" spans="1:2">
      <c r="A49" s="3">
        <v>6119</v>
      </c>
      <c r="B49" s="64">
        <v>129.75207</v>
      </c>
    </row>
    <row r="50" spans="1:2">
      <c r="A50" s="3">
        <v>6150</v>
      </c>
      <c r="B50" s="64">
        <v>138.84298000000001</v>
      </c>
    </row>
    <row r="51" spans="1:2">
      <c r="A51" s="3">
        <v>6180</v>
      </c>
      <c r="B51" s="64">
        <v>141.32230999999999</v>
      </c>
    </row>
    <row r="52" spans="1:2">
      <c r="A52" s="3">
        <v>6211</v>
      </c>
      <c r="B52" s="64">
        <v>145.45455000000001</v>
      </c>
    </row>
    <row r="53" spans="1:2">
      <c r="A53" s="3">
        <v>6242</v>
      </c>
      <c r="B53" s="64">
        <v>148.76033000000001</v>
      </c>
    </row>
    <row r="54" spans="1:2">
      <c r="A54" s="3">
        <v>6270</v>
      </c>
      <c r="B54" s="64">
        <v>152.89256</v>
      </c>
    </row>
    <row r="55" spans="1:2">
      <c r="A55" s="3">
        <v>6301</v>
      </c>
      <c r="B55" s="64">
        <v>162.80992000000001</v>
      </c>
    </row>
    <row r="56" spans="1:2">
      <c r="A56" s="3">
        <v>6331</v>
      </c>
      <c r="B56" s="64">
        <v>171.90083000000001</v>
      </c>
    </row>
    <row r="57" spans="1:2">
      <c r="A57" s="3">
        <v>6362</v>
      </c>
      <c r="B57" s="64">
        <v>173.55372</v>
      </c>
    </row>
    <row r="58" spans="1:2">
      <c r="A58" s="3">
        <v>6392</v>
      </c>
      <c r="B58" s="64">
        <v>175.20661000000001</v>
      </c>
    </row>
    <row r="59" spans="1:2">
      <c r="A59" s="3">
        <v>6423</v>
      </c>
      <c r="B59" s="64">
        <v>177.68594999999999</v>
      </c>
    </row>
    <row r="60" spans="1:2">
      <c r="A60" s="3">
        <v>6454</v>
      </c>
      <c r="B60" s="64">
        <v>176.03306000000001</v>
      </c>
    </row>
    <row r="61" spans="1:2">
      <c r="A61" s="3">
        <v>6484</v>
      </c>
      <c r="B61" s="64">
        <v>174.38016999999999</v>
      </c>
    </row>
    <row r="62" spans="1:2">
      <c r="A62" s="3">
        <v>6515</v>
      </c>
      <c r="B62" s="64">
        <v>175.20661000000001</v>
      </c>
    </row>
    <row r="63" spans="1:2">
      <c r="A63" s="3">
        <v>6545</v>
      </c>
      <c r="B63" s="64">
        <v>175.20661000000001</v>
      </c>
    </row>
    <row r="64" spans="1:2">
      <c r="A64" s="3">
        <v>6576</v>
      </c>
      <c r="B64" s="64">
        <v>178.51240000000001</v>
      </c>
    </row>
    <row r="65" spans="1:2">
      <c r="A65" s="3">
        <v>6607</v>
      </c>
      <c r="B65" s="64">
        <v>174.38016999999999</v>
      </c>
    </row>
    <row r="66" spans="1:2">
      <c r="A66" s="3">
        <v>6635</v>
      </c>
      <c r="B66" s="64">
        <v>180.16529</v>
      </c>
    </row>
    <row r="67" spans="1:2">
      <c r="A67" s="3">
        <v>6666</v>
      </c>
      <c r="B67" s="64">
        <v>182.64463000000001</v>
      </c>
    </row>
    <row r="68" spans="1:2">
      <c r="A68" s="3">
        <v>6696</v>
      </c>
      <c r="B68" s="64">
        <v>182.64463000000001</v>
      </c>
    </row>
    <row r="69" spans="1:2">
      <c r="A69" s="3">
        <v>6727</v>
      </c>
      <c r="B69" s="64">
        <v>183.47107</v>
      </c>
    </row>
    <row r="70" spans="1:2">
      <c r="A70" s="3">
        <v>6757</v>
      </c>
      <c r="B70" s="64">
        <v>187.60330999999999</v>
      </c>
    </row>
    <row r="71" spans="1:2">
      <c r="A71" s="3">
        <v>6788</v>
      </c>
      <c r="B71" s="64">
        <v>191.73553999999999</v>
      </c>
    </row>
    <row r="72" spans="1:2">
      <c r="A72" s="3">
        <v>6819</v>
      </c>
      <c r="B72" s="64">
        <v>195.86777000000001</v>
      </c>
    </row>
    <row r="73" spans="1:2">
      <c r="A73" s="3">
        <v>6849</v>
      </c>
      <c r="B73" s="64">
        <v>194.21487999999999</v>
      </c>
    </row>
    <row r="74" spans="1:2">
      <c r="A74" s="3">
        <v>6880</v>
      </c>
      <c r="B74" s="64">
        <v>194.21487999999999</v>
      </c>
    </row>
    <row r="75" spans="1:2">
      <c r="A75" s="3">
        <v>6910</v>
      </c>
      <c r="B75" s="64">
        <v>194.21487999999999</v>
      </c>
    </row>
    <row r="76" spans="1:2">
      <c r="A76" s="3">
        <v>6941</v>
      </c>
      <c r="B76" s="64">
        <v>191.73553999999999</v>
      </c>
    </row>
    <row r="77" spans="1:2">
      <c r="A77" s="3">
        <v>6972</v>
      </c>
      <c r="B77" s="64">
        <v>185.12397000000001</v>
      </c>
    </row>
    <row r="78" spans="1:2">
      <c r="A78" s="3">
        <v>7000</v>
      </c>
      <c r="B78" s="64">
        <v>186.77686</v>
      </c>
    </row>
    <row r="79" spans="1:2">
      <c r="A79" s="3">
        <v>7031</v>
      </c>
      <c r="B79" s="64">
        <v>189.25620000000001</v>
      </c>
    </row>
    <row r="80" spans="1:2">
      <c r="A80" s="3">
        <v>7061</v>
      </c>
      <c r="B80" s="64">
        <v>192.56198000000001</v>
      </c>
    </row>
    <row r="81" spans="1:2">
      <c r="A81" s="3">
        <v>7092</v>
      </c>
      <c r="B81" s="64">
        <v>193.38843</v>
      </c>
    </row>
    <row r="82" spans="1:2">
      <c r="A82" s="3">
        <v>7122</v>
      </c>
      <c r="B82" s="64">
        <v>200.82644999999999</v>
      </c>
    </row>
    <row r="83" spans="1:2">
      <c r="A83" s="3">
        <v>7153</v>
      </c>
      <c r="B83" s="64">
        <v>205.78512000000001</v>
      </c>
    </row>
    <row r="84" spans="1:2">
      <c r="A84" s="3">
        <v>7184</v>
      </c>
      <c r="B84" s="64">
        <v>200.82644999999999</v>
      </c>
    </row>
    <row r="85" spans="1:2">
      <c r="A85" s="3">
        <v>7214</v>
      </c>
      <c r="B85" s="64">
        <v>201.65289000000001</v>
      </c>
    </row>
    <row r="86" spans="1:2">
      <c r="A86" s="3">
        <v>7245</v>
      </c>
      <c r="B86" s="64">
        <v>205.78512000000001</v>
      </c>
    </row>
    <row r="87" spans="1:2">
      <c r="A87" s="3">
        <v>7275</v>
      </c>
      <c r="B87" s="64">
        <v>214.87602999999999</v>
      </c>
    </row>
    <row r="88" spans="1:2">
      <c r="A88" s="3">
        <v>7306</v>
      </c>
      <c r="B88" s="64">
        <v>224.79338999999999</v>
      </c>
    </row>
    <row r="89" spans="1:2">
      <c r="A89" s="3">
        <v>7337</v>
      </c>
      <c r="B89" s="64">
        <v>223.96693999999999</v>
      </c>
    </row>
    <row r="90" spans="1:2">
      <c r="A90" s="3">
        <v>7366</v>
      </c>
      <c r="B90" s="64">
        <v>225.61983000000001</v>
      </c>
    </row>
    <row r="91" spans="1:2">
      <c r="A91" s="3">
        <v>7397</v>
      </c>
      <c r="B91" s="64">
        <v>235.53719000000001</v>
      </c>
    </row>
    <row r="92" spans="1:2">
      <c r="A92" s="3">
        <v>7427</v>
      </c>
      <c r="B92" s="64">
        <v>238.01652999999999</v>
      </c>
    </row>
    <row r="93" spans="1:2">
      <c r="A93" s="3">
        <v>7458</v>
      </c>
      <c r="B93" s="64">
        <v>237.19007999999999</v>
      </c>
    </row>
    <row r="94" spans="1:2">
      <c r="A94" s="3">
        <v>7488</v>
      </c>
      <c r="B94" s="64">
        <v>236.36364</v>
      </c>
    </row>
    <row r="95" spans="1:2">
      <c r="A95" s="3">
        <v>7519</v>
      </c>
      <c r="B95" s="64">
        <v>229.75207</v>
      </c>
    </row>
    <row r="96" spans="1:2">
      <c r="A96" s="3">
        <v>7550</v>
      </c>
      <c r="B96" s="64">
        <v>221.48759999999999</v>
      </c>
    </row>
    <row r="97" spans="1:2">
      <c r="A97" s="3">
        <v>7580</v>
      </c>
      <c r="B97" s="64">
        <v>205.78512000000001</v>
      </c>
    </row>
    <row r="98" spans="1:2">
      <c r="A98" s="3">
        <v>7611</v>
      </c>
      <c r="B98" s="64">
        <v>190.08264</v>
      </c>
    </row>
    <row r="99" spans="1:2">
      <c r="A99" s="3">
        <v>7641</v>
      </c>
      <c r="B99" s="64">
        <v>171.90083000000001</v>
      </c>
    </row>
    <row r="100" spans="1:2">
      <c r="A100" s="3">
        <v>7672</v>
      </c>
      <c r="B100" s="64">
        <v>161.98347000000001</v>
      </c>
    </row>
    <row r="101" spans="1:2">
      <c r="A101" s="3">
        <v>7703</v>
      </c>
      <c r="B101" s="64">
        <v>149.58678</v>
      </c>
    </row>
    <row r="102" spans="1:2">
      <c r="A102" s="3">
        <v>7731</v>
      </c>
      <c r="B102" s="64">
        <v>146.28099</v>
      </c>
    </row>
    <row r="103" spans="1:2">
      <c r="A103" s="3">
        <v>7762</v>
      </c>
      <c r="B103" s="64">
        <v>140.49587</v>
      </c>
    </row>
    <row r="104" spans="1:2">
      <c r="A104" s="3">
        <v>7792</v>
      </c>
      <c r="B104" s="64">
        <v>137.19007999999999</v>
      </c>
    </row>
    <row r="105" spans="1:2">
      <c r="A105" s="3">
        <v>7823</v>
      </c>
      <c r="B105" s="64">
        <v>133.05785</v>
      </c>
    </row>
    <row r="106" spans="1:2">
      <c r="A106" s="3">
        <v>7853</v>
      </c>
      <c r="B106" s="64">
        <v>133.05785</v>
      </c>
    </row>
    <row r="107" spans="1:2">
      <c r="A107" s="3">
        <v>7884</v>
      </c>
      <c r="B107" s="64">
        <v>133.05785</v>
      </c>
    </row>
    <row r="108" spans="1:2">
      <c r="A108" s="3">
        <v>7915</v>
      </c>
      <c r="B108" s="64">
        <v>133.05785</v>
      </c>
    </row>
    <row r="109" spans="1:2">
      <c r="A109" s="3">
        <v>7945</v>
      </c>
      <c r="B109" s="64">
        <v>133.8843</v>
      </c>
    </row>
    <row r="110" spans="1:2">
      <c r="A110" s="3">
        <v>7976</v>
      </c>
      <c r="B110" s="64">
        <v>133.8843</v>
      </c>
    </row>
    <row r="111" spans="1:2">
      <c r="A111" s="3">
        <v>8006</v>
      </c>
      <c r="B111" s="64">
        <v>132.23140000000001</v>
      </c>
    </row>
    <row r="112" spans="1:2">
      <c r="A112" s="3">
        <v>8037</v>
      </c>
      <c r="B112" s="64">
        <v>129.75207</v>
      </c>
    </row>
    <row r="113" spans="1:2">
      <c r="A113" s="3">
        <v>8068</v>
      </c>
      <c r="B113" s="64">
        <v>132.23140000000001</v>
      </c>
    </row>
    <row r="114" spans="1:2">
      <c r="A114" s="3">
        <v>8096</v>
      </c>
      <c r="B114" s="64">
        <v>132.23140000000001</v>
      </c>
    </row>
    <row r="115" spans="1:2">
      <c r="A115" s="3">
        <v>8127</v>
      </c>
      <c r="B115" s="64">
        <v>133.05785</v>
      </c>
    </row>
    <row r="116" spans="1:2">
      <c r="A116" s="3">
        <v>8157</v>
      </c>
      <c r="B116" s="64">
        <v>137.19007999999999</v>
      </c>
    </row>
    <row r="117" spans="1:2">
      <c r="A117" s="3">
        <v>8188</v>
      </c>
      <c r="B117" s="64">
        <v>137.19007999999999</v>
      </c>
    </row>
    <row r="118" spans="1:2">
      <c r="A118" s="3">
        <v>8218</v>
      </c>
      <c r="B118" s="64">
        <v>141.32230999999999</v>
      </c>
    </row>
    <row r="119" spans="1:2">
      <c r="A119" s="3">
        <v>8249</v>
      </c>
      <c r="B119" s="64">
        <v>140.49587</v>
      </c>
    </row>
    <row r="120" spans="1:2">
      <c r="A120" s="3">
        <v>8280</v>
      </c>
      <c r="B120" s="64">
        <v>141.32230999999999</v>
      </c>
    </row>
    <row r="121" spans="1:2">
      <c r="A121" s="3">
        <v>8310</v>
      </c>
      <c r="B121" s="64">
        <v>142.14876000000001</v>
      </c>
    </row>
    <row r="122" spans="1:2">
      <c r="A122" s="3">
        <v>8341</v>
      </c>
      <c r="B122" s="64">
        <v>142.97521</v>
      </c>
    </row>
    <row r="123" spans="1:2">
      <c r="A123" s="3">
        <v>8371</v>
      </c>
      <c r="B123" s="64">
        <v>142.97521</v>
      </c>
    </row>
    <row r="124" spans="1:2">
      <c r="A124" s="3">
        <v>8402</v>
      </c>
      <c r="B124" s="64">
        <v>145.45455000000001</v>
      </c>
    </row>
    <row r="125" spans="1:2">
      <c r="A125" s="3">
        <v>8433</v>
      </c>
      <c r="B125" s="64">
        <v>147.10744</v>
      </c>
    </row>
    <row r="126" spans="1:2">
      <c r="A126" s="3">
        <v>8461</v>
      </c>
      <c r="B126" s="64">
        <v>148.76033000000001</v>
      </c>
    </row>
    <row r="127" spans="1:2">
      <c r="A127" s="3">
        <v>8492</v>
      </c>
      <c r="B127" s="64">
        <v>147.93387999999999</v>
      </c>
    </row>
    <row r="128" spans="1:2">
      <c r="A128" s="3">
        <v>8522</v>
      </c>
      <c r="B128" s="64">
        <v>144.62809999999999</v>
      </c>
    </row>
    <row r="129" spans="1:2">
      <c r="A129" s="3">
        <v>8553</v>
      </c>
      <c r="B129" s="64">
        <v>142.97521</v>
      </c>
    </row>
    <row r="130" spans="1:2">
      <c r="A130" s="3">
        <v>8583</v>
      </c>
      <c r="B130" s="64">
        <v>140.49587</v>
      </c>
    </row>
    <row r="131" spans="1:2">
      <c r="A131" s="3">
        <v>8614</v>
      </c>
      <c r="B131" s="64">
        <v>139.66942</v>
      </c>
    </row>
    <row r="132" spans="1:2">
      <c r="A132" s="3">
        <v>8645</v>
      </c>
      <c r="B132" s="64">
        <v>142.14876000000001</v>
      </c>
    </row>
    <row r="133" spans="1:2">
      <c r="A133" s="3">
        <v>8675</v>
      </c>
      <c r="B133" s="64">
        <v>141.32230999999999</v>
      </c>
    </row>
    <row r="134" spans="1:2">
      <c r="A134" s="3">
        <v>8706</v>
      </c>
      <c r="B134" s="64">
        <v>140.49587</v>
      </c>
    </row>
    <row r="135" spans="1:2">
      <c r="A135" s="3">
        <v>8736</v>
      </c>
      <c r="B135" s="64">
        <v>139.66942</v>
      </c>
    </row>
    <row r="136" spans="1:2">
      <c r="A136" s="3">
        <v>8767</v>
      </c>
      <c r="B136" s="64">
        <v>142.14876000000001</v>
      </c>
    </row>
    <row r="137" spans="1:2">
      <c r="A137" s="3">
        <v>8798</v>
      </c>
      <c r="B137" s="64">
        <v>142.14876000000001</v>
      </c>
    </row>
    <row r="138" spans="1:2">
      <c r="A138" s="3">
        <v>8827</v>
      </c>
      <c r="B138" s="64">
        <v>140.49587</v>
      </c>
    </row>
    <row r="139" spans="1:2">
      <c r="A139" s="3">
        <v>8858</v>
      </c>
      <c r="B139" s="64">
        <v>138.01652999999999</v>
      </c>
    </row>
    <row r="140" spans="1:2">
      <c r="A140" s="3">
        <v>8888</v>
      </c>
      <c r="B140" s="64">
        <v>136.36364</v>
      </c>
    </row>
    <row r="141" spans="1:2">
      <c r="A141" s="3">
        <v>8919</v>
      </c>
      <c r="B141" s="64">
        <v>135.53719000000001</v>
      </c>
    </row>
    <row r="142" spans="1:2">
      <c r="A142" s="3">
        <v>8949</v>
      </c>
      <c r="B142" s="64">
        <v>136.36364</v>
      </c>
    </row>
    <row r="143" spans="1:2">
      <c r="A143" s="3">
        <v>8980</v>
      </c>
      <c r="B143" s="64">
        <v>138.01652999999999</v>
      </c>
    </row>
    <row r="144" spans="1:2">
      <c r="A144" s="3">
        <v>9011</v>
      </c>
      <c r="B144" s="64">
        <v>138.01652999999999</v>
      </c>
    </row>
    <row r="145" spans="1:2">
      <c r="A145" s="3">
        <v>9041</v>
      </c>
      <c r="B145" s="64">
        <v>139.66942</v>
      </c>
    </row>
    <row r="146" spans="1:2">
      <c r="A146" s="3">
        <v>9072</v>
      </c>
      <c r="B146" s="64">
        <v>141.32230999999999</v>
      </c>
    </row>
    <row r="147" spans="1:2">
      <c r="A147" s="3">
        <v>9102</v>
      </c>
      <c r="B147" s="64">
        <v>144.62809999999999</v>
      </c>
    </row>
    <row r="148" spans="1:2">
      <c r="A148" s="3">
        <v>9133</v>
      </c>
      <c r="B148" s="64">
        <v>146.28099</v>
      </c>
    </row>
    <row r="149" spans="1:2">
      <c r="A149" s="3">
        <v>9164</v>
      </c>
      <c r="B149" s="64">
        <v>147.93387999999999</v>
      </c>
    </row>
    <row r="150" spans="1:2">
      <c r="A150" s="3">
        <v>9192</v>
      </c>
      <c r="B150" s="64">
        <v>147.93387999999999</v>
      </c>
    </row>
    <row r="151" spans="1:2">
      <c r="A151" s="3">
        <v>9223</v>
      </c>
      <c r="B151" s="64">
        <v>144.62809999999999</v>
      </c>
    </row>
    <row r="152" spans="1:2">
      <c r="A152" s="3">
        <v>9253</v>
      </c>
      <c r="B152" s="64">
        <v>144.62809999999999</v>
      </c>
    </row>
    <row r="153" spans="1:2">
      <c r="A153" s="3">
        <v>9284</v>
      </c>
      <c r="B153" s="64">
        <v>146.28099</v>
      </c>
    </row>
    <row r="154" spans="1:2">
      <c r="A154" s="3">
        <v>9314</v>
      </c>
      <c r="B154" s="64">
        <v>148.76033000000001</v>
      </c>
    </row>
    <row r="155" spans="1:2">
      <c r="A155" s="3">
        <v>9345</v>
      </c>
      <c r="B155" s="64">
        <v>147.93387999999999</v>
      </c>
    </row>
    <row r="156" spans="1:2">
      <c r="A156" s="3">
        <v>9376</v>
      </c>
      <c r="B156" s="64">
        <v>147.10744</v>
      </c>
    </row>
    <row r="157" spans="1:2">
      <c r="A157" s="3">
        <v>9406</v>
      </c>
      <c r="B157" s="64">
        <v>147.10744</v>
      </c>
    </row>
    <row r="158" spans="1:2">
      <c r="A158" s="3">
        <v>9437</v>
      </c>
      <c r="B158" s="64">
        <v>148.76033000000001</v>
      </c>
    </row>
    <row r="159" spans="1:2">
      <c r="A159" s="3">
        <v>9467</v>
      </c>
      <c r="B159" s="64">
        <v>147.10744</v>
      </c>
    </row>
    <row r="160" spans="1:2">
      <c r="A160" s="3">
        <v>9498</v>
      </c>
      <c r="B160" s="64">
        <v>147.10744</v>
      </c>
    </row>
    <row r="161" spans="1:2">
      <c r="A161" s="3">
        <v>9529</v>
      </c>
      <c r="B161" s="64">
        <v>145.45455000000001</v>
      </c>
    </row>
    <row r="162" spans="1:2">
      <c r="A162" s="3">
        <v>9557</v>
      </c>
      <c r="B162" s="64">
        <v>142.97521</v>
      </c>
    </row>
    <row r="163" spans="1:2">
      <c r="A163" s="3">
        <v>9588</v>
      </c>
      <c r="B163" s="64">
        <v>142.97521</v>
      </c>
    </row>
    <row r="164" spans="1:2">
      <c r="A164" s="3">
        <v>9618</v>
      </c>
      <c r="B164" s="64">
        <v>142.97521</v>
      </c>
    </row>
    <row r="165" spans="1:2">
      <c r="A165" s="3">
        <v>9649</v>
      </c>
      <c r="B165" s="64">
        <v>142.97521</v>
      </c>
    </row>
    <row r="166" spans="1:2">
      <c r="A166" s="3">
        <v>9679</v>
      </c>
      <c r="B166" s="64">
        <v>141.32230999999999</v>
      </c>
    </row>
    <row r="167" spans="1:2">
      <c r="A167" s="3">
        <v>9710</v>
      </c>
      <c r="B167" s="64">
        <v>141.32230999999999</v>
      </c>
    </row>
    <row r="168" spans="1:2">
      <c r="A168" s="3">
        <v>9741</v>
      </c>
      <c r="B168" s="64">
        <v>142.14876000000001</v>
      </c>
    </row>
    <row r="169" spans="1:2">
      <c r="A169" s="3">
        <v>9771</v>
      </c>
      <c r="B169" s="64">
        <v>141.32230999999999</v>
      </c>
    </row>
    <row r="170" spans="1:2">
      <c r="A170" s="3">
        <v>9802</v>
      </c>
      <c r="B170" s="64">
        <v>140.49587</v>
      </c>
    </row>
    <row r="171" spans="1:2">
      <c r="A171" s="3">
        <v>9832</v>
      </c>
      <c r="B171" s="64">
        <v>139.66942</v>
      </c>
    </row>
    <row r="172" spans="1:2">
      <c r="A172" s="3">
        <v>9863</v>
      </c>
      <c r="B172" s="64">
        <v>135.53719000000001</v>
      </c>
    </row>
    <row r="173" spans="1:2">
      <c r="A173" s="3">
        <v>9894</v>
      </c>
      <c r="B173" s="64">
        <v>137.19007999999999</v>
      </c>
    </row>
    <row r="174" spans="1:2">
      <c r="A174" s="3">
        <v>9922</v>
      </c>
      <c r="B174" s="64">
        <v>136.36364</v>
      </c>
    </row>
    <row r="175" spans="1:2">
      <c r="A175" s="3">
        <v>9953</v>
      </c>
      <c r="B175" s="64">
        <v>134.71073999999999</v>
      </c>
    </row>
    <row r="176" spans="1:2">
      <c r="A176" s="3">
        <v>9983</v>
      </c>
      <c r="B176" s="64">
        <v>133.8843</v>
      </c>
    </row>
    <row r="177" spans="1:2">
      <c r="A177" s="3">
        <v>10014</v>
      </c>
      <c r="B177" s="64">
        <v>133.8843</v>
      </c>
    </row>
    <row r="178" spans="1:2">
      <c r="A178" s="3">
        <v>10044</v>
      </c>
      <c r="B178" s="64">
        <v>133.8843</v>
      </c>
    </row>
    <row r="179" spans="1:2">
      <c r="A179" s="3">
        <v>10075</v>
      </c>
      <c r="B179" s="64">
        <v>135.53719000000001</v>
      </c>
    </row>
    <row r="180" spans="1:2">
      <c r="A180" s="3">
        <v>10106</v>
      </c>
      <c r="B180" s="64">
        <v>137.19007999999999</v>
      </c>
    </row>
    <row r="181" spans="1:2">
      <c r="A181" s="3">
        <v>10136</v>
      </c>
      <c r="B181" s="64">
        <v>138.01652999999999</v>
      </c>
    </row>
    <row r="182" spans="1:2">
      <c r="A182" s="3">
        <v>10167</v>
      </c>
      <c r="B182" s="64">
        <v>137.19007999999999</v>
      </c>
    </row>
    <row r="183" spans="1:2">
      <c r="A183" s="3">
        <v>10197</v>
      </c>
      <c r="B183" s="64">
        <v>137.19007999999999</v>
      </c>
    </row>
    <row r="184" spans="1:2">
      <c r="A184" s="3">
        <v>10228</v>
      </c>
      <c r="B184" s="64">
        <v>137.19007999999999</v>
      </c>
    </row>
    <row r="185" spans="1:2">
      <c r="A185" s="3">
        <v>10259</v>
      </c>
      <c r="B185" s="64">
        <v>136.36364</v>
      </c>
    </row>
    <row r="186" spans="1:2">
      <c r="A186" s="3">
        <v>10288</v>
      </c>
      <c r="B186" s="64">
        <v>136.36364</v>
      </c>
    </row>
    <row r="187" spans="1:2">
      <c r="A187" s="3">
        <v>10319</v>
      </c>
      <c r="B187" s="64">
        <v>138.01652999999999</v>
      </c>
    </row>
    <row r="188" spans="1:2">
      <c r="A188" s="3">
        <v>10349</v>
      </c>
      <c r="B188" s="64">
        <v>138.84298000000001</v>
      </c>
    </row>
    <row r="189" spans="1:2">
      <c r="A189" s="3">
        <v>10380</v>
      </c>
      <c r="B189" s="64">
        <v>138.01652999999999</v>
      </c>
    </row>
    <row r="190" spans="1:2">
      <c r="A190" s="3">
        <v>10410</v>
      </c>
      <c r="B190" s="64">
        <v>138.84298000000001</v>
      </c>
    </row>
    <row r="191" spans="1:2">
      <c r="A191" s="3">
        <v>10441</v>
      </c>
      <c r="B191" s="64">
        <v>138.84298000000001</v>
      </c>
    </row>
    <row r="192" spans="1:2">
      <c r="A192" s="3">
        <v>10472</v>
      </c>
      <c r="B192" s="64">
        <v>140.49587</v>
      </c>
    </row>
    <row r="193" spans="1:2">
      <c r="A193" s="3">
        <v>10502</v>
      </c>
      <c r="B193" s="64">
        <v>138.01652999999999</v>
      </c>
    </row>
    <row r="194" spans="1:2">
      <c r="A194" s="3">
        <v>10533</v>
      </c>
      <c r="B194" s="64">
        <v>136.36364</v>
      </c>
    </row>
    <row r="195" spans="1:2">
      <c r="A195" s="3">
        <v>10563</v>
      </c>
      <c r="B195" s="64">
        <v>136.36364</v>
      </c>
    </row>
    <row r="196" spans="1:2">
      <c r="A196" s="3">
        <v>10594</v>
      </c>
      <c r="B196" s="64">
        <v>136.36364</v>
      </c>
    </row>
    <row r="197" spans="1:2">
      <c r="A197" s="3">
        <v>10625</v>
      </c>
      <c r="B197" s="64">
        <v>135.53719000000001</v>
      </c>
    </row>
    <row r="198" spans="1:2">
      <c r="A198" s="3">
        <v>10653</v>
      </c>
      <c r="B198" s="64">
        <v>137.19007999999999</v>
      </c>
    </row>
    <row r="199" spans="1:2">
      <c r="A199" s="3">
        <v>10684</v>
      </c>
      <c r="B199" s="64">
        <v>136.36364</v>
      </c>
    </row>
    <row r="200" spans="1:2">
      <c r="A200" s="3">
        <v>10714</v>
      </c>
      <c r="B200" s="64">
        <v>134.71073999999999</v>
      </c>
    </row>
    <row r="201" spans="1:2">
      <c r="A201" s="3">
        <v>10745</v>
      </c>
      <c r="B201" s="64">
        <v>135.53719000000001</v>
      </c>
    </row>
    <row r="202" spans="1:2">
      <c r="A202" s="3">
        <v>10775</v>
      </c>
      <c r="B202" s="64">
        <v>137.19007999999999</v>
      </c>
    </row>
    <row r="203" spans="1:2">
      <c r="A203" s="3">
        <v>10806</v>
      </c>
      <c r="B203" s="64">
        <v>137.19007999999999</v>
      </c>
    </row>
    <row r="204" spans="1:2">
      <c r="A204" s="3">
        <v>10837</v>
      </c>
      <c r="B204" s="64">
        <v>137.19007999999999</v>
      </c>
    </row>
    <row r="205" spans="1:2">
      <c r="A205" s="3">
        <v>10867</v>
      </c>
      <c r="B205" s="64">
        <v>135.53719000000001</v>
      </c>
    </row>
    <row r="206" spans="1:2">
      <c r="A206" s="3">
        <v>10898</v>
      </c>
      <c r="B206" s="64">
        <v>133.05785</v>
      </c>
    </row>
    <row r="207" spans="1:2">
      <c r="A207" s="3">
        <v>10928</v>
      </c>
      <c r="B207" s="64">
        <v>133.05785</v>
      </c>
    </row>
    <row r="208" spans="1:2">
      <c r="A208" s="3">
        <v>10959</v>
      </c>
      <c r="B208" s="64">
        <v>131.40495999999999</v>
      </c>
    </row>
    <row r="209" spans="1:2">
      <c r="A209" s="3">
        <v>10990</v>
      </c>
      <c r="B209" s="64">
        <v>129.75207</v>
      </c>
    </row>
    <row r="210" spans="1:2">
      <c r="A210" s="3">
        <v>11018</v>
      </c>
      <c r="B210" s="64">
        <v>128.09916999999999</v>
      </c>
    </row>
    <row r="211" spans="1:2">
      <c r="A211" s="3">
        <v>11049</v>
      </c>
      <c r="B211" s="64">
        <v>128.09916999999999</v>
      </c>
    </row>
    <row r="212" spans="1:2">
      <c r="A212" s="3">
        <v>11079</v>
      </c>
      <c r="B212" s="64">
        <v>126.44628</v>
      </c>
    </row>
    <row r="213" spans="1:2">
      <c r="A213" s="3">
        <v>11110</v>
      </c>
      <c r="B213" s="64">
        <v>123.96693999999999</v>
      </c>
    </row>
    <row r="214" spans="1:2">
      <c r="A214" s="3">
        <v>11140</v>
      </c>
      <c r="B214" s="64">
        <v>119.83471</v>
      </c>
    </row>
    <row r="215" spans="1:2">
      <c r="A215" s="3">
        <v>11171</v>
      </c>
      <c r="B215" s="64">
        <v>119.83471</v>
      </c>
    </row>
    <row r="216" spans="1:2">
      <c r="A216" s="3">
        <v>11202</v>
      </c>
      <c r="B216" s="64">
        <v>119.83471</v>
      </c>
    </row>
    <row r="217" spans="1:2">
      <c r="A217" s="3">
        <v>11232</v>
      </c>
      <c r="B217" s="64">
        <v>118.18182</v>
      </c>
    </row>
    <row r="218" spans="1:2">
      <c r="A218" s="3">
        <v>11263</v>
      </c>
      <c r="B218" s="64">
        <v>115.70247999999999</v>
      </c>
    </row>
    <row r="219" spans="1:2">
      <c r="A219" s="3">
        <v>11293</v>
      </c>
      <c r="B219" s="64">
        <v>113.22314</v>
      </c>
    </row>
    <row r="220" spans="1:2">
      <c r="A220" s="3">
        <v>11324</v>
      </c>
      <c r="B220" s="64">
        <v>111.57025</v>
      </c>
    </row>
    <row r="221" spans="1:2">
      <c r="A221" s="3">
        <v>11355</v>
      </c>
      <c r="B221" s="64">
        <v>109.09090999999999</v>
      </c>
    </row>
    <row r="222" spans="1:2">
      <c r="A222" s="3">
        <v>11383</v>
      </c>
      <c r="B222" s="64">
        <v>108.26446</v>
      </c>
    </row>
    <row r="223" spans="1:2">
      <c r="A223" s="3">
        <v>11414</v>
      </c>
      <c r="B223" s="64">
        <v>106.61157</v>
      </c>
    </row>
    <row r="224" spans="1:2">
      <c r="A224" s="3">
        <v>11444</v>
      </c>
      <c r="B224" s="64">
        <v>104.13223000000001</v>
      </c>
    </row>
    <row r="225" spans="1:2">
      <c r="A225" s="3">
        <v>11475</v>
      </c>
      <c r="B225" s="64">
        <v>102.47933999999999</v>
      </c>
    </row>
    <row r="226" spans="1:2">
      <c r="A226" s="3">
        <v>11505</v>
      </c>
      <c r="B226" s="64">
        <v>102.47933999999999</v>
      </c>
    </row>
    <row r="227" spans="1:2">
      <c r="A227" s="3">
        <v>11536</v>
      </c>
      <c r="B227" s="64">
        <v>102.47933999999999</v>
      </c>
    </row>
    <row r="228" spans="1:2">
      <c r="A228" s="3">
        <v>11567</v>
      </c>
      <c r="B228" s="64">
        <v>101.65289</v>
      </c>
    </row>
    <row r="229" spans="1:2">
      <c r="A229" s="3">
        <v>11597</v>
      </c>
      <c r="B229" s="64">
        <v>100</v>
      </c>
    </row>
    <row r="230" spans="1:2">
      <c r="A230" s="3">
        <v>11628</v>
      </c>
      <c r="B230" s="64">
        <v>100</v>
      </c>
    </row>
    <row r="231" spans="1:2">
      <c r="A231" s="3">
        <v>11658</v>
      </c>
      <c r="B231" s="64">
        <v>97.520660000000007</v>
      </c>
    </row>
    <row r="232" spans="1:2">
      <c r="A232" s="3">
        <v>11689</v>
      </c>
      <c r="B232" s="64">
        <v>95.867769999999993</v>
      </c>
    </row>
    <row r="233" spans="1:2">
      <c r="A233" s="3">
        <v>11720</v>
      </c>
      <c r="B233" s="64">
        <v>94.214879999999994</v>
      </c>
    </row>
    <row r="234" spans="1:2">
      <c r="A234" s="3">
        <v>11749</v>
      </c>
      <c r="B234" s="64">
        <v>94.214879999999994</v>
      </c>
    </row>
    <row r="235" spans="1:2">
      <c r="A235" s="3">
        <v>11780</v>
      </c>
      <c r="B235" s="64">
        <v>93.38843</v>
      </c>
    </row>
    <row r="236" spans="1:2">
      <c r="A236" s="3">
        <v>11810</v>
      </c>
      <c r="B236" s="64">
        <v>91.73554</v>
      </c>
    </row>
    <row r="237" spans="1:2">
      <c r="A237" s="3">
        <v>11841</v>
      </c>
      <c r="B237" s="64">
        <v>90.909090000000006</v>
      </c>
    </row>
    <row r="238" spans="1:2">
      <c r="A238" s="3">
        <v>11871</v>
      </c>
      <c r="B238" s="64">
        <v>91.73554</v>
      </c>
    </row>
    <row r="239" spans="1:2">
      <c r="A239" s="3">
        <v>11902</v>
      </c>
      <c r="B239" s="64">
        <v>92.561980000000005</v>
      </c>
    </row>
    <row r="240" spans="1:2">
      <c r="A240" s="3">
        <v>11933</v>
      </c>
      <c r="B240" s="64">
        <v>93.38843</v>
      </c>
    </row>
    <row r="241" spans="1:2">
      <c r="A241" s="3">
        <v>11963</v>
      </c>
      <c r="B241" s="64">
        <v>91.73554</v>
      </c>
    </row>
    <row r="242" spans="1:2">
      <c r="A242" s="3">
        <v>11994</v>
      </c>
      <c r="B242" s="64">
        <v>90.909090000000006</v>
      </c>
    </row>
    <row r="243" spans="1:2">
      <c r="A243" s="3">
        <v>12024</v>
      </c>
      <c r="B243" s="64">
        <v>89.256200000000007</v>
      </c>
    </row>
    <row r="244" spans="1:2">
      <c r="A244" s="3">
        <v>12055</v>
      </c>
      <c r="B244" s="64">
        <v>86.776859999999999</v>
      </c>
    </row>
    <row r="245" spans="1:2">
      <c r="A245" s="3">
        <v>12086</v>
      </c>
      <c r="B245" s="64">
        <v>85.12397</v>
      </c>
    </row>
    <row r="246" spans="1:2">
      <c r="A246" s="3">
        <v>12114</v>
      </c>
      <c r="B246" s="64">
        <v>85.950410000000005</v>
      </c>
    </row>
    <row r="247" spans="1:2">
      <c r="A247" s="3">
        <v>12145</v>
      </c>
      <c r="B247" s="64">
        <v>85.950410000000005</v>
      </c>
    </row>
    <row r="248" spans="1:2">
      <c r="A248" s="3">
        <v>12175</v>
      </c>
      <c r="B248" s="64">
        <v>89.256200000000007</v>
      </c>
    </row>
    <row r="249" spans="1:2">
      <c r="A249" s="3">
        <v>12206</v>
      </c>
      <c r="B249" s="64">
        <v>92.561980000000005</v>
      </c>
    </row>
    <row r="250" spans="1:2">
      <c r="A250" s="3">
        <v>12236</v>
      </c>
      <c r="B250" s="64">
        <v>98.347110000000001</v>
      </c>
    </row>
    <row r="251" spans="1:2">
      <c r="A251" s="3">
        <v>12267</v>
      </c>
      <c r="B251" s="64">
        <v>99.173550000000006</v>
      </c>
    </row>
    <row r="252" spans="1:2">
      <c r="A252" s="3">
        <v>12298</v>
      </c>
      <c r="B252" s="64">
        <v>100.82644999999999</v>
      </c>
    </row>
    <row r="253" spans="1:2">
      <c r="A253" s="3">
        <v>12328</v>
      </c>
      <c r="B253" s="64">
        <v>101.65289</v>
      </c>
    </row>
    <row r="254" spans="1:2">
      <c r="A254" s="3">
        <v>12359</v>
      </c>
      <c r="B254" s="64">
        <v>101.65289</v>
      </c>
    </row>
    <row r="255" spans="1:2">
      <c r="A255" s="3">
        <v>12389</v>
      </c>
      <c r="B255" s="64">
        <v>100.82644999999999</v>
      </c>
    </row>
    <row r="256" spans="1:2">
      <c r="A256" s="3">
        <v>12420</v>
      </c>
      <c r="B256" s="64">
        <v>102.47933999999999</v>
      </c>
    </row>
    <row r="257" spans="1:2">
      <c r="A257" s="3">
        <v>12451</v>
      </c>
      <c r="B257" s="64">
        <v>104.95868</v>
      </c>
    </row>
    <row r="258" spans="1:2">
      <c r="A258" s="3">
        <v>12479</v>
      </c>
      <c r="B258" s="64">
        <v>104.95868</v>
      </c>
    </row>
    <row r="259" spans="1:2">
      <c r="A259" s="3">
        <v>12510</v>
      </c>
      <c r="B259" s="64">
        <v>104.95868</v>
      </c>
    </row>
    <row r="260" spans="1:2">
      <c r="A260" s="3">
        <v>12540</v>
      </c>
      <c r="B260" s="64">
        <v>104.95868</v>
      </c>
    </row>
    <row r="261" spans="1:2">
      <c r="A261" s="3">
        <v>12571</v>
      </c>
      <c r="B261" s="64">
        <v>106.61157</v>
      </c>
    </row>
    <row r="262" spans="1:2">
      <c r="A262" s="3">
        <v>12601</v>
      </c>
      <c r="B262" s="64">
        <v>106.61157</v>
      </c>
    </row>
    <row r="263" spans="1:2">
      <c r="A263" s="3">
        <v>12632</v>
      </c>
      <c r="B263" s="64">
        <v>109.09090999999999</v>
      </c>
    </row>
    <row r="264" spans="1:2">
      <c r="A264" s="3">
        <v>12663</v>
      </c>
      <c r="B264" s="64">
        <v>110.74379999999999</v>
      </c>
    </row>
    <row r="265" spans="1:2">
      <c r="A265" s="3">
        <v>12693</v>
      </c>
      <c r="B265" s="64">
        <v>109.09090999999999</v>
      </c>
    </row>
    <row r="266" spans="1:2">
      <c r="A266" s="3">
        <v>12724</v>
      </c>
      <c r="B266" s="64">
        <v>109.09090999999999</v>
      </c>
    </row>
    <row r="267" spans="1:2">
      <c r="A267" s="3">
        <v>12754</v>
      </c>
      <c r="B267" s="64">
        <v>109.91736</v>
      </c>
    </row>
    <row r="268" spans="1:2">
      <c r="A268" s="3">
        <v>12785</v>
      </c>
      <c r="B268" s="64">
        <v>112.39669000000001</v>
      </c>
    </row>
    <row r="269" spans="1:2">
      <c r="A269" s="3">
        <v>12816</v>
      </c>
      <c r="B269" s="64">
        <v>113.22314</v>
      </c>
    </row>
    <row r="270" spans="1:2">
      <c r="A270" s="3">
        <v>12844</v>
      </c>
      <c r="B270" s="64">
        <v>113.22314</v>
      </c>
    </row>
    <row r="271" spans="1:2">
      <c r="A271" s="3">
        <v>12875</v>
      </c>
      <c r="B271" s="64">
        <v>114.04958999999999</v>
      </c>
    </row>
    <row r="272" spans="1:2">
      <c r="A272" s="3">
        <v>12905</v>
      </c>
      <c r="B272" s="64">
        <v>114.04958999999999</v>
      </c>
    </row>
    <row r="273" spans="1:2">
      <c r="A273" s="3">
        <v>12936</v>
      </c>
      <c r="B273" s="64">
        <v>114.04958999999999</v>
      </c>
    </row>
    <row r="274" spans="1:2">
      <c r="A274" s="3">
        <v>12966</v>
      </c>
      <c r="B274" s="64">
        <v>113.22314</v>
      </c>
    </row>
    <row r="275" spans="1:2">
      <c r="A275" s="3">
        <v>12997</v>
      </c>
      <c r="B275" s="64">
        <v>114.87603</v>
      </c>
    </row>
    <row r="276" spans="1:2">
      <c r="A276" s="3">
        <v>13028</v>
      </c>
      <c r="B276" s="64">
        <v>114.87603</v>
      </c>
    </row>
    <row r="277" spans="1:2">
      <c r="A277" s="3">
        <v>13058</v>
      </c>
      <c r="B277" s="64">
        <v>114.87603</v>
      </c>
    </row>
    <row r="278" spans="1:2">
      <c r="A278" s="3">
        <v>13089</v>
      </c>
      <c r="B278" s="64">
        <v>114.87603</v>
      </c>
    </row>
    <row r="279" spans="1:2">
      <c r="A279" s="3">
        <v>13119</v>
      </c>
      <c r="B279" s="64">
        <v>115.70247999999999</v>
      </c>
    </row>
    <row r="280" spans="1:2">
      <c r="A280" s="3">
        <v>13150</v>
      </c>
      <c r="B280" s="64">
        <v>114.87603</v>
      </c>
    </row>
    <row r="281" spans="1:2">
      <c r="A281" s="3">
        <v>13181</v>
      </c>
      <c r="B281" s="64">
        <v>114.87603</v>
      </c>
    </row>
    <row r="282" spans="1:2">
      <c r="A282" s="3">
        <v>13210</v>
      </c>
      <c r="B282" s="64">
        <v>113.22314</v>
      </c>
    </row>
    <row r="283" spans="1:2">
      <c r="A283" s="3">
        <v>13241</v>
      </c>
      <c r="B283" s="64">
        <v>113.22314</v>
      </c>
    </row>
    <row r="284" spans="1:2">
      <c r="A284" s="3">
        <v>13271</v>
      </c>
      <c r="B284" s="64">
        <v>111.57025</v>
      </c>
    </row>
    <row r="285" spans="1:2">
      <c r="A285" s="3">
        <v>13302</v>
      </c>
      <c r="B285" s="64">
        <v>113.22314</v>
      </c>
    </row>
    <row r="286" spans="1:2">
      <c r="A286" s="3">
        <v>13332</v>
      </c>
      <c r="B286" s="64">
        <v>114.87603</v>
      </c>
    </row>
    <row r="287" spans="1:2">
      <c r="A287" s="3">
        <v>13363</v>
      </c>
      <c r="B287" s="64">
        <v>115.70247999999999</v>
      </c>
    </row>
    <row r="288" spans="1:2">
      <c r="A288" s="3">
        <v>13394</v>
      </c>
      <c r="B288" s="64">
        <v>115.70247999999999</v>
      </c>
    </row>
    <row r="289" spans="1:2">
      <c r="A289" s="3">
        <v>13424</v>
      </c>
      <c r="B289" s="64">
        <v>115.70247999999999</v>
      </c>
    </row>
    <row r="290" spans="1:2">
      <c r="A290" s="3">
        <v>13455</v>
      </c>
      <c r="B290" s="64">
        <v>117.35536999999999</v>
      </c>
    </row>
    <row r="291" spans="1:2">
      <c r="A291" s="3">
        <v>13485</v>
      </c>
      <c r="B291" s="64">
        <v>119.83471</v>
      </c>
    </row>
    <row r="292" spans="1:2">
      <c r="A292" s="3">
        <v>13516</v>
      </c>
      <c r="B292" s="64">
        <v>122.31404999999999</v>
      </c>
    </row>
    <row r="293" spans="1:2">
      <c r="A293" s="3">
        <v>13547</v>
      </c>
      <c r="B293" s="64">
        <v>123.1405</v>
      </c>
    </row>
    <row r="294" spans="1:2">
      <c r="A294" s="3">
        <v>13575</v>
      </c>
      <c r="B294" s="64">
        <v>124.79339</v>
      </c>
    </row>
    <row r="295" spans="1:2">
      <c r="A295" s="3">
        <v>13606</v>
      </c>
      <c r="B295" s="64">
        <v>125.61982999999999</v>
      </c>
    </row>
    <row r="296" spans="1:2">
      <c r="A296" s="3">
        <v>13636</v>
      </c>
      <c r="B296" s="64">
        <v>124.79339</v>
      </c>
    </row>
    <row r="297" spans="1:2">
      <c r="A297" s="3">
        <v>13667</v>
      </c>
      <c r="B297" s="64">
        <v>123.96693999999999</v>
      </c>
    </row>
    <row r="298" spans="1:2">
      <c r="A298" s="3">
        <v>13697</v>
      </c>
      <c r="B298" s="64">
        <v>125.61982999999999</v>
      </c>
    </row>
    <row r="299" spans="1:2">
      <c r="A299" s="3">
        <v>13728</v>
      </c>
      <c r="B299" s="64">
        <v>124.79339</v>
      </c>
    </row>
    <row r="300" spans="1:2">
      <c r="A300" s="3">
        <v>13759</v>
      </c>
      <c r="B300" s="64">
        <v>124.79339</v>
      </c>
    </row>
    <row r="301" spans="1:2">
      <c r="A301" s="3">
        <v>13789</v>
      </c>
      <c r="B301" s="64">
        <v>121.4876</v>
      </c>
    </row>
    <row r="302" spans="1:2">
      <c r="A302" s="3">
        <v>13820</v>
      </c>
      <c r="B302" s="64">
        <v>119.00826000000001</v>
      </c>
    </row>
    <row r="303" spans="1:2">
      <c r="A303" s="3">
        <v>13850</v>
      </c>
      <c r="B303" s="64">
        <v>116.52893</v>
      </c>
    </row>
    <row r="304" spans="1:2">
      <c r="A304" s="3">
        <v>13881</v>
      </c>
      <c r="B304" s="64">
        <v>115.70247999999999</v>
      </c>
    </row>
    <row r="305" spans="1:2">
      <c r="A305" s="3">
        <v>13912</v>
      </c>
      <c r="B305" s="64">
        <v>114.04958999999999</v>
      </c>
    </row>
    <row r="306" spans="1:2">
      <c r="A306" s="3">
        <v>13940</v>
      </c>
      <c r="B306" s="64">
        <v>113.22314</v>
      </c>
    </row>
    <row r="307" spans="1:2">
      <c r="A307" s="3">
        <v>13971</v>
      </c>
      <c r="B307" s="64">
        <v>111.57025</v>
      </c>
    </row>
    <row r="308" spans="1:2">
      <c r="A308" s="3">
        <v>14001</v>
      </c>
      <c r="B308" s="64">
        <v>111.57025</v>
      </c>
    </row>
    <row r="309" spans="1:2">
      <c r="A309" s="3">
        <v>14032</v>
      </c>
      <c r="B309" s="64">
        <v>111.57025</v>
      </c>
    </row>
    <row r="310" spans="1:2">
      <c r="A310" s="3">
        <v>14062</v>
      </c>
      <c r="B310" s="64">
        <v>112.39669000000001</v>
      </c>
    </row>
    <row r="311" spans="1:2">
      <c r="A311" s="3">
        <v>14093</v>
      </c>
      <c r="B311" s="64">
        <v>110.74379999999999</v>
      </c>
    </row>
    <row r="312" spans="1:2">
      <c r="A312" s="3">
        <v>14124</v>
      </c>
      <c r="B312" s="64">
        <v>111.57025</v>
      </c>
    </row>
    <row r="313" spans="1:2">
      <c r="A313" s="3">
        <v>14154</v>
      </c>
      <c r="B313" s="64">
        <v>110.74379999999999</v>
      </c>
    </row>
    <row r="314" spans="1:2">
      <c r="A314" s="3">
        <v>14185</v>
      </c>
      <c r="B314" s="64">
        <v>110.74379999999999</v>
      </c>
    </row>
    <row r="315" spans="1:2">
      <c r="A315" s="3">
        <v>14215</v>
      </c>
      <c r="B315" s="64">
        <v>109.91736</v>
      </c>
    </row>
    <row r="316" spans="1:2">
      <c r="A316" s="3">
        <v>14246</v>
      </c>
      <c r="B316" s="64">
        <v>109.91736</v>
      </c>
    </row>
    <row r="317" spans="1:2">
      <c r="A317" s="3">
        <v>14277</v>
      </c>
      <c r="B317" s="64">
        <v>109.91736</v>
      </c>
    </row>
    <row r="318" spans="1:2">
      <c r="A318" s="3">
        <v>14305</v>
      </c>
      <c r="B318" s="64">
        <v>109.09090999999999</v>
      </c>
    </row>
    <row r="319" spans="1:2">
      <c r="A319" s="3">
        <v>14336</v>
      </c>
      <c r="B319" s="64">
        <v>108.26446</v>
      </c>
    </row>
    <row r="320" spans="1:2">
      <c r="A320" s="3">
        <v>14366</v>
      </c>
      <c r="B320" s="64">
        <v>108.26446</v>
      </c>
    </row>
    <row r="321" spans="1:2">
      <c r="A321" s="3">
        <v>14397</v>
      </c>
      <c r="B321" s="64">
        <v>107.43801999999999</v>
      </c>
    </row>
    <row r="322" spans="1:2">
      <c r="A322" s="3">
        <v>14427</v>
      </c>
      <c r="B322" s="64">
        <v>107.43801999999999</v>
      </c>
    </row>
    <row r="323" spans="1:2">
      <c r="A323" s="3">
        <v>14458</v>
      </c>
      <c r="B323" s="64">
        <v>106.61157</v>
      </c>
    </row>
    <row r="324" spans="1:2">
      <c r="A324" s="3">
        <v>14489</v>
      </c>
      <c r="B324" s="64">
        <v>112.39669000000001</v>
      </c>
    </row>
    <row r="325" spans="1:2">
      <c r="A325" s="3">
        <v>14519</v>
      </c>
      <c r="B325" s="64">
        <v>113.22314</v>
      </c>
    </row>
    <row r="326" spans="1:2">
      <c r="A326" s="3">
        <v>14550</v>
      </c>
      <c r="B326" s="64">
        <v>112.39669000000001</v>
      </c>
    </row>
    <row r="327" spans="1:2">
      <c r="A327" s="3">
        <v>14580</v>
      </c>
      <c r="B327" s="64">
        <v>113.22314</v>
      </c>
    </row>
    <row r="328" spans="1:2">
      <c r="A328" s="3">
        <v>14611</v>
      </c>
      <c r="B328" s="64">
        <v>113.22314</v>
      </c>
    </row>
    <row r="329" spans="1:2">
      <c r="A329" s="3">
        <v>14642</v>
      </c>
      <c r="B329" s="64">
        <v>112.39669000000001</v>
      </c>
    </row>
    <row r="330" spans="1:2">
      <c r="A330" s="3">
        <v>14671</v>
      </c>
      <c r="B330" s="64">
        <v>111.57025</v>
      </c>
    </row>
    <row r="331" spans="1:2">
      <c r="A331" s="3">
        <v>14702</v>
      </c>
      <c r="B331" s="64">
        <v>111.57025</v>
      </c>
    </row>
    <row r="332" spans="1:2">
      <c r="A332" s="3">
        <v>14732</v>
      </c>
      <c r="B332" s="64">
        <v>111.57025</v>
      </c>
    </row>
    <row r="333" spans="1:2">
      <c r="A333" s="3">
        <v>14763</v>
      </c>
      <c r="B333" s="64">
        <v>110.74379999999999</v>
      </c>
    </row>
    <row r="334" spans="1:2">
      <c r="A334" s="3">
        <v>14793</v>
      </c>
      <c r="B334" s="64">
        <v>110.74379999999999</v>
      </c>
    </row>
    <row r="335" spans="1:2">
      <c r="A335" s="3">
        <v>14824</v>
      </c>
      <c r="B335" s="64">
        <v>110.74379999999999</v>
      </c>
    </row>
    <row r="336" spans="1:2">
      <c r="A336" s="3">
        <v>14855</v>
      </c>
      <c r="B336" s="64">
        <v>110.74379999999999</v>
      </c>
    </row>
    <row r="337" spans="1:2">
      <c r="A337" s="3">
        <v>14885</v>
      </c>
      <c r="B337" s="64">
        <v>112.39669000000001</v>
      </c>
    </row>
    <row r="338" spans="1:2">
      <c r="A338" s="3">
        <v>14916</v>
      </c>
      <c r="B338" s="64">
        <v>113.22314</v>
      </c>
    </row>
    <row r="339" spans="1:2">
      <c r="A339" s="3">
        <v>14946</v>
      </c>
      <c r="B339" s="64">
        <v>114.04958999999999</v>
      </c>
    </row>
    <row r="340" spans="1:2">
      <c r="A340" s="3">
        <v>14977</v>
      </c>
      <c r="B340" s="64">
        <v>114.87603</v>
      </c>
    </row>
    <row r="341" spans="1:2">
      <c r="A341" s="3">
        <v>15008</v>
      </c>
      <c r="B341" s="64">
        <v>114.87603</v>
      </c>
    </row>
    <row r="342" spans="1:2">
      <c r="A342" s="3">
        <v>15036</v>
      </c>
      <c r="B342" s="64">
        <v>115.70247999999999</v>
      </c>
    </row>
    <row r="343" spans="1:2">
      <c r="A343" s="3">
        <v>15067</v>
      </c>
      <c r="B343" s="64">
        <v>119.00826000000001</v>
      </c>
    </row>
    <row r="344" spans="1:2">
      <c r="A344" s="3">
        <v>15097</v>
      </c>
      <c r="B344" s="64">
        <v>120.66116</v>
      </c>
    </row>
    <row r="345" spans="1:2">
      <c r="A345" s="3">
        <v>15128</v>
      </c>
      <c r="B345" s="64">
        <v>123.96693999999999</v>
      </c>
    </row>
    <row r="346" spans="1:2">
      <c r="A346" s="3">
        <v>15158</v>
      </c>
      <c r="B346" s="64">
        <v>126.44628</v>
      </c>
    </row>
    <row r="347" spans="1:2">
      <c r="A347" s="3">
        <v>15189</v>
      </c>
      <c r="B347" s="64">
        <v>128.92562000000001</v>
      </c>
    </row>
    <row r="348" spans="1:2">
      <c r="A348" s="3">
        <v>15220</v>
      </c>
      <c r="B348" s="64">
        <v>130.57850999999999</v>
      </c>
    </row>
    <row r="349" spans="1:2">
      <c r="A349" s="3">
        <v>15250</v>
      </c>
      <c r="B349" s="64">
        <v>131.40495999999999</v>
      </c>
    </row>
    <row r="350" spans="1:2">
      <c r="A350" s="3">
        <v>15281</v>
      </c>
      <c r="B350" s="64">
        <v>131.40495999999999</v>
      </c>
    </row>
    <row r="351" spans="1:2">
      <c r="A351" s="3">
        <v>15311</v>
      </c>
      <c r="B351" s="64">
        <v>133.8843</v>
      </c>
    </row>
    <row r="352" spans="1:2">
      <c r="A352" s="3">
        <v>15342</v>
      </c>
      <c r="B352" s="64">
        <v>136.36364</v>
      </c>
    </row>
    <row r="353" spans="1:2">
      <c r="A353" s="3">
        <v>15373</v>
      </c>
      <c r="B353" s="64">
        <v>138.01652999999999</v>
      </c>
    </row>
    <row r="354" spans="1:2">
      <c r="A354" s="3">
        <v>15401</v>
      </c>
      <c r="B354" s="64">
        <v>138.84298000000001</v>
      </c>
    </row>
    <row r="355" spans="1:2">
      <c r="A355" s="3">
        <v>15432</v>
      </c>
      <c r="B355" s="64">
        <v>140.49587</v>
      </c>
    </row>
    <row r="356" spans="1:2">
      <c r="A356" s="3">
        <v>15462</v>
      </c>
      <c r="B356" s="64">
        <v>140.49587</v>
      </c>
    </row>
    <row r="357" spans="1:2">
      <c r="A357" s="3">
        <v>15493</v>
      </c>
      <c r="B357" s="64">
        <v>140.49587</v>
      </c>
    </row>
    <row r="358" spans="1:2">
      <c r="A358" s="3">
        <v>15523</v>
      </c>
      <c r="B358" s="64">
        <v>140.49587</v>
      </c>
    </row>
    <row r="359" spans="1:2">
      <c r="A359" s="3">
        <v>15554</v>
      </c>
      <c r="B359" s="64">
        <v>141.32230999999999</v>
      </c>
    </row>
    <row r="360" spans="1:2">
      <c r="A360" s="3">
        <v>15585</v>
      </c>
      <c r="B360" s="64">
        <v>142.14876000000001</v>
      </c>
    </row>
    <row r="361" spans="1:2">
      <c r="A361" s="3">
        <v>15615</v>
      </c>
      <c r="B361" s="64">
        <v>142.14876000000001</v>
      </c>
    </row>
    <row r="362" spans="1:2">
      <c r="A362" s="3">
        <v>15646</v>
      </c>
      <c r="B362" s="64">
        <v>142.97521</v>
      </c>
    </row>
    <row r="363" spans="1:2">
      <c r="A363" s="3">
        <v>15676</v>
      </c>
      <c r="B363" s="64">
        <v>143.80165</v>
      </c>
    </row>
    <row r="364" spans="1:2">
      <c r="A364" s="3">
        <v>15707</v>
      </c>
      <c r="B364" s="64">
        <v>144.62809999999999</v>
      </c>
    </row>
    <row r="365" spans="1:2">
      <c r="A365" s="3">
        <v>15738</v>
      </c>
      <c r="B365" s="64">
        <v>146.28099</v>
      </c>
    </row>
    <row r="366" spans="1:2">
      <c r="A366" s="3">
        <v>15766</v>
      </c>
      <c r="B366" s="64">
        <v>147.10744</v>
      </c>
    </row>
    <row r="367" spans="1:2">
      <c r="A367" s="3">
        <v>15797</v>
      </c>
      <c r="B367" s="64">
        <v>147.93387999999999</v>
      </c>
    </row>
    <row r="368" spans="1:2">
      <c r="A368" s="3">
        <v>15827</v>
      </c>
      <c r="B368" s="64">
        <v>147.93387999999999</v>
      </c>
    </row>
    <row r="369" spans="1:2">
      <c r="A369" s="3">
        <v>15858</v>
      </c>
      <c r="B369" s="64">
        <v>147.93387999999999</v>
      </c>
    </row>
    <row r="370" spans="1:2">
      <c r="A370" s="3">
        <v>15888</v>
      </c>
      <c r="B370" s="64">
        <v>147.10744</v>
      </c>
    </row>
    <row r="371" spans="1:2">
      <c r="A371" s="3">
        <v>15919</v>
      </c>
      <c r="B371" s="64">
        <v>147.10744</v>
      </c>
    </row>
    <row r="372" spans="1:2">
      <c r="A372" s="3">
        <v>15950</v>
      </c>
      <c r="B372" s="64">
        <v>147.10744</v>
      </c>
    </row>
    <row r="373" spans="1:2">
      <c r="A373" s="3">
        <v>15980</v>
      </c>
      <c r="B373" s="64">
        <v>147.10744</v>
      </c>
    </row>
    <row r="374" spans="1:2">
      <c r="A374" s="3">
        <v>16011</v>
      </c>
      <c r="B374" s="64">
        <v>146.28099</v>
      </c>
    </row>
    <row r="375" spans="1:2">
      <c r="A375" s="3">
        <v>16041</v>
      </c>
      <c r="B375" s="64">
        <v>147.10744</v>
      </c>
    </row>
    <row r="376" spans="1:2">
      <c r="A376" s="3">
        <v>16072</v>
      </c>
      <c r="B376" s="64">
        <v>147.10744</v>
      </c>
    </row>
    <row r="377" spans="1:2">
      <c r="A377" s="3">
        <v>16103</v>
      </c>
      <c r="B377" s="64">
        <v>147.10744</v>
      </c>
    </row>
    <row r="378" spans="1:2">
      <c r="A378" s="3">
        <v>16132</v>
      </c>
      <c r="B378" s="64">
        <v>147.93387999999999</v>
      </c>
    </row>
    <row r="379" spans="1:2">
      <c r="A379" s="3">
        <v>16163</v>
      </c>
      <c r="B379" s="64">
        <v>147.93387999999999</v>
      </c>
    </row>
    <row r="380" spans="1:2">
      <c r="A380" s="3">
        <v>16193</v>
      </c>
      <c r="B380" s="64">
        <v>147.93387999999999</v>
      </c>
    </row>
    <row r="381" spans="1:2">
      <c r="A381" s="3">
        <v>16224</v>
      </c>
      <c r="B381" s="64">
        <v>148.76033000000001</v>
      </c>
    </row>
    <row r="382" spans="1:2">
      <c r="A382" s="3">
        <v>16254</v>
      </c>
      <c r="B382" s="64">
        <v>147.93387999999999</v>
      </c>
    </row>
    <row r="383" spans="1:2">
      <c r="A383" s="3">
        <v>16285</v>
      </c>
      <c r="B383" s="64">
        <v>147.93387999999999</v>
      </c>
    </row>
    <row r="384" spans="1:2">
      <c r="A384" s="3">
        <v>16316</v>
      </c>
      <c r="B384" s="64">
        <v>147.93387999999999</v>
      </c>
    </row>
    <row r="385" spans="1:2">
      <c r="A385" s="3">
        <v>16346</v>
      </c>
      <c r="B385" s="64">
        <v>147.93387999999999</v>
      </c>
    </row>
    <row r="386" spans="1:2">
      <c r="A386" s="3">
        <v>16377</v>
      </c>
      <c r="B386" s="64">
        <v>148.76033000000001</v>
      </c>
    </row>
    <row r="387" spans="1:2">
      <c r="A387" s="3">
        <v>16407</v>
      </c>
      <c r="B387" s="64">
        <v>148.76033000000001</v>
      </c>
    </row>
    <row r="388" spans="1:2">
      <c r="A388" s="3">
        <v>16438</v>
      </c>
      <c r="B388" s="64">
        <v>149.58678</v>
      </c>
    </row>
    <row r="389" spans="1:2">
      <c r="A389" s="3">
        <v>16469</v>
      </c>
      <c r="B389" s="64">
        <v>149.58678</v>
      </c>
    </row>
    <row r="390" spans="1:2">
      <c r="A390" s="3">
        <v>16497</v>
      </c>
      <c r="B390" s="64">
        <v>149.58678</v>
      </c>
    </row>
    <row r="391" spans="1:2">
      <c r="A391" s="3">
        <v>16528</v>
      </c>
      <c r="B391" s="64">
        <v>150.41322</v>
      </c>
    </row>
    <row r="392" spans="1:2">
      <c r="A392" s="3">
        <v>16558</v>
      </c>
      <c r="B392" s="64">
        <v>151.23966999999999</v>
      </c>
    </row>
    <row r="393" spans="1:2">
      <c r="A393" s="3">
        <v>16589</v>
      </c>
      <c r="B393" s="64">
        <v>151.23966999999999</v>
      </c>
    </row>
    <row r="394" spans="1:2">
      <c r="A394" s="3">
        <v>16619</v>
      </c>
      <c r="B394" s="64">
        <v>151.23966999999999</v>
      </c>
    </row>
    <row r="395" spans="1:2">
      <c r="A395" s="3">
        <v>16650</v>
      </c>
      <c r="B395" s="64">
        <v>150.41322</v>
      </c>
    </row>
    <row r="396" spans="1:2">
      <c r="A396" s="3">
        <v>16681</v>
      </c>
      <c r="B396" s="64">
        <v>149.58678</v>
      </c>
    </row>
    <row r="397" spans="1:2">
      <c r="A397" s="3">
        <v>16711</v>
      </c>
      <c r="B397" s="64">
        <v>150.41322</v>
      </c>
    </row>
    <row r="398" spans="1:2">
      <c r="A398" s="3">
        <v>16742</v>
      </c>
      <c r="B398" s="64">
        <v>152.06612000000001</v>
      </c>
    </row>
    <row r="399" spans="1:2">
      <c r="A399" s="3">
        <v>16772</v>
      </c>
      <c r="B399" s="64">
        <v>152.06612000000001</v>
      </c>
    </row>
    <row r="400" spans="1:2">
      <c r="A400" s="3">
        <v>16803</v>
      </c>
      <c r="B400" s="64">
        <v>152.06612000000001</v>
      </c>
    </row>
    <row r="401" spans="1:2">
      <c r="A401" s="3">
        <v>16834</v>
      </c>
      <c r="B401" s="64">
        <v>152.89256</v>
      </c>
    </row>
    <row r="402" spans="1:2">
      <c r="A402" s="3">
        <v>16862</v>
      </c>
      <c r="B402" s="64">
        <v>155.37190000000001</v>
      </c>
    </row>
    <row r="403" spans="1:2">
      <c r="A403" s="3">
        <v>16893</v>
      </c>
      <c r="B403" s="64">
        <v>157.02479</v>
      </c>
    </row>
    <row r="404" spans="1:2">
      <c r="A404" s="3">
        <v>16923</v>
      </c>
      <c r="B404" s="64">
        <v>157.85123999999999</v>
      </c>
    </row>
    <row r="405" spans="1:2">
      <c r="A405" s="3">
        <v>16954</v>
      </c>
      <c r="B405" s="64">
        <v>160.33058</v>
      </c>
    </row>
    <row r="406" spans="1:2">
      <c r="A406" s="3">
        <v>16984</v>
      </c>
      <c r="B406" s="64">
        <v>177.68594999999999</v>
      </c>
    </row>
    <row r="407" spans="1:2">
      <c r="A407" s="3">
        <v>17015</v>
      </c>
      <c r="B407" s="64">
        <v>183.47107</v>
      </c>
    </row>
    <row r="408" spans="1:2">
      <c r="A408" s="3">
        <v>17046</v>
      </c>
      <c r="B408" s="64">
        <v>176.8595</v>
      </c>
    </row>
    <row r="409" spans="1:2">
      <c r="A409" s="3">
        <v>17076</v>
      </c>
      <c r="B409" s="64">
        <v>190.90908999999999</v>
      </c>
    </row>
    <row r="410" spans="1:2">
      <c r="A410" s="3">
        <v>17107</v>
      </c>
      <c r="B410" s="64">
        <v>199.17355000000001</v>
      </c>
    </row>
    <row r="411" spans="1:2">
      <c r="A411" s="3">
        <v>17137</v>
      </c>
      <c r="B411" s="64">
        <v>200.82644999999999</v>
      </c>
    </row>
    <row r="412" spans="1:2">
      <c r="A412" s="3">
        <v>17168</v>
      </c>
      <c r="B412" s="64">
        <v>202.47934000000001</v>
      </c>
    </row>
    <row r="413" spans="1:2">
      <c r="A413" s="3">
        <v>17199</v>
      </c>
      <c r="B413" s="64">
        <v>204.13222999999999</v>
      </c>
    </row>
    <row r="414" spans="1:2">
      <c r="A414" s="3">
        <v>17227</v>
      </c>
      <c r="B414" s="64">
        <v>209.09091000000001</v>
      </c>
    </row>
    <row r="415" spans="1:2">
      <c r="A415" s="3">
        <v>17258</v>
      </c>
      <c r="B415" s="64">
        <v>207.43801999999999</v>
      </c>
    </row>
    <row r="416" spans="1:2">
      <c r="A416" s="3">
        <v>17288</v>
      </c>
      <c r="B416" s="64">
        <v>206.61157</v>
      </c>
    </row>
    <row r="417" spans="1:2">
      <c r="A417" s="3">
        <v>17319</v>
      </c>
      <c r="B417" s="64">
        <v>206.61157</v>
      </c>
    </row>
    <row r="418" spans="1:2">
      <c r="A418" s="3">
        <v>17349</v>
      </c>
      <c r="B418" s="64">
        <v>209.09091000000001</v>
      </c>
    </row>
    <row r="419" spans="1:2">
      <c r="A419" s="3">
        <v>17380</v>
      </c>
      <c r="B419" s="64">
        <v>211.57024999999999</v>
      </c>
    </row>
    <row r="420" spans="1:2">
      <c r="A420" s="3">
        <v>17411</v>
      </c>
      <c r="B420" s="64">
        <v>215.70248000000001</v>
      </c>
    </row>
    <row r="421" spans="1:2">
      <c r="A421" s="3">
        <v>17441</v>
      </c>
      <c r="B421" s="64">
        <v>218.18181999999999</v>
      </c>
    </row>
    <row r="422" spans="1:2">
      <c r="A422" s="3">
        <v>17472</v>
      </c>
      <c r="B422" s="64">
        <v>220.66116</v>
      </c>
    </row>
    <row r="423" spans="1:2">
      <c r="A423" s="3">
        <v>17502</v>
      </c>
      <c r="B423" s="64">
        <v>224.79338999999999</v>
      </c>
    </row>
    <row r="424" spans="1:2">
      <c r="A424" s="3">
        <v>17533</v>
      </c>
      <c r="B424" s="64">
        <v>228.92562000000001</v>
      </c>
    </row>
    <row r="425" spans="1:2">
      <c r="A425" s="3">
        <v>17564</v>
      </c>
      <c r="B425" s="64">
        <v>224.79338999999999</v>
      </c>
    </row>
    <row r="426" spans="1:2">
      <c r="A426" s="3">
        <v>17593</v>
      </c>
      <c r="B426" s="64">
        <v>224.79338999999999</v>
      </c>
    </row>
    <row r="427" spans="1:2">
      <c r="A427" s="3">
        <v>17624</v>
      </c>
      <c r="B427" s="64">
        <v>226.44628</v>
      </c>
    </row>
    <row r="428" spans="1:2">
      <c r="A428" s="3">
        <v>17654</v>
      </c>
      <c r="B428" s="64">
        <v>227.27273</v>
      </c>
    </row>
    <row r="429" spans="1:2">
      <c r="A429" s="3">
        <v>17685</v>
      </c>
      <c r="B429" s="64">
        <v>228.92562000000001</v>
      </c>
    </row>
    <row r="430" spans="1:2">
      <c r="A430" s="3">
        <v>17715</v>
      </c>
      <c r="B430" s="64">
        <v>231.40495999999999</v>
      </c>
    </row>
    <row r="431" spans="1:2">
      <c r="A431" s="3">
        <v>17746</v>
      </c>
      <c r="B431" s="64">
        <v>233.05785</v>
      </c>
    </row>
    <row r="432" spans="1:2">
      <c r="A432" s="3">
        <v>17777</v>
      </c>
      <c r="B432" s="64">
        <v>232.23140000000001</v>
      </c>
    </row>
    <row r="433" spans="1:2">
      <c r="A433" s="3">
        <v>17807</v>
      </c>
      <c r="B433" s="64">
        <v>229.75207</v>
      </c>
    </row>
    <row r="434" spans="1:2">
      <c r="A434" s="3">
        <v>17838</v>
      </c>
      <c r="B434" s="64">
        <v>229.75207</v>
      </c>
    </row>
    <row r="435" spans="1:2">
      <c r="A435" s="3">
        <v>17868</v>
      </c>
      <c r="B435" s="64">
        <v>228.09916999999999</v>
      </c>
    </row>
    <row r="436" spans="1:2">
      <c r="A436" s="3">
        <v>17899</v>
      </c>
      <c r="B436" s="64">
        <v>225.61983000000001</v>
      </c>
    </row>
    <row r="437" spans="1:2">
      <c r="A437" s="3">
        <v>17930</v>
      </c>
      <c r="B437" s="64">
        <v>221.48759999999999</v>
      </c>
    </row>
    <row r="438" spans="1:2">
      <c r="A438" s="3">
        <v>17958</v>
      </c>
      <c r="B438" s="64">
        <v>221.48759999999999</v>
      </c>
    </row>
    <row r="439" spans="1:2">
      <c r="A439" s="3">
        <v>17989</v>
      </c>
      <c r="B439" s="64">
        <v>219.00826000000001</v>
      </c>
    </row>
    <row r="440" spans="1:2">
      <c r="A440" s="3">
        <v>18019</v>
      </c>
      <c r="B440" s="64">
        <v>217.35536999999999</v>
      </c>
    </row>
    <row r="441" spans="1:2">
      <c r="A441" s="3">
        <v>18050</v>
      </c>
      <c r="B441" s="64">
        <v>214.87602999999999</v>
      </c>
    </row>
    <row r="442" spans="1:2">
      <c r="A442" s="3">
        <v>18080</v>
      </c>
      <c r="B442" s="64">
        <v>214.87602999999999</v>
      </c>
    </row>
    <row r="443" spans="1:2">
      <c r="A443" s="3">
        <v>18111</v>
      </c>
      <c r="B443" s="64">
        <v>214.87602999999999</v>
      </c>
    </row>
    <row r="444" spans="1:2">
      <c r="A444" s="3">
        <v>18142</v>
      </c>
      <c r="B444" s="64">
        <v>215.70248000000001</v>
      </c>
    </row>
    <row r="445" spans="1:2">
      <c r="A445" s="3">
        <v>18172</v>
      </c>
      <c r="B445" s="64">
        <v>214.87602999999999</v>
      </c>
    </row>
    <row r="446" spans="1:2">
      <c r="A446" s="3">
        <v>18203</v>
      </c>
      <c r="B446" s="64">
        <v>214.87602999999999</v>
      </c>
    </row>
    <row r="447" spans="1:2">
      <c r="A447" s="3">
        <v>18233</v>
      </c>
      <c r="B447" s="64">
        <v>214.04958999999999</v>
      </c>
    </row>
    <row r="448" spans="1:2">
      <c r="A448" s="3">
        <v>18264</v>
      </c>
      <c r="B448" s="64">
        <v>214.04958999999999</v>
      </c>
    </row>
    <row r="449" spans="1:2">
      <c r="A449" s="3">
        <v>18295</v>
      </c>
      <c r="B449" s="64">
        <v>215.70248000000001</v>
      </c>
    </row>
    <row r="450" spans="1:2">
      <c r="A450" s="3">
        <v>18323</v>
      </c>
      <c r="B450" s="64">
        <v>215.70248000000001</v>
      </c>
    </row>
    <row r="451" spans="1:2">
      <c r="A451" s="3">
        <v>18354</v>
      </c>
      <c r="B451" s="64">
        <v>215.70248000000001</v>
      </c>
    </row>
    <row r="452" spans="1:2">
      <c r="A452" s="3">
        <v>18384</v>
      </c>
      <c r="B452" s="64">
        <v>218.18181999999999</v>
      </c>
    </row>
    <row r="453" spans="1:2">
      <c r="A453" s="3">
        <v>18415</v>
      </c>
      <c r="B453" s="64">
        <v>219.83471</v>
      </c>
    </row>
    <row r="454" spans="1:2">
      <c r="A454" s="3">
        <v>18445</v>
      </c>
      <c r="B454" s="64">
        <v>225.61983000000001</v>
      </c>
    </row>
    <row r="455" spans="1:2">
      <c r="A455" s="3">
        <v>18476</v>
      </c>
      <c r="B455" s="64">
        <v>230.57850999999999</v>
      </c>
    </row>
    <row r="456" spans="1:2">
      <c r="A456" s="3">
        <v>18507</v>
      </c>
      <c r="B456" s="64">
        <v>234.71073999999999</v>
      </c>
    </row>
    <row r="457" spans="1:2">
      <c r="A457" s="3">
        <v>18537</v>
      </c>
      <c r="B457" s="64">
        <v>236.36364</v>
      </c>
    </row>
    <row r="458" spans="1:2">
      <c r="A458" s="3">
        <v>18568</v>
      </c>
      <c r="B458" s="64">
        <v>239.66942</v>
      </c>
    </row>
    <row r="459" spans="1:2">
      <c r="A459" s="3">
        <v>18598</v>
      </c>
      <c r="B459" s="64">
        <v>245.45455000000001</v>
      </c>
    </row>
    <row r="460" spans="1:2">
      <c r="A460" s="3">
        <v>18629</v>
      </c>
      <c r="B460" s="64">
        <v>252.06612000000001</v>
      </c>
    </row>
    <row r="461" spans="1:2">
      <c r="A461" s="3">
        <v>18660</v>
      </c>
      <c r="B461" s="64">
        <v>255.37190000000001</v>
      </c>
    </row>
    <row r="462" spans="1:2">
      <c r="A462" s="3">
        <v>18688</v>
      </c>
      <c r="B462" s="64">
        <v>255.37190000000001</v>
      </c>
    </row>
    <row r="463" spans="1:2">
      <c r="A463" s="3">
        <v>18719</v>
      </c>
      <c r="B463" s="64">
        <v>254.54544999999999</v>
      </c>
    </row>
    <row r="464" spans="1:2">
      <c r="A464" s="3">
        <v>18749</v>
      </c>
      <c r="B464" s="64">
        <v>253.71901</v>
      </c>
    </row>
    <row r="465" spans="1:2">
      <c r="A465" s="3">
        <v>18780</v>
      </c>
      <c r="B465" s="64">
        <v>252.06612000000001</v>
      </c>
    </row>
    <row r="466" spans="1:2">
      <c r="A466" s="3">
        <v>18810</v>
      </c>
      <c r="B466" s="64">
        <v>250.41322</v>
      </c>
    </row>
    <row r="467" spans="1:2">
      <c r="A467" s="3">
        <v>18841</v>
      </c>
      <c r="B467" s="64">
        <v>248.76033000000001</v>
      </c>
    </row>
    <row r="468" spans="1:2">
      <c r="A468" s="3">
        <v>18872</v>
      </c>
      <c r="B468" s="64">
        <v>248.76033000000001</v>
      </c>
    </row>
    <row r="469" spans="1:2">
      <c r="A469" s="3">
        <v>18902</v>
      </c>
      <c r="B469" s="64">
        <v>248.76033000000001</v>
      </c>
    </row>
    <row r="470" spans="1:2">
      <c r="A470" s="3">
        <v>18933</v>
      </c>
      <c r="B470" s="64">
        <v>248.76033000000001</v>
      </c>
    </row>
    <row r="471" spans="1:2">
      <c r="A471" s="3">
        <v>18963</v>
      </c>
      <c r="B471" s="64">
        <v>248.76033000000001</v>
      </c>
    </row>
    <row r="472" spans="1:2">
      <c r="A472" s="3">
        <v>18994</v>
      </c>
      <c r="B472" s="64">
        <v>247.93387999999999</v>
      </c>
    </row>
    <row r="473" spans="1:2">
      <c r="A473" s="3">
        <v>19025</v>
      </c>
      <c r="B473" s="64">
        <v>246.28099</v>
      </c>
    </row>
    <row r="474" spans="1:2">
      <c r="A474" s="3">
        <v>19054</v>
      </c>
      <c r="B474" s="64">
        <v>246.28099</v>
      </c>
    </row>
    <row r="475" spans="1:2">
      <c r="A475" s="3">
        <v>19085</v>
      </c>
      <c r="B475" s="64">
        <v>244.62809999999999</v>
      </c>
    </row>
    <row r="476" spans="1:2">
      <c r="A476" s="3">
        <v>19115</v>
      </c>
      <c r="B476" s="64">
        <v>244.62809999999999</v>
      </c>
    </row>
    <row r="477" spans="1:2">
      <c r="A477" s="3">
        <v>19146</v>
      </c>
      <c r="B477" s="64">
        <v>243.80165</v>
      </c>
    </row>
    <row r="478" spans="1:2">
      <c r="A478" s="3">
        <v>19176</v>
      </c>
      <c r="B478" s="64">
        <v>244.62809999999999</v>
      </c>
    </row>
    <row r="479" spans="1:2">
      <c r="A479" s="3">
        <v>19207</v>
      </c>
      <c r="B479" s="64">
        <v>246.28099</v>
      </c>
    </row>
    <row r="480" spans="1:2">
      <c r="A480" s="3">
        <v>19238</v>
      </c>
      <c r="B480" s="64">
        <v>244.62809999999999</v>
      </c>
    </row>
    <row r="481" spans="1:2">
      <c r="A481" s="3">
        <v>19268</v>
      </c>
      <c r="B481" s="64">
        <v>243.80165</v>
      </c>
    </row>
    <row r="482" spans="1:2">
      <c r="A482" s="3">
        <v>19299</v>
      </c>
      <c r="B482" s="64">
        <v>242.14876000000001</v>
      </c>
    </row>
    <row r="483" spans="1:2">
      <c r="A483" s="3">
        <v>19329</v>
      </c>
      <c r="B483" s="64">
        <v>240.49587</v>
      </c>
    </row>
    <row r="484" spans="1:2">
      <c r="A484" s="3">
        <v>19360</v>
      </c>
      <c r="B484" s="64">
        <v>240.49587</v>
      </c>
    </row>
    <row r="485" spans="1:2">
      <c r="A485" s="3">
        <v>19391</v>
      </c>
      <c r="B485" s="64">
        <v>240.49587</v>
      </c>
    </row>
    <row r="486" spans="1:2">
      <c r="A486" s="3">
        <v>19419</v>
      </c>
      <c r="B486" s="64">
        <v>241.32230999999999</v>
      </c>
    </row>
    <row r="487" spans="1:2">
      <c r="A487" s="3">
        <v>19450</v>
      </c>
      <c r="B487" s="64">
        <v>239.66942</v>
      </c>
    </row>
    <row r="488" spans="1:2">
      <c r="A488" s="3">
        <v>19480</v>
      </c>
      <c r="B488" s="64">
        <v>240.49587</v>
      </c>
    </row>
    <row r="489" spans="1:2">
      <c r="A489" s="3">
        <v>19511</v>
      </c>
      <c r="B489" s="64">
        <v>239.66942</v>
      </c>
    </row>
    <row r="490" spans="1:2">
      <c r="A490" s="3">
        <v>19541</v>
      </c>
      <c r="B490" s="64">
        <v>242.97521</v>
      </c>
    </row>
    <row r="491" spans="1:2">
      <c r="A491" s="3">
        <v>19572</v>
      </c>
      <c r="B491" s="64">
        <v>242.14876000000001</v>
      </c>
    </row>
    <row r="492" spans="1:2">
      <c r="A492" s="3">
        <v>19603</v>
      </c>
      <c r="B492" s="64">
        <v>242.97521</v>
      </c>
    </row>
    <row r="493" spans="1:2">
      <c r="A493" s="3">
        <v>19633</v>
      </c>
      <c r="B493" s="64">
        <v>241.32230999999999</v>
      </c>
    </row>
    <row r="494" spans="1:2">
      <c r="A494" s="3">
        <v>19664</v>
      </c>
      <c r="B494" s="64">
        <v>240.49587</v>
      </c>
    </row>
    <row r="495" spans="1:2">
      <c r="A495" s="3">
        <v>19694</v>
      </c>
      <c r="B495" s="64">
        <v>241.32230999999999</v>
      </c>
    </row>
    <row r="496" spans="1:2">
      <c r="A496" s="3">
        <v>19725</v>
      </c>
      <c r="B496" s="64">
        <v>242.97521</v>
      </c>
    </row>
    <row r="497" spans="1:2">
      <c r="A497" s="3">
        <v>19756</v>
      </c>
      <c r="B497" s="64">
        <v>242.14876000000001</v>
      </c>
    </row>
    <row r="498" spans="1:2">
      <c r="A498" s="3">
        <v>19784</v>
      </c>
      <c r="B498" s="64">
        <v>242.14876000000001</v>
      </c>
    </row>
    <row r="499" spans="1:2">
      <c r="A499" s="3">
        <v>19815</v>
      </c>
      <c r="B499" s="64">
        <v>242.97521</v>
      </c>
    </row>
    <row r="500" spans="1:2">
      <c r="A500" s="3">
        <v>19845</v>
      </c>
      <c r="B500" s="64">
        <v>242.97521</v>
      </c>
    </row>
    <row r="501" spans="1:2">
      <c r="A501" s="3">
        <v>19876</v>
      </c>
      <c r="B501" s="64">
        <v>241.32230999999999</v>
      </c>
    </row>
    <row r="502" spans="1:2">
      <c r="A502" s="3">
        <v>19906</v>
      </c>
      <c r="B502" s="64">
        <v>242.14876000000001</v>
      </c>
    </row>
    <row r="503" spans="1:2">
      <c r="A503" s="3">
        <v>19937</v>
      </c>
      <c r="B503" s="64">
        <v>242.14876000000001</v>
      </c>
    </row>
    <row r="504" spans="1:2">
      <c r="A504" s="3">
        <v>19968</v>
      </c>
      <c r="B504" s="64">
        <v>241.32230999999999</v>
      </c>
    </row>
    <row r="505" spans="1:2">
      <c r="A505" s="3">
        <v>19998</v>
      </c>
      <c r="B505" s="64">
        <v>240.49587</v>
      </c>
    </row>
    <row r="506" spans="1:2">
      <c r="A506" s="3">
        <v>20029</v>
      </c>
      <c r="B506" s="64">
        <v>241.32230999999999</v>
      </c>
    </row>
    <row r="507" spans="1:2">
      <c r="A507" s="3">
        <v>20059</v>
      </c>
      <c r="B507" s="64">
        <v>239.66942</v>
      </c>
    </row>
    <row r="508" spans="1:2">
      <c r="A508" s="3">
        <v>20090</v>
      </c>
      <c r="B508" s="64">
        <v>241.32230999999999</v>
      </c>
    </row>
    <row r="509" spans="1:2">
      <c r="A509" s="3">
        <v>20121</v>
      </c>
      <c r="B509" s="64">
        <v>242.14876000000001</v>
      </c>
    </row>
    <row r="510" spans="1:2">
      <c r="A510" s="3">
        <v>20149</v>
      </c>
      <c r="B510" s="64">
        <v>241.32230999999999</v>
      </c>
    </row>
    <row r="511" spans="1:2">
      <c r="A511" s="3">
        <v>20180</v>
      </c>
      <c r="B511" s="64">
        <v>242.14876000000001</v>
      </c>
    </row>
    <row r="512" spans="1:2">
      <c r="A512" s="3">
        <v>20210</v>
      </c>
      <c r="B512" s="64">
        <v>240.49587</v>
      </c>
    </row>
    <row r="513" spans="1:2">
      <c r="A513" s="3">
        <v>20241</v>
      </c>
      <c r="B513" s="64">
        <v>242.14876000000001</v>
      </c>
    </row>
    <row r="514" spans="1:2">
      <c r="A514" s="3">
        <v>20271</v>
      </c>
      <c r="B514" s="64">
        <v>242.14876000000001</v>
      </c>
    </row>
    <row r="515" spans="1:2">
      <c r="A515" s="3">
        <v>20302</v>
      </c>
      <c r="B515" s="64">
        <v>242.97521</v>
      </c>
    </row>
    <row r="516" spans="1:2">
      <c r="A516" s="3">
        <v>20333</v>
      </c>
      <c r="B516" s="64">
        <v>244.62809999999999</v>
      </c>
    </row>
    <row r="517" spans="1:2">
      <c r="A517" s="3">
        <v>20363</v>
      </c>
      <c r="B517" s="64">
        <v>244.62809999999999</v>
      </c>
    </row>
    <row r="518" spans="1:2">
      <c r="A518" s="3">
        <v>20394</v>
      </c>
      <c r="B518" s="64">
        <v>243.80165</v>
      </c>
    </row>
    <row r="519" spans="1:2">
      <c r="A519" s="3">
        <v>20424</v>
      </c>
      <c r="B519" s="64">
        <v>243.80165</v>
      </c>
    </row>
    <row r="520" spans="1:2">
      <c r="A520" s="3">
        <v>20455</v>
      </c>
      <c r="B520" s="64">
        <v>245.45455000000001</v>
      </c>
    </row>
    <row r="521" spans="1:2">
      <c r="A521" s="3">
        <v>20486</v>
      </c>
      <c r="B521" s="64">
        <v>246.28099</v>
      </c>
    </row>
    <row r="522" spans="1:2">
      <c r="A522" s="3">
        <v>20515</v>
      </c>
      <c r="B522" s="64">
        <v>247.10744</v>
      </c>
    </row>
    <row r="523" spans="1:2">
      <c r="A523" s="3">
        <v>20546</v>
      </c>
      <c r="B523" s="64">
        <v>248.76033000000001</v>
      </c>
    </row>
    <row r="524" spans="1:2">
      <c r="A524" s="3">
        <v>20576</v>
      </c>
      <c r="B524" s="64">
        <v>250.41322</v>
      </c>
    </row>
    <row r="525" spans="1:2">
      <c r="A525" s="3">
        <v>20607</v>
      </c>
      <c r="B525" s="64">
        <v>250.41322</v>
      </c>
    </row>
    <row r="526" spans="1:2">
      <c r="A526" s="3">
        <v>20637</v>
      </c>
      <c r="B526" s="64">
        <v>249.58678</v>
      </c>
    </row>
    <row r="527" spans="1:2">
      <c r="A527" s="3">
        <v>20668</v>
      </c>
      <c r="B527" s="64">
        <v>251.23966999999999</v>
      </c>
    </row>
    <row r="528" spans="1:2">
      <c r="A528" s="3">
        <v>20699</v>
      </c>
      <c r="B528" s="64">
        <v>252.89256</v>
      </c>
    </row>
    <row r="529" spans="1:2">
      <c r="A529" s="3">
        <v>20729</v>
      </c>
      <c r="B529" s="64">
        <v>252.89256</v>
      </c>
    </row>
    <row r="530" spans="1:2">
      <c r="A530" s="3">
        <v>20760</v>
      </c>
      <c r="B530" s="64">
        <v>253.71901</v>
      </c>
    </row>
    <row r="531" spans="1:2">
      <c r="A531" s="3">
        <v>20790</v>
      </c>
      <c r="B531" s="64">
        <v>254.54544999999999</v>
      </c>
    </row>
    <row r="532" spans="1:2">
      <c r="A532" s="3">
        <v>20821</v>
      </c>
      <c r="B532" s="64">
        <v>256.19835</v>
      </c>
    </row>
    <row r="533" spans="1:2">
      <c r="A533" s="3">
        <v>20852</v>
      </c>
      <c r="B533" s="64">
        <v>256.19835</v>
      </c>
    </row>
    <row r="534" spans="1:2">
      <c r="A534" s="3">
        <v>20880</v>
      </c>
      <c r="B534" s="64">
        <v>256.19835</v>
      </c>
    </row>
    <row r="535" spans="1:2">
      <c r="A535" s="3">
        <v>20911</v>
      </c>
      <c r="B535" s="64">
        <v>257.02479</v>
      </c>
    </row>
    <row r="536" spans="1:2">
      <c r="A536" s="3">
        <v>20941</v>
      </c>
      <c r="B536" s="64">
        <v>256.19835</v>
      </c>
    </row>
    <row r="537" spans="1:2">
      <c r="A537" s="3">
        <v>20972</v>
      </c>
      <c r="B537" s="64">
        <v>257.02479</v>
      </c>
    </row>
    <row r="538" spans="1:2">
      <c r="A538" s="3">
        <v>21002</v>
      </c>
      <c r="B538" s="64">
        <v>258.67768999999998</v>
      </c>
    </row>
    <row r="539" spans="1:2">
      <c r="A539" s="3">
        <v>21033</v>
      </c>
      <c r="B539" s="64">
        <v>259.50412999999998</v>
      </c>
    </row>
    <row r="540" spans="1:2">
      <c r="A540" s="3">
        <v>21064</v>
      </c>
      <c r="B540" s="64">
        <v>258.67768999999998</v>
      </c>
    </row>
    <row r="541" spans="1:2">
      <c r="A541" s="3">
        <v>21094</v>
      </c>
      <c r="B541" s="64">
        <v>257.85124000000002</v>
      </c>
    </row>
    <row r="542" spans="1:2">
      <c r="A542" s="3">
        <v>21125</v>
      </c>
      <c r="B542" s="64">
        <v>258.67768999999998</v>
      </c>
    </row>
    <row r="543" spans="1:2">
      <c r="A543" s="3">
        <v>21155</v>
      </c>
      <c r="B543" s="64">
        <v>259.50412999999998</v>
      </c>
    </row>
    <row r="544" spans="1:2">
      <c r="A544" s="3">
        <v>21186</v>
      </c>
      <c r="B544" s="64">
        <v>260.33058</v>
      </c>
    </row>
    <row r="545" spans="1:2">
      <c r="A545" s="3">
        <v>21217</v>
      </c>
      <c r="B545" s="64">
        <v>260.33058</v>
      </c>
    </row>
    <row r="546" spans="1:2">
      <c r="A546" s="3">
        <v>21245</v>
      </c>
      <c r="B546" s="64">
        <v>261.98347000000001</v>
      </c>
    </row>
    <row r="547" spans="1:2">
      <c r="A547" s="3">
        <v>21276</v>
      </c>
      <c r="B547" s="64">
        <v>261.15701999999999</v>
      </c>
    </row>
    <row r="548" spans="1:2">
      <c r="A548" s="3">
        <v>21306</v>
      </c>
      <c r="B548" s="64">
        <v>261.98347000000001</v>
      </c>
    </row>
    <row r="549" spans="1:2">
      <c r="A549" s="3">
        <v>21337</v>
      </c>
      <c r="B549" s="64">
        <v>261.15701999999999</v>
      </c>
    </row>
    <row r="550" spans="1:2">
      <c r="A550" s="3">
        <v>21367</v>
      </c>
      <c r="B550" s="64">
        <v>261.15701999999999</v>
      </c>
    </row>
    <row r="551" spans="1:2">
      <c r="A551" s="3">
        <v>21398</v>
      </c>
      <c r="B551" s="64">
        <v>261.15701999999999</v>
      </c>
    </row>
    <row r="552" spans="1:2">
      <c r="A552" s="3">
        <v>21429</v>
      </c>
      <c r="B552" s="64">
        <v>261.15701999999999</v>
      </c>
    </row>
    <row r="553" spans="1:2">
      <c r="A553" s="3">
        <v>21459</v>
      </c>
      <c r="B553" s="64">
        <v>260.33058</v>
      </c>
    </row>
    <row r="554" spans="1:2">
      <c r="A554" s="3">
        <v>21490</v>
      </c>
      <c r="B554" s="64">
        <v>261.15701999999999</v>
      </c>
    </row>
    <row r="555" spans="1:2">
      <c r="A555" s="3">
        <v>21520</v>
      </c>
      <c r="B555" s="64">
        <v>261.15701999999999</v>
      </c>
    </row>
    <row r="556" spans="1:2">
      <c r="A556" s="3">
        <v>21551</v>
      </c>
      <c r="B556" s="64">
        <v>261.98347000000001</v>
      </c>
    </row>
    <row r="557" spans="1:2">
      <c r="A557" s="3">
        <v>21582</v>
      </c>
      <c r="B557" s="64">
        <v>261.98347000000001</v>
      </c>
    </row>
    <row r="558" spans="1:2">
      <c r="A558" s="3">
        <v>21610</v>
      </c>
      <c r="B558" s="64">
        <v>261.98347000000001</v>
      </c>
    </row>
    <row r="559" spans="1:2">
      <c r="A559" s="3">
        <v>21641</v>
      </c>
      <c r="B559" s="64">
        <v>262.80991999999998</v>
      </c>
    </row>
    <row r="560" spans="1:2">
      <c r="A560" s="3">
        <v>21671</v>
      </c>
      <c r="B560" s="64">
        <v>262.80991999999998</v>
      </c>
    </row>
    <row r="561" spans="1:2">
      <c r="A561" s="3">
        <v>21702</v>
      </c>
      <c r="B561" s="64">
        <v>261.98347000000001</v>
      </c>
    </row>
    <row r="562" spans="1:2">
      <c r="A562" s="3">
        <v>21732</v>
      </c>
      <c r="B562" s="64">
        <v>261.98347000000001</v>
      </c>
    </row>
    <row r="563" spans="1:2">
      <c r="A563" s="3">
        <v>21763</v>
      </c>
      <c r="B563" s="64">
        <v>261.15701999999999</v>
      </c>
    </row>
    <row r="564" spans="1:2">
      <c r="A564" s="3">
        <v>21794</v>
      </c>
      <c r="B564" s="64">
        <v>261.98347000000001</v>
      </c>
    </row>
    <row r="565" spans="1:2">
      <c r="A565" s="3">
        <v>21824</v>
      </c>
      <c r="B565" s="64">
        <v>261.15701999999999</v>
      </c>
    </row>
    <row r="566" spans="1:2">
      <c r="A566" s="3">
        <v>21855</v>
      </c>
      <c r="B566" s="64">
        <v>260.33058</v>
      </c>
    </row>
    <row r="567" spans="1:2">
      <c r="A567" s="3">
        <v>21885</v>
      </c>
      <c r="B567" s="64">
        <v>260.33058</v>
      </c>
    </row>
    <row r="568" spans="1:2">
      <c r="A568" s="3">
        <v>21916</v>
      </c>
      <c r="B568" s="64">
        <v>261.15701999999999</v>
      </c>
    </row>
    <row r="569" spans="1:2">
      <c r="A569" s="3">
        <v>21947</v>
      </c>
      <c r="B569" s="64">
        <v>261.15701999999999</v>
      </c>
    </row>
    <row r="570" spans="1:2">
      <c r="A570" s="3">
        <v>21976</v>
      </c>
      <c r="B570" s="64">
        <v>262.80991999999998</v>
      </c>
    </row>
    <row r="571" spans="1:2">
      <c r="A571" s="3">
        <v>22007</v>
      </c>
      <c r="B571" s="64">
        <v>262.80991999999998</v>
      </c>
    </row>
    <row r="572" spans="1:2">
      <c r="A572" s="3">
        <v>22037</v>
      </c>
      <c r="B572" s="64">
        <v>261.98347000000001</v>
      </c>
    </row>
    <row r="573" spans="1:2">
      <c r="A573" s="3">
        <v>22068</v>
      </c>
      <c r="B573" s="64">
        <v>261.98347000000001</v>
      </c>
    </row>
    <row r="574" spans="1:2">
      <c r="A574" s="3">
        <v>22098</v>
      </c>
      <c r="B574" s="64">
        <v>261.98347000000001</v>
      </c>
    </row>
    <row r="575" spans="1:2">
      <c r="A575" s="3">
        <v>22129</v>
      </c>
      <c r="B575" s="64">
        <v>261.15701999999999</v>
      </c>
    </row>
    <row r="576" spans="1:2">
      <c r="A576" s="3">
        <v>22160</v>
      </c>
      <c r="B576" s="64">
        <v>261.15701999999999</v>
      </c>
    </row>
    <row r="577" spans="1:2">
      <c r="A577" s="3">
        <v>22190</v>
      </c>
      <c r="B577" s="64">
        <v>261.98347000000001</v>
      </c>
    </row>
    <row r="578" spans="1:2">
      <c r="A578" s="3">
        <v>22221</v>
      </c>
      <c r="B578" s="64">
        <v>261.98347000000001</v>
      </c>
    </row>
    <row r="579" spans="1:2">
      <c r="A579" s="3">
        <v>22251</v>
      </c>
      <c r="B579" s="64">
        <v>261.98347000000001</v>
      </c>
    </row>
    <row r="580" spans="1:2">
      <c r="A580" s="3">
        <v>22282</v>
      </c>
      <c r="B580" s="64">
        <v>262.80991999999998</v>
      </c>
    </row>
    <row r="581" spans="1:2">
      <c r="A581" s="3">
        <v>22313</v>
      </c>
      <c r="B581" s="64">
        <v>262.80991999999998</v>
      </c>
    </row>
    <row r="582" spans="1:2">
      <c r="A582" s="3">
        <v>22341</v>
      </c>
      <c r="B582" s="64">
        <v>262.80991999999998</v>
      </c>
    </row>
    <row r="583" spans="1:2">
      <c r="A583" s="3">
        <v>22372</v>
      </c>
      <c r="B583" s="64">
        <v>261.15701999999999</v>
      </c>
    </row>
    <row r="584" spans="1:2">
      <c r="A584" s="3">
        <v>22402</v>
      </c>
      <c r="B584" s="64">
        <v>260.33058</v>
      </c>
    </row>
    <row r="585" spans="1:2">
      <c r="A585" s="3">
        <v>22433</v>
      </c>
      <c r="B585" s="64">
        <v>258.67768999999998</v>
      </c>
    </row>
    <row r="586" spans="1:2">
      <c r="A586" s="3">
        <v>22463</v>
      </c>
      <c r="B586" s="64">
        <v>260.33058</v>
      </c>
    </row>
    <row r="587" spans="1:2">
      <c r="A587" s="3">
        <v>22494</v>
      </c>
      <c r="B587" s="64">
        <v>260.33058</v>
      </c>
    </row>
    <row r="588" spans="1:2">
      <c r="A588" s="3">
        <v>22525</v>
      </c>
      <c r="B588" s="64">
        <v>260.33058</v>
      </c>
    </row>
    <row r="589" spans="1:2">
      <c r="A589" s="3">
        <v>22555</v>
      </c>
      <c r="B589" s="64">
        <v>260.33058</v>
      </c>
    </row>
    <row r="590" spans="1:2">
      <c r="A590" s="3">
        <v>22586</v>
      </c>
      <c r="B590" s="64">
        <v>260.33058</v>
      </c>
    </row>
    <row r="591" spans="1:2">
      <c r="A591" s="3">
        <v>22616</v>
      </c>
      <c r="B591" s="64">
        <v>261.15701999999999</v>
      </c>
    </row>
    <row r="592" spans="1:2">
      <c r="A592" s="3">
        <v>22647</v>
      </c>
      <c r="B592" s="64">
        <v>261.98347000000001</v>
      </c>
    </row>
    <row r="593" spans="1:2">
      <c r="A593" s="3">
        <v>22678</v>
      </c>
      <c r="B593" s="64">
        <v>261.98347000000001</v>
      </c>
    </row>
    <row r="594" spans="1:2">
      <c r="A594" s="3">
        <v>22706</v>
      </c>
      <c r="B594" s="64">
        <v>261.98347000000001</v>
      </c>
    </row>
    <row r="595" spans="1:2">
      <c r="A595" s="3">
        <v>22737</v>
      </c>
      <c r="B595" s="64">
        <v>261.15701999999999</v>
      </c>
    </row>
    <row r="596" spans="1:2">
      <c r="A596" s="3">
        <v>22767</v>
      </c>
      <c r="B596" s="64">
        <v>260.33058</v>
      </c>
    </row>
    <row r="597" spans="1:2">
      <c r="A597" s="3">
        <v>22798</v>
      </c>
      <c r="B597" s="64">
        <v>260.33058</v>
      </c>
    </row>
    <row r="598" spans="1:2">
      <c r="A598" s="3">
        <v>22828</v>
      </c>
      <c r="B598" s="64">
        <v>261.15701999999999</v>
      </c>
    </row>
    <row r="599" spans="1:2">
      <c r="A599" s="3">
        <v>22859</v>
      </c>
      <c r="B599" s="64">
        <v>261.15701999999999</v>
      </c>
    </row>
    <row r="600" spans="1:2">
      <c r="A600" s="3">
        <v>22890</v>
      </c>
      <c r="B600" s="64">
        <v>263.63636000000002</v>
      </c>
    </row>
    <row r="601" spans="1:2">
      <c r="A601" s="3">
        <v>22920</v>
      </c>
      <c r="B601" s="64">
        <v>261.98347000000001</v>
      </c>
    </row>
    <row r="602" spans="1:2">
      <c r="A602" s="3">
        <v>22951</v>
      </c>
      <c r="B602" s="64">
        <v>261.98347000000001</v>
      </c>
    </row>
    <row r="603" spans="1:2">
      <c r="A603" s="3">
        <v>22981</v>
      </c>
      <c r="B603" s="64">
        <v>261.15701999999999</v>
      </c>
    </row>
    <row r="604" spans="1:2">
      <c r="A604" s="3">
        <v>23012</v>
      </c>
      <c r="B604" s="64">
        <v>261.15701999999999</v>
      </c>
    </row>
    <row r="605" spans="1:2">
      <c r="A605" s="3">
        <v>23043</v>
      </c>
      <c r="B605" s="64">
        <v>260.33058</v>
      </c>
    </row>
    <row r="606" spans="1:2">
      <c r="A606" s="3">
        <v>23071</v>
      </c>
      <c r="B606" s="64">
        <v>260.33058</v>
      </c>
    </row>
    <row r="607" spans="1:2">
      <c r="A607" s="3">
        <v>23102</v>
      </c>
      <c r="B607" s="64">
        <v>259.50412999999998</v>
      </c>
    </row>
    <row r="608" spans="1:2">
      <c r="A608" s="3">
        <v>23132</v>
      </c>
      <c r="B608" s="64">
        <v>260.33058</v>
      </c>
    </row>
    <row r="609" spans="1:2">
      <c r="A609" s="3">
        <v>23163</v>
      </c>
      <c r="B609" s="64">
        <v>261.15701999999999</v>
      </c>
    </row>
    <row r="610" spans="1:2">
      <c r="A610" s="3">
        <v>23193</v>
      </c>
      <c r="B610" s="64">
        <v>261.98347000000001</v>
      </c>
    </row>
    <row r="611" spans="1:2">
      <c r="A611" s="3">
        <v>23224</v>
      </c>
      <c r="B611" s="64">
        <v>261.15701999999999</v>
      </c>
    </row>
    <row r="612" spans="1:2">
      <c r="A612" s="3">
        <v>23255</v>
      </c>
      <c r="B612" s="64">
        <v>261.15701999999999</v>
      </c>
    </row>
    <row r="613" spans="1:2">
      <c r="A613" s="3">
        <v>23285</v>
      </c>
      <c r="B613" s="64">
        <v>261.15701999999999</v>
      </c>
    </row>
    <row r="614" spans="1:2">
      <c r="A614" s="3">
        <v>23316</v>
      </c>
      <c r="B614" s="64">
        <v>261.98347000000001</v>
      </c>
    </row>
    <row r="615" spans="1:2">
      <c r="A615" s="3">
        <v>23346</v>
      </c>
      <c r="B615" s="64">
        <v>261.15701999999999</v>
      </c>
    </row>
    <row r="616" spans="1:2">
      <c r="A616" s="3">
        <v>23377</v>
      </c>
      <c r="B616" s="64">
        <v>262.80991999999998</v>
      </c>
    </row>
    <row r="617" spans="1:2">
      <c r="A617" s="3">
        <v>23408</v>
      </c>
      <c r="B617" s="64">
        <v>261.15701999999999</v>
      </c>
    </row>
    <row r="618" spans="1:2">
      <c r="A618" s="3">
        <v>23437</v>
      </c>
      <c r="B618" s="64">
        <v>261.15701999999999</v>
      </c>
    </row>
    <row r="619" spans="1:2">
      <c r="A619" s="3">
        <v>23468</v>
      </c>
      <c r="B619" s="64">
        <v>261.15701999999999</v>
      </c>
    </row>
    <row r="620" spans="1:2">
      <c r="A620" s="3">
        <v>23498</v>
      </c>
      <c r="B620" s="64">
        <v>260.33058</v>
      </c>
    </row>
    <row r="621" spans="1:2">
      <c r="A621" s="3">
        <v>23529</v>
      </c>
      <c r="B621" s="64">
        <v>260.33058</v>
      </c>
    </row>
    <row r="622" spans="1:2">
      <c r="A622" s="3">
        <v>23559</v>
      </c>
      <c r="B622" s="64">
        <v>261.15701999999999</v>
      </c>
    </row>
    <row r="623" spans="1:2">
      <c r="A623" s="3">
        <v>23590</v>
      </c>
      <c r="B623" s="64">
        <v>261.15701999999999</v>
      </c>
    </row>
    <row r="624" spans="1:2">
      <c r="A624" s="3">
        <v>23621</v>
      </c>
      <c r="B624" s="64">
        <v>261.98347000000001</v>
      </c>
    </row>
    <row r="625" spans="1:2">
      <c r="A625" s="3">
        <v>23651</v>
      </c>
      <c r="B625" s="64">
        <v>261.98347000000001</v>
      </c>
    </row>
    <row r="626" spans="1:2">
      <c r="A626" s="3">
        <v>23682</v>
      </c>
      <c r="B626" s="64">
        <v>261.98347000000001</v>
      </c>
    </row>
    <row r="627" spans="1:2">
      <c r="A627" s="3">
        <v>23712</v>
      </c>
      <c r="B627" s="64">
        <v>261.98347000000001</v>
      </c>
    </row>
    <row r="628" spans="1:2">
      <c r="A628" s="3">
        <v>23743</v>
      </c>
      <c r="B628" s="64">
        <v>262.80991999999998</v>
      </c>
    </row>
    <row r="629" spans="1:2">
      <c r="A629" s="3">
        <v>23774</v>
      </c>
      <c r="B629" s="64">
        <v>263.63636000000002</v>
      </c>
    </row>
    <row r="630" spans="1:2">
      <c r="A630" s="3">
        <v>23802</v>
      </c>
      <c r="B630" s="64">
        <v>263.63636000000002</v>
      </c>
    </row>
    <row r="631" spans="1:2">
      <c r="A631" s="3">
        <v>23833</v>
      </c>
      <c r="B631" s="64">
        <v>264.46280999999999</v>
      </c>
    </row>
    <row r="632" spans="1:2">
      <c r="A632" s="3">
        <v>23863</v>
      </c>
      <c r="B632" s="64">
        <v>265.28926000000001</v>
      </c>
    </row>
    <row r="633" spans="1:2">
      <c r="A633" s="3">
        <v>23894</v>
      </c>
      <c r="B633" s="64">
        <v>267.76859999999999</v>
      </c>
    </row>
    <row r="634" spans="1:2">
      <c r="A634" s="3">
        <v>23924</v>
      </c>
      <c r="B634" s="64">
        <v>267.76859999999999</v>
      </c>
    </row>
    <row r="635" spans="1:2">
      <c r="A635" s="3">
        <v>23955</v>
      </c>
      <c r="B635" s="64">
        <v>267.76859999999999</v>
      </c>
    </row>
    <row r="636" spans="1:2">
      <c r="A636" s="3">
        <v>23986</v>
      </c>
      <c r="B636" s="64">
        <v>267.76859999999999</v>
      </c>
    </row>
    <row r="637" spans="1:2">
      <c r="A637" s="3">
        <v>24016</v>
      </c>
      <c r="B637" s="64">
        <v>268.59503999999998</v>
      </c>
    </row>
    <row r="638" spans="1:2">
      <c r="A638" s="3">
        <v>24047</v>
      </c>
      <c r="B638" s="64">
        <v>269.42149000000001</v>
      </c>
    </row>
    <row r="639" spans="1:2">
      <c r="A639" s="3">
        <v>24077</v>
      </c>
      <c r="B639" s="64">
        <v>271.07438000000002</v>
      </c>
    </row>
    <row r="640" spans="1:2">
      <c r="A640" s="3">
        <v>24108</v>
      </c>
      <c r="B640" s="64">
        <v>271.90082999999998</v>
      </c>
    </row>
    <row r="641" spans="1:2">
      <c r="A641" s="3">
        <v>24139</v>
      </c>
      <c r="B641" s="64">
        <v>274.38017000000002</v>
      </c>
    </row>
    <row r="642" spans="1:2">
      <c r="A642" s="3">
        <v>24167</v>
      </c>
      <c r="B642" s="64">
        <v>274.38017000000002</v>
      </c>
    </row>
    <row r="643" spans="1:2">
      <c r="A643" s="3">
        <v>24198</v>
      </c>
      <c r="B643" s="64">
        <v>274.38017000000002</v>
      </c>
    </row>
    <row r="644" spans="1:2">
      <c r="A644" s="3">
        <v>24228</v>
      </c>
      <c r="B644" s="64">
        <v>274.38017000000002</v>
      </c>
    </row>
    <row r="645" spans="1:2">
      <c r="A645" s="3">
        <v>24259</v>
      </c>
      <c r="B645" s="64">
        <v>275.20661000000001</v>
      </c>
    </row>
    <row r="646" spans="1:2">
      <c r="A646" s="3">
        <v>24289</v>
      </c>
      <c r="B646" s="64">
        <v>276.85950000000003</v>
      </c>
    </row>
    <row r="647" spans="1:2">
      <c r="A647" s="3">
        <v>24320</v>
      </c>
      <c r="B647" s="64">
        <v>277.68594999999999</v>
      </c>
    </row>
    <row r="648" spans="1:2">
      <c r="A648" s="3">
        <v>24351</v>
      </c>
      <c r="B648" s="64">
        <v>277.68594999999999</v>
      </c>
    </row>
    <row r="649" spans="1:2">
      <c r="A649" s="3">
        <v>24381</v>
      </c>
      <c r="B649" s="64">
        <v>276.03305999999998</v>
      </c>
    </row>
    <row r="650" spans="1:2">
      <c r="A650" s="3">
        <v>24412</v>
      </c>
      <c r="B650" s="64">
        <v>275.20661000000001</v>
      </c>
    </row>
    <row r="651" spans="1:2">
      <c r="A651" s="3">
        <v>24442</v>
      </c>
      <c r="B651" s="64">
        <v>275.20661000000001</v>
      </c>
    </row>
    <row r="652" spans="1:2">
      <c r="A652" s="3">
        <v>24473</v>
      </c>
      <c r="B652" s="64">
        <v>276.03305999999998</v>
      </c>
    </row>
    <row r="653" spans="1:2">
      <c r="A653" s="3">
        <v>24504</v>
      </c>
      <c r="B653" s="64">
        <v>276.03305999999998</v>
      </c>
    </row>
    <row r="654" spans="1:2">
      <c r="A654" s="3">
        <v>24532</v>
      </c>
      <c r="B654" s="64">
        <v>275.20661000000001</v>
      </c>
    </row>
    <row r="655" spans="1:2">
      <c r="A655" s="3">
        <v>24563</v>
      </c>
      <c r="B655" s="64">
        <v>273.55372</v>
      </c>
    </row>
    <row r="656" spans="1:2">
      <c r="A656" s="3">
        <v>24593</v>
      </c>
      <c r="B656" s="64">
        <v>275.20661000000001</v>
      </c>
    </row>
    <row r="657" spans="1:2">
      <c r="A657" s="3">
        <v>24624</v>
      </c>
      <c r="B657" s="64">
        <v>276.85950000000003</v>
      </c>
    </row>
    <row r="658" spans="1:2">
      <c r="A658" s="3">
        <v>24654</v>
      </c>
      <c r="B658" s="64">
        <v>276.85950000000003</v>
      </c>
    </row>
    <row r="659" spans="1:2">
      <c r="A659" s="3">
        <v>24685</v>
      </c>
      <c r="B659" s="64">
        <v>276.03305999999998</v>
      </c>
    </row>
    <row r="660" spans="1:2">
      <c r="A660" s="3">
        <v>24716</v>
      </c>
      <c r="B660" s="64">
        <v>276.03305999999998</v>
      </c>
    </row>
    <row r="661" spans="1:2">
      <c r="A661" s="3">
        <v>24746</v>
      </c>
      <c r="B661" s="64">
        <v>276.03305999999998</v>
      </c>
    </row>
    <row r="662" spans="1:2">
      <c r="A662" s="3">
        <v>24777</v>
      </c>
      <c r="B662" s="64">
        <v>276.03305999999998</v>
      </c>
    </row>
    <row r="663" spans="1:2">
      <c r="A663" s="3">
        <v>24807</v>
      </c>
      <c r="B663" s="64">
        <v>278.51240000000001</v>
      </c>
    </row>
    <row r="664" spans="1:2">
      <c r="A664" s="3">
        <v>24838</v>
      </c>
      <c r="B664" s="64">
        <v>279.33884</v>
      </c>
    </row>
    <row r="665" spans="1:2">
      <c r="A665" s="3">
        <v>24869</v>
      </c>
      <c r="B665" s="64">
        <v>280.99173999999999</v>
      </c>
    </row>
    <row r="666" spans="1:2">
      <c r="A666" s="3">
        <v>24898</v>
      </c>
      <c r="B666" s="64">
        <v>281.81817999999998</v>
      </c>
    </row>
    <row r="667" spans="1:2">
      <c r="A667" s="3">
        <v>24929</v>
      </c>
      <c r="B667" s="64">
        <v>281.81817999999998</v>
      </c>
    </row>
    <row r="668" spans="1:2">
      <c r="A668" s="3">
        <v>24959</v>
      </c>
      <c r="B668" s="64">
        <v>282.64463000000001</v>
      </c>
    </row>
    <row r="669" spans="1:2">
      <c r="A669" s="3">
        <v>24990</v>
      </c>
      <c r="B669" s="64">
        <v>282.64463000000001</v>
      </c>
    </row>
    <row r="670" spans="1:2">
      <c r="A670" s="3">
        <v>25020</v>
      </c>
      <c r="B670" s="64">
        <v>283.47107</v>
      </c>
    </row>
    <row r="671" spans="1:2">
      <c r="A671" s="3">
        <v>25051</v>
      </c>
      <c r="B671" s="64">
        <v>282.64463000000001</v>
      </c>
    </row>
    <row r="672" spans="1:2">
      <c r="A672" s="3">
        <v>25082</v>
      </c>
      <c r="B672" s="64">
        <v>284.29752000000002</v>
      </c>
    </row>
    <row r="673" spans="1:2">
      <c r="A673" s="3">
        <v>25112</v>
      </c>
      <c r="B673" s="64">
        <v>284.29752000000002</v>
      </c>
    </row>
    <row r="674" spans="1:2">
      <c r="A674" s="3">
        <v>25143</v>
      </c>
      <c r="B674" s="64">
        <v>285.12396999999999</v>
      </c>
    </row>
    <row r="675" spans="1:2">
      <c r="A675" s="3">
        <v>25173</v>
      </c>
      <c r="B675" s="64">
        <v>285.95040999999998</v>
      </c>
    </row>
    <row r="676" spans="1:2">
      <c r="A676" s="3">
        <v>25204</v>
      </c>
      <c r="B676" s="64">
        <v>287.60331000000002</v>
      </c>
    </row>
    <row r="677" spans="1:2">
      <c r="A677" s="3">
        <v>25235</v>
      </c>
      <c r="B677" s="64">
        <v>289.25619999999998</v>
      </c>
    </row>
    <row r="678" spans="1:2">
      <c r="A678" s="3">
        <v>25263</v>
      </c>
      <c r="B678" s="64">
        <v>290.90908999999999</v>
      </c>
    </row>
    <row r="679" spans="1:2">
      <c r="A679" s="3">
        <v>25294</v>
      </c>
      <c r="B679" s="64">
        <v>291.73554000000001</v>
      </c>
    </row>
    <row r="680" spans="1:2">
      <c r="A680" s="3">
        <v>25324</v>
      </c>
      <c r="B680" s="64">
        <v>293.38843000000003</v>
      </c>
    </row>
    <row r="681" spans="1:2">
      <c r="A681" s="3">
        <v>25355</v>
      </c>
      <c r="B681" s="64">
        <v>295.04131999999998</v>
      </c>
    </row>
    <row r="682" spans="1:2">
      <c r="A682" s="3">
        <v>25385</v>
      </c>
      <c r="B682" s="64">
        <v>295.86777000000001</v>
      </c>
    </row>
    <row r="683" spans="1:2">
      <c r="A683" s="3">
        <v>25416</v>
      </c>
      <c r="B683" s="64">
        <v>295.04131999999998</v>
      </c>
    </row>
    <row r="684" spans="1:2">
      <c r="A684" s="3">
        <v>25447</v>
      </c>
      <c r="B684" s="64">
        <v>295.86777000000001</v>
      </c>
    </row>
    <row r="685" spans="1:2">
      <c r="A685" s="3">
        <v>25477</v>
      </c>
      <c r="B685" s="64">
        <v>296.69421</v>
      </c>
    </row>
    <row r="686" spans="1:2">
      <c r="A686" s="3">
        <v>25508</v>
      </c>
      <c r="B686" s="64">
        <v>298.34710999999999</v>
      </c>
    </row>
    <row r="687" spans="1:2">
      <c r="A687" s="3">
        <v>25538</v>
      </c>
      <c r="B687" s="64">
        <v>300</v>
      </c>
    </row>
    <row r="688" spans="1:2">
      <c r="A688" s="3">
        <v>25569</v>
      </c>
      <c r="B688" s="64">
        <v>301.65289000000001</v>
      </c>
    </row>
    <row r="689" spans="1:2">
      <c r="A689" s="3">
        <v>25600</v>
      </c>
      <c r="B689" s="64">
        <v>303.30579</v>
      </c>
    </row>
    <row r="690" spans="1:2">
      <c r="A690" s="3">
        <v>25628</v>
      </c>
      <c r="B690" s="64">
        <v>303.30579</v>
      </c>
    </row>
    <row r="691" spans="1:2">
      <c r="A691" s="3">
        <v>25659</v>
      </c>
      <c r="B691" s="64">
        <v>304.13222999999999</v>
      </c>
    </row>
    <row r="692" spans="1:2">
      <c r="A692" s="3">
        <v>25689</v>
      </c>
      <c r="B692" s="64">
        <v>304.13222999999999</v>
      </c>
    </row>
    <row r="693" spans="1:2">
      <c r="A693" s="3">
        <v>25720</v>
      </c>
      <c r="B693" s="64">
        <v>304.95868000000002</v>
      </c>
    </row>
    <row r="694" spans="1:2">
      <c r="A694" s="3">
        <v>25750</v>
      </c>
      <c r="B694" s="64">
        <v>306.61156999999997</v>
      </c>
    </row>
    <row r="695" spans="1:2">
      <c r="A695" s="3">
        <v>25781</v>
      </c>
      <c r="B695" s="64">
        <v>304.95868000000002</v>
      </c>
    </row>
    <row r="696" spans="1:2">
      <c r="A696" s="3">
        <v>25812</v>
      </c>
      <c r="B696" s="64">
        <v>306.61156999999997</v>
      </c>
    </row>
    <row r="697" spans="1:2">
      <c r="A697" s="3">
        <v>25842</v>
      </c>
      <c r="B697" s="64">
        <v>306.61156999999997</v>
      </c>
    </row>
    <row r="698" spans="1:2">
      <c r="A698" s="3">
        <v>25873</v>
      </c>
      <c r="B698" s="64">
        <v>306.61156999999997</v>
      </c>
    </row>
    <row r="699" spans="1:2">
      <c r="A699" s="3">
        <v>25903</v>
      </c>
      <c r="B699" s="64">
        <v>306.61156999999997</v>
      </c>
    </row>
    <row r="700" spans="1:2">
      <c r="A700" s="3">
        <v>25934</v>
      </c>
      <c r="B700" s="64">
        <v>308.26445999999999</v>
      </c>
    </row>
    <row r="701" spans="1:2">
      <c r="A701" s="3">
        <v>25965</v>
      </c>
      <c r="B701" s="64">
        <v>311.57024999999999</v>
      </c>
    </row>
    <row r="702" spans="1:2">
      <c r="A702" s="3">
        <v>25993</v>
      </c>
      <c r="B702" s="64">
        <v>312.39668999999998</v>
      </c>
    </row>
    <row r="703" spans="1:2">
      <c r="A703" s="3">
        <v>26024</v>
      </c>
      <c r="B703" s="64">
        <v>313.22314</v>
      </c>
    </row>
    <row r="704" spans="1:2">
      <c r="A704" s="3">
        <v>26054</v>
      </c>
      <c r="B704" s="64">
        <v>314.87603000000001</v>
      </c>
    </row>
    <row r="705" spans="1:2">
      <c r="A705" s="3">
        <v>26085</v>
      </c>
      <c r="B705" s="64">
        <v>315.70247999999998</v>
      </c>
    </row>
    <row r="706" spans="1:2">
      <c r="A706" s="3">
        <v>26115</v>
      </c>
      <c r="B706" s="64">
        <v>316.52893</v>
      </c>
    </row>
    <row r="707" spans="1:2">
      <c r="A707" s="3">
        <v>26146</v>
      </c>
      <c r="B707" s="64">
        <v>318.18182000000002</v>
      </c>
    </row>
    <row r="708" spans="1:2">
      <c r="A708" s="3">
        <v>26177</v>
      </c>
      <c r="B708" s="64">
        <v>316.52893</v>
      </c>
    </row>
    <row r="709" spans="1:2">
      <c r="A709" s="3">
        <v>26207</v>
      </c>
      <c r="B709" s="64">
        <v>316.52893</v>
      </c>
    </row>
    <row r="710" spans="1:2">
      <c r="A710" s="3">
        <v>26238</v>
      </c>
      <c r="B710" s="64">
        <v>316.52893</v>
      </c>
    </row>
    <row r="711" spans="1:2">
      <c r="A711" s="3">
        <v>26268</v>
      </c>
      <c r="B711" s="64">
        <v>319.00826000000001</v>
      </c>
    </row>
    <row r="712" spans="1:2">
      <c r="A712" s="3">
        <v>26299</v>
      </c>
      <c r="B712" s="64">
        <v>320.66116</v>
      </c>
    </row>
    <row r="713" spans="1:2">
      <c r="A713" s="3">
        <v>26330</v>
      </c>
      <c r="B713" s="64">
        <v>323.96694000000002</v>
      </c>
    </row>
    <row r="714" spans="1:2">
      <c r="A714" s="3">
        <v>26359</v>
      </c>
      <c r="B714" s="64">
        <v>323.96694000000002</v>
      </c>
    </row>
    <row r="715" spans="1:2">
      <c r="A715" s="3">
        <v>26390</v>
      </c>
      <c r="B715" s="64">
        <v>324.79338999999999</v>
      </c>
    </row>
    <row r="716" spans="1:2">
      <c r="A716" s="3">
        <v>26420</v>
      </c>
      <c r="B716" s="64">
        <v>326.44628</v>
      </c>
    </row>
    <row r="717" spans="1:2">
      <c r="A717" s="3">
        <v>26451</v>
      </c>
      <c r="B717" s="64">
        <v>328.09917000000002</v>
      </c>
    </row>
    <row r="718" spans="1:2">
      <c r="A718" s="3">
        <v>26481</v>
      </c>
      <c r="B718" s="64">
        <v>330.57850999999999</v>
      </c>
    </row>
    <row r="719" spans="1:2">
      <c r="A719" s="3">
        <v>26512</v>
      </c>
      <c r="B719" s="64">
        <v>331.40496000000002</v>
      </c>
    </row>
    <row r="720" spans="1:2">
      <c r="A720" s="3">
        <v>26543</v>
      </c>
      <c r="B720" s="64">
        <v>332.23140000000001</v>
      </c>
    </row>
    <row r="721" spans="1:2">
      <c r="A721" s="3">
        <v>26573</v>
      </c>
      <c r="B721" s="64">
        <v>331.40496000000002</v>
      </c>
    </row>
    <row r="722" spans="1:2">
      <c r="A722" s="3">
        <v>26604</v>
      </c>
      <c r="B722" s="64">
        <v>333.05784999999997</v>
      </c>
    </row>
    <row r="723" spans="1:2">
      <c r="A723" s="3">
        <v>26634</v>
      </c>
      <c r="B723" s="64">
        <v>339.66942</v>
      </c>
    </row>
    <row r="724" spans="1:2">
      <c r="A724" s="3">
        <v>26665</v>
      </c>
      <c r="B724" s="64">
        <v>343.80165</v>
      </c>
    </row>
    <row r="725" spans="1:2">
      <c r="A725" s="3">
        <v>26696</v>
      </c>
      <c r="B725" s="64">
        <v>350.41322000000002</v>
      </c>
    </row>
    <row r="726" spans="1:2">
      <c r="A726" s="3">
        <v>26724</v>
      </c>
      <c r="B726" s="64">
        <v>358.67768999999998</v>
      </c>
    </row>
    <row r="727" spans="1:2">
      <c r="A727" s="3">
        <v>26755</v>
      </c>
      <c r="B727" s="64">
        <v>360.33058</v>
      </c>
    </row>
    <row r="728" spans="1:2">
      <c r="A728" s="3">
        <v>26785</v>
      </c>
      <c r="B728" s="64">
        <v>367.76859999999999</v>
      </c>
    </row>
    <row r="729" spans="1:2">
      <c r="A729" s="3">
        <v>26816</v>
      </c>
      <c r="B729" s="64">
        <v>376.03305999999998</v>
      </c>
    </row>
    <row r="730" spans="1:2">
      <c r="A730" s="3">
        <v>26846</v>
      </c>
      <c r="B730" s="64">
        <v>371.07438000000002</v>
      </c>
    </row>
    <row r="731" spans="1:2">
      <c r="A731" s="3">
        <v>26877</v>
      </c>
      <c r="B731" s="64">
        <v>392.56198000000001</v>
      </c>
    </row>
    <row r="732" spans="1:2">
      <c r="A732" s="3">
        <v>26908</v>
      </c>
      <c r="B732" s="64">
        <v>385.95040999999998</v>
      </c>
    </row>
    <row r="733" spans="1:2">
      <c r="A733" s="3">
        <v>26938</v>
      </c>
      <c r="B733" s="64">
        <v>382.64463000000001</v>
      </c>
    </row>
    <row r="734" spans="1:2">
      <c r="A734" s="3">
        <v>26969</v>
      </c>
      <c r="B734" s="64">
        <v>384.29752000000002</v>
      </c>
    </row>
    <row r="735" spans="1:2">
      <c r="A735" s="3">
        <v>26999</v>
      </c>
      <c r="B735" s="64">
        <v>391.73554000000001</v>
      </c>
    </row>
    <row r="736" spans="1:2">
      <c r="A736" s="3">
        <v>27030</v>
      </c>
      <c r="B736" s="64">
        <v>404.95868000000002</v>
      </c>
    </row>
    <row r="737" spans="1:2">
      <c r="A737" s="3">
        <v>27061</v>
      </c>
      <c r="B737" s="64">
        <v>413.22314</v>
      </c>
    </row>
    <row r="738" spans="1:2">
      <c r="A738" s="3">
        <v>27089</v>
      </c>
      <c r="B738" s="64">
        <v>418.18182000000002</v>
      </c>
    </row>
    <row r="739" spans="1:2">
      <c r="A739" s="3">
        <v>27120</v>
      </c>
      <c r="B739" s="64">
        <v>421.48759999999999</v>
      </c>
    </row>
    <row r="740" spans="1:2">
      <c r="A740" s="3">
        <v>27150</v>
      </c>
      <c r="B740" s="64">
        <v>428.09917000000002</v>
      </c>
    </row>
    <row r="741" spans="1:2">
      <c r="A741" s="3">
        <v>27181</v>
      </c>
      <c r="B741" s="64">
        <v>429.75207</v>
      </c>
    </row>
    <row r="742" spans="1:2">
      <c r="A742" s="3">
        <v>27211</v>
      </c>
      <c r="B742" s="64">
        <v>446.28098999999997</v>
      </c>
    </row>
    <row r="743" spans="1:2">
      <c r="A743" s="3">
        <v>27242</v>
      </c>
      <c r="B743" s="64">
        <v>461.98347000000001</v>
      </c>
    </row>
    <row r="744" spans="1:2">
      <c r="A744" s="3">
        <v>27273</v>
      </c>
      <c r="B744" s="64">
        <v>461.98347000000001</v>
      </c>
    </row>
    <row r="745" spans="1:2">
      <c r="A745" s="3">
        <v>27303</v>
      </c>
      <c r="B745" s="64">
        <v>470.24793</v>
      </c>
    </row>
    <row r="746" spans="1:2">
      <c r="A746" s="3">
        <v>27334</v>
      </c>
      <c r="B746" s="64">
        <v>474.38017000000002</v>
      </c>
    </row>
    <row r="747" spans="1:2">
      <c r="A747" s="3">
        <v>27364</v>
      </c>
      <c r="B747" s="64">
        <v>473.55372</v>
      </c>
    </row>
    <row r="748" spans="1:2">
      <c r="A748" s="3">
        <v>27395</v>
      </c>
      <c r="B748" s="64">
        <v>474.38017000000002</v>
      </c>
    </row>
    <row r="749" spans="1:2">
      <c r="A749" s="3">
        <v>27426</v>
      </c>
      <c r="B749" s="64">
        <v>472.72726999999998</v>
      </c>
    </row>
    <row r="750" spans="1:2">
      <c r="A750" s="3">
        <v>27454</v>
      </c>
      <c r="B750" s="64">
        <v>470.24793</v>
      </c>
    </row>
    <row r="751" spans="1:2">
      <c r="A751" s="3">
        <v>27485</v>
      </c>
      <c r="B751" s="64">
        <v>475.20661000000001</v>
      </c>
    </row>
    <row r="752" spans="1:2">
      <c r="A752" s="3">
        <v>27515</v>
      </c>
      <c r="B752" s="64">
        <v>478.51240000000001</v>
      </c>
    </row>
    <row r="753" spans="1:2">
      <c r="A753" s="3">
        <v>27546</v>
      </c>
      <c r="B753" s="64">
        <v>479.33884</v>
      </c>
    </row>
    <row r="754" spans="1:2">
      <c r="A754" s="3">
        <v>27576</v>
      </c>
      <c r="B754" s="64">
        <v>485.12396999999999</v>
      </c>
    </row>
    <row r="755" spans="1:2">
      <c r="A755" s="3">
        <v>27607</v>
      </c>
      <c r="B755" s="64">
        <v>487.60331000000002</v>
      </c>
    </row>
    <row r="756" spans="1:2">
      <c r="A756" s="3">
        <v>27638</v>
      </c>
      <c r="B756" s="64">
        <v>490.90908999999999</v>
      </c>
    </row>
    <row r="757" spans="1:2">
      <c r="A757" s="3">
        <v>27668</v>
      </c>
      <c r="B757" s="64">
        <v>494.21487999999999</v>
      </c>
    </row>
    <row r="758" spans="1:2">
      <c r="A758" s="3">
        <v>27699</v>
      </c>
      <c r="B758" s="64">
        <v>491.73554000000001</v>
      </c>
    </row>
    <row r="759" spans="1:2">
      <c r="A759" s="3">
        <v>27729</v>
      </c>
      <c r="B759" s="64">
        <v>493.38843000000003</v>
      </c>
    </row>
    <row r="760" spans="1:2">
      <c r="A760" s="3">
        <v>27760</v>
      </c>
      <c r="B760" s="64">
        <v>495.04131999999998</v>
      </c>
    </row>
    <row r="761" spans="1:2">
      <c r="A761" s="3">
        <v>27791</v>
      </c>
      <c r="B761" s="64">
        <v>495.04131999999998</v>
      </c>
    </row>
    <row r="762" spans="1:2">
      <c r="A762" s="3">
        <v>27820</v>
      </c>
      <c r="B762" s="64">
        <v>495.86777000000001</v>
      </c>
    </row>
    <row r="763" spans="1:2">
      <c r="A763" s="3">
        <v>27851</v>
      </c>
      <c r="B763" s="64">
        <v>500.82645000000002</v>
      </c>
    </row>
    <row r="764" spans="1:2">
      <c r="A764" s="3">
        <v>27881</v>
      </c>
      <c r="B764" s="64">
        <v>502.47933999999998</v>
      </c>
    </row>
    <row r="765" spans="1:2">
      <c r="A765" s="3">
        <v>27912</v>
      </c>
      <c r="B765" s="64">
        <v>505.78512000000001</v>
      </c>
    </row>
    <row r="766" spans="1:2">
      <c r="A766" s="3">
        <v>27942</v>
      </c>
      <c r="B766" s="64">
        <v>509.09091000000001</v>
      </c>
    </row>
    <row r="767" spans="1:2">
      <c r="A767" s="3">
        <v>27973</v>
      </c>
      <c r="B767" s="64">
        <v>507.43801999999999</v>
      </c>
    </row>
    <row r="768" spans="1:2">
      <c r="A768" s="3">
        <v>28004</v>
      </c>
      <c r="B768" s="64">
        <v>510.74380000000002</v>
      </c>
    </row>
    <row r="769" spans="1:2">
      <c r="A769" s="3">
        <v>28034</v>
      </c>
      <c r="B769" s="64">
        <v>511.57024999999999</v>
      </c>
    </row>
    <row r="770" spans="1:2">
      <c r="A770" s="3">
        <v>28065</v>
      </c>
      <c r="B770" s="64">
        <v>512.39669000000004</v>
      </c>
    </row>
    <row r="771" spans="1:2">
      <c r="A771" s="3">
        <v>28095</v>
      </c>
      <c r="B771" s="64">
        <v>516.52892999999995</v>
      </c>
    </row>
    <row r="772" spans="1:2">
      <c r="A772" s="3">
        <v>28126</v>
      </c>
      <c r="B772" s="64">
        <v>519.00825999999995</v>
      </c>
    </row>
    <row r="773" spans="1:2">
      <c r="A773" s="3">
        <v>28157</v>
      </c>
      <c r="B773" s="64">
        <v>524.79339000000004</v>
      </c>
    </row>
    <row r="774" spans="1:2">
      <c r="A774" s="3">
        <v>28185</v>
      </c>
      <c r="B774" s="64">
        <v>529.75207</v>
      </c>
    </row>
    <row r="775" spans="1:2">
      <c r="A775" s="3">
        <v>28216</v>
      </c>
      <c r="B775" s="64">
        <v>536.36364000000003</v>
      </c>
    </row>
    <row r="776" spans="1:2">
      <c r="A776" s="3">
        <v>28246</v>
      </c>
      <c r="B776" s="64">
        <v>538.84298000000001</v>
      </c>
    </row>
    <row r="777" spans="1:2">
      <c r="A777" s="3">
        <v>28277</v>
      </c>
      <c r="B777" s="64">
        <v>537.19007999999997</v>
      </c>
    </row>
    <row r="778" spans="1:2">
      <c r="A778" s="3">
        <v>28307</v>
      </c>
      <c r="B778" s="64">
        <v>538.01652999999999</v>
      </c>
    </row>
    <row r="779" spans="1:2">
      <c r="A779" s="3">
        <v>28338</v>
      </c>
      <c r="B779" s="64">
        <v>537.19007999999997</v>
      </c>
    </row>
    <row r="780" spans="1:2">
      <c r="A780" s="3">
        <v>28369</v>
      </c>
      <c r="B780" s="64">
        <v>539.66941999999995</v>
      </c>
    </row>
    <row r="781" spans="1:2">
      <c r="A781" s="3">
        <v>28399</v>
      </c>
      <c r="B781" s="64">
        <v>542.14876000000004</v>
      </c>
    </row>
    <row r="782" spans="1:2">
      <c r="A782" s="3">
        <v>28430</v>
      </c>
      <c r="B782" s="64">
        <v>543.80165</v>
      </c>
    </row>
    <row r="783" spans="1:2">
      <c r="A783" s="3">
        <v>28460</v>
      </c>
      <c r="B783" s="64">
        <v>547.10744</v>
      </c>
    </row>
    <row r="784" spans="1:2">
      <c r="A784" s="3">
        <v>28491</v>
      </c>
      <c r="B784" s="64">
        <v>552.06611999999996</v>
      </c>
    </row>
    <row r="785" spans="1:2">
      <c r="A785" s="3">
        <v>28522</v>
      </c>
      <c r="B785" s="64">
        <v>557.85123999999996</v>
      </c>
    </row>
    <row r="786" spans="1:2">
      <c r="A786" s="3">
        <v>28550</v>
      </c>
      <c r="B786" s="64">
        <v>562.80992000000003</v>
      </c>
    </row>
    <row r="787" spans="1:2">
      <c r="A787" s="3">
        <v>28581</v>
      </c>
      <c r="B787" s="64">
        <v>570.24793</v>
      </c>
    </row>
    <row r="788" spans="1:2">
      <c r="A788" s="3">
        <v>28611</v>
      </c>
      <c r="B788" s="64">
        <v>574.38017000000002</v>
      </c>
    </row>
    <row r="789" spans="1:2">
      <c r="A789" s="3">
        <v>28642</v>
      </c>
      <c r="B789" s="64">
        <v>578.51239999999996</v>
      </c>
    </row>
    <row r="790" spans="1:2">
      <c r="A790" s="3">
        <v>28672</v>
      </c>
      <c r="B790" s="64">
        <v>581.81817999999998</v>
      </c>
    </row>
    <row r="791" spans="1:2">
      <c r="A791" s="3">
        <v>28703</v>
      </c>
      <c r="B791" s="64">
        <v>581.81817999999998</v>
      </c>
    </row>
    <row r="792" spans="1:2">
      <c r="A792" s="3">
        <v>28734</v>
      </c>
      <c r="B792" s="64">
        <v>586.77686000000006</v>
      </c>
    </row>
    <row r="793" spans="1:2">
      <c r="A793" s="3">
        <v>28764</v>
      </c>
      <c r="B793" s="64">
        <v>593.38842999999997</v>
      </c>
    </row>
    <row r="794" spans="1:2">
      <c r="A794" s="3">
        <v>28795</v>
      </c>
      <c r="B794" s="64">
        <v>595.86776999999995</v>
      </c>
    </row>
    <row r="795" spans="1:2">
      <c r="A795" s="3">
        <v>28825</v>
      </c>
      <c r="B795" s="64">
        <v>600.82645000000002</v>
      </c>
    </row>
    <row r="796" spans="1:2">
      <c r="A796" s="3">
        <v>28856</v>
      </c>
      <c r="B796" s="64">
        <v>609.91736000000003</v>
      </c>
    </row>
    <row r="797" spans="1:2">
      <c r="A797" s="3">
        <v>28887</v>
      </c>
      <c r="B797" s="64">
        <v>619.00825999999995</v>
      </c>
    </row>
    <row r="798" spans="1:2">
      <c r="A798" s="3">
        <v>28915</v>
      </c>
      <c r="B798" s="64">
        <v>626.44628</v>
      </c>
    </row>
    <row r="799" spans="1:2">
      <c r="A799" s="3">
        <v>28946</v>
      </c>
      <c r="B799" s="64">
        <v>635.53719000000001</v>
      </c>
    </row>
    <row r="800" spans="1:2">
      <c r="A800" s="3">
        <v>28976</v>
      </c>
      <c r="B800" s="64">
        <v>640.49586999999997</v>
      </c>
    </row>
    <row r="801" spans="1:2">
      <c r="A801" s="3">
        <v>29007</v>
      </c>
      <c r="B801" s="64">
        <v>644.62810000000002</v>
      </c>
    </row>
    <row r="802" spans="1:2">
      <c r="A802" s="3">
        <v>29037</v>
      </c>
      <c r="B802" s="64">
        <v>654.54544999999996</v>
      </c>
    </row>
    <row r="803" spans="1:2">
      <c r="A803" s="3">
        <v>29068</v>
      </c>
      <c r="B803" s="64">
        <v>657.85123999999996</v>
      </c>
    </row>
    <row r="804" spans="1:2">
      <c r="A804" s="3">
        <v>29099</v>
      </c>
      <c r="B804" s="64">
        <v>668.59504000000004</v>
      </c>
    </row>
    <row r="805" spans="1:2">
      <c r="A805" s="3">
        <v>29129</v>
      </c>
      <c r="B805" s="64">
        <v>678.51239999999996</v>
      </c>
    </row>
    <row r="806" spans="1:2">
      <c r="A806" s="3">
        <v>29160</v>
      </c>
      <c r="B806" s="64">
        <v>682.64463000000001</v>
      </c>
    </row>
    <row r="807" spans="1:2">
      <c r="A807" s="3">
        <v>29190</v>
      </c>
      <c r="B807" s="64">
        <v>689.25620000000004</v>
      </c>
    </row>
    <row r="808" spans="1:2">
      <c r="A808" s="3">
        <v>29221</v>
      </c>
      <c r="B808" s="64">
        <v>704.13223000000005</v>
      </c>
    </row>
    <row r="809" spans="1:2">
      <c r="A809" s="3">
        <v>29252</v>
      </c>
      <c r="B809" s="64">
        <v>718.18182000000002</v>
      </c>
    </row>
    <row r="810" spans="1:2">
      <c r="A810" s="3">
        <v>29281</v>
      </c>
      <c r="B810" s="64">
        <v>723.14049999999997</v>
      </c>
    </row>
    <row r="811" spans="1:2">
      <c r="A811" s="3">
        <v>29312</v>
      </c>
      <c r="B811" s="64">
        <v>725.61982999999998</v>
      </c>
    </row>
    <row r="812" spans="1:2">
      <c r="A812" s="3">
        <v>29342</v>
      </c>
      <c r="B812" s="64">
        <v>729.75207</v>
      </c>
    </row>
    <row r="813" spans="1:2">
      <c r="A813" s="3">
        <v>29373</v>
      </c>
      <c r="B813" s="64">
        <v>733.05785000000003</v>
      </c>
    </row>
    <row r="814" spans="1:2">
      <c r="A814" s="3">
        <v>29403</v>
      </c>
      <c r="B814" s="64">
        <v>746.28098999999997</v>
      </c>
    </row>
    <row r="815" spans="1:2">
      <c r="A815" s="3">
        <v>29434</v>
      </c>
      <c r="B815" s="64">
        <v>756.19835</v>
      </c>
    </row>
    <row r="816" spans="1:2">
      <c r="A816" s="3">
        <v>29465</v>
      </c>
      <c r="B816" s="64">
        <v>757.85123999999996</v>
      </c>
    </row>
    <row r="817" spans="1:2">
      <c r="A817" s="3">
        <v>29495</v>
      </c>
      <c r="B817" s="64">
        <v>766.94214999999997</v>
      </c>
    </row>
    <row r="818" spans="1:2">
      <c r="A818" s="3">
        <v>29526</v>
      </c>
      <c r="B818" s="64">
        <v>770.24793</v>
      </c>
    </row>
    <row r="819" spans="1:2">
      <c r="A819" s="3">
        <v>29556</v>
      </c>
      <c r="B819" s="64">
        <v>775.20660999999996</v>
      </c>
    </row>
    <row r="820" spans="1:2">
      <c r="A820" s="3">
        <v>29587</v>
      </c>
      <c r="B820" s="64">
        <v>786.77686000000006</v>
      </c>
    </row>
    <row r="821" spans="1:2">
      <c r="A821" s="3">
        <v>29618</v>
      </c>
      <c r="B821" s="64">
        <v>794.21487999999999</v>
      </c>
    </row>
    <row r="822" spans="1:2">
      <c r="A822" s="3">
        <v>29646</v>
      </c>
      <c r="B822" s="64">
        <v>801.65288999999996</v>
      </c>
    </row>
    <row r="823" spans="1:2">
      <c r="A823" s="3">
        <v>29677</v>
      </c>
      <c r="B823" s="64">
        <v>809.91736000000003</v>
      </c>
    </row>
    <row r="824" spans="1:2">
      <c r="A824" s="3">
        <v>29707</v>
      </c>
      <c r="B824" s="64">
        <v>812.39669000000004</v>
      </c>
    </row>
    <row r="825" spans="1:2">
      <c r="A825" s="3">
        <v>29738</v>
      </c>
      <c r="B825" s="64">
        <v>814.04958999999997</v>
      </c>
    </row>
    <row r="826" spans="1:2">
      <c r="A826" s="3">
        <v>29768</v>
      </c>
      <c r="B826" s="64">
        <v>818.18182000000002</v>
      </c>
    </row>
    <row r="827" spans="1:2">
      <c r="A827" s="3">
        <v>29799</v>
      </c>
      <c r="B827" s="64">
        <v>818.18182000000002</v>
      </c>
    </row>
    <row r="828" spans="1:2">
      <c r="A828" s="3">
        <v>29830</v>
      </c>
      <c r="B828" s="64">
        <v>816.52892999999995</v>
      </c>
    </row>
    <row r="829" spans="1:2">
      <c r="A829" s="3">
        <v>29860</v>
      </c>
      <c r="B829" s="64">
        <v>817.35536999999999</v>
      </c>
    </row>
    <row r="830" spans="1:2">
      <c r="A830" s="3">
        <v>29891</v>
      </c>
      <c r="B830" s="64">
        <v>816.52892999999995</v>
      </c>
    </row>
    <row r="831" spans="1:2">
      <c r="A831" s="3">
        <v>29921</v>
      </c>
      <c r="B831" s="64">
        <v>816.52892999999995</v>
      </c>
    </row>
    <row r="832" spans="1:2">
      <c r="A832" s="3">
        <v>29952</v>
      </c>
      <c r="B832" s="64">
        <v>823.96694000000002</v>
      </c>
    </row>
    <row r="833" spans="1:2">
      <c r="A833" s="3">
        <v>29983</v>
      </c>
      <c r="B833" s="64">
        <v>824.79339000000004</v>
      </c>
    </row>
    <row r="834" spans="1:2">
      <c r="A834" s="3">
        <v>30011</v>
      </c>
      <c r="B834" s="64">
        <v>823.14049999999997</v>
      </c>
    </row>
    <row r="835" spans="1:2">
      <c r="A835" s="3">
        <v>30042</v>
      </c>
      <c r="B835" s="64">
        <v>823.14049999999997</v>
      </c>
    </row>
    <row r="836" spans="1:2">
      <c r="A836" s="3">
        <v>30072</v>
      </c>
      <c r="B836" s="64">
        <v>824.79339000000004</v>
      </c>
    </row>
    <row r="837" spans="1:2">
      <c r="A837" s="3">
        <v>30103</v>
      </c>
      <c r="B837" s="64">
        <v>826.44628</v>
      </c>
    </row>
    <row r="838" spans="1:2">
      <c r="A838" s="3">
        <v>30133</v>
      </c>
      <c r="B838" s="64">
        <v>829.75207</v>
      </c>
    </row>
    <row r="839" spans="1:2">
      <c r="A839" s="3">
        <v>30164</v>
      </c>
      <c r="B839" s="64">
        <v>828.92561999999998</v>
      </c>
    </row>
    <row r="840" spans="1:2">
      <c r="A840" s="3">
        <v>30195</v>
      </c>
      <c r="B840" s="64">
        <v>826.44628</v>
      </c>
    </row>
    <row r="841" spans="1:2">
      <c r="A841" s="3">
        <v>30225</v>
      </c>
      <c r="B841" s="64">
        <v>828.09916999999996</v>
      </c>
    </row>
    <row r="842" spans="1:2">
      <c r="A842" s="3">
        <v>30256</v>
      </c>
      <c r="B842" s="64">
        <v>828.92561999999998</v>
      </c>
    </row>
    <row r="843" spans="1:2">
      <c r="A843" s="3">
        <v>30286</v>
      </c>
      <c r="B843" s="64">
        <v>830.57851000000005</v>
      </c>
    </row>
    <row r="844" spans="1:2">
      <c r="A844" s="3">
        <v>30317</v>
      </c>
      <c r="B844" s="64">
        <v>828.09916999999996</v>
      </c>
    </row>
    <row r="845" spans="1:2">
      <c r="A845" s="3">
        <v>30348</v>
      </c>
      <c r="B845" s="64">
        <v>830.57851000000005</v>
      </c>
    </row>
    <row r="846" spans="1:2">
      <c r="A846" s="3">
        <v>30376</v>
      </c>
      <c r="B846" s="64">
        <v>829.75207</v>
      </c>
    </row>
    <row r="847" spans="1:2">
      <c r="A847" s="3">
        <v>30407</v>
      </c>
      <c r="B847" s="64">
        <v>829.75207</v>
      </c>
    </row>
    <row r="848" spans="1:2">
      <c r="A848" s="3">
        <v>30437</v>
      </c>
      <c r="B848" s="64">
        <v>833.05785000000003</v>
      </c>
    </row>
    <row r="849" spans="1:2">
      <c r="A849" s="3">
        <v>30468</v>
      </c>
      <c r="B849" s="64">
        <v>834.71073999999999</v>
      </c>
    </row>
    <row r="850" spans="1:2">
      <c r="A850" s="3">
        <v>30498</v>
      </c>
      <c r="B850" s="64">
        <v>837.19007999999997</v>
      </c>
    </row>
    <row r="851" spans="1:2">
      <c r="A851" s="3">
        <v>30529</v>
      </c>
      <c r="B851" s="64">
        <v>841.32231000000002</v>
      </c>
    </row>
    <row r="852" spans="1:2">
      <c r="A852" s="3">
        <v>30560</v>
      </c>
      <c r="B852" s="64">
        <v>842.97520999999995</v>
      </c>
    </row>
    <row r="853" spans="1:2">
      <c r="A853" s="3">
        <v>30590</v>
      </c>
      <c r="B853" s="64">
        <v>844.62810000000002</v>
      </c>
    </row>
    <row r="854" spans="1:2">
      <c r="A854" s="3">
        <v>30621</v>
      </c>
      <c r="B854" s="64">
        <v>843.80165</v>
      </c>
    </row>
    <row r="855" spans="1:2">
      <c r="A855" s="3">
        <v>30651</v>
      </c>
      <c r="B855" s="64">
        <v>845.45455000000004</v>
      </c>
    </row>
    <row r="856" spans="1:2">
      <c r="A856" s="3">
        <v>30682</v>
      </c>
      <c r="B856" s="64">
        <v>850.41322000000002</v>
      </c>
    </row>
    <row r="857" spans="1:2">
      <c r="A857" s="3">
        <v>30713</v>
      </c>
      <c r="B857" s="64">
        <v>852.89256</v>
      </c>
    </row>
    <row r="858" spans="1:2">
      <c r="A858" s="3">
        <v>30742</v>
      </c>
      <c r="B858" s="64">
        <v>858.67768999999998</v>
      </c>
    </row>
    <row r="859" spans="1:2">
      <c r="A859" s="3">
        <v>30773</v>
      </c>
      <c r="B859" s="64">
        <v>859.50413000000003</v>
      </c>
    </row>
    <row r="860" spans="1:2">
      <c r="A860" s="3">
        <v>30803</v>
      </c>
      <c r="B860" s="64">
        <v>860.33058000000005</v>
      </c>
    </row>
    <row r="861" spans="1:2">
      <c r="A861" s="3">
        <v>30834</v>
      </c>
      <c r="B861" s="64">
        <v>859.50413000000003</v>
      </c>
    </row>
    <row r="862" spans="1:2">
      <c r="A862" s="3">
        <v>30864</v>
      </c>
      <c r="B862" s="64">
        <v>861.15701999999999</v>
      </c>
    </row>
    <row r="863" spans="1:2">
      <c r="A863" s="3">
        <v>30895</v>
      </c>
      <c r="B863" s="64">
        <v>857.85123999999996</v>
      </c>
    </row>
    <row r="864" spans="1:2">
      <c r="A864" s="3">
        <v>30926</v>
      </c>
      <c r="B864" s="64">
        <v>854.54544999999996</v>
      </c>
    </row>
    <row r="865" spans="1:2">
      <c r="A865" s="3">
        <v>30956</v>
      </c>
      <c r="B865" s="64">
        <v>854.54544999999996</v>
      </c>
    </row>
    <row r="866" spans="1:2">
      <c r="A866" s="3">
        <v>30987</v>
      </c>
      <c r="B866" s="64">
        <v>857.02479000000005</v>
      </c>
    </row>
    <row r="867" spans="1:2">
      <c r="A867" s="3">
        <v>31017</v>
      </c>
      <c r="B867" s="64">
        <v>855.37189999999998</v>
      </c>
    </row>
    <row r="868" spans="1:2">
      <c r="A868" s="3">
        <v>31048</v>
      </c>
      <c r="B868" s="64">
        <v>854.54544999999996</v>
      </c>
    </row>
    <row r="869" spans="1:2">
      <c r="A869" s="3">
        <v>31079</v>
      </c>
      <c r="B869" s="64">
        <v>853.71901000000003</v>
      </c>
    </row>
    <row r="870" spans="1:2">
      <c r="A870" s="3">
        <v>31107</v>
      </c>
      <c r="B870" s="64">
        <v>852.06611999999996</v>
      </c>
    </row>
    <row r="871" spans="1:2">
      <c r="A871" s="3">
        <v>31138</v>
      </c>
      <c r="B871" s="64">
        <v>853.71901000000003</v>
      </c>
    </row>
    <row r="872" spans="1:2">
      <c r="A872" s="3">
        <v>31168</v>
      </c>
      <c r="B872" s="64">
        <v>855.37189999999998</v>
      </c>
    </row>
    <row r="873" spans="1:2">
      <c r="A873" s="3">
        <v>31199</v>
      </c>
      <c r="B873" s="64">
        <v>853.71901000000003</v>
      </c>
    </row>
    <row r="874" spans="1:2">
      <c r="A874" s="3">
        <v>31229</v>
      </c>
      <c r="B874" s="64">
        <v>852.89256</v>
      </c>
    </row>
    <row r="875" spans="1:2">
      <c r="A875" s="3">
        <v>31260</v>
      </c>
      <c r="B875" s="64">
        <v>848.76032999999995</v>
      </c>
    </row>
    <row r="876" spans="1:2">
      <c r="A876" s="3">
        <v>31291</v>
      </c>
      <c r="B876" s="64">
        <v>843.80165</v>
      </c>
    </row>
    <row r="877" spans="1:2">
      <c r="A877" s="3">
        <v>31321</v>
      </c>
      <c r="B877" s="64">
        <v>850.41322000000002</v>
      </c>
    </row>
    <row r="878" spans="1:2">
      <c r="A878" s="3">
        <v>31352</v>
      </c>
      <c r="B878" s="64">
        <v>854.54544999999996</v>
      </c>
    </row>
    <row r="879" spans="1:2">
      <c r="A879" s="3">
        <v>31382</v>
      </c>
      <c r="B879" s="64">
        <v>856.19835</v>
      </c>
    </row>
    <row r="880" spans="1:2">
      <c r="A880" s="3">
        <v>31413</v>
      </c>
      <c r="B880" s="64">
        <v>852.89256</v>
      </c>
    </row>
    <row r="881" spans="1:2">
      <c r="A881" s="3">
        <v>31444</v>
      </c>
      <c r="B881" s="64">
        <v>840.49586999999997</v>
      </c>
    </row>
    <row r="882" spans="1:2">
      <c r="A882" s="3">
        <v>31472</v>
      </c>
      <c r="B882" s="64">
        <v>828.92561999999998</v>
      </c>
    </row>
    <row r="883" spans="1:2">
      <c r="A883" s="3">
        <v>31503</v>
      </c>
      <c r="B883" s="64">
        <v>823.14049999999997</v>
      </c>
    </row>
    <row r="884" spans="1:2">
      <c r="A884" s="3">
        <v>31533</v>
      </c>
      <c r="B884" s="64">
        <v>826.44628</v>
      </c>
    </row>
    <row r="885" spans="1:2">
      <c r="A885" s="3">
        <v>31564</v>
      </c>
      <c r="B885" s="64">
        <v>825.61982999999998</v>
      </c>
    </row>
    <row r="886" spans="1:2">
      <c r="A886" s="3">
        <v>31594</v>
      </c>
      <c r="B886" s="64">
        <v>821.48760000000004</v>
      </c>
    </row>
    <row r="887" spans="1:2">
      <c r="A887" s="3">
        <v>31625</v>
      </c>
      <c r="B887" s="64">
        <v>820.66116</v>
      </c>
    </row>
    <row r="888" spans="1:2">
      <c r="A888" s="3">
        <v>31656</v>
      </c>
      <c r="B888" s="64">
        <v>821.48760000000004</v>
      </c>
    </row>
    <row r="889" spans="1:2">
      <c r="A889" s="3">
        <v>31686</v>
      </c>
      <c r="B889" s="64">
        <v>823.96694000000002</v>
      </c>
    </row>
    <row r="890" spans="1:2">
      <c r="A890" s="3">
        <v>31717</v>
      </c>
      <c r="B890" s="64">
        <v>824.79339000000004</v>
      </c>
    </row>
    <row r="891" spans="1:2">
      <c r="A891" s="3">
        <v>31747</v>
      </c>
      <c r="B891" s="64">
        <v>823.96694000000002</v>
      </c>
    </row>
    <row r="892" spans="1:2">
      <c r="A892" s="3">
        <v>31778</v>
      </c>
      <c r="B892" s="64">
        <v>830.57851000000005</v>
      </c>
    </row>
    <row r="893" spans="1:2">
      <c r="A893" s="3">
        <v>31809</v>
      </c>
      <c r="B893" s="64">
        <v>834.71073999999999</v>
      </c>
    </row>
    <row r="894" spans="1:2">
      <c r="A894" s="3">
        <v>31837</v>
      </c>
      <c r="B894" s="64">
        <v>836.36364000000003</v>
      </c>
    </row>
    <row r="895" spans="1:2">
      <c r="A895" s="3">
        <v>31868</v>
      </c>
      <c r="B895" s="64">
        <v>842.14876000000004</v>
      </c>
    </row>
    <row r="896" spans="1:2">
      <c r="A896" s="3">
        <v>31898</v>
      </c>
      <c r="B896" s="64">
        <v>847.93388000000004</v>
      </c>
    </row>
    <row r="897" spans="1:2">
      <c r="A897" s="3">
        <v>31929</v>
      </c>
      <c r="B897" s="64">
        <v>851.23967000000005</v>
      </c>
    </row>
    <row r="898" spans="1:2">
      <c r="A898" s="3">
        <v>31959</v>
      </c>
      <c r="B898" s="64">
        <v>855.37189999999998</v>
      </c>
    </row>
    <row r="899" spans="1:2">
      <c r="A899" s="3">
        <v>31990</v>
      </c>
      <c r="B899" s="64">
        <v>857.85123999999996</v>
      </c>
    </row>
    <row r="900" spans="1:2">
      <c r="A900" s="3">
        <v>32021</v>
      </c>
      <c r="B900" s="64">
        <v>857.02479000000005</v>
      </c>
    </row>
    <row r="901" spans="1:2">
      <c r="A901" s="3">
        <v>32051</v>
      </c>
      <c r="B901" s="64">
        <v>860.33058000000005</v>
      </c>
    </row>
    <row r="902" spans="1:2">
      <c r="A902" s="3">
        <v>32082</v>
      </c>
      <c r="B902" s="64">
        <v>861.15701999999999</v>
      </c>
    </row>
    <row r="903" spans="1:2">
      <c r="A903" s="3">
        <v>32112</v>
      </c>
      <c r="B903" s="64">
        <v>861.15701999999999</v>
      </c>
    </row>
    <row r="904" spans="1:2">
      <c r="A904" s="3">
        <v>32143</v>
      </c>
      <c r="B904" s="64">
        <v>864.46280999999999</v>
      </c>
    </row>
    <row r="905" spans="1:2">
      <c r="A905" s="3">
        <v>32174</v>
      </c>
      <c r="B905" s="64">
        <v>866.11569999999995</v>
      </c>
    </row>
    <row r="906" spans="1:2">
      <c r="A906" s="3">
        <v>32203</v>
      </c>
      <c r="B906" s="64">
        <v>866.94214999999997</v>
      </c>
    </row>
    <row r="907" spans="1:2">
      <c r="A907" s="3">
        <v>32234</v>
      </c>
      <c r="B907" s="64">
        <v>874.38017000000002</v>
      </c>
    </row>
    <row r="908" spans="1:2">
      <c r="A908" s="3">
        <v>32264</v>
      </c>
      <c r="B908" s="64">
        <v>880.16529000000003</v>
      </c>
    </row>
    <row r="909" spans="1:2">
      <c r="A909" s="3">
        <v>32295</v>
      </c>
      <c r="B909" s="64">
        <v>885.95041000000003</v>
      </c>
    </row>
    <row r="910" spans="1:2">
      <c r="A910" s="3">
        <v>32325</v>
      </c>
      <c r="B910" s="64">
        <v>891.73554000000001</v>
      </c>
    </row>
    <row r="911" spans="1:2">
      <c r="A911" s="3">
        <v>32356</v>
      </c>
      <c r="B911" s="64">
        <v>892.56197999999995</v>
      </c>
    </row>
    <row r="912" spans="1:2">
      <c r="A912" s="3">
        <v>32387</v>
      </c>
      <c r="B912" s="64">
        <v>893.38842999999997</v>
      </c>
    </row>
    <row r="913" spans="1:2">
      <c r="A913" s="3">
        <v>32417</v>
      </c>
      <c r="B913" s="64">
        <v>894.21487999999999</v>
      </c>
    </row>
    <row r="914" spans="1:2">
      <c r="A914" s="3">
        <v>32448</v>
      </c>
      <c r="B914" s="64">
        <v>895.04132000000004</v>
      </c>
    </row>
    <row r="915" spans="1:2">
      <c r="A915" s="3">
        <v>32478</v>
      </c>
      <c r="B915" s="64">
        <v>900.82645000000002</v>
      </c>
    </row>
    <row r="916" spans="1:2">
      <c r="A916" s="3">
        <v>32509</v>
      </c>
      <c r="B916" s="64">
        <v>913.22313999999994</v>
      </c>
    </row>
    <row r="917" spans="1:2">
      <c r="A917" s="3">
        <v>32540</v>
      </c>
      <c r="B917" s="64">
        <v>915.70248000000004</v>
      </c>
    </row>
    <row r="918" spans="1:2">
      <c r="A918" s="3">
        <v>32568</v>
      </c>
      <c r="B918" s="64">
        <v>921.48760000000004</v>
      </c>
    </row>
    <row r="919" spans="1:2">
      <c r="A919" s="3">
        <v>32599</v>
      </c>
      <c r="B919" s="64">
        <v>928.09916999999996</v>
      </c>
    </row>
    <row r="920" spans="1:2">
      <c r="A920" s="3">
        <v>32629</v>
      </c>
      <c r="B920" s="64">
        <v>935.53719000000001</v>
      </c>
    </row>
    <row r="921" spans="1:2">
      <c r="A921" s="3">
        <v>32660</v>
      </c>
      <c r="B921" s="64">
        <v>933.05785000000003</v>
      </c>
    </row>
    <row r="922" spans="1:2">
      <c r="A922" s="3">
        <v>32690</v>
      </c>
      <c r="B922" s="64">
        <v>932.23140000000001</v>
      </c>
    </row>
    <row r="923" spans="1:2">
      <c r="A923" s="3">
        <v>32721</v>
      </c>
      <c r="B923" s="64">
        <v>925.61982999999998</v>
      </c>
    </row>
    <row r="924" spans="1:2">
      <c r="A924" s="3">
        <v>32752</v>
      </c>
      <c r="B924" s="64">
        <v>928.92561999999998</v>
      </c>
    </row>
    <row r="925" spans="1:2">
      <c r="A925" s="3">
        <v>32782</v>
      </c>
      <c r="B925" s="64">
        <v>932.23140000000001</v>
      </c>
    </row>
    <row r="926" spans="1:2">
      <c r="A926" s="3">
        <v>32813</v>
      </c>
      <c r="B926" s="64">
        <v>931.40495999999996</v>
      </c>
    </row>
    <row r="927" spans="1:2">
      <c r="A927" s="3">
        <v>32843</v>
      </c>
      <c r="B927" s="64">
        <v>933.88430000000005</v>
      </c>
    </row>
    <row r="928" spans="1:2">
      <c r="A928" s="3">
        <v>32874</v>
      </c>
      <c r="B928" s="64">
        <v>949.58677999999998</v>
      </c>
    </row>
    <row r="929" spans="1:2">
      <c r="A929" s="3">
        <v>32905</v>
      </c>
      <c r="B929" s="64">
        <v>945.45455000000004</v>
      </c>
    </row>
    <row r="930" spans="1:2">
      <c r="A930" s="3">
        <v>32933</v>
      </c>
      <c r="B930" s="64">
        <v>943.80165</v>
      </c>
    </row>
    <row r="931" spans="1:2">
      <c r="A931" s="3">
        <v>32964</v>
      </c>
      <c r="B931" s="64">
        <v>942.97520999999995</v>
      </c>
    </row>
    <row r="932" spans="1:2">
      <c r="A932" s="3">
        <v>32994</v>
      </c>
      <c r="B932" s="64">
        <v>947.10744</v>
      </c>
    </row>
    <row r="933" spans="1:2">
      <c r="A933" s="3">
        <v>33025</v>
      </c>
      <c r="B933" s="64">
        <v>944.62810000000002</v>
      </c>
    </row>
    <row r="934" spans="1:2">
      <c r="A934" s="3">
        <v>33055</v>
      </c>
      <c r="B934" s="64">
        <v>946.28098999999997</v>
      </c>
    </row>
    <row r="935" spans="1:2">
      <c r="A935" s="3">
        <v>33086</v>
      </c>
      <c r="B935" s="64">
        <v>962.80992000000003</v>
      </c>
    </row>
    <row r="936" spans="1:2">
      <c r="A936" s="3">
        <v>33117</v>
      </c>
      <c r="B936" s="64">
        <v>978.51239999999996</v>
      </c>
    </row>
    <row r="937" spans="1:2">
      <c r="A937" s="3">
        <v>33147</v>
      </c>
      <c r="B937" s="64">
        <v>998.34711000000004</v>
      </c>
    </row>
    <row r="938" spans="1:2">
      <c r="A938" s="3">
        <v>33178</v>
      </c>
      <c r="B938" s="64">
        <v>992.56197999999995</v>
      </c>
    </row>
    <row r="939" spans="1:2">
      <c r="A939" s="3">
        <v>33208</v>
      </c>
      <c r="B939" s="64">
        <v>980.99174000000005</v>
      </c>
    </row>
    <row r="940" spans="1:2">
      <c r="A940" s="3">
        <v>33239</v>
      </c>
      <c r="B940" s="64">
        <v>983.47107000000005</v>
      </c>
    </row>
    <row r="941" spans="1:2">
      <c r="A941" s="3">
        <v>33270</v>
      </c>
      <c r="B941" s="64">
        <v>968.59504000000004</v>
      </c>
    </row>
    <row r="942" spans="1:2">
      <c r="A942" s="3">
        <v>33298</v>
      </c>
      <c r="B942" s="64">
        <v>960.33058000000005</v>
      </c>
    </row>
    <row r="943" spans="1:2">
      <c r="A943" s="3">
        <v>33329</v>
      </c>
      <c r="B943" s="64">
        <v>958.67768999999998</v>
      </c>
    </row>
    <row r="944" spans="1:2">
      <c r="A944" s="3">
        <v>33359</v>
      </c>
      <c r="B944" s="64">
        <v>962.80992000000003</v>
      </c>
    </row>
    <row r="945" spans="1:2">
      <c r="A945" s="3">
        <v>33390</v>
      </c>
      <c r="B945" s="64">
        <v>961.98347000000001</v>
      </c>
    </row>
    <row r="946" spans="1:2">
      <c r="A946" s="3">
        <v>33420</v>
      </c>
      <c r="B946" s="64">
        <v>959.50413000000003</v>
      </c>
    </row>
    <row r="947" spans="1:2">
      <c r="A947" s="3">
        <v>33451</v>
      </c>
      <c r="B947" s="64">
        <v>960.33058000000005</v>
      </c>
    </row>
    <row r="948" spans="1:2">
      <c r="A948" s="3">
        <v>33482</v>
      </c>
      <c r="B948" s="64">
        <v>959.50413000000003</v>
      </c>
    </row>
    <row r="949" spans="1:2">
      <c r="A949" s="3">
        <v>33512</v>
      </c>
      <c r="B949" s="64">
        <v>961.98347000000001</v>
      </c>
    </row>
    <row r="950" spans="1:2">
      <c r="A950" s="3">
        <v>33543</v>
      </c>
      <c r="B950" s="64">
        <v>961.98347000000001</v>
      </c>
    </row>
    <row r="951" spans="1:2">
      <c r="A951" s="3">
        <v>33573</v>
      </c>
      <c r="B951" s="64">
        <v>957.85123999999996</v>
      </c>
    </row>
    <row r="952" spans="1:2">
      <c r="A952" s="3">
        <v>33604</v>
      </c>
      <c r="B952" s="64">
        <v>955.37189999999998</v>
      </c>
    </row>
    <row r="953" spans="1:2">
      <c r="A953" s="3">
        <v>33635</v>
      </c>
      <c r="B953" s="64">
        <v>958.67768999999998</v>
      </c>
    </row>
    <row r="954" spans="1:2">
      <c r="A954" s="3">
        <v>33664</v>
      </c>
      <c r="B954" s="64">
        <v>959.50413000000003</v>
      </c>
    </row>
    <row r="955" spans="1:2">
      <c r="A955" s="3">
        <v>33695</v>
      </c>
      <c r="B955" s="64">
        <v>961.15701999999999</v>
      </c>
    </row>
    <row r="956" spans="1:2">
      <c r="A956" s="3">
        <v>33725</v>
      </c>
      <c r="B956" s="64">
        <v>968.59504000000004</v>
      </c>
    </row>
    <row r="957" spans="1:2">
      <c r="A957" s="3">
        <v>33756</v>
      </c>
      <c r="B957" s="64">
        <v>975.20660999999996</v>
      </c>
    </row>
    <row r="958" spans="1:2">
      <c r="A958" s="3">
        <v>33786</v>
      </c>
      <c r="B958" s="64">
        <v>974.38017000000002</v>
      </c>
    </row>
    <row r="959" spans="1:2">
      <c r="A959" s="3">
        <v>33817</v>
      </c>
      <c r="B959" s="64">
        <v>972.72726999999998</v>
      </c>
    </row>
    <row r="960" spans="1:2">
      <c r="A960" s="3">
        <v>33848</v>
      </c>
      <c r="B960" s="64">
        <v>975.20660999999996</v>
      </c>
    </row>
    <row r="961" spans="1:2">
      <c r="A961" s="3">
        <v>33878</v>
      </c>
      <c r="B961" s="64">
        <v>976.03305999999998</v>
      </c>
    </row>
    <row r="962" spans="1:2">
      <c r="A962" s="3">
        <v>33909</v>
      </c>
      <c r="B962" s="64">
        <v>973.55372</v>
      </c>
    </row>
    <row r="963" spans="1:2">
      <c r="A963" s="3">
        <v>33939</v>
      </c>
      <c r="B963" s="64">
        <v>971.90083000000004</v>
      </c>
    </row>
    <row r="964" spans="1:2">
      <c r="A964" s="3">
        <v>33970</v>
      </c>
      <c r="B964" s="64">
        <v>975.20660999999996</v>
      </c>
    </row>
    <row r="965" spans="1:2">
      <c r="A965" s="3">
        <v>34001</v>
      </c>
      <c r="B965" s="64">
        <v>978.51239999999996</v>
      </c>
    </row>
    <row r="966" spans="1:2">
      <c r="A966" s="3">
        <v>34029</v>
      </c>
      <c r="B966" s="64">
        <v>980.99174000000005</v>
      </c>
    </row>
    <row r="967" spans="1:2">
      <c r="A967" s="3">
        <v>34060</v>
      </c>
      <c r="B967" s="64">
        <v>985.95041000000003</v>
      </c>
    </row>
    <row r="968" spans="1:2">
      <c r="A968" s="3">
        <v>34090</v>
      </c>
      <c r="B968" s="64">
        <v>989.25620000000004</v>
      </c>
    </row>
    <row r="969" spans="1:2">
      <c r="A969" s="3">
        <v>34121</v>
      </c>
      <c r="B969" s="64">
        <v>987.60330999999996</v>
      </c>
    </row>
    <row r="970" spans="1:2">
      <c r="A970" s="3">
        <v>34151</v>
      </c>
      <c r="B970" s="64">
        <v>985.12396999999999</v>
      </c>
    </row>
    <row r="971" spans="1:2">
      <c r="A971" s="3">
        <v>34182</v>
      </c>
      <c r="B971" s="64">
        <v>980.99174000000005</v>
      </c>
    </row>
    <row r="972" spans="1:2">
      <c r="A972" s="3">
        <v>34213</v>
      </c>
      <c r="B972" s="64">
        <v>980.99174000000005</v>
      </c>
    </row>
    <row r="973" spans="1:2">
      <c r="A973" s="3">
        <v>34243</v>
      </c>
      <c r="B973" s="64">
        <v>984.29751999999996</v>
      </c>
    </row>
    <row r="974" spans="1:2">
      <c r="A974" s="3">
        <v>34274</v>
      </c>
      <c r="B974" s="64">
        <v>983.47107000000005</v>
      </c>
    </row>
    <row r="975" spans="1:2">
      <c r="A975" s="3">
        <v>34304</v>
      </c>
      <c r="B975" s="64">
        <v>980.16529000000003</v>
      </c>
    </row>
    <row r="976" spans="1:2">
      <c r="A976" s="3">
        <v>34335</v>
      </c>
      <c r="B976" s="64">
        <v>984.29751999999996</v>
      </c>
    </row>
    <row r="977" spans="1:2">
      <c r="A977" s="3">
        <v>34366</v>
      </c>
      <c r="B977" s="64">
        <v>985.95041000000003</v>
      </c>
    </row>
    <row r="978" spans="1:2">
      <c r="A978" s="3">
        <v>34394</v>
      </c>
      <c r="B978" s="64">
        <v>989.25620000000004</v>
      </c>
    </row>
    <row r="979" spans="1:2">
      <c r="A979" s="3">
        <v>34425</v>
      </c>
      <c r="B979" s="64">
        <v>989.25620000000004</v>
      </c>
    </row>
    <row r="980" spans="1:2">
      <c r="A980" s="3">
        <v>34455</v>
      </c>
      <c r="B980" s="64">
        <v>990.90908999999999</v>
      </c>
    </row>
    <row r="981" spans="1:2">
      <c r="A981" s="3">
        <v>34486</v>
      </c>
      <c r="B981" s="64">
        <v>995.86776999999995</v>
      </c>
    </row>
    <row r="982" spans="1:2">
      <c r="A982" s="3">
        <v>34516</v>
      </c>
      <c r="B982" s="64">
        <v>997.52066000000002</v>
      </c>
    </row>
    <row r="983" spans="1:2">
      <c r="A983" s="3">
        <v>34547</v>
      </c>
      <c r="B983" s="64">
        <v>1001.65289</v>
      </c>
    </row>
    <row r="984" spans="1:2">
      <c r="A984" s="3">
        <v>34578</v>
      </c>
      <c r="B984" s="64">
        <v>1000</v>
      </c>
    </row>
    <row r="985" spans="1:2">
      <c r="A985" s="3">
        <v>34608</v>
      </c>
      <c r="B985" s="64">
        <v>999.17354999999998</v>
      </c>
    </row>
    <row r="986" spans="1:2">
      <c r="A986" s="3">
        <v>34639</v>
      </c>
      <c r="B986" s="64">
        <v>1004.13223</v>
      </c>
    </row>
    <row r="987" spans="1:2">
      <c r="A987" s="3">
        <v>34669</v>
      </c>
      <c r="B987" s="64">
        <v>1007.4380200000001</v>
      </c>
    </row>
    <row r="988" spans="1:2">
      <c r="A988" s="3">
        <v>34700</v>
      </c>
      <c r="B988" s="64">
        <v>1015.70248</v>
      </c>
    </row>
    <row r="989" spans="1:2">
      <c r="A989" s="3">
        <v>34731</v>
      </c>
      <c r="B989" s="64">
        <v>1020.66116</v>
      </c>
    </row>
    <row r="990" spans="1:2">
      <c r="A990" s="3">
        <v>34759</v>
      </c>
      <c r="B990" s="64">
        <v>1023.96694</v>
      </c>
    </row>
    <row r="991" spans="1:2">
      <c r="A991" s="3">
        <v>34790</v>
      </c>
      <c r="B991" s="64">
        <v>1029.75207</v>
      </c>
    </row>
    <row r="992" spans="1:2">
      <c r="A992" s="3">
        <v>34820</v>
      </c>
      <c r="B992" s="64">
        <v>1032.2313999999999</v>
      </c>
    </row>
    <row r="993" spans="1:2">
      <c r="A993" s="3">
        <v>34851</v>
      </c>
      <c r="B993" s="64">
        <v>1035.53719</v>
      </c>
    </row>
    <row r="994" spans="1:2">
      <c r="A994" s="3">
        <v>34881</v>
      </c>
      <c r="B994" s="64">
        <v>1035.53719</v>
      </c>
    </row>
    <row r="995" spans="1:2">
      <c r="A995" s="3">
        <v>34912</v>
      </c>
      <c r="B995" s="64">
        <v>1033.8842999999999</v>
      </c>
    </row>
    <row r="996" spans="1:2">
      <c r="A996" s="3">
        <v>34943</v>
      </c>
      <c r="B996" s="64">
        <v>1034.71074</v>
      </c>
    </row>
    <row r="997" spans="1:2">
      <c r="A997" s="3">
        <v>34973</v>
      </c>
      <c r="B997" s="64">
        <v>1035.53719</v>
      </c>
    </row>
    <row r="998" spans="1:2">
      <c r="A998" s="3">
        <v>35004</v>
      </c>
      <c r="B998" s="64">
        <v>1036.36364</v>
      </c>
    </row>
    <row r="999" spans="1:2">
      <c r="A999" s="3">
        <v>35034</v>
      </c>
      <c r="B999" s="64">
        <v>1038.8429799999999</v>
      </c>
    </row>
    <row r="1000" spans="1:2">
      <c r="A1000" s="3">
        <v>35065</v>
      </c>
      <c r="B1000" s="64">
        <v>1043.8016500000001</v>
      </c>
    </row>
    <row r="1001" spans="1:2">
      <c r="A1001" s="3">
        <v>35096</v>
      </c>
      <c r="B1001" s="64">
        <v>1042.9752100000001</v>
      </c>
    </row>
    <row r="1002" spans="1:2">
      <c r="A1002" s="3">
        <v>35125</v>
      </c>
      <c r="B1002" s="64">
        <v>1044.6280999999999</v>
      </c>
    </row>
    <row r="1003" spans="1:2">
      <c r="A1003" s="3">
        <v>35156</v>
      </c>
      <c r="B1003" s="64">
        <v>1052.89256</v>
      </c>
    </row>
    <row r="1004" spans="1:2">
      <c r="A1004" s="3">
        <v>35186</v>
      </c>
      <c r="B1004" s="64">
        <v>1058.67769</v>
      </c>
    </row>
    <row r="1005" spans="1:2">
      <c r="A1005" s="3">
        <v>35217</v>
      </c>
      <c r="B1005" s="64">
        <v>1057.85124</v>
      </c>
    </row>
    <row r="1006" spans="1:2">
      <c r="A1006" s="3">
        <v>35247</v>
      </c>
      <c r="B1006" s="64">
        <v>1057.85124</v>
      </c>
    </row>
    <row r="1007" spans="1:2">
      <c r="A1007" s="3">
        <v>35278</v>
      </c>
      <c r="B1007" s="64">
        <v>1060.3305800000001</v>
      </c>
    </row>
    <row r="1008" spans="1:2">
      <c r="A1008" s="3">
        <v>35309</v>
      </c>
      <c r="B1008" s="64">
        <v>1059.50413</v>
      </c>
    </row>
    <row r="1009" spans="1:2">
      <c r="A1009" s="3">
        <v>35339</v>
      </c>
      <c r="B1009" s="64">
        <v>1057.85124</v>
      </c>
    </row>
    <row r="1010" spans="1:2">
      <c r="A1010" s="3">
        <v>35370</v>
      </c>
      <c r="B1010" s="64">
        <v>1059.50413</v>
      </c>
    </row>
    <row r="1011" spans="1:2">
      <c r="A1011" s="3">
        <v>35400</v>
      </c>
      <c r="B1011" s="64">
        <v>1066.9421500000001</v>
      </c>
    </row>
    <row r="1012" spans="1:2">
      <c r="A1012" s="3">
        <v>35431</v>
      </c>
      <c r="B1012" s="64">
        <v>1071.90083</v>
      </c>
    </row>
    <row r="1013" spans="1:2">
      <c r="A1013" s="3">
        <v>35462</v>
      </c>
      <c r="B1013" s="64">
        <v>1061.9834699999999</v>
      </c>
    </row>
    <row r="1014" spans="1:2">
      <c r="A1014" s="3">
        <v>35490</v>
      </c>
      <c r="B1014" s="64">
        <v>1052.06612</v>
      </c>
    </row>
    <row r="1015" spans="1:2">
      <c r="A1015" s="3">
        <v>35521</v>
      </c>
      <c r="B1015" s="64">
        <v>1049.5867800000001</v>
      </c>
    </row>
    <row r="1016" spans="1:2">
      <c r="A1016" s="3">
        <v>35551</v>
      </c>
      <c r="B1016" s="64">
        <v>1052.89256</v>
      </c>
    </row>
    <row r="1017" spans="1:2">
      <c r="A1017" s="3">
        <v>35582</v>
      </c>
      <c r="B1017" s="64">
        <v>1051.2396699999999</v>
      </c>
    </row>
    <row r="1018" spans="1:2">
      <c r="A1018" s="3">
        <v>35612</v>
      </c>
      <c r="B1018" s="64">
        <v>1048.7603300000001</v>
      </c>
    </row>
    <row r="1019" spans="1:2">
      <c r="A1019" s="3">
        <v>35643</v>
      </c>
      <c r="B1019" s="64">
        <v>1051.2396699999999</v>
      </c>
    </row>
    <row r="1020" spans="1:2">
      <c r="A1020" s="3">
        <v>35674</v>
      </c>
      <c r="B1020" s="64">
        <v>1053.71901</v>
      </c>
    </row>
    <row r="1021" spans="1:2">
      <c r="A1021" s="3">
        <v>35704</v>
      </c>
      <c r="B1021" s="64">
        <v>1056.1983499999999</v>
      </c>
    </row>
    <row r="1022" spans="1:2">
      <c r="A1022" s="3">
        <v>35735</v>
      </c>
      <c r="B1022" s="64">
        <v>1057.0247899999999</v>
      </c>
    </row>
    <row r="1023" spans="1:2">
      <c r="A1023" s="3">
        <v>35765</v>
      </c>
      <c r="B1023" s="64">
        <v>1047.93388</v>
      </c>
    </row>
    <row r="1024" spans="1:2">
      <c r="A1024" s="3">
        <v>35796</v>
      </c>
      <c r="B1024" s="64">
        <v>1036.36364</v>
      </c>
    </row>
    <row r="1025" spans="1:2">
      <c r="A1025" s="3">
        <v>35827</v>
      </c>
      <c r="B1025" s="64">
        <v>1033.0578499999999</v>
      </c>
    </row>
    <row r="1026" spans="1:2">
      <c r="A1026" s="3">
        <v>35855</v>
      </c>
      <c r="B1026" s="64">
        <v>1030.5785100000001</v>
      </c>
    </row>
    <row r="1027" spans="1:2">
      <c r="A1027" s="3">
        <v>35886</v>
      </c>
      <c r="B1027" s="64">
        <v>1032.2313999999999</v>
      </c>
    </row>
    <row r="1028" spans="1:2">
      <c r="A1028" s="3">
        <v>35916</v>
      </c>
      <c r="B1028" s="64">
        <v>1033.8842999999999</v>
      </c>
    </row>
    <row r="1029" spans="1:2">
      <c r="A1029" s="3">
        <v>35947</v>
      </c>
      <c r="B1029" s="64">
        <v>1031.4049600000001</v>
      </c>
    </row>
    <row r="1030" spans="1:2">
      <c r="A1030" s="3">
        <v>35977</v>
      </c>
      <c r="B1030" s="64">
        <v>1032.2313999999999</v>
      </c>
    </row>
    <row r="1031" spans="1:2">
      <c r="A1031" s="3">
        <v>36008</v>
      </c>
      <c r="B1031" s="64">
        <v>1026.4462799999999</v>
      </c>
    </row>
    <row r="1032" spans="1:2">
      <c r="A1032" s="3">
        <v>36039</v>
      </c>
      <c r="B1032" s="64">
        <v>1023.1405</v>
      </c>
    </row>
    <row r="1033" spans="1:2">
      <c r="A1033" s="3">
        <v>36069</v>
      </c>
      <c r="B1033" s="64">
        <v>1024.79339</v>
      </c>
    </row>
    <row r="1034" spans="1:2">
      <c r="A1034" s="3">
        <v>36100</v>
      </c>
      <c r="B1034" s="64">
        <v>1021.4876</v>
      </c>
    </row>
    <row r="1035" spans="1:2">
      <c r="A1035" s="3">
        <v>36130</v>
      </c>
      <c r="B1035" s="64">
        <v>1014.87603</v>
      </c>
    </row>
    <row r="1036" spans="1:2">
      <c r="A1036" s="3">
        <v>36161</v>
      </c>
      <c r="B1036" s="64">
        <v>1015.70248</v>
      </c>
    </row>
    <row r="1037" spans="1:2">
      <c r="A1037" s="3">
        <v>36192</v>
      </c>
      <c r="B1037" s="64">
        <v>1010.7438</v>
      </c>
    </row>
    <row r="1038" spans="1:2">
      <c r="A1038" s="3">
        <v>36220</v>
      </c>
      <c r="B1038" s="64">
        <v>1013.2231399999999</v>
      </c>
    </row>
    <row r="1039" spans="1:2">
      <c r="A1039" s="3">
        <v>36251</v>
      </c>
      <c r="B1039" s="64">
        <v>1021.4876</v>
      </c>
    </row>
    <row r="1040" spans="1:2">
      <c r="A1040" s="3">
        <v>36281</v>
      </c>
      <c r="B1040" s="64">
        <v>1030.5785100000001</v>
      </c>
    </row>
    <row r="1041" spans="1:2">
      <c r="A1041" s="3">
        <v>36312</v>
      </c>
      <c r="B1041" s="64">
        <v>1034.71074</v>
      </c>
    </row>
    <row r="1042" spans="1:2">
      <c r="A1042" s="3">
        <v>36342</v>
      </c>
      <c r="B1042" s="64">
        <v>1038.8429799999999</v>
      </c>
    </row>
    <row r="1043" spans="1:2">
      <c r="A1043" s="3">
        <v>36373</v>
      </c>
      <c r="B1043" s="64">
        <v>1048.7603300000001</v>
      </c>
    </row>
    <row r="1044" spans="1:2">
      <c r="A1044" s="3">
        <v>36404</v>
      </c>
      <c r="B1044" s="64">
        <v>1057.85124</v>
      </c>
    </row>
    <row r="1045" spans="1:2">
      <c r="A1045" s="3">
        <v>36434</v>
      </c>
      <c r="B1045" s="64">
        <v>1055.3719000000001</v>
      </c>
    </row>
    <row r="1046" spans="1:2">
      <c r="A1046" s="3">
        <v>36465</v>
      </c>
      <c r="B1046" s="64">
        <v>1060.3305800000001</v>
      </c>
    </row>
    <row r="1047" spans="1:2">
      <c r="A1047" s="3">
        <v>36495</v>
      </c>
      <c r="B1047" s="64">
        <v>1056.1983499999999</v>
      </c>
    </row>
    <row r="1048" spans="1:2">
      <c r="A1048" s="3">
        <v>36526</v>
      </c>
      <c r="B1048" s="64">
        <v>1060.3305800000001</v>
      </c>
    </row>
    <row r="1049" spans="1:2">
      <c r="A1049" s="3">
        <v>36557</v>
      </c>
      <c r="B1049" s="64">
        <v>1072.7272700000001</v>
      </c>
    </row>
    <row r="1050" spans="1:2">
      <c r="A1050" s="3">
        <v>36586</v>
      </c>
      <c r="B1050" s="64">
        <v>1080.9917399999999</v>
      </c>
    </row>
    <row r="1051" spans="1:2">
      <c r="A1051" s="3">
        <v>36617</v>
      </c>
      <c r="B1051" s="64">
        <v>1080.1652899999999</v>
      </c>
    </row>
    <row r="1052" spans="1:2">
      <c r="A1052" s="3">
        <v>36647</v>
      </c>
      <c r="B1052" s="64">
        <v>1087.60331</v>
      </c>
    </row>
    <row r="1053" spans="1:2">
      <c r="A1053" s="3">
        <v>36678</v>
      </c>
      <c r="B1053" s="64">
        <v>1105.78512</v>
      </c>
    </row>
    <row r="1054" spans="1:2">
      <c r="A1054" s="3">
        <v>36708</v>
      </c>
      <c r="B1054" s="64">
        <v>1104.95868</v>
      </c>
    </row>
    <row r="1055" spans="1:2">
      <c r="A1055" s="3">
        <v>36739</v>
      </c>
      <c r="B1055" s="64">
        <v>1098.3471099999999</v>
      </c>
    </row>
    <row r="1056" spans="1:2">
      <c r="A1056" s="3">
        <v>36770</v>
      </c>
      <c r="B1056" s="64">
        <v>1113.2231400000001</v>
      </c>
    </row>
    <row r="1057" spans="1:2">
      <c r="A1057" s="3">
        <v>36800</v>
      </c>
      <c r="B1057" s="64">
        <v>1119.0082600000001</v>
      </c>
    </row>
    <row r="1058" spans="1:2">
      <c r="A1058" s="3">
        <v>36831</v>
      </c>
      <c r="B1058" s="64">
        <v>1115.7024799999999</v>
      </c>
    </row>
    <row r="1059" spans="1:2">
      <c r="A1059" s="3">
        <v>36861</v>
      </c>
      <c r="B1059" s="64">
        <v>1125.6198300000001</v>
      </c>
    </row>
    <row r="1060" spans="1:2">
      <c r="A1060" s="3">
        <v>36892</v>
      </c>
      <c r="B1060" s="64">
        <v>1157.0247899999999</v>
      </c>
    </row>
    <row r="1061" spans="1:2">
      <c r="A1061" s="3">
        <v>36923</v>
      </c>
      <c r="B1061" s="64">
        <v>1135.53719</v>
      </c>
    </row>
    <row r="1062" spans="1:2">
      <c r="A1062" s="3">
        <v>36951</v>
      </c>
      <c r="B1062" s="64">
        <v>1123.1405</v>
      </c>
    </row>
    <row r="1063" spans="1:2">
      <c r="A1063" s="3">
        <v>36982</v>
      </c>
      <c r="B1063" s="64">
        <v>1127.2727299999999</v>
      </c>
    </row>
    <row r="1064" spans="1:2">
      <c r="A1064" s="3">
        <v>37012</v>
      </c>
      <c r="B1064" s="64">
        <v>1130.5785100000001</v>
      </c>
    </row>
    <row r="1065" spans="1:2">
      <c r="A1065" s="3">
        <v>37043</v>
      </c>
      <c r="B1065" s="64">
        <v>1119.8347100000001</v>
      </c>
    </row>
    <row r="1066" spans="1:2">
      <c r="A1066" s="3">
        <v>37073</v>
      </c>
      <c r="B1066" s="64">
        <v>1102.4793400000001</v>
      </c>
    </row>
    <row r="1067" spans="1:2">
      <c r="A1067" s="3">
        <v>37104</v>
      </c>
      <c r="B1067" s="64">
        <v>1102.4793400000001</v>
      </c>
    </row>
    <row r="1068" spans="1:2">
      <c r="A1068" s="3">
        <v>37135</v>
      </c>
      <c r="B1068" s="64">
        <v>1101.6528900000001</v>
      </c>
    </row>
    <row r="1069" spans="1:2">
      <c r="A1069" s="3">
        <v>37165</v>
      </c>
      <c r="B1069" s="64">
        <v>1076.8595</v>
      </c>
    </row>
    <row r="1070" spans="1:2">
      <c r="A1070" s="3">
        <v>37196</v>
      </c>
      <c r="B1070" s="64">
        <v>1072.7272700000001</v>
      </c>
    </row>
    <row r="1071" spans="1:2">
      <c r="A1071" s="3">
        <v>37226</v>
      </c>
      <c r="B1071" s="64">
        <v>1058.67769</v>
      </c>
    </row>
    <row r="1072" spans="1:2">
      <c r="A1072" s="3">
        <v>37257</v>
      </c>
      <c r="B1072" s="64">
        <v>1061.9834699999999</v>
      </c>
    </row>
    <row r="1073" spans="1:2">
      <c r="A1073" s="3">
        <v>37288</v>
      </c>
      <c r="B1073" s="64">
        <v>1061.1570200000001</v>
      </c>
    </row>
    <row r="1074" spans="1:2">
      <c r="A1074" s="3">
        <v>37316</v>
      </c>
      <c r="B1074" s="64">
        <v>1072.7272700000001</v>
      </c>
    </row>
    <row r="1075" spans="1:2">
      <c r="A1075" s="3">
        <v>37347</v>
      </c>
      <c r="B1075" s="64">
        <v>1080.9917399999999</v>
      </c>
    </row>
    <row r="1076" spans="1:2">
      <c r="A1076" s="3">
        <v>37377</v>
      </c>
      <c r="B1076" s="64">
        <v>1080.9917399999999</v>
      </c>
    </row>
    <row r="1077" spans="1:2">
      <c r="A1077" s="3">
        <v>37408</v>
      </c>
      <c r="B1077" s="64">
        <v>1081.81818</v>
      </c>
    </row>
    <row r="1078" spans="1:2">
      <c r="A1078" s="3">
        <v>37438</v>
      </c>
      <c r="B1078" s="64">
        <v>1084.2975200000001</v>
      </c>
    </row>
    <row r="1079" spans="1:2">
      <c r="A1079" s="3">
        <v>37469</v>
      </c>
      <c r="B1079" s="64">
        <v>1086.7768599999999</v>
      </c>
    </row>
    <row r="1080" spans="1:2">
      <c r="A1080" s="3">
        <v>37500</v>
      </c>
      <c r="B1080" s="64">
        <v>1093.38843</v>
      </c>
    </row>
    <row r="1081" spans="1:2">
      <c r="A1081" s="3">
        <v>37530</v>
      </c>
      <c r="B1081" s="64">
        <v>1100.82645</v>
      </c>
    </row>
    <row r="1082" spans="1:2">
      <c r="A1082" s="3">
        <v>37561</v>
      </c>
      <c r="B1082" s="64">
        <v>1100</v>
      </c>
    </row>
    <row r="1083" spans="1:2">
      <c r="A1083" s="3">
        <v>37591</v>
      </c>
      <c r="B1083" s="64">
        <v>1098.3471099999999</v>
      </c>
    </row>
    <row r="1084" spans="1:2">
      <c r="A1084" s="3">
        <v>37622</v>
      </c>
      <c r="B1084" s="64">
        <v>1118.18182</v>
      </c>
    </row>
    <row r="1085" spans="1:2">
      <c r="A1085" s="3">
        <v>37653</v>
      </c>
      <c r="B1085" s="64">
        <v>1137.1900800000001</v>
      </c>
    </row>
    <row r="1086" spans="1:2">
      <c r="A1086" s="3">
        <v>37681</v>
      </c>
      <c r="B1086" s="64">
        <v>1166.9421500000001</v>
      </c>
    </row>
    <row r="1087" spans="1:2">
      <c r="A1087" s="3">
        <v>37712</v>
      </c>
      <c r="B1087" s="64">
        <v>1130.5785100000001</v>
      </c>
    </row>
    <row r="1088" spans="1:2">
      <c r="A1088" s="3">
        <v>37742</v>
      </c>
      <c r="B1088" s="64">
        <v>1129.75207</v>
      </c>
    </row>
    <row r="1089" spans="1:2">
      <c r="A1089" s="3">
        <v>37773</v>
      </c>
      <c r="B1089" s="64">
        <v>1140.49587</v>
      </c>
    </row>
    <row r="1090" spans="1:2">
      <c r="A1090" s="3">
        <v>37803</v>
      </c>
      <c r="B1090" s="64">
        <v>1138.0165300000001</v>
      </c>
    </row>
    <row r="1091" spans="1:2">
      <c r="A1091" s="3">
        <v>37834</v>
      </c>
      <c r="B1091" s="64">
        <v>1140.49587</v>
      </c>
    </row>
    <row r="1092" spans="1:2">
      <c r="A1092" s="3">
        <v>37865</v>
      </c>
      <c r="B1092" s="64">
        <v>1144.6280999999999</v>
      </c>
    </row>
    <row r="1093" spans="1:2">
      <c r="A1093" s="3">
        <v>37895</v>
      </c>
      <c r="B1093" s="64">
        <v>1151.2396699999999</v>
      </c>
    </row>
    <row r="1094" spans="1:2">
      <c r="A1094" s="3">
        <v>37926</v>
      </c>
      <c r="B1094" s="64">
        <v>1147.93388</v>
      </c>
    </row>
    <row r="1095" spans="1:2">
      <c r="A1095" s="3">
        <v>37956</v>
      </c>
      <c r="B1095" s="64">
        <v>1152.89256</v>
      </c>
    </row>
    <row r="1096" spans="1:2">
      <c r="A1096" s="3">
        <v>37987</v>
      </c>
      <c r="B1096" s="64">
        <v>1168.5950399999999</v>
      </c>
    </row>
    <row r="1097" spans="1:2">
      <c r="A1097" s="3">
        <v>38018</v>
      </c>
      <c r="B1097" s="64">
        <v>1174.3801699999999</v>
      </c>
    </row>
    <row r="1098" spans="1:2">
      <c r="A1098" s="3">
        <v>38047</v>
      </c>
      <c r="B1098" s="64">
        <v>1182.64463</v>
      </c>
    </row>
    <row r="1099" spans="1:2">
      <c r="A1099" s="3">
        <v>38078</v>
      </c>
      <c r="B1099" s="64">
        <v>1196.6942100000001</v>
      </c>
    </row>
    <row r="1100" spans="1:2">
      <c r="A1100" s="3">
        <v>38108</v>
      </c>
      <c r="B1100" s="64">
        <v>1213.2231400000001</v>
      </c>
    </row>
    <row r="1101" spans="1:2">
      <c r="A1101" s="3">
        <v>38139</v>
      </c>
      <c r="B1101" s="64">
        <v>1216.5289299999999</v>
      </c>
    </row>
    <row r="1102" spans="1:2">
      <c r="A1102" s="3">
        <v>38169</v>
      </c>
      <c r="B1102" s="64">
        <v>1218.18182</v>
      </c>
    </row>
    <row r="1103" spans="1:2">
      <c r="A1103" s="3">
        <v>38200</v>
      </c>
      <c r="B1103" s="64">
        <v>1223.1405</v>
      </c>
    </row>
    <row r="1104" spans="1:2">
      <c r="A1104" s="3">
        <v>38231</v>
      </c>
      <c r="B1104" s="64">
        <v>1220.6611600000001</v>
      </c>
    </row>
    <row r="1105" spans="1:2">
      <c r="A1105" s="3">
        <v>38261</v>
      </c>
      <c r="B1105" s="64">
        <v>1239.6694199999999</v>
      </c>
    </row>
    <row r="1106" spans="1:2">
      <c r="A1106" s="3">
        <v>38292</v>
      </c>
      <c r="B1106" s="64">
        <v>1251.2396699999999</v>
      </c>
    </row>
    <row r="1107" spans="1:2">
      <c r="A1107" s="3">
        <v>38322</v>
      </c>
      <c r="B1107" s="64">
        <v>1241.32231</v>
      </c>
    </row>
    <row r="1108" spans="1:2">
      <c r="A1108" s="3">
        <v>38353</v>
      </c>
      <c r="B1108" s="64">
        <v>1247.10744</v>
      </c>
    </row>
    <row r="1109" spans="1:2">
      <c r="A1109" s="3">
        <v>38384</v>
      </c>
      <c r="B1109" s="64">
        <v>1252.89256</v>
      </c>
    </row>
    <row r="1110" spans="1:2">
      <c r="A1110" s="3">
        <v>38412</v>
      </c>
      <c r="B1110" s="64">
        <v>1270.24793</v>
      </c>
    </row>
    <row r="1111" spans="1:2">
      <c r="A1111" s="3">
        <v>38443</v>
      </c>
      <c r="B1111" s="64">
        <v>1280.9917399999999</v>
      </c>
    </row>
    <row r="1112" spans="1:2">
      <c r="A1112" s="3">
        <v>38473</v>
      </c>
      <c r="B1112" s="64">
        <v>1275.20661</v>
      </c>
    </row>
    <row r="1113" spans="1:2">
      <c r="A1113" s="3">
        <v>38504</v>
      </c>
      <c r="B1113" s="64">
        <v>1275.20661</v>
      </c>
    </row>
    <row r="1114" spans="1:2">
      <c r="A1114" s="3">
        <v>38534</v>
      </c>
      <c r="B1114" s="64">
        <v>1291.7355399999999</v>
      </c>
    </row>
    <row r="1115" spans="1:2">
      <c r="A1115" s="3">
        <v>38565</v>
      </c>
      <c r="B1115" s="64">
        <v>1302.4793400000001</v>
      </c>
    </row>
    <row r="1116" spans="1:2">
      <c r="A1116" s="3">
        <v>38596</v>
      </c>
      <c r="B1116" s="64">
        <v>1340.49587</v>
      </c>
    </row>
    <row r="1117" spans="1:2">
      <c r="A1117" s="3">
        <v>38626</v>
      </c>
      <c r="B1117" s="64">
        <v>1373.5537200000001</v>
      </c>
    </row>
    <row r="1118" spans="1:2">
      <c r="A1118" s="3">
        <v>38657</v>
      </c>
      <c r="B1118" s="64">
        <v>1352.89256</v>
      </c>
    </row>
    <row r="1119" spans="1:2">
      <c r="A1119" s="3">
        <v>38687</v>
      </c>
      <c r="B1119" s="64">
        <v>1347.10744</v>
      </c>
    </row>
    <row r="1120" spans="1:2">
      <c r="A1120" s="3">
        <v>38718</v>
      </c>
      <c r="B1120" s="64">
        <v>1357.85124</v>
      </c>
    </row>
    <row r="1121" spans="1:2">
      <c r="A1121" s="3">
        <v>38749</v>
      </c>
      <c r="B1121" s="64">
        <v>1337.1900800000001</v>
      </c>
    </row>
    <row r="1122" spans="1:2">
      <c r="A1122" s="3">
        <v>38777</v>
      </c>
      <c r="B1122" s="64">
        <v>1340.49587</v>
      </c>
    </row>
    <row r="1123" spans="1:2">
      <c r="A1123" s="3">
        <v>38808</v>
      </c>
      <c r="B1123" s="64">
        <v>1357.85124</v>
      </c>
    </row>
    <row r="1124" spans="1:2">
      <c r="A1124" s="3">
        <v>38838</v>
      </c>
      <c r="B1124" s="64">
        <v>1370.24793</v>
      </c>
    </row>
    <row r="1125" spans="1:2">
      <c r="A1125" s="3">
        <v>38869</v>
      </c>
      <c r="B1125" s="64">
        <v>1372.7272700000001</v>
      </c>
    </row>
    <row r="1126" spans="1:2">
      <c r="A1126" s="3">
        <v>38899</v>
      </c>
      <c r="B1126" s="64">
        <v>1378.5124000000001</v>
      </c>
    </row>
    <row r="1127" spans="1:2">
      <c r="A1127" s="3">
        <v>38930</v>
      </c>
      <c r="B1127" s="64">
        <v>1387.60331</v>
      </c>
    </row>
    <row r="1128" spans="1:2">
      <c r="A1128" s="3">
        <v>38961</v>
      </c>
      <c r="B1128" s="64">
        <v>1366.9421500000001</v>
      </c>
    </row>
    <row r="1129" spans="1:2">
      <c r="A1129" s="3">
        <v>38991</v>
      </c>
      <c r="B1129" s="64">
        <v>1340.49587</v>
      </c>
    </row>
    <row r="1130" spans="1:2">
      <c r="A1130" s="3">
        <v>39022</v>
      </c>
      <c r="B1130" s="64">
        <v>1360.3305800000001</v>
      </c>
    </row>
    <row r="1131" spans="1:2">
      <c r="A1131" s="3">
        <v>39052</v>
      </c>
      <c r="B1131" s="64">
        <v>1368.5950399999999</v>
      </c>
    </row>
    <row r="1132" spans="1:2">
      <c r="A1132" s="3">
        <v>39083</v>
      </c>
      <c r="B1132" s="64">
        <v>1355.3719000000001</v>
      </c>
    </row>
    <row r="1133" spans="1:2">
      <c r="A1133" s="3">
        <v>39114</v>
      </c>
      <c r="B1133" s="64">
        <v>1378.5124000000001</v>
      </c>
    </row>
    <row r="1134" spans="1:2">
      <c r="A1134" s="3">
        <v>39142</v>
      </c>
      <c r="B1134" s="64">
        <v>1399.17355</v>
      </c>
    </row>
    <row r="1135" spans="1:2">
      <c r="A1135" s="3">
        <v>39173</v>
      </c>
      <c r="B1135" s="64">
        <v>1416.5289299999999</v>
      </c>
    </row>
    <row r="1136" spans="1:2">
      <c r="A1136" s="3">
        <v>39203</v>
      </c>
      <c r="B1136" s="64">
        <v>1432.2313999999999</v>
      </c>
    </row>
    <row r="1137" spans="1:2">
      <c r="A1137" s="3">
        <v>39234</v>
      </c>
      <c r="B1137" s="64">
        <v>1436.36364</v>
      </c>
    </row>
    <row r="1138" spans="1:2">
      <c r="A1138" s="3">
        <v>39264</v>
      </c>
      <c r="B1138" s="64">
        <v>1447.10744</v>
      </c>
    </row>
    <row r="1139" spans="1:2">
      <c r="A1139" s="3">
        <v>39295</v>
      </c>
      <c r="B1139" s="64">
        <v>1424.79339</v>
      </c>
    </row>
    <row r="1140" spans="1:2">
      <c r="A1140" s="3">
        <v>39326</v>
      </c>
      <c r="B1140" s="64">
        <v>1433.8842999999999</v>
      </c>
    </row>
    <row r="1141" spans="1:2">
      <c r="A1141" s="3">
        <v>39356</v>
      </c>
      <c r="B1141" s="64">
        <v>1443.8016500000001</v>
      </c>
    </row>
    <row r="1142" spans="1:2">
      <c r="A1142" s="3">
        <v>39387</v>
      </c>
      <c r="B1142" s="64">
        <v>1479.3388399999999</v>
      </c>
    </row>
    <row r="1143" spans="1:2">
      <c r="A1143" s="3">
        <v>39417</v>
      </c>
      <c r="B1143" s="64">
        <v>1476.03306</v>
      </c>
    </row>
    <row r="1144" spans="1:2">
      <c r="A1144" s="3">
        <v>39448</v>
      </c>
      <c r="B1144" s="64">
        <v>1495.8677700000001</v>
      </c>
    </row>
    <row r="1145" spans="1:2">
      <c r="A1145" s="3">
        <v>39479</v>
      </c>
      <c r="B1145" s="64">
        <v>1509.9173599999999</v>
      </c>
    </row>
    <row r="1146" spans="1:2">
      <c r="A1146" s="3">
        <v>39508</v>
      </c>
      <c r="B1146" s="64">
        <v>1552.89256</v>
      </c>
    </row>
    <row r="1147" spans="1:2">
      <c r="A1147" s="3">
        <v>39539</v>
      </c>
      <c r="B1147" s="64">
        <v>1577.68595</v>
      </c>
    </row>
    <row r="1148" spans="1:2">
      <c r="A1148" s="3">
        <v>39569</v>
      </c>
      <c r="B1148" s="64">
        <v>1624.79339</v>
      </c>
    </row>
    <row r="1149" spans="1:2">
      <c r="A1149" s="3">
        <v>39600</v>
      </c>
      <c r="B1149" s="64">
        <v>1657.0247899999999</v>
      </c>
    </row>
    <row r="1150" spans="1:2">
      <c r="A1150" s="3">
        <v>39630</v>
      </c>
      <c r="B1150" s="64">
        <v>1698.3471099999999</v>
      </c>
    </row>
    <row r="1151" spans="1:2">
      <c r="A1151" s="3">
        <v>39661</v>
      </c>
      <c r="B1151" s="64">
        <v>1644.6280999999999</v>
      </c>
    </row>
    <row r="1152" spans="1:2">
      <c r="A1152" s="3">
        <v>39692</v>
      </c>
      <c r="B1152" s="64">
        <v>1627.2727299999999</v>
      </c>
    </row>
    <row r="1153" spans="1:2">
      <c r="A1153" s="3">
        <v>39722</v>
      </c>
      <c r="B1153" s="64">
        <v>1540.49587</v>
      </c>
    </row>
    <row r="1154" spans="1:2">
      <c r="A1154" s="3">
        <v>39753</v>
      </c>
      <c r="B1154" s="64">
        <v>1461.1570200000001</v>
      </c>
    </row>
    <row r="1155" spans="1:2">
      <c r="A1155" s="3">
        <v>39783</v>
      </c>
      <c r="B1155" s="64">
        <v>1412.39669</v>
      </c>
    </row>
    <row r="1156" spans="1:2">
      <c r="A1156" s="3">
        <v>39814</v>
      </c>
      <c r="B1156" s="64">
        <v>1414.8760299999999</v>
      </c>
    </row>
    <row r="1157" spans="1:2">
      <c r="A1157" s="3">
        <v>39845</v>
      </c>
      <c r="B1157" s="64">
        <v>1399.17355</v>
      </c>
    </row>
    <row r="1158" spans="1:2">
      <c r="A1158" s="3">
        <v>39873</v>
      </c>
      <c r="B1158" s="64">
        <v>1389.2562</v>
      </c>
    </row>
    <row r="1159" spans="1:2">
      <c r="A1159" s="3">
        <v>39904</v>
      </c>
      <c r="B1159" s="64">
        <v>1397.5206599999999</v>
      </c>
    </row>
    <row r="1160" spans="1:2">
      <c r="A1160" s="3">
        <v>39934</v>
      </c>
      <c r="B1160" s="64">
        <v>1411.57025</v>
      </c>
    </row>
    <row r="1161" spans="1:2">
      <c r="A1161" s="3">
        <v>39965</v>
      </c>
      <c r="B1161" s="64">
        <v>1438.8429799999999</v>
      </c>
    </row>
    <row r="1162" spans="1:2">
      <c r="A1162" s="3">
        <v>39995</v>
      </c>
      <c r="B1162" s="64">
        <v>1425.6198300000001</v>
      </c>
    </row>
    <row r="1163" spans="1:2">
      <c r="A1163" s="3">
        <v>40026</v>
      </c>
      <c r="B1163" s="64">
        <v>1446.28099</v>
      </c>
    </row>
    <row r="1164" spans="1:2">
      <c r="A1164" s="3">
        <v>40057</v>
      </c>
      <c r="B1164" s="64">
        <v>1438.8429799999999</v>
      </c>
    </row>
    <row r="1165" spans="1:2">
      <c r="A1165" s="3">
        <v>40087</v>
      </c>
      <c r="B1165" s="64">
        <v>1447.93388</v>
      </c>
    </row>
    <row r="1166" spans="1:2">
      <c r="A1166" s="3">
        <v>40118</v>
      </c>
      <c r="B1166" s="64">
        <v>1466.1157000000001</v>
      </c>
    </row>
    <row r="1167" spans="1:2">
      <c r="A1167" s="3">
        <v>40148</v>
      </c>
      <c r="B1167" s="64">
        <v>1471.90083</v>
      </c>
    </row>
    <row r="1168" spans="1:2">
      <c r="A1168" s="3">
        <v>40179</v>
      </c>
      <c r="B1168" s="64">
        <v>1503.3057899999999</v>
      </c>
    </row>
    <row r="1169" spans="1:2">
      <c r="A1169" s="3">
        <v>40210</v>
      </c>
      <c r="B1169" s="64">
        <v>1495.8677700000001</v>
      </c>
    </row>
    <row r="1170" spans="1:2">
      <c r="A1170" s="3">
        <v>40238</v>
      </c>
      <c r="B1170" s="64">
        <v>1514.8760299999999</v>
      </c>
    </row>
    <row r="1171" spans="1:2">
      <c r="A1171" s="3">
        <v>40269</v>
      </c>
      <c r="B1171" s="64">
        <v>1523.96694</v>
      </c>
    </row>
    <row r="1172" spans="1:2">
      <c r="A1172" s="3">
        <v>40299</v>
      </c>
      <c r="B1172" s="64">
        <v>1527.2727299999999</v>
      </c>
    </row>
    <row r="1173" spans="1:2">
      <c r="A1173" s="3">
        <v>40330</v>
      </c>
      <c r="B1173" s="64">
        <v>1516.5289299999999</v>
      </c>
    </row>
    <row r="1174" spans="1:2">
      <c r="A1174" s="3">
        <v>40360</v>
      </c>
      <c r="B1174" s="64">
        <v>1521.4875999999999</v>
      </c>
    </row>
    <row r="1175" spans="1:2">
      <c r="A1175" s="3">
        <v>40391</v>
      </c>
      <c r="B1175" s="64">
        <v>1528.09917</v>
      </c>
    </row>
    <row r="1176" spans="1:2">
      <c r="A1176" s="3">
        <v>40422</v>
      </c>
      <c r="B1176" s="64">
        <v>1528.09917</v>
      </c>
    </row>
    <row r="1177" spans="1:2">
      <c r="A1177" s="3">
        <v>40452</v>
      </c>
      <c r="B1177" s="64">
        <v>1542.14876</v>
      </c>
    </row>
    <row r="1178" spans="1:2">
      <c r="A1178" s="3">
        <v>40483</v>
      </c>
      <c r="B1178" s="64">
        <v>1551.2396699999999</v>
      </c>
    </row>
    <row r="1179" spans="1:2">
      <c r="A1179" s="3">
        <v>40513</v>
      </c>
      <c r="B1179" s="64">
        <v>1567.7686000000001</v>
      </c>
    </row>
    <row r="1180" spans="1:2">
      <c r="A1180" s="3">
        <v>40544</v>
      </c>
      <c r="B1180" s="64">
        <v>1592.5619799999999</v>
      </c>
    </row>
    <row r="1181" spans="1:2">
      <c r="A1181" s="3">
        <v>40575</v>
      </c>
      <c r="B1181" s="64">
        <v>1618.18182</v>
      </c>
    </row>
    <row r="1182" spans="1:2">
      <c r="A1182" s="3">
        <v>40603</v>
      </c>
      <c r="B1182" s="64">
        <v>1646.28099</v>
      </c>
    </row>
    <row r="1183" spans="1:2">
      <c r="A1183" s="3">
        <v>40634</v>
      </c>
      <c r="B1183" s="64">
        <v>1678.5124000000001</v>
      </c>
    </row>
    <row r="1184" spans="1:2">
      <c r="A1184" s="3">
        <v>40664</v>
      </c>
      <c r="B1184" s="64">
        <v>1686.7768599999999</v>
      </c>
    </row>
    <row r="1185" spans="1:2">
      <c r="A1185" s="3">
        <v>40695</v>
      </c>
      <c r="B1185" s="64">
        <v>1685.1239700000001</v>
      </c>
    </row>
    <row r="1186" spans="1:2">
      <c r="A1186" s="3">
        <v>40725</v>
      </c>
      <c r="B1186" s="64">
        <v>1690.9090900000001</v>
      </c>
    </row>
    <row r="1187" spans="1:2">
      <c r="A1187" s="3">
        <v>40756</v>
      </c>
      <c r="B1187" s="64">
        <v>1679.3388399999999</v>
      </c>
    </row>
    <row r="1188" spans="1:2">
      <c r="A1188" s="3">
        <v>40787</v>
      </c>
      <c r="B1188" s="64">
        <v>1683.4710700000001</v>
      </c>
    </row>
    <row r="1189" spans="1:2">
      <c r="A1189" s="3">
        <v>40817</v>
      </c>
      <c r="B1189" s="64">
        <v>1661.9834699999999</v>
      </c>
    </row>
    <row r="1190" spans="1:2">
      <c r="A1190" s="3">
        <v>40848</v>
      </c>
      <c r="B1190" s="64">
        <v>1664.46281</v>
      </c>
    </row>
    <row r="1191" spans="1:2">
      <c r="A1191" s="3">
        <v>40878</v>
      </c>
      <c r="B1191" s="64">
        <v>1651.2396699999999</v>
      </c>
    </row>
    <row r="1192" spans="1:2">
      <c r="A1192" s="3">
        <v>40909</v>
      </c>
      <c r="B1192" s="64">
        <v>1658.67769</v>
      </c>
    </row>
    <row r="1193" spans="1:2">
      <c r="A1193" s="3">
        <v>40940</v>
      </c>
      <c r="B1193" s="64">
        <v>1666.1157000000001</v>
      </c>
    </row>
    <row r="1194" spans="1:2">
      <c r="A1194" s="3">
        <v>40969</v>
      </c>
      <c r="B1194" s="64">
        <v>1687.60331</v>
      </c>
    </row>
    <row r="1195" spans="1:2">
      <c r="A1195" s="3">
        <v>41000</v>
      </c>
      <c r="B1195" s="64">
        <v>1683.4710700000001</v>
      </c>
    </row>
    <row r="1196" spans="1:2">
      <c r="A1196" s="3">
        <v>41030</v>
      </c>
      <c r="B1196" s="64">
        <v>1668.5950399999999</v>
      </c>
    </row>
    <row r="1197" spans="1:2">
      <c r="A1197" s="3">
        <v>41061</v>
      </c>
      <c r="B1197" s="64">
        <v>1651.2396699999999</v>
      </c>
    </row>
    <row r="1198" spans="1:2">
      <c r="A1198" s="3">
        <v>41091</v>
      </c>
      <c r="B1198" s="64">
        <v>1653.71901</v>
      </c>
    </row>
    <row r="1199" spans="1:2">
      <c r="A1199" s="3">
        <v>41122</v>
      </c>
      <c r="B1199" s="64">
        <v>1675.20661</v>
      </c>
    </row>
    <row r="1200" spans="1:2">
      <c r="A1200" s="3">
        <v>41153</v>
      </c>
      <c r="B1200" s="64">
        <v>1689.2562</v>
      </c>
    </row>
    <row r="1201" spans="1:2">
      <c r="A1201" s="3">
        <v>41183</v>
      </c>
      <c r="B1201" s="64">
        <v>1681.81818</v>
      </c>
    </row>
    <row r="1202" spans="1:2">
      <c r="A1202" s="3">
        <v>41214</v>
      </c>
      <c r="B1202" s="64">
        <v>1667.7686000000001</v>
      </c>
    </row>
    <row r="1203" spans="1:2">
      <c r="A1203" s="3">
        <v>41244</v>
      </c>
      <c r="B1203" s="64">
        <v>1665.28926</v>
      </c>
    </row>
    <row r="1204" spans="1:2">
      <c r="A1204" s="3">
        <v>41275</v>
      </c>
      <c r="B1204" s="64">
        <v>1673.5537200000001</v>
      </c>
    </row>
    <row r="1205" spans="1:2">
      <c r="A1205" s="3">
        <v>41306</v>
      </c>
      <c r="B1205" s="64">
        <v>1688.42975</v>
      </c>
    </row>
    <row r="1206" spans="1:2">
      <c r="A1206" s="3">
        <v>41334</v>
      </c>
      <c r="B1206" s="64">
        <v>1685.9504099999999</v>
      </c>
    </row>
    <row r="1207" spans="1:2">
      <c r="A1207" s="3">
        <v>41365</v>
      </c>
      <c r="B1207" s="64">
        <v>1681.81818</v>
      </c>
    </row>
    <row r="1208" spans="1:2">
      <c r="A1208" s="3">
        <v>41395</v>
      </c>
      <c r="B1208" s="64">
        <v>1686.7768599999999</v>
      </c>
    </row>
    <row r="1209" spans="1:2">
      <c r="A1209" s="3">
        <v>41426</v>
      </c>
      <c r="B1209" s="64">
        <v>1688.42975</v>
      </c>
    </row>
    <row r="1210" spans="1:2">
      <c r="A1210" s="3">
        <v>41456</v>
      </c>
      <c r="B1210" s="64">
        <v>1689.2562</v>
      </c>
    </row>
    <row r="1211" spans="1:2">
      <c r="A1211" s="3">
        <v>41487</v>
      </c>
      <c r="B1211" s="64">
        <v>1687.60331</v>
      </c>
    </row>
    <row r="1212" spans="1:2">
      <c r="A1212" s="3">
        <v>41518</v>
      </c>
      <c r="B1212" s="64">
        <v>1685.1239700000001</v>
      </c>
    </row>
    <row r="1213" spans="1:2">
      <c r="A1213" s="3">
        <v>41548</v>
      </c>
      <c r="B1213" s="64">
        <v>1673.5537200000001</v>
      </c>
    </row>
    <row r="1214" spans="1:2">
      <c r="A1214" s="3">
        <v>41579</v>
      </c>
      <c r="B1214" s="64">
        <v>1662.8099199999999</v>
      </c>
    </row>
    <row r="1215" spans="1:2">
      <c r="A1215" s="3">
        <v>41609</v>
      </c>
      <c r="B1215" s="64">
        <v>1669.4214899999999</v>
      </c>
    </row>
    <row r="1216" spans="1:2">
      <c r="A1216" s="3">
        <v>41640</v>
      </c>
      <c r="B1216" s="64">
        <v>1684.2975200000001</v>
      </c>
    </row>
    <row r="1217" spans="1:2">
      <c r="A1217" s="3">
        <v>41671</v>
      </c>
      <c r="B1217" s="64">
        <v>1700</v>
      </c>
    </row>
    <row r="1218" spans="1:2">
      <c r="A1218" s="3">
        <v>41699</v>
      </c>
      <c r="B1218" s="64">
        <v>1710.7438</v>
      </c>
    </row>
    <row r="1219" spans="1:2">
      <c r="A1219" s="3">
        <v>41730</v>
      </c>
      <c r="B1219" s="64">
        <v>1721.4875999999999</v>
      </c>
    </row>
    <row r="1220" spans="1:2">
      <c r="A1220" s="3">
        <v>41760</v>
      </c>
      <c r="B1220" s="64">
        <v>1719.0082600000001</v>
      </c>
    </row>
    <row r="1221" spans="1:2">
      <c r="A1221" s="3">
        <v>41791</v>
      </c>
      <c r="B1221" s="64">
        <v>1721.4875999999999</v>
      </c>
    </row>
    <row r="1222" spans="1:2">
      <c r="A1222" s="3">
        <v>41821</v>
      </c>
      <c r="B1222" s="64">
        <v>1719.0082600000001</v>
      </c>
    </row>
    <row r="1223" spans="1:2">
      <c r="A1223" s="3">
        <v>41852</v>
      </c>
      <c r="B1223" s="64">
        <v>1710.7438</v>
      </c>
    </row>
    <row r="1224" spans="1:2">
      <c r="A1224" s="3">
        <v>41883</v>
      </c>
      <c r="B1224" s="64">
        <v>1705.78512</v>
      </c>
    </row>
    <row r="1225" spans="1:2">
      <c r="A1225" s="3">
        <v>41913</v>
      </c>
      <c r="B1225" s="64">
        <v>1680.9917399999999</v>
      </c>
    </row>
    <row r="1226" spans="1:2">
      <c r="A1226" s="3">
        <v>41944</v>
      </c>
      <c r="B1226" s="64">
        <v>1660.3305800000001</v>
      </c>
    </row>
    <row r="1227" spans="1:2">
      <c r="A1227" s="3">
        <v>41974</v>
      </c>
      <c r="B1227" s="64">
        <v>1628.09917</v>
      </c>
    </row>
    <row r="1228" spans="1:2">
      <c r="A1228" s="3">
        <v>42005</v>
      </c>
      <c r="B1228" s="64">
        <v>1586.7768599999999</v>
      </c>
    </row>
    <row r="1229" spans="1:2">
      <c r="A1229" s="3">
        <v>42036</v>
      </c>
      <c r="B1229" s="64">
        <v>1579.3388399999999</v>
      </c>
    </row>
    <row r="1230" spans="1:2">
      <c r="A1230" s="3">
        <v>42064</v>
      </c>
      <c r="B1230" s="64">
        <v>1582.64463</v>
      </c>
    </row>
    <row r="1231" spans="1:2">
      <c r="A1231" s="3">
        <v>42095</v>
      </c>
      <c r="B1231" s="64">
        <v>1577.68595</v>
      </c>
    </row>
    <row r="1232" spans="1:2">
      <c r="A1232" s="3">
        <v>42125</v>
      </c>
      <c r="B1232" s="64">
        <v>1598.3471099999999</v>
      </c>
    </row>
    <row r="1233" spans="1:2">
      <c r="A1233" s="3">
        <v>42156</v>
      </c>
      <c r="B1233" s="64">
        <v>1609.9173599999999</v>
      </c>
    </row>
    <row r="1234" spans="1:2">
      <c r="A1234" s="3">
        <v>42186</v>
      </c>
      <c r="B1234" s="64">
        <v>1602.4793400000001</v>
      </c>
    </row>
    <row r="1235" spans="1:2">
      <c r="A1235" s="3">
        <v>42217</v>
      </c>
      <c r="B1235" s="64">
        <v>1585.9504099999999</v>
      </c>
    </row>
    <row r="1236" spans="1:2">
      <c r="A1236" s="3">
        <v>42248</v>
      </c>
      <c r="B1236" s="64">
        <v>1562.8099199999999</v>
      </c>
    </row>
    <row r="1237" spans="1:2">
      <c r="A1237" s="3">
        <v>42278</v>
      </c>
      <c r="B1237" s="64">
        <v>1549.5867800000001</v>
      </c>
    </row>
    <row r="1238" spans="1:2">
      <c r="A1238" s="3">
        <v>42309</v>
      </c>
      <c r="B1238" s="64">
        <v>1534.71074</v>
      </c>
    </row>
    <row r="1239" spans="1:2">
      <c r="A1239" s="3">
        <v>42339</v>
      </c>
      <c r="B1239" s="64">
        <v>1516.5289299999999</v>
      </c>
    </row>
    <row r="1240" spans="1:2">
      <c r="A1240" s="3">
        <v>42370</v>
      </c>
      <c r="B1240" s="64">
        <v>1509.0909099999999</v>
      </c>
    </row>
    <row r="1241" spans="1:2">
      <c r="A1241" s="3">
        <v>42401</v>
      </c>
      <c r="B1241" s="64">
        <v>1498.3471099999999</v>
      </c>
    </row>
    <row r="1242" spans="1:2">
      <c r="A1242" s="3">
        <v>42430</v>
      </c>
      <c r="B1242" s="64">
        <v>1504.95868</v>
      </c>
    </row>
    <row r="1243" spans="1:2">
      <c r="A1243" s="3">
        <v>42461</v>
      </c>
      <c r="B1243" s="64">
        <v>1514.0495900000001</v>
      </c>
    </row>
    <row r="1244" spans="1:2">
      <c r="A1244" s="3">
        <v>42491</v>
      </c>
      <c r="B1244" s="64">
        <v>1531.4049600000001</v>
      </c>
    </row>
    <row r="1245" spans="1:2">
      <c r="A1245" s="3">
        <v>42522</v>
      </c>
      <c r="B1245" s="64">
        <v>1550.4132199999999</v>
      </c>
    </row>
    <row r="1246" spans="1:2">
      <c r="A1246" s="3">
        <v>42552</v>
      </c>
      <c r="B1246" s="64">
        <v>1551.2396699999999</v>
      </c>
    </row>
    <row r="1247" spans="1:2">
      <c r="A1247" s="3">
        <v>42583</v>
      </c>
      <c r="B1247" s="64">
        <v>1542.14876</v>
      </c>
    </row>
    <row r="1248" spans="1:2">
      <c r="A1248" s="3">
        <v>42614</v>
      </c>
      <c r="B1248" s="64">
        <v>1544.6280999999999</v>
      </c>
    </row>
    <row r="1249" spans="1:2">
      <c r="A1249" s="3">
        <v>42644</v>
      </c>
      <c r="B1249" s="64">
        <v>1542.9752100000001</v>
      </c>
    </row>
    <row r="1250" spans="1:2">
      <c r="A1250" s="3">
        <v>42675</v>
      </c>
      <c r="B1250" s="64">
        <v>1539.6694199999999</v>
      </c>
    </row>
    <row r="1251" spans="1:2">
      <c r="A1251" s="3">
        <v>42705</v>
      </c>
      <c r="B1251" s="64">
        <v>1555.3719000000001</v>
      </c>
    </row>
    <row r="1252" spans="1:2">
      <c r="A1252" s="3">
        <v>42736</v>
      </c>
      <c r="B1252" s="64">
        <v>1576.03306</v>
      </c>
    </row>
    <row r="1253" spans="1:2">
      <c r="A1253" s="3">
        <v>42767</v>
      </c>
      <c r="B1253" s="64">
        <v>1583.4710700000001</v>
      </c>
    </row>
    <row r="1254" spans="1:2">
      <c r="A1254" s="3">
        <v>42795</v>
      </c>
      <c r="B1254" s="64">
        <v>1582.64463</v>
      </c>
    </row>
    <row r="1255" spans="1:2">
      <c r="A1255" s="3">
        <v>42826</v>
      </c>
      <c r="B1255" s="64">
        <v>1595.04132</v>
      </c>
    </row>
    <row r="1256" spans="1:2">
      <c r="A1256" s="3">
        <v>42856</v>
      </c>
      <c r="B1256" s="64">
        <v>1593.38843</v>
      </c>
    </row>
    <row r="1257" spans="1:2">
      <c r="A1257" s="3">
        <v>42887</v>
      </c>
      <c r="B1257" s="64">
        <v>1600</v>
      </c>
    </row>
    <row r="1258" spans="1:2">
      <c r="A1258" s="3">
        <v>42917</v>
      </c>
      <c r="B1258" s="64">
        <v>1599.17355</v>
      </c>
    </row>
    <row r="1259" spans="1:2">
      <c r="A1259" s="3">
        <v>42948</v>
      </c>
      <c r="B1259" s="64">
        <v>1601.6528900000001</v>
      </c>
    </row>
    <row r="1260" spans="1:2">
      <c r="A1260" s="3">
        <v>42979</v>
      </c>
      <c r="B1260" s="64">
        <v>1609.9173599999999</v>
      </c>
    </row>
    <row r="1261" spans="1:2">
      <c r="A1261" s="3">
        <v>43009</v>
      </c>
      <c r="B1261" s="64">
        <v>1610.7438</v>
      </c>
    </row>
    <row r="1262" spans="1:2">
      <c r="A1262" s="3">
        <v>43040</v>
      </c>
      <c r="B1262" s="64">
        <v>1619.0082600000001</v>
      </c>
    </row>
    <row r="1263" spans="1:2">
      <c r="A1263" s="3">
        <v>43070</v>
      </c>
      <c r="B1263" s="64">
        <v>1622.31405</v>
      </c>
    </row>
    <row r="1264" spans="1:2">
      <c r="A1264" s="3">
        <v>43101</v>
      </c>
      <c r="B1264" s="64">
        <v>1635.53719</v>
      </c>
    </row>
    <row r="1265" spans="1:2">
      <c r="A1265" s="3">
        <v>43132</v>
      </c>
      <c r="B1265" s="64">
        <v>1647.10744</v>
      </c>
    </row>
    <row r="1266" spans="1:2">
      <c r="A1266" s="3">
        <v>43160</v>
      </c>
      <c r="B1266" s="64">
        <v>1647.10744</v>
      </c>
    </row>
    <row r="1267" spans="1:2">
      <c r="A1267" s="3">
        <v>43191</v>
      </c>
      <c r="B1267" s="64">
        <v>1655.3719000000001</v>
      </c>
    </row>
    <row r="1268" spans="1:2">
      <c r="A1268" s="3">
        <v>43221</v>
      </c>
      <c r="B1268" s="64">
        <v>1679.3388399999999</v>
      </c>
    </row>
    <row r="1269" spans="1:2">
      <c r="A1269" s="3">
        <v>43252</v>
      </c>
      <c r="B1269" s="64">
        <v>1687.60331</v>
      </c>
    </row>
    <row r="1270" spans="1:2">
      <c r="A1270" s="3">
        <v>43282</v>
      </c>
      <c r="B1270" s="64">
        <v>1688.42975</v>
      </c>
    </row>
    <row r="1271" spans="1:2">
      <c r="A1271" s="3">
        <v>43313</v>
      </c>
      <c r="B1271" s="64">
        <v>1680.9917399999999</v>
      </c>
    </row>
    <row r="1272" spans="1:2">
      <c r="A1272" s="3">
        <v>43344</v>
      </c>
      <c r="B1272" s="64">
        <v>1682.64463</v>
      </c>
    </row>
    <row r="1273" spans="1:2">
      <c r="A1273" s="3">
        <v>43374</v>
      </c>
      <c r="B1273" s="64">
        <v>1690.9090900000001</v>
      </c>
    </row>
    <row r="1274" spans="1:2">
      <c r="A1274" s="3">
        <v>43405</v>
      </c>
      <c r="B1274" s="64">
        <v>1671.90083</v>
      </c>
    </row>
    <row r="1275" spans="1:2">
      <c r="A1275" s="3">
        <v>43435</v>
      </c>
      <c r="B1275" s="64">
        <v>1661.1570200000001</v>
      </c>
    </row>
    <row r="1276" spans="1:2">
      <c r="A1276" s="3">
        <v>43466</v>
      </c>
      <c r="B1276" s="64">
        <v>1645.4545499999999</v>
      </c>
    </row>
    <row r="1277" spans="1:2">
      <c r="A1277" s="3">
        <v>43497</v>
      </c>
      <c r="B1277" s="64">
        <v>1646.28099</v>
      </c>
    </row>
    <row r="1278" spans="1:2">
      <c r="A1278" s="3">
        <v>43525</v>
      </c>
      <c r="B1278" s="64">
        <v>1659.50413</v>
      </c>
    </row>
    <row r="1279" spans="1:2">
      <c r="A1279" s="3">
        <v>43556</v>
      </c>
      <c r="B1279" s="64">
        <v>1670.24793</v>
      </c>
    </row>
    <row r="1280" spans="1:2">
      <c r="A1280" s="3">
        <v>43586</v>
      </c>
      <c r="B1280" s="64">
        <v>1666.9421500000001</v>
      </c>
    </row>
    <row r="1281" spans="1:2">
      <c r="A1281" s="3">
        <v>43617</v>
      </c>
      <c r="B1281" s="64">
        <v>1655.3719000000001</v>
      </c>
    </row>
    <row r="1282" spans="1:2">
      <c r="A1282" s="3">
        <v>43647</v>
      </c>
      <c r="B1282" s="64">
        <v>1658.67769</v>
      </c>
    </row>
    <row r="1283" spans="1:2">
      <c r="A1283" s="3">
        <v>43678</v>
      </c>
      <c r="B1283" s="64">
        <v>1646.28099</v>
      </c>
    </row>
    <row r="1284" spans="1:2">
      <c r="A1284" s="3">
        <v>43709</v>
      </c>
      <c r="B1284" s="64">
        <v>1639.6694199999999</v>
      </c>
    </row>
    <row r="1285" spans="1:2">
      <c r="A1285" s="3">
        <v>43739</v>
      </c>
      <c r="B1285" s="64">
        <v>1641.32231</v>
      </c>
    </row>
    <row r="1286" spans="1:2">
      <c r="A1286" s="3">
        <v>43770</v>
      </c>
      <c r="B1286" s="64">
        <v>1644.6280999999999</v>
      </c>
    </row>
    <row r="1287" spans="1:2">
      <c r="A1287" s="3">
        <v>43800</v>
      </c>
      <c r="B1287" s="64">
        <v>1644.6280999999999</v>
      </c>
    </row>
    <row r="1288" spans="1:2">
      <c r="A1288" s="3">
        <v>43831</v>
      </c>
      <c r="B1288" s="64">
        <v>1647.10744</v>
      </c>
    </row>
    <row r="1289" spans="1:2">
      <c r="A1289" s="3">
        <v>43862</v>
      </c>
      <c r="B1289" s="64">
        <v>1625.6198300000001</v>
      </c>
    </row>
    <row r="1290" spans="1:2">
      <c r="A1290" s="3">
        <v>43891</v>
      </c>
      <c r="B1290" s="64">
        <v>1595.8677700000001</v>
      </c>
    </row>
    <row r="1291" spans="1:2">
      <c r="A1291" s="3">
        <v>43922</v>
      </c>
      <c r="B1291" s="64">
        <v>1533.0578499999999</v>
      </c>
    </row>
    <row r="1292" spans="1:2">
      <c r="A1292" s="3">
        <v>43952</v>
      </c>
      <c r="B1292" s="64">
        <v>1558.67769</v>
      </c>
    </row>
    <row r="1293" spans="1:2">
      <c r="A1293" s="3">
        <v>43983</v>
      </c>
      <c r="B1293" s="64">
        <v>1580.1652899999999</v>
      </c>
    </row>
    <row r="1294" spans="1:2">
      <c r="A1294" s="3">
        <v>44013</v>
      </c>
      <c r="B1294" s="64">
        <v>1595.04132</v>
      </c>
    </row>
    <row r="1295" spans="1:2">
      <c r="A1295" s="3">
        <v>44044</v>
      </c>
      <c r="B1295" s="64">
        <v>1605.78512</v>
      </c>
    </row>
    <row r="1296" spans="1:2">
      <c r="A1296" s="3">
        <v>44075</v>
      </c>
      <c r="B1296" s="64">
        <v>1615.7024799999999</v>
      </c>
    </row>
    <row r="1297" spans="1:2">
      <c r="A1297" s="3">
        <v>44105</v>
      </c>
      <c r="B1297" s="64">
        <v>1623.96694</v>
      </c>
    </row>
    <row r="1298" spans="1:2">
      <c r="A1298" s="3">
        <v>44136</v>
      </c>
      <c r="B1298" s="64">
        <v>1638.8429799999999</v>
      </c>
    </row>
    <row r="1299" spans="1:2">
      <c r="A1299" s="3">
        <v>44166</v>
      </c>
      <c r="B1299" s="64">
        <v>1657.0247899999999</v>
      </c>
    </row>
    <row r="1300" spans="1:2">
      <c r="A1300" s="3">
        <v>44197</v>
      </c>
      <c r="B1300" s="64">
        <v>1692.5619799999999</v>
      </c>
    </row>
    <row r="1301" spans="1:2">
      <c r="A1301" s="3">
        <v>44228</v>
      </c>
      <c r="B1301" s="64">
        <v>1740.49587</v>
      </c>
    </row>
    <row r="1302" spans="1:2">
      <c r="A1302" s="3">
        <v>44256</v>
      </c>
      <c r="B1302" s="64">
        <v>1776.8595</v>
      </c>
    </row>
    <row r="1303" spans="1:2">
      <c r="A1303" s="3">
        <v>44287</v>
      </c>
      <c r="B1303" s="64">
        <v>1800.82645</v>
      </c>
    </row>
    <row r="1304" spans="1:2">
      <c r="A1304" s="3">
        <v>44317</v>
      </c>
      <c r="B1304" s="64">
        <v>1858.67769</v>
      </c>
    </row>
    <row r="1305" spans="1:2">
      <c r="A1305" s="3">
        <v>44348</v>
      </c>
      <c r="B1305" s="64">
        <v>1891.7355399999999</v>
      </c>
    </row>
    <row r="1306" spans="1:2">
      <c r="A1306" s="3">
        <v>44378</v>
      </c>
      <c r="B1306" s="64">
        <v>1916.1157000000001</v>
      </c>
    </row>
    <row r="1307" spans="1:2">
      <c r="A1307" s="3">
        <v>44409</v>
      </c>
      <c r="B1307" s="64">
        <v>1929.0495900000001</v>
      </c>
    </row>
    <row r="1308" spans="1:2">
      <c r="A1308" s="3">
        <v>44440</v>
      </c>
      <c r="B1308" s="64">
        <v>1947.75207</v>
      </c>
    </row>
    <row r="1309" spans="1:2">
      <c r="A1309" s="3">
        <v>44470</v>
      </c>
      <c r="B1309" s="64">
        <v>1987.31405</v>
      </c>
    </row>
    <row r="1310" spans="1:2">
      <c r="A1310" s="3">
        <v>44501</v>
      </c>
      <c r="B1310" s="64">
        <v>2010.63636</v>
      </c>
    </row>
    <row r="1311" spans="1:2">
      <c r="A1311" s="3">
        <v>44531</v>
      </c>
      <c r="B1311" s="64">
        <v>1994.5289299999999</v>
      </c>
    </row>
    <row r="1312" spans="1:2">
      <c r="A1312" s="3">
        <v>44562</v>
      </c>
      <c r="B1312" s="64">
        <v>2036.8016500000001</v>
      </c>
    </row>
    <row r="1313" spans="1:2">
      <c r="A1313" s="3">
        <v>44593</v>
      </c>
      <c r="B1313" s="64">
        <v>2088.09917</v>
      </c>
    </row>
    <row r="1314" spans="1:2">
      <c r="A1314" s="3">
        <v>44621</v>
      </c>
      <c r="B1314" s="64">
        <v>2148.8760299999999</v>
      </c>
    </row>
    <row r="1315" spans="1:2">
      <c r="A1315" s="3">
        <v>44652</v>
      </c>
      <c r="B1315" s="64">
        <v>2192.6446299999998</v>
      </c>
    </row>
    <row r="1316" spans="1:2">
      <c r="A1316" s="3">
        <v>44682</v>
      </c>
      <c r="B1316" s="64">
        <v>2258.2727300000001</v>
      </c>
    </row>
    <row r="1317" spans="1:2">
      <c r="A1317" s="3">
        <v>44713</v>
      </c>
      <c r="B1317" s="64">
        <v>2316.1239700000001</v>
      </c>
    </row>
    <row r="1318" spans="1:2">
      <c r="A1318" s="3">
        <v>44743</v>
      </c>
      <c r="B1318" s="64">
        <v>2250.1983500000001</v>
      </c>
    </row>
    <row r="1319" spans="1:2">
      <c r="A1319" s="3">
        <v>44774</v>
      </c>
      <c r="B1319" s="64">
        <v>2227.6528899999998</v>
      </c>
    </row>
    <row r="1320" spans="1:2">
      <c r="A1320" s="3">
        <v>44805</v>
      </c>
      <c r="B1320" s="64">
        <v>2214.0330600000002</v>
      </c>
    </row>
    <row r="1321" spans="1:2">
      <c r="A1321" s="3">
        <v>44835</v>
      </c>
      <c r="B1321" s="64">
        <v>2190.5867800000001</v>
      </c>
    </row>
    <row r="1322" spans="1:2">
      <c r="A1322" s="3">
        <v>44866</v>
      </c>
      <c r="B1322" s="64">
        <v>2174.85124</v>
      </c>
    </row>
    <row r="1323" spans="1:2">
      <c r="A1323" s="3">
        <v>44896</v>
      </c>
      <c r="B1323" s="64">
        <v>2131.3801699999999</v>
      </c>
    </row>
    <row r="1324" spans="1:2">
      <c r="A1324" s="3">
        <v>44927</v>
      </c>
      <c r="B1324" s="64">
        <v>2150.63636</v>
      </c>
    </row>
    <row r="1325" spans="1:2">
      <c r="A1325" s="3">
        <v>44958</v>
      </c>
      <c r="B1325" s="64">
        <v>2137.7603300000001</v>
      </c>
    </row>
    <row r="1326" spans="1:2">
      <c r="A1326" s="3">
        <v>44986</v>
      </c>
      <c r="B1326" s="64">
        <v>2124.4793399999999</v>
      </c>
    </row>
    <row r="1327" spans="1:2">
      <c r="A1327" s="3">
        <v>45017</v>
      </c>
      <c r="B1327" s="64">
        <v>2123.2066100000002</v>
      </c>
    </row>
    <row r="1328" spans="1:2">
      <c r="A1328" s="3">
        <v>45047</v>
      </c>
      <c r="B1328" s="64">
        <v>2096.4462800000001</v>
      </c>
    </row>
    <row r="1329" spans="1:2">
      <c r="A1329" s="3">
        <v>45078</v>
      </c>
      <c r="B1329" s="64">
        <v>2098.0165299999999</v>
      </c>
    </row>
    <row r="1330" spans="1:2">
      <c r="A1330" s="3">
        <v>45108</v>
      </c>
      <c r="B1330" s="64">
        <v>2097.8099200000001</v>
      </c>
    </row>
    <row r="1331" spans="1:2">
      <c r="A1331" s="3">
        <v>45139</v>
      </c>
      <c r="B1331" s="64">
        <v>2129.5867800000001</v>
      </c>
    </row>
    <row r="1332" spans="1:2">
      <c r="A1332" s="3">
        <v>45170</v>
      </c>
      <c r="B1332" s="64">
        <v>2139.9504099999999</v>
      </c>
    </row>
    <row r="1333" spans="1:2">
      <c r="A1333" s="3">
        <v>45200</v>
      </c>
      <c r="B1333" s="64">
        <v>2109.0247899999999</v>
      </c>
    </row>
    <row r="1334" spans="1:2">
      <c r="A1334" s="3">
        <v>45231</v>
      </c>
      <c r="B1334" s="64">
        <v>2089.7190099999998</v>
      </c>
    </row>
    <row r="1335" spans="1:2">
      <c r="A1335" s="3">
        <v>45261</v>
      </c>
      <c r="B1335" s="64">
        <v>2065.0082600000001</v>
      </c>
    </row>
    <row r="1336" spans="1:2">
      <c r="A1336" s="3">
        <v>45292</v>
      </c>
      <c r="B1336" s="64">
        <v>2076.9090900000001</v>
      </c>
    </row>
    <row r="1337" spans="1:2">
      <c r="A1337" s="3">
        <v>45323</v>
      </c>
      <c r="B1337" s="64">
        <v>2106.7272699999999</v>
      </c>
    </row>
    <row r="1338" spans="1:2">
      <c r="A1338" s="3">
        <v>45352</v>
      </c>
      <c r="B1338" s="64">
        <v>2108.39669</v>
      </c>
    </row>
    <row r="1339" spans="1:2">
      <c r="A1339" s="3">
        <v>45383</v>
      </c>
      <c r="B1339" s="64">
        <v>2125.2314000000001</v>
      </c>
    </row>
    <row r="1340" spans="1:2">
      <c r="A1340" s="3">
        <v>45413</v>
      </c>
      <c r="B1340" s="64">
        <v>2107.1983500000001</v>
      </c>
    </row>
  </sheetData>
  <hyperlinks>
    <hyperlink ref="B1" r:id="rId1" xr:uid="{BBB38767-056F-4812-A933-A7BBC19B9839}"/>
    <hyperlink ref="B3" location="Summary!A1" display="PPIACO" xr:uid="{1DDA197A-D3E1-4561-B15E-23600DF5D1EF}"/>
  </hyperlink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AF17-4BDF-4D07-A05B-6CDFC43A5D7F}">
  <sheetPr>
    <tabColor rgb="FF00B0F0"/>
  </sheetPr>
  <dimension ref="A1:B477"/>
  <sheetViews>
    <sheetView workbookViewId="0"/>
  </sheetViews>
  <sheetFormatPr defaultRowHeight="12.5"/>
  <cols>
    <col min="1" max="1" width="10.08984375" style="1" bestFit="1" customWidth="1"/>
    <col min="2" max="2" width="55.3632812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7" t="s">
        <v>73</v>
      </c>
    </row>
    <row r="3" spans="1:2" ht="14.5">
      <c r="A3" s="65" t="s">
        <v>1</v>
      </c>
      <c r="B3" s="81" t="s">
        <v>72</v>
      </c>
    </row>
    <row r="4" spans="1:2">
      <c r="A4" s="3">
        <v>31017</v>
      </c>
      <c r="B4" s="64">
        <v>100</v>
      </c>
    </row>
    <row r="5" spans="1:2">
      <c r="A5" s="3">
        <v>31048</v>
      </c>
      <c r="B5" s="64">
        <v>100</v>
      </c>
    </row>
    <row r="6" spans="1:2">
      <c r="A6" s="3">
        <v>31079</v>
      </c>
      <c r="B6" s="64">
        <v>100</v>
      </c>
    </row>
    <row r="7" spans="1:2">
      <c r="A7" s="3">
        <v>31107</v>
      </c>
      <c r="B7" s="64">
        <v>100</v>
      </c>
    </row>
    <row r="8" spans="1:2">
      <c r="A8" s="3">
        <v>31138</v>
      </c>
      <c r="B8" s="64">
        <v>100</v>
      </c>
    </row>
    <row r="9" spans="1:2">
      <c r="A9" s="3">
        <v>31168</v>
      </c>
      <c r="B9" s="64">
        <v>100</v>
      </c>
    </row>
    <row r="10" spans="1:2">
      <c r="A10" s="3">
        <v>31199</v>
      </c>
      <c r="B10" s="64">
        <v>100</v>
      </c>
    </row>
    <row r="11" spans="1:2">
      <c r="A11" s="3">
        <v>31229</v>
      </c>
      <c r="B11" s="64">
        <v>100</v>
      </c>
    </row>
    <row r="12" spans="1:2">
      <c r="A12" s="3">
        <v>31260</v>
      </c>
      <c r="B12" s="64">
        <v>100</v>
      </c>
    </row>
    <row r="13" spans="1:2">
      <c r="A13" s="3">
        <v>31291</v>
      </c>
      <c r="B13" s="64">
        <v>100</v>
      </c>
    </row>
    <row r="14" spans="1:2">
      <c r="A14" s="3">
        <v>31321</v>
      </c>
      <c r="B14" s="64">
        <v>100</v>
      </c>
    </row>
    <row r="15" spans="1:2">
      <c r="A15" s="3">
        <v>31352</v>
      </c>
      <c r="B15" s="64">
        <v>100</v>
      </c>
    </row>
    <row r="16" spans="1:2">
      <c r="A16" s="3">
        <v>31382</v>
      </c>
      <c r="B16" s="64">
        <v>100</v>
      </c>
    </row>
    <row r="17" spans="1:2">
      <c r="A17" s="3">
        <v>31413</v>
      </c>
      <c r="B17" s="64">
        <v>101.3</v>
      </c>
    </row>
    <row r="18" spans="1:2">
      <c r="A18" s="3">
        <v>31444</v>
      </c>
      <c r="B18" s="64">
        <v>99.9</v>
      </c>
    </row>
    <row r="19" spans="1:2">
      <c r="A19" s="3">
        <v>31472</v>
      </c>
      <c r="B19" s="64">
        <v>98.3</v>
      </c>
    </row>
    <row r="20" spans="1:2">
      <c r="A20" s="3">
        <v>31503</v>
      </c>
      <c r="B20" s="64">
        <v>97.9</v>
      </c>
    </row>
    <row r="21" spans="1:2">
      <c r="A21" s="3">
        <v>31533</v>
      </c>
      <c r="B21" s="64">
        <v>98.2</v>
      </c>
    </row>
    <row r="22" spans="1:2">
      <c r="A22" s="3">
        <v>31564</v>
      </c>
      <c r="B22" s="64">
        <v>98.2</v>
      </c>
    </row>
    <row r="23" spans="1:2">
      <c r="A23" s="3">
        <v>31594</v>
      </c>
      <c r="B23" s="64">
        <v>97.5</v>
      </c>
    </row>
    <row r="24" spans="1:2">
      <c r="A24" s="3">
        <v>31625</v>
      </c>
      <c r="B24" s="64">
        <v>97.4</v>
      </c>
    </row>
    <row r="25" spans="1:2">
      <c r="A25" s="3">
        <v>31656</v>
      </c>
      <c r="B25" s="64">
        <v>97.6</v>
      </c>
    </row>
    <row r="26" spans="1:2">
      <c r="A26" s="3">
        <v>31686</v>
      </c>
      <c r="B26" s="64">
        <v>98.2</v>
      </c>
    </row>
    <row r="27" spans="1:2">
      <c r="A27" s="3">
        <v>31717</v>
      </c>
      <c r="B27" s="64">
        <v>98.3</v>
      </c>
    </row>
    <row r="28" spans="1:2">
      <c r="A28" s="3">
        <v>31747</v>
      </c>
      <c r="B28" s="64">
        <v>98.3</v>
      </c>
    </row>
    <row r="29" spans="1:2">
      <c r="A29" s="3">
        <v>31778</v>
      </c>
      <c r="B29" s="64">
        <v>99.1</v>
      </c>
    </row>
    <row r="30" spans="1:2">
      <c r="A30" s="3">
        <v>31809</v>
      </c>
      <c r="B30" s="64">
        <v>99.5</v>
      </c>
    </row>
    <row r="31" spans="1:2">
      <c r="A31" s="3">
        <v>31837</v>
      </c>
      <c r="B31" s="64">
        <v>99.5</v>
      </c>
    </row>
    <row r="32" spans="1:2">
      <c r="A32" s="3">
        <v>31868</v>
      </c>
      <c r="B32" s="64">
        <v>100.2</v>
      </c>
    </row>
    <row r="33" spans="1:2">
      <c r="A33" s="3">
        <v>31898</v>
      </c>
      <c r="B33" s="64">
        <v>100.6</v>
      </c>
    </row>
    <row r="34" spans="1:2">
      <c r="A34" s="3">
        <v>31929</v>
      </c>
      <c r="B34" s="64">
        <v>100.9</v>
      </c>
    </row>
    <row r="35" spans="1:2">
      <c r="A35" s="3">
        <v>31959</v>
      </c>
      <c r="B35" s="64">
        <v>101.3</v>
      </c>
    </row>
    <row r="36" spans="1:2">
      <c r="A36" s="3">
        <v>31990</v>
      </c>
      <c r="B36" s="64">
        <v>101.6</v>
      </c>
    </row>
    <row r="37" spans="1:2">
      <c r="A37" s="3">
        <v>32021</v>
      </c>
      <c r="B37" s="64">
        <v>101.3</v>
      </c>
    </row>
    <row r="38" spans="1:2">
      <c r="A38" s="3">
        <v>32051</v>
      </c>
      <c r="B38" s="64">
        <v>102</v>
      </c>
    </row>
    <row r="39" spans="1:2">
      <c r="A39" s="3">
        <v>32082</v>
      </c>
      <c r="B39" s="64">
        <v>102.2</v>
      </c>
    </row>
    <row r="40" spans="1:2">
      <c r="A40" s="3">
        <v>32112</v>
      </c>
      <c r="B40" s="64">
        <v>102.1</v>
      </c>
    </row>
    <row r="41" spans="1:2">
      <c r="A41" s="3">
        <v>32143</v>
      </c>
      <c r="B41" s="64">
        <v>102.4</v>
      </c>
    </row>
    <row r="42" spans="1:2">
      <c r="A42" s="3">
        <v>32174</v>
      </c>
      <c r="B42" s="64">
        <v>102.6</v>
      </c>
    </row>
    <row r="43" spans="1:2">
      <c r="A43" s="3">
        <v>32203</v>
      </c>
      <c r="B43" s="64">
        <v>102.8</v>
      </c>
    </row>
    <row r="44" spans="1:2">
      <c r="A44" s="3">
        <v>32234</v>
      </c>
      <c r="B44" s="64">
        <v>103.4</v>
      </c>
    </row>
    <row r="45" spans="1:2">
      <c r="A45" s="3">
        <v>32264</v>
      </c>
      <c r="B45" s="64">
        <v>103.9</v>
      </c>
    </row>
    <row r="46" spans="1:2">
      <c r="A46" s="3">
        <v>32295</v>
      </c>
      <c r="B46" s="64">
        <v>104.3</v>
      </c>
    </row>
    <row r="47" spans="1:2">
      <c r="A47" s="3">
        <v>32325</v>
      </c>
      <c r="B47" s="64">
        <v>104.9</v>
      </c>
    </row>
    <row r="48" spans="1:2">
      <c r="A48" s="3">
        <v>32356</v>
      </c>
      <c r="B48" s="64">
        <v>105.1</v>
      </c>
    </row>
    <row r="49" spans="1:2">
      <c r="A49" s="3">
        <v>32387</v>
      </c>
      <c r="B49" s="64">
        <v>105.1</v>
      </c>
    </row>
    <row r="50" spans="1:2">
      <c r="A50" s="3">
        <v>32417</v>
      </c>
      <c r="B50" s="64">
        <v>105.6</v>
      </c>
    </row>
    <row r="51" spans="1:2">
      <c r="A51" s="3">
        <v>32448</v>
      </c>
      <c r="B51" s="64">
        <v>106.1</v>
      </c>
    </row>
    <row r="52" spans="1:2">
      <c r="A52" s="3">
        <v>32478</v>
      </c>
      <c r="B52" s="64">
        <v>106.4</v>
      </c>
    </row>
    <row r="53" spans="1:2">
      <c r="A53" s="3">
        <v>32509</v>
      </c>
      <c r="B53" s="64">
        <v>107.5</v>
      </c>
    </row>
    <row r="54" spans="1:2">
      <c r="A54" s="3">
        <v>32540</v>
      </c>
      <c r="B54" s="64">
        <v>107.9</v>
      </c>
    </row>
    <row r="55" spans="1:2">
      <c r="A55" s="3">
        <v>32568</v>
      </c>
      <c r="B55" s="64">
        <v>108.5</v>
      </c>
    </row>
    <row r="56" spans="1:2">
      <c r="A56" s="3">
        <v>32599</v>
      </c>
      <c r="B56" s="64">
        <v>109.4</v>
      </c>
    </row>
    <row r="57" spans="1:2">
      <c r="A57" s="3">
        <v>32629</v>
      </c>
      <c r="B57" s="64">
        <v>110.1</v>
      </c>
    </row>
    <row r="58" spans="1:2">
      <c r="A58" s="3">
        <v>32660</v>
      </c>
      <c r="B58" s="64">
        <v>110.1</v>
      </c>
    </row>
    <row r="59" spans="1:2">
      <c r="A59" s="3">
        <v>32690</v>
      </c>
      <c r="B59" s="64">
        <v>109.9</v>
      </c>
    </row>
    <row r="60" spans="1:2">
      <c r="A60" s="3">
        <v>32721</v>
      </c>
      <c r="B60" s="64">
        <v>109.6</v>
      </c>
    </row>
    <row r="61" spans="1:2">
      <c r="A61" s="3">
        <v>32752</v>
      </c>
      <c r="B61" s="64">
        <v>109.9</v>
      </c>
    </row>
    <row r="62" spans="1:2">
      <c r="A62" s="3">
        <v>32782</v>
      </c>
      <c r="B62" s="64">
        <v>110.8</v>
      </c>
    </row>
    <row r="63" spans="1:2">
      <c r="A63" s="3">
        <v>32813</v>
      </c>
      <c r="B63" s="64">
        <v>110.8</v>
      </c>
    </row>
    <row r="64" spans="1:2">
      <c r="A64" s="3">
        <v>32843</v>
      </c>
      <c r="B64" s="64">
        <v>111</v>
      </c>
    </row>
    <row r="65" spans="1:2">
      <c r="A65" s="3">
        <v>32874</v>
      </c>
      <c r="B65" s="64">
        <v>112.7</v>
      </c>
    </row>
    <row r="66" spans="1:2">
      <c r="A66" s="3">
        <v>32905</v>
      </c>
      <c r="B66" s="64">
        <v>112.2</v>
      </c>
    </row>
    <row r="67" spans="1:2">
      <c r="A67" s="3">
        <v>32933</v>
      </c>
      <c r="B67" s="64">
        <v>112.3</v>
      </c>
    </row>
    <row r="68" spans="1:2">
      <c r="A68" s="3">
        <v>32964</v>
      </c>
      <c r="B68" s="64">
        <v>112.6</v>
      </c>
    </row>
    <row r="69" spans="1:2">
      <c r="A69" s="3">
        <v>32994</v>
      </c>
      <c r="B69" s="64">
        <v>113.1</v>
      </c>
    </row>
    <row r="70" spans="1:2">
      <c r="A70" s="3">
        <v>33025</v>
      </c>
      <c r="B70" s="64">
        <v>113.1</v>
      </c>
    </row>
    <row r="71" spans="1:2">
      <c r="A71" s="3">
        <v>33055</v>
      </c>
      <c r="B71" s="64">
        <v>113.2</v>
      </c>
    </row>
    <row r="72" spans="1:2">
      <c r="A72" s="3">
        <v>33086</v>
      </c>
      <c r="B72" s="64">
        <v>114.6</v>
      </c>
    </row>
    <row r="73" spans="1:2">
      <c r="A73" s="3">
        <v>33117</v>
      </c>
      <c r="B73" s="64">
        <v>116.2</v>
      </c>
    </row>
    <row r="74" spans="1:2">
      <c r="A74" s="3">
        <v>33147</v>
      </c>
      <c r="B74" s="64">
        <v>118.1</v>
      </c>
    </row>
    <row r="75" spans="1:2">
      <c r="A75" s="3">
        <v>33178</v>
      </c>
      <c r="B75" s="64">
        <v>118.2</v>
      </c>
    </row>
    <row r="76" spans="1:2">
      <c r="A76" s="3">
        <v>33208</v>
      </c>
      <c r="B76" s="64">
        <v>117.2</v>
      </c>
    </row>
    <row r="77" spans="1:2">
      <c r="A77" s="3">
        <v>33239</v>
      </c>
      <c r="B77" s="64">
        <v>116.9</v>
      </c>
    </row>
    <row r="78" spans="1:2">
      <c r="A78" s="3">
        <v>33270</v>
      </c>
      <c r="B78" s="64">
        <v>116.2</v>
      </c>
    </row>
    <row r="79" spans="1:2">
      <c r="A79" s="3">
        <v>33298</v>
      </c>
      <c r="B79" s="64">
        <v>115.3</v>
      </c>
    </row>
    <row r="80" spans="1:2">
      <c r="A80" s="3">
        <v>33329</v>
      </c>
      <c r="B80" s="64">
        <v>115.4</v>
      </c>
    </row>
    <row r="81" spans="1:2">
      <c r="A81" s="3">
        <v>33359</v>
      </c>
      <c r="B81" s="64">
        <v>115.6</v>
      </c>
    </row>
    <row r="82" spans="1:2">
      <c r="A82" s="3">
        <v>33390</v>
      </c>
      <c r="B82" s="64">
        <v>115.6</v>
      </c>
    </row>
    <row r="83" spans="1:2">
      <c r="A83" s="3">
        <v>33420</v>
      </c>
      <c r="B83" s="64">
        <v>115.4</v>
      </c>
    </row>
    <row r="84" spans="1:2">
      <c r="A84" s="3">
        <v>33451</v>
      </c>
      <c r="B84" s="64">
        <v>115.7</v>
      </c>
    </row>
    <row r="85" spans="1:2">
      <c r="A85" s="3">
        <v>33482</v>
      </c>
      <c r="B85" s="64">
        <v>115.7</v>
      </c>
    </row>
    <row r="86" spans="1:2">
      <c r="A86" s="3">
        <v>33512</v>
      </c>
      <c r="B86" s="64">
        <v>116.4</v>
      </c>
    </row>
    <row r="87" spans="1:2">
      <c r="A87" s="3">
        <v>33543</v>
      </c>
      <c r="B87" s="64">
        <v>116.5</v>
      </c>
    </row>
    <row r="88" spans="1:2">
      <c r="A88" s="3">
        <v>33573</v>
      </c>
      <c r="B88" s="64">
        <v>116</v>
      </c>
    </row>
    <row r="89" spans="1:2">
      <c r="A89" s="3">
        <v>33604</v>
      </c>
      <c r="B89" s="64">
        <v>115.9</v>
      </c>
    </row>
    <row r="90" spans="1:2">
      <c r="A90" s="3">
        <v>33635</v>
      </c>
      <c r="B90" s="64">
        <v>116.3</v>
      </c>
    </row>
    <row r="91" spans="1:2">
      <c r="A91" s="3">
        <v>33664</v>
      </c>
      <c r="B91" s="64">
        <v>116.4</v>
      </c>
    </row>
    <row r="92" spans="1:2">
      <c r="A92" s="3">
        <v>33695</v>
      </c>
      <c r="B92" s="64">
        <v>116.9</v>
      </c>
    </row>
    <row r="93" spans="1:2">
      <c r="A93" s="3">
        <v>33725</v>
      </c>
      <c r="B93" s="64">
        <v>117.6</v>
      </c>
    </row>
    <row r="94" spans="1:2">
      <c r="A94" s="3">
        <v>33756</v>
      </c>
      <c r="B94" s="64">
        <v>117.9</v>
      </c>
    </row>
    <row r="95" spans="1:2">
      <c r="A95" s="3">
        <v>33786</v>
      </c>
      <c r="B95" s="64">
        <v>117.8</v>
      </c>
    </row>
    <row r="96" spans="1:2">
      <c r="A96" s="3">
        <v>33817</v>
      </c>
      <c r="B96" s="64">
        <v>117.6</v>
      </c>
    </row>
    <row r="97" spans="1:2">
      <c r="A97" s="3">
        <v>33848</v>
      </c>
      <c r="B97" s="64">
        <v>117.6</v>
      </c>
    </row>
    <row r="98" spans="1:2">
      <c r="A98" s="3">
        <v>33878</v>
      </c>
      <c r="B98" s="64">
        <v>118.3</v>
      </c>
    </row>
    <row r="99" spans="1:2">
      <c r="A99" s="3">
        <v>33909</v>
      </c>
      <c r="B99" s="64">
        <v>118.2</v>
      </c>
    </row>
    <row r="100" spans="1:2">
      <c r="A100" s="3">
        <v>33939</v>
      </c>
      <c r="B100" s="64">
        <v>117.9</v>
      </c>
    </row>
    <row r="101" spans="1:2">
      <c r="A101" s="3">
        <v>33970</v>
      </c>
      <c r="B101" s="64">
        <v>118.4</v>
      </c>
    </row>
    <row r="102" spans="1:2">
      <c r="A102" s="3">
        <v>34001</v>
      </c>
      <c r="B102" s="64">
        <v>118.9</v>
      </c>
    </row>
    <row r="103" spans="1:2">
      <c r="A103" s="3">
        <v>34029</v>
      </c>
      <c r="B103" s="64">
        <v>119.3</v>
      </c>
    </row>
    <row r="104" spans="1:2">
      <c r="A104" s="3">
        <v>34060</v>
      </c>
      <c r="B104" s="64">
        <v>119.7</v>
      </c>
    </row>
    <row r="105" spans="1:2">
      <c r="A105" s="3">
        <v>34090</v>
      </c>
      <c r="B105" s="64">
        <v>119.8</v>
      </c>
    </row>
    <row r="106" spans="1:2">
      <c r="A106" s="3">
        <v>34121</v>
      </c>
      <c r="B106" s="64">
        <v>119.5</v>
      </c>
    </row>
    <row r="107" spans="1:2">
      <c r="A107" s="3">
        <v>34151</v>
      </c>
      <c r="B107" s="64">
        <v>119.3</v>
      </c>
    </row>
    <row r="108" spans="1:2">
      <c r="A108" s="3">
        <v>34182</v>
      </c>
      <c r="B108" s="64">
        <v>118.6</v>
      </c>
    </row>
    <row r="109" spans="1:2">
      <c r="A109" s="3">
        <v>34213</v>
      </c>
      <c r="B109" s="64">
        <v>118.4</v>
      </c>
    </row>
    <row r="110" spans="1:2">
      <c r="A110" s="3">
        <v>34243</v>
      </c>
      <c r="B110" s="64">
        <v>119.4</v>
      </c>
    </row>
    <row r="111" spans="1:2">
      <c r="A111" s="3">
        <v>34274</v>
      </c>
      <c r="B111" s="64">
        <v>119.3</v>
      </c>
    </row>
    <row r="112" spans="1:2">
      <c r="A112" s="3">
        <v>34304</v>
      </c>
      <c r="B112" s="64">
        <v>118.8</v>
      </c>
    </row>
    <row r="113" spans="1:2">
      <c r="A113" s="3">
        <v>34335</v>
      </c>
      <c r="B113" s="64">
        <v>119.3</v>
      </c>
    </row>
    <row r="114" spans="1:2">
      <c r="A114" s="3">
        <v>34366</v>
      </c>
      <c r="B114" s="64">
        <v>119.8</v>
      </c>
    </row>
    <row r="115" spans="1:2">
      <c r="A115" s="3">
        <v>34394</v>
      </c>
      <c r="B115" s="64">
        <v>119.9</v>
      </c>
    </row>
    <row r="116" spans="1:2">
      <c r="A116" s="3">
        <v>34425</v>
      </c>
      <c r="B116" s="64">
        <v>120.1</v>
      </c>
    </row>
    <row r="117" spans="1:2">
      <c r="A117" s="3">
        <v>34455</v>
      </c>
      <c r="B117" s="64">
        <v>120.4</v>
      </c>
    </row>
    <row r="118" spans="1:2">
      <c r="A118" s="3">
        <v>34486</v>
      </c>
      <c r="B118" s="64">
        <v>120.4</v>
      </c>
    </row>
    <row r="119" spans="1:2">
      <c r="A119" s="3">
        <v>34516</v>
      </c>
      <c r="B119" s="64">
        <v>120.9</v>
      </c>
    </row>
    <row r="120" spans="1:2">
      <c r="A120" s="3">
        <v>34547</v>
      </c>
      <c r="B120" s="64">
        <v>121.5</v>
      </c>
    </row>
    <row r="121" spans="1:2">
      <c r="A121" s="3">
        <v>34578</v>
      </c>
      <c r="B121" s="64">
        <v>121.1</v>
      </c>
    </row>
    <row r="122" spans="1:2">
      <c r="A122" s="3">
        <v>34608</v>
      </c>
      <c r="B122" s="64">
        <v>121.5</v>
      </c>
    </row>
    <row r="123" spans="1:2">
      <c r="A123" s="3">
        <v>34639</v>
      </c>
      <c r="B123" s="64">
        <v>121.9</v>
      </c>
    </row>
    <row r="124" spans="1:2">
      <c r="A124" s="3">
        <v>34669</v>
      </c>
      <c r="B124" s="64">
        <v>121.7</v>
      </c>
    </row>
    <row r="125" spans="1:2">
      <c r="A125" s="3">
        <v>34700</v>
      </c>
      <c r="B125" s="64">
        <v>122.6</v>
      </c>
    </row>
    <row r="126" spans="1:2">
      <c r="A126" s="3">
        <v>34731</v>
      </c>
      <c r="B126" s="64">
        <v>123.1</v>
      </c>
    </row>
    <row r="127" spans="1:2">
      <c r="A127" s="3">
        <v>34759</v>
      </c>
      <c r="B127" s="64">
        <v>123.4</v>
      </c>
    </row>
    <row r="128" spans="1:2">
      <c r="A128" s="3">
        <v>34790</v>
      </c>
      <c r="B128" s="64">
        <v>124.1</v>
      </c>
    </row>
    <row r="129" spans="1:2">
      <c r="A129" s="3">
        <v>34820</v>
      </c>
      <c r="B129" s="64">
        <v>124.5</v>
      </c>
    </row>
    <row r="130" spans="1:2">
      <c r="A130" s="3">
        <v>34851</v>
      </c>
      <c r="B130" s="64">
        <v>124.4</v>
      </c>
    </row>
    <row r="131" spans="1:2">
      <c r="A131" s="3">
        <v>34881</v>
      </c>
      <c r="B131" s="64">
        <v>124.4</v>
      </c>
    </row>
    <row r="132" spans="1:2">
      <c r="A132" s="3">
        <v>34912</v>
      </c>
      <c r="B132" s="64">
        <v>124.4</v>
      </c>
    </row>
    <row r="133" spans="1:2">
      <c r="A133" s="3">
        <v>34943</v>
      </c>
      <c r="B133" s="64">
        <v>124.3</v>
      </c>
    </row>
    <row r="134" spans="1:2">
      <c r="A134" s="3">
        <v>34973</v>
      </c>
      <c r="B134" s="64">
        <v>125.1</v>
      </c>
    </row>
    <row r="135" spans="1:2">
      <c r="A135" s="3">
        <v>35004</v>
      </c>
      <c r="B135" s="64">
        <v>125.1</v>
      </c>
    </row>
    <row r="136" spans="1:2">
      <c r="A136" s="3">
        <v>35034</v>
      </c>
      <c r="B136" s="64">
        <v>125.3</v>
      </c>
    </row>
    <row r="137" spans="1:2">
      <c r="A137" s="3">
        <v>35065</v>
      </c>
      <c r="B137" s="64">
        <v>125.8</v>
      </c>
    </row>
    <row r="138" spans="1:2">
      <c r="A138" s="3">
        <v>35096</v>
      </c>
      <c r="B138" s="64">
        <v>125.7</v>
      </c>
    </row>
    <row r="139" spans="1:2">
      <c r="A139" s="3">
        <v>35125</v>
      </c>
      <c r="B139" s="64">
        <v>126</v>
      </c>
    </row>
    <row r="140" spans="1:2">
      <c r="A140" s="3">
        <v>35156</v>
      </c>
      <c r="B140" s="64">
        <v>126.8</v>
      </c>
    </row>
    <row r="141" spans="1:2">
      <c r="A141" s="3">
        <v>35186</v>
      </c>
      <c r="B141" s="64">
        <v>127.4</v>
      </c>
    </row>
    <row r="142" spans="1:2">
      <c r="A142" s="3">
        <v>35217</v>
      </c>
      <c r="B142" s="64">
        <v>127.1</v>
      </c>
    </row>
    <row r="143" spans="1:2">
      <c r="A143" s="3">
        <v>35247</v>
      </c>
      <c r="B143" s="64">
        <v>127.1</v>
      </c>
    </row>
    <row r="144" spans="1:2">
      <c r="A144" s="3">
        <v>35278</v>
      </c>
      <c r="B144" s="64">
        <v>127.4</v>
      </c>
    </row>
    <row r="145" spans="1:2">
      <c r="A145" s="3">
        <v>35309</v>
      </c>
      <c r="B145" s="64">
        <v>127.5</v>
      </c>
    </row>
    <row r="146" spans="1:2">
      <c r="A146" s="3">
        <v>35339</v>
      </c>
      <c r="B146" s="64">
        <v>128.19999999999999</v>
      </c>
    </row>
    <row r="147" spans="1:2">
      <c r="A147" s="3">
        <v>35370</v>
      </c>
      <c r="B147" s="64">
        <v>128</v>
      </c>
    </row>
    <row r="148" spans="1:2">
      <c r="A148" s="3">
        <v>35400</v>
      </c>
      <c r="B148" s="64">
        <v>128</v>
      </c>
    </row>
    <row r="149" spans="1:2">
      <c r="A149" s="3">
        <v>35431</v>
      </c>
      <c r="B149" s="64">
        <v>128.1</v>
      </c>
    </row>
    <row r="150" spans="1:2">
      <c r="A150" s="3">
        <v>35462</v>
      </c>
      <c r="B150" s="64">
        <v>127.9</v>
      </c>
    </row>
    <row r="151" spans="1:2">
      <c r="A151" s="3">
        <v>35490</v>
      </c>
      <c r="B151" s="64">
        <v>127.8</v>
      </c>
    </row>
    <row r="152" spans="1:2">
      <c r="A152" s="3">
        <v>35521</v>
      </c>
      <c r="B152" s="64">
        <v>127.7</v>
      </c>
    </row>
    <row r="153" spans="1:2">
      <c r="A153" s="3">
        <v>35551</v>
      </c>
      <c r="B153" s="64">
        <v>127.6</v>
      </c>
    </row>
    <row r="154" spans="1:2">
      <c r="A154" s="3">
        <v>35582</v>
      </c>
      <c r="B154" s="64">
        <v>127.2</v>
      </c>
    </row>
    <row r="155" spans="1:2">
      <c r="A155" s="3">
        <v>35612</v>
      </c>
      <c r="B155" s="64">
        <v>126.9</v>
      </c>
    </row>
    <row r="156" spans="1:2">
      <c r="A156" s="3">
        <v>35643</v>
      </c>
      <c r="B156" s="64">
        <v>127.4</v>
      </c>
    </row>
    <row r="157" spans="1:2">
      <c r="A157" s="3">
        <v>35674</v>
      </c>
      <c r="B157" s="64">
        <v>127.3</v>
      </c>
    </row>
    <row r="158" spans="1:2">
      <c r="A158" s="3">
        <v>35704</v>
      </c>
      <c r="B158" s="64">
        <v>127.6</v>
      </c>
    </row>
    <row r="159" spans="1:2">
      <c r="A159" s="3">
        <v>35735</v>
      </c>
      <c r="B159" s="64">
        <v>127.5</v>
      </c>
    </row>
    <row r="160" spans="1:2">
      <c r="A160" s="3">
        <v>35765</v>
      </c>
      <c r="B160" s="64">
        <v>127</v>
      </c>
    </row>
    <row r="161" spans="1:2">
      <c r="A161" s="3">
        <v>35796</v>
      </c>
      <c r="B161" s="64">
        <v>126.4</v>
      </c>
    </row>
    <row r="162" spans="1:2">
      <c r="A162" s="3">
        <v>35827</v>
      </c>
      <c r="B162" s="64">
        <v>126.1</v>
      </c>
    </row>
    <row r="163" spans="1:2">
      <c r="A163" s="3">
        <v>35855</v>
      </c>
      <c r="B163" s="64">
        <v>125.9</v>
      </c>
    </row>
    <row r="164" spans="1:2">
      <c r="A164" s="3">
        <v>35886</v>
      </c>
      <c r="B164" s="64">
        <v>126.2</v>
      </c>
    </row>
    <row r="165" spans="1:2">
      <c r="A165" s="3">
        <v>35916</v>
      </c>
      <c r="B165" s="64">
        <v>126.4</v>
      </c>
    </row>
    <row r="166" spans="1:2">
      <c r="A166" s="3">
        <v>35947</v>
      </c>
      <c r="B166" s="64">
        <v>126.2</v>
      </c>
    </row>
    <row r="167" spans="1:2">
      <c r="A167" s="3">
        <v>35977</v>
      </c>
      <c r="B167" s="64">
        <v>126.2</v>
      </c>
    </row>
    <row r="168" spans="1:2">
      <c r="A168" s="3">
        <v>36008</v>
      </c>
      <c r="B168" s="64">
        <v>126</v>
      </c>
    </row>
    <row r="169" spans="1:2">
      <c r="A169" s="3">
        <v>36039</v>
      </c>
      <c r="B169" s="64">
        <v>125.9</v>
      </c>
    </row>
    <row r="170" spans="1:2">
      <c r="A170" s="3">
        <v>36069</v>
      </c>
      <c r="B170" s="64">
        <v>126.4</v>
      </c>
    </row>
    <row r="171" spans="1:2">
      <c r="A171" s="3">
        <v>36100</v>
      </c>
      <c r="B171" s="64">
        <v>126.2</v>
      </c>
    </row>
    <row r="172" spans="1:2">
      <c r="A172" s="3">
        <v>36130</v>
      </c>
      <c r="B172" s="64">
        <v>125.9</v>
      </c>
    </row>
    <row r="173" spans="1:2">
      <c r="A173" s="3">
        <v>36161</v>
      </c>
      <c r="B173" s="64">
        <v>126.2</v>
      </c>
    </row>
    <row r="174" spans="1:2">
      <c r="A174" s="3">
        <v>36192</v>
      </c>
      <c r="B174" s="64">
        <v>125.9</v>
      </c>
    </row>
    <row r="175" spans="1:2">
      <c r="A175" s="3">
        <v>36220</v>
      </c>
      <c r="B175" s="64">
        <v>126.3</v>
      </c>
    </row>
    <row r="176" spans="1:2">
      <c r="A176" s="3">
        <v>36251</v>
      </c>
      <c r="B176" s="64">
        <v>127.4</v>
      </c>
    </row>
    <row r="177" spans="1:2">
      <c r="A177" s="3">
        <v>36281</v>
      </c>
      <c r="B177" s="64">
        <v>127.7</v>
      </c>
    </row>
    <row r="178" spans="1:2">
      <c r="A178" s="3">
        <v>36312</v>
      </c>
      <c r="B178" s="64">
        <v>127.8</v>
      </c>
    </row>
    <row r="179" spans="1:2">
      <c r="A179" s="3">
        <v>36342</v>
      </c>
      <c r="B179" s="64">
        <v>128.30000000000001</v>
      </c>
    </row>
    <row r="180" spans="1:2">
      <c r="A180" s="3">
        <v>36373</v>
      </c>
      <c r="B180" s="64">
        <v>129</v>
      </c>
    </row>
    <row r="181" spans="1:2">
      <c r="A181" s="3">
        <v>36404</v>
      </c>
      <c r="B181" s="64">
        <v>129.69999999999999</v>
      </c>
    </row>
    <row r="182" spans="1:2">
      <c r="A182" s="3">
        <v>36434</v>
      </c>
      <c r="B182" s="64">
        <v>130.19999999999999</v>
      </c>
    </row>
    <row r="183" spans="1:2">
      <c r="A183" s="3">
        <v>36465</v>
      </c>
      <c r="B183" s="64">
        <v>130.30000000000001</v>
      </c>
    </row>
    <row r="184" spans="1:2">
      <c r="A184" s="3">
        <v>36495</v>
      </c>
      <c r="B184" s="64">
        <v>130.5</v>
      </c>
    </row>
    <row r="185" spans="1:2">
      <c r="A185" s="3">
        <v>36526</v>
      </c>
      <c r="B185" s="64">
        <v>130.80000000000001</v>
      </c>
    </row>
    <row r="186" spans="1:2">
      <c r="A186" s="3">
        <v>36557</v>
      </c>
      <c r="B186" s="64">
        <v>132.19999999999999</v>
      </c>
    </row>
    <row r="187" spans="1:2">
      <c r="A187" s="3">
        <v>36586</v>
      </c>
      <c r="B187" s="64">
        <v>132.9</v>
      </c>
    </row>
    <row r="188" spans="1:2">
      <c r="A188" s="3">
        <v>36617</v>
      </c>
      <c r="B188" s="64">
        <v>132.6</v>
      </c>
    </row>
    <row r="189" spans="1:2">
      <c r="A189" s="3">
        <v>36647</v>
      </c>
      <c r="B189" s="64">
        <v>133.1</v>
      </c>
    </row>
    <row r="190" spans="1:2">
      <c r="A190" s="3">
        <v>36678</v>
      </c>
      <c r="B190" s="64">
        <v>134.19999999999999</v>
      </c>
    </row>
    <row r="191" spans="1:2">
      <c r="A191" s="3">
        <v>36708</v>
      </c>
      <c r="B191" s="64">
        <v>133.9</v>
      </c>
    </row>
    <row r="192" spans="1:2">
      <c r="A192" s="3">
        <v>36739</v>
      </c>
      <c r="B192" s="64">
        <v>133.5</v>
      </c>
    </row>
    <row r="193" spans="1:2">
      <c r="A193" s="3">
        <v>36770</v>
      </c>
      <c r="B193" s="64">
        <v>134.69999999999999</v>
      </c>
    </row>
    <row r="194" spans="1:2">
      <c r="A194" s="3">
        <v>36800</v>
      </c>
      <c r="B194" s="64">
        <v>134.9</v>
      </c>
    </row>
    <row r="195" spans="1:2">
      <c r="A195" s="3">
        <v>36831</v>
      </c>
      <c r="B195" s="64">
        <v>134.9</v>
      </c>
    </row>
    <row r="196" spans="1:2">
      <c r="A196" s="3">
        <v>36861</v>
      </c>
      <c r="B196" s="64">
        <v>134.30000000000001</v>
      </c>
    </row>
    <row r="197" spans="1:2">
      <c r="A197" s="3">
        <v>36892</v>
      </c>
      <c r="B197" s="64">
        <v>134.80000000000001</v>
      </c>
    </row>
    <row r="198" spans="1:2">
      <c r="A198" s="3">
        <v>36923</v>
      </c>
      <c r="B198" s="64">
        <v>134.80000000000001</v>
      </c>
    </row>
    <row r="199" spans="1:2">
      <c r="A199" s="3">
        <v>36951</v>
      </c>
      <c r="B199" s="64">
        <v>134.5</v>
      </c>
    </row>
    <row r="200" spans="1:2">
      <c r="A200" s="3">
        <v>36982</v>
      </c>
      <c r="B200" s="64">
        <v>135.6</v>
      </c>
    </row>
    <row r="201" spans="1:2">
      <c r="A201" s="3">
        <v>37012</v>
      </c>
      <c r="B201" s="64">
        <v>136.5</v>
      </c>
    </row>
    <row r="202" spans="1:2">
      <c r="A202" s="3">
        <v>37043</v>
      </c>
      <c r="B202" s="64">
        <v>135.80000000000001</v>
      </c>
    </row>
    <row r="203" spans="1:2">
      <c r="A203" s="3">
        <v>37073</v>
      </c>
      <c r="B203" s="64">
        <v>134.4</v>
      </c>
    </row>
    <row r="204" spans="1:2">
      <c r="A204" s="3">
        <v>37104</v>
      </c>
      <c r="B204" s="64">
        <v>134.6</v>
      </c>
    </row>
    <row r="205" spans="1:2">
      <c r="A205" s="3">
        <v>37135</v>
      </c>
      <c r="B205" s="64">
        <v>135.6</v>
      </c>
    </row>
    <row r="206" spans="1:2">
      <c r="A206" s="3">
        <v>37165</v>
      </c>
      <c r="B206" s="64">
        <v>133.69999999999999</v>
      </c>
    </row>
    <row r="207" spans="1:2">
      <c r="A207" s="3">
        <v>37196</v>
      </c>
      <c r="B207" s="64">
        <v>132.69999999999999</v>
      </c>
    </row>
    <row r="208" spans="1:2">
      <c r="A208" s="3">
        <v>37226</v>
      </c>
      <c r="B208" s="64">
        <v>131.6</v>
      </c>
    </row>
    <row r="209" spans="1:2">
      <c r="A209" s="3">
        <v>37257</v>
      </c>
      <c r="B209" s="64">
        <v>131.69999999999999</v>
      </c>
    </row>
    <row r="210" spans="1:2">
      <c r="A210" s="3">
        <v>37288</v>
      </c>
      <c r="B210" s="64">
        <v>132</v>
      </c>
    </row>
    <row r="211" spans="1:2">
      <c r="A211" s="3">
        <v>37316</v>
      </c>
      <c r="B211" s="64">
        <v>132.80000000000001</v>
      </c>
    </row>
    <row r="212" spans="1:2">
      <c r="A212" s="3">
        <v>37347</v>
      </c>
      <c r="B212" s="64">
        <v>133.80000000000001</v>
      </c>
    </row>
    <row r="213" spans="1:2">
      <c r="A213" s="3">
        <v>37377</v>
      </c>
      <c r="B213" s="64">
        <v>133.5</v>
      </c>
    </row>
    <row r="214" spans="1:2">
      <c r="A214" s="3">
        <v>37408</v>
      </c>
      <c r="B214" s="64">
        <v>133.6</v>
      </c>
    </row>
    <row r="215" spans="1:2">
      <c r="A215" s="3">
        <v>37438</v>
      </c>
      <c r="B215" s="64">
        <v>133.6</v>
      </c>
    </row>
    <row r="216" spans="1:2">
      <c r="A216" s="3">
        <v>37469</v>
      </c>
      <c r="B216" s="64">
        <v>133.69999999999999</v>
      </c>
    </row>
    <row r="217" spans="1:2">
      <c r="A217" s="3">
        <v>37500</v>
      </c>
      <c r="B217" s="64">
        <v>135</v>
      </c>
    </row>
    <row r="218" spans="1:2">
      <c r="A218" s="3">
        <v>37530</v>
      </c>
      <c r="B218" s="64">
        <v>135.6</v>
      </c>
    </row>
    <row r="219" spans="1:2">
      <c r="A219" s="3">
        <v>37561</v>
      </c>
      <c r="B219" s="64">
        <v>134.6</v>
      </c>
    </row>
    <row r="220" spans="1:2">
      <c r="A220" s="3">
        <v>37591</v>
      </c>
      <c r="B220" s="64">
        <v>134</v>
      </c>
    </row>
    <row r="221" spans="1:2">
      <c r="A221" s="3">
        <v>37622</v>
      </c>
      <c r="B221" s="64">
        <v>135.69999999999999</v>
      </c>
    </row>
    <row r="222" spans="1:2">
      <c r="A222" s="3">
        <v>37653</v>
      </c>
      <c r="B222" s="64">
        <v>137.6</v>
      </c>
    </row>
    <row r="223" spans="1:2">
      <c r="A223" s="3">
        <v>37681</v>
      </c>
      <c r="B223" s="64">
        <v>138.69999999999999</v>
      </c>
    </row>
    <row r="224" spans="1:2">
      <c r="A224" s="3">
        <v>37712</v>
      </c>
      <c r="B224" s="64">
        <v>136.30000000000001</v>
      </c>
    </row>
    <row r="225" spans="1:2">
      <c r="A225" s="3">
        <v>37742</v>
      </c>
      <c r="B225" s="64">
        <v>135.80000000000001</v>
      </c>
    </row>
    <row r="226" spans="1:2">
      <c r="A226" s="3">
        <v>37773</v>
      </c>
      <c r="B226" s="64">
        <v>136.30000000000001</v>
      </c>
    </row>
    <row r="227" spans="1:2">
      <c r="A227" s="3">
        <v>37803</v>
      </c>
      <c r="B227" s="64">
        <v>136.4</v>
      </c>
    </row>
    <row r="228" spans="1:2">
      <c r="A228" s="3">
        <v>37834</v>
      </c>
      <c r="B228" s="64">
        <v>137</v>
      </c>
    </row>
    <row r="229" spans="1:2">
      <c r="A229" s="3">
        <v>37865</v>
      </c>
      <c r="B229" s="64">
        <v>137.1</v>
      </c>
    </row>
    <row r="230" spans="1:2">
      <c r="A230" s="3">
        <v>37895</v>
      </c>
      <c r="B230" s="64">
        <v>138.19999999999999</v>
      </c>
    </row>
    <row r="231" spans="1:2">
      <c r="A231" s="3">
        <v>37926</v>
      </c>
      <c r="B231" s="64">
        <v>137.69999999999999</v>
      </c>
    </row>
    <row r="232" spans="1:2">
      <c r="A232" s="3">
        <v>37956</v>
      </c>
      <c r="B232" s="64">
        <v>137.69999999999999</v>
      </c>
    </row>
    <row r="233" spans="1:2">
      <c r="A233" s="3">
        <v>37987</v>
      </c>
      <c r="B233" s="64">
        <v>138.9</v>
      </c>
    </row>
    <row r="234" spans="1:2">
      <c r="A234" s="3">
        <v>38018</v>
      </c>
      <c r="B234" s="64">
        <v>139.30000000000001</v>
      </c>
    </row>
    <row r="235" spans="1:2">
      <c r="A235" s="3">
        <v>38047</v>
      </c>
      <c r="B235" s="64">
        <v>140.30000000000001</v>
      </c>
    </row>
    <row r="236" spans="1:2">
      <c r="A236" s="3">
        <v>38078</v>
      </c>
      <c r="B236" s="64">
        <v>141.80000000000001</v>
      </c>
    </row>
    <row r="237" spans="1:2">
      <c r="A237" s="3">
        <v>38108</v>
      </c>
      <c r="B237" s="64">
        <v>143.30000000000001</v>
      </c>
    </row>
    <row r="238" spans="1:2">
      <c r="A238" s="3">
        <v>38139</v>
      </c>
      <c r="B238" s="64">
        <v>142.9</v>
      </c>
    </row>
    <row r="239" spans="1:2">
      <c r="A239" s="3">
        <v>38169</v>
      </c>
      <c r="B239" s="64">
        <v>143.19999999999999</v>
      </c>
    </row>
    <row r="240" spans="1:2">
      <c r="A240" s="3">
        <v>38200</v>
      </c>
      <c r="B240" s="64">
        <v>143.69999999999999</v>
      </c>
    </row>
    <row r="241" spans="1:2">
      <c r="A241" s="3">
        <v>38231</v>
      </c>
      <c r="B241" s="64">
        <v>144.19999999999999</v>
      </c>
    </row>
    <row r="242" spans="1:2">
      <c r="A242" s="3">
        <v>38261</v>
      </c>
      <c r="B242" s="64">
        <v>146.5</v>
      </c>
    </row>
    <row r="243" spans="1:2">
      <c r="A243" s="3">
        <v>38292</v>
      </c>
      <c r="B243" s="64">
        <v>146.1</v>
      </c>
    </row>
    <row r="244" spans="1:2">
      <c r="A244" s="3">
        <v>38322</v>
      </c>
      <c r="B244" s="64">
        <v>145</v>
      </c>
    </row>
    <row r="245" spans="1:2">
      <c r="A245" s="3">
        <v>38353</v>
      </c>
      <c r="B245" s="64">
        <v>146.19999999999999</v>
      </c>
    </row>
    <row r="246" spans="1:2">
      <c r="A246" s="3">
        <v>38384</v>
      </c>
      <c r="B246" s="64">
        <v>147</v>
      </c>
    </row>
    <row r="247" spans="1:2">
      <c r="A247" s="3">
        <v>38412</v>
      </c>
      <c r="B247" s="64">
        <v>148.9</v>
      </c>
    </row>
    <row r="248" spans="1:2">
      <c r="A248" s="3">
        <v>38443</v>
      </c>
      <c r="B248" s="64">
        <v>149.6</v>
      </c>
    </row>
    <row r="249" spans="1:2">
      <c r="A249" s="3">
        <v>38473</v>
      </c>
      <c r="B249" s="64">
        <v>149.4</v>
      </c>
    </row>
    <row r="250" spans="1:2">
      <c r="A250" s="3">
        <v>38504</v>
      </c>
      <c r="B250" s="64">
        <v>149.6</v>
      </c>
    </row>
    <row r="251" spans="1:2">
      <c r="A251" s="3">
        <v>38534</v>
      </c>
      <c r="B251" s="64">
        <v>151</v>
      </c>
    </row>
    <row r="252" spans="1:2">
      <c r="A252" s="3">
        <v>38565</v>
      </c>
      <c r="B252" s="64">
        <v>151.80000000000001</v>
      </c>
    </row>
    <row r="253" spans="1:2">
      <c r="A253" s="3">
        <v>38596</v>
      </c>
      <c r="B253" s="64">
        <v>154.19999999999999</v>
      </c>
    </row>
    <row r="254" spans="1:2">
      <c r="A254" s="3">
        <v>38626</v>
      </c>
      <c r="B254" s="64">
        <v>156.6</v>
      </c>
    </row>
    <row r="255" spans="1:2">
      <c r="A255" s="3">
        <v>38657</v>
      </c>
      <c r="B255" s="64">
        <v>152.69999999999999</v>
      </c>
    </row>
    <row r="256" spans="1:2">
      <c r="A256" s="3">
        <v>38687</v>
      </c>
      <c r="B256" s="64">
        <v>152.80000000000001</v>
      </c>
    </row>
    <row r="257" spans="1:2">
      <c r="A257" s="3">
        <v>38718</v>
      </c>
      <c r="B257" s="64">
        <v>154.1</v>
      </c>
    </row>
    <row r="258" spans="1:2">
      <c r="A258" s="3">
        <v>38749</v>
      </c>
      <c r="B258" s="64">
        <v>153.5</v>
      </c>
    </row>
    <row r="259" spans="1:2">
      <c r="A259" s="3">
        <v>38777</v>
      </c>
      <c r="B259" s="64">
        <v>155</v>
      </c>
    </row>
    <row r="260" spans="1:2">
      <c r="A260" s="3">
        <v>38808</v>
      </c>
      <c r="B260" s="64">
        <v>157.19999999999999</v>
      </c>
    </row>
    <row r="261" spans="1:2">
      <c r="A261" s="3">
        <v>38838</v>
      </c>
      <c r="B261" s="64">
        <v>158.5</v>
      </c>
    </row>
    <row r="262" spans="1:2">
      <c r="A262" s="3">
        <v>38869</v>
      </c>
      <c r="B262" s="64">
        <v>159.5</v>
      </c>
    </row>
    <row r="263" spans="1:2">
      <c r="A263" s="3">
        <v>38899</v>
      </c>
      <c r="B263" s="64">
        <v>159.4</v>
      </c>
    </row>
    <row r="264" spans="1:2">
      <c r="A264" s="3">
        <v>38930</v>
      </c>
      <c r="B264" s="64">
        <v>159.80000000000001</v>
      </c>
    </row>
    <row r="265" spans="1:2">
      <c r="A265" s="3">
        <v>38961</v>
      </c>
      <c r="B265" s="64">
        <v>156.80000000000001</v>
      </c>
    </row>
    <row r="266" spans="1:2">
      <c r="A266" s="3">
        <v>38991</v>
      </c>
      <c r="B266" s="64">
        <v>155.9</v>
      </c>
    </row>
    <row r="267" spans="1:2">
      <c r="A267" s="3">
        <v>39022</v>
      </c>
      <c r="B267" s="64">
        <v>156.4</v>
      </c>
    </row>
    <row r="268" spans="1:2">
      <c r="A268" s="3">
        <v>39052</v>
      </c>
      <c r="B268" s="64">
        <v>156.9</v>
      </c>
    </row>
    <row r="269" spans="1:2">
      <c r="A269" s="3">
        <v>39083</v>
      </c>
      <c r="B269" s="64">
        <v>156.4</v>
      </c>
    </row>
    <row r="270" spans="1:2">
      <c r="A270" s="3">
        <v>39114</v>
      </c>
      <c r="B270" s="64">
        <v>157.69999999999999</v>
      </c>
    </row>
    <row r="271" spans="1:2">
      <c r="A271" s="3">
        <v>39142</v>
      </c>
      <c r="B271" s="64">
        <v>160.1</v>
      </c>
    </row>
    <row r="272" spans="1:2">
      <c r="A272" s="3">
        <v>39173</v>
      </c>
      <c r="B272" s="64">
        <v>162.19999999999999</v>
      </c>
    </row>
    <row r="273" spans="1:2">
      <c r="A273" s="3">
        <v>39203</v>
      </c>
      <c r="B273" s="64">
        <v>163.80000000000001</v>
      </c>
    </row>
    <row r="274" spans="1:2">
      <c r="A274" s="3">
        <v>39234</v>
      </c>
      <c r="B274" s="64">
        <v>163.69999999999999</v>
      </c>
    </row>
    <row r="275" spans="1:2">
      <c r="A275" s="3">
        <v>39264</v>
      </c>
      <c r="B275" s="64">
        <v>164.9</v>
      </c>
    </row>
    <row r="276" spans="1:2">
      <c r="A276" s="3">
        <v>39295</v>
      </c>
      <c r="B276" s="64">
        <v>163</v>
      </c>
    </row>
    <row r="277" spans="1:2">
      <c r="A277" s="3">
        <v>39326</v>
      </c>
      <c r="B277" s="64">
        <v>163.69999999999999</v>
      </c>
    </row>
    <row r="278" spans="1:2">
      <c r="A278" s="3">
        <v>39356</v>
      </c>
      <c r="B278" s="64">
        <v>164.5</v>
      </c>
    </row>
    <row r="279" spans="1:2">
      <c r="A279" s="3">
        <v>39387</v>
      </c>
      <c r="B279" s="64">
        <v>168</v>
      </c>
    </row>
    <row r="280" spans="1:2">
      <c r="A280" s="3">
        <v>39417</v>
      </c>
      <c r="B280" s="64">
        <v>166.9</v>
      </c>
    </row>
    <row r="281" spans="1:2">
      <c r="A281" s="3">
        <v>39448</v>
      </c>
      <c r="B281" s="64">
        <v>168.5</v>
      </c>
    </row>
    <row r="282" spans="1:2">
      <c r="A282" s="3">
        <v>39479</v>
      </c>
      <c r="B282" s="64">
        <v>169.6</v>
      </c>
    </row>
    <row r="283" spans="1:2">
      <c r="A283" s="3">
        <v>39508</v>
      </c>
      <c r="B283" s="64">
        <v>173.4</v>
      </c>
    </row>
    <row r="284" spans="1:2">
      <c r="A284" s="3">
        <v>39539</v>
      </c>
      <c r="B284" s="64">
        <v>175.3</v>
      </c>
    </row>
    <row r="285" spans="1:2">
      <c r="A285" s="3">
        <v>39569</v>
      </c>
      <c r="B285" s="64">
        <v>179.4</v>
      </c>
    </row>
    <row r="286" spans="1:2">
      <c r="A286" s="3">
        <v>39600</v>
      </c>
      <c r="B286" s="64">
        <v>182</v>
      </c>
    </row>
    <row r="287" spans="1:2">
      <c r="A287" s="3">
        <v>39630</v>
      </c>
      <c r="B287" s="64">
        <v>185.6</v>
      </c>
    </row>
    <row r="288" spans="1:2">
      <c r="A288" s="3">
        <v>39661</v>
      </c>
      <c r="B288" s="64">
        <v>182.6</v>
      </c>
    </row>
    <row r="289" spans="1:2">
      <c r="A289" s="3">
        <v>39692</v>
      </c>
      <c r="B289" s="64">
        <v>182.9</v>
      </c>
    </row>
    <row r="290" spans="1:2">
      <c r="A290" s="3">
        <v>39722</v>
      </c>
      <c r="B290" s="64">
        <v>176.8</v>
      </c>
    </row>
    <row r="291" spans="1:2">
      <c r="A291" s="3">
        <v>39753</v>
      </c>
      <c r="B291" s="64">
        <v>169.4</v>
      </c>
    </row>
    <row r="292" spans="1:2">
      <c r="A292" s="3">
        <v>39783</v>
      </c>
      <c r="B292" s="64">
        <v>164.1</v>
      </c>
    </row>
    <row r="293" spans="1:2">
      <c r="A293" s="3">
        <v>39814</v>
      </c>
      <c r="B293" s="64">
        <v>164.7</v>
      </c>
    </row>
    <row r="294" spans="1:2">
      <c r="A294" s="3">
        <v>39845</v>
      </c>
      <c r="B294" s="64">
        <v>163.9</v>
      </c>
    </row>
    <row r="295" spans="1:2">
      <c r="A295" s="3">
        <v>39873</v>
      </c>
      <c r="B295" s="64">
        <v>162.9</v>
      </c>
    </row>
    <row r="296" spans="1:2">
      <c r="A296" s="3">
        <v>39904</v>
      </c>
      <c r="B296" s="64">
        <v>164.2</v>
      </c>
    </row>
    <row r="297" spans="1:2">
      <c r="A297" s="3">
        <v>39934</v>
      </c>
      <c r="B297" s="64">
        <v>165.8</v>
      </c>
    </row>
    <row r="298" spans="1:2">
      <c r="A298" s="3">
        <v>39965</v>
      </c>
      <c r="B298" s="64">
        <v>168.4</v>
      </c>
    </row>
    <row r="299" spans="1:2">
      <c r="A299" s="3">
        <v>39995</v>
      </c>
      <c r="B299" s="64">
        <v>167.1</v>
      </c>
    </row>
    <row r="300" spans="1:2">
      <c r="A300" s="3">
        <v>40026</v>
      </c>
      <c r="B300" s="64">
        <v>169.4</v>
      </c>
    </row>
    <row r="301" spans="1:2">
      <c r="A301" s="3">
        <v>40057</v>
      </c>
      <c r="B301" s="64">
        <v>168.6</v>
      </c>
    </row>
    <row r="302" spans="1:2">
      <c r="A302" s="3">
        <v>40087</v>
      </c>
      <c r="B302" s="64">
        <v>168.9</v>
      </c>
    </row>
    <row r="303" spans="1:2">
      <c r="A303" s="3">
        <v>40118</v>
      </c>
      <c r="B303" s="64">
        <v>170.7</v>
      </c>
    </row>
    <row r="304" spans="1:2">
      <c r="A304" s="3">
        <v>40148</v>
      </c>
      <c r="B304" s="64">
        <v>170.8</v>
      </c>
    </row>
    <row r="305" spans="1:2">
      <c r="A305" s="3">
        <v>40179</v>
      </c>
      <c r="B305" s="64">
        <v>173.1</v>
      </c>
    </row>
    <row r="306" spans="1:2">
      <c r="A306" s="3">
        <v>40210</v>
      </c>
      <c r="B306" s="64">
        <v>172.2</v>
      </c>
    </row>
    <row r="307" spans="1:2">
      <c r="A307" s="3">
        <v>40238</v>
      </c>
      <c r="B307" s="64">
        <v>173.9</v>
      </c>
    </row>
    <row r="308" spans="1:2">
      <c r="A308" s="3">
        <v>40269</v>
      </c>
      <c r="B308" s="64">
        <v>175.2</v>
      </c>
    </row>
    <row r="309" spans="1:2">
      <c r="A309" s="3">
        <v>40299</v>
      </c>
      <c r="B309" s="64">
        <v>176.1</v>
      </c>
    </row>
    <row r="310" spans="1:2">
      <c r="A310" s="3">
        <v>40330</v>
      </c>
      <c r="B310" s="64">
        <v>174.8</v>
      </c>
    </row>
    <row r="311" spans="1:2">
      <c r="A311" s="3">
        <v>40360</v>
      </c>
      <c r="B311" s="64">
        <v>174.7</v>
      </c>
    </row>
    <row r="312" spans="1:2">
      <c r="A312" s="3">
        <v>40391</v>
      </c>
      <c r="B312" s="64">
        <v>175.3</v>
      </c>
    </row>
    <row r="313" spans="1:2">
      <c r="A313" s="3">
        <v>40422</v>
      </c>
      <c r="B313" s="64">
        <v>175.5</v>
      </c>
    </row>
    <row r="314" spans="1:2">
      <c r="A314" s="3">
        <v>40452</v>
      </c>
      <c r="B314" s="64">
        <v>177.3</v>
      </c>
    </row>
    <row r="315" spans="1:2">
      <c r="A315" s="3">
        <v>40483</v>
      </c>
      <c r="B315" s="64">
        <v>178.2</v>
      </c>
    </row>
    <row r="316" spans="1:2">
      <c r="A316" s="3">
        <v>40513</v>
      </c>
      <c r="B316" s="64">
        <v>179.1</v>
      </c>
    </row>
    <row r="317" spans="1:2">
      <c r="A317" s="3">
        <v>40544</v>
      </c>
      <c r="B317" s="64">
        <v>181.1</v>
      </c>
    </row>
    <row r="318" spans="1:2">
      <c r="A318" s="3">
        <v>40575</v>
      </c>
      <c r="B318" s="64">
        <v>183.3</v>
      </c>
    </row>
    <row r="319" spans="1:2">
      <c r="A319" s="3">
        <v>40603</v>
      </c>
      <c r="B319" s="64">
        <v>187.3</v>
      </c>
    </row>
    <row r="320" spans="1:2">
      <c r="A320" s="3">
        <v>40634</v>
      </c>
      <c r="B320" s="64">
        <v>190.2</v>
      </c>
    </row>
    <row r="321" spans="1:2">
      <c r="A321" s="3">
        <v>40664</v>
      </c>
      <c r="B321" s="64">
        <v>191.9</v>
      </c>
    </row>
    <row r="322" spans="1:2">
      <c r="A322" s="3">
        <v>40695</v>
      </c>
      <c r="B322" s="64">
        <v>191.1</v>
      </c>
    </row>
    <row r="323" spans="1:2">
      <c r="A323" s="3">
        <v>40725</v>
      </c>
      <c r="B323" s="64">
        <v>191.7</v>
      </c>
    </row>
    <row r="324" spans="1:2">
      <c r="A324" s="3">
        <v>40756</v>
      </c>
      <c r="B324" s="64">
        <v>190.7</v>
      </c>
    </row>
    <row r="325" spans="1:2">
      <c r="A325" s="3">
        <v>40787</v>
      </c>
      <c r="B325" s="64">
        <v>191.5</v>
      </c>
    </row>
    <row r="326" spans="1:2">
      <c r="A326" s="3">
        <v>40817</v>
      </c>
      <c r="B326" s="64">
        <v>190.2</v>
      </c>
    </row>
    <row r="327" spans="1:2">
      <c r="A327" s="3">
        <v>40848</v>
      </c>
      <c r="B327" s="64">
        <v>190.6</v>
      </c>
    </row>
    <row r="328" spans="1:2">
      <c r="A328" s="3">
        <v>40878</v>
      </c>
      <c r="B328" s="64">
        <v>189.6</v>
      </c>
    </row>
    <row r="329" spans="1:2">
      <c r="A329" s="3">
        <v>40909</v>
      </c>
      <c r="B329" s="64">
        <v>191.1</v>
      </c>
    </row>
    <row r="330" spans="1:2">
      <c r="A330" s="3">
        <v>40940</v>
      </c>
      <c r="B330" s="64">
        <v>192.1</v>
      </c>
    </row>
    <row r="331" spans="1:2">
      <c r="A331" s="3">
        <v>40969</v>
      </c>
      <c r="B331" s="64">
        <v>194.3</v>
      </c>
    </row>
    <row r="332" spans="1:2">
      <c r="A332" s="3">
        <v>41000</v>
      </c>
      <c r="B332" s="64">
        <v>194.7</v>
      </c>
    </row>
    <row r="333" spans="1:2">
      <c r="A333" s="3">
        <v>41030</v>
      </c>
      <c r="B333" s="64">
        <v>193.6</v>
      </c>
    </row>
    <row r="334" spans="1:2">
      <c r="A334" s="3">
        <v>41061</v>
      </c>
      <c r="B334" s="64">
        <v>191.7</v>
      </c>
    </row>
    <row r="335" spans="1:2">
      <c r="A335" s="3">
        <v>41091</v>
      </c>
      <c r="B335" s="64">
        <v>191.2</v>
      </c>
    </row>
    <row r="336" spans="1:2">
      <c r="A336" s="3">
        <v>41122</v>
      </c>
      <c r="B336" s="64">
        <v>193.5</v>
      </c>
    </row>
    <row r="337" spans="1:2">
      <c r="A337" s="3">
        <v>41153</v>
      </c>
      <c r="B337" s="64">
        <v>195.4</v>
      </c>
    </row>
    <row r="338" spans="1:2">
      <c r="A338" s="3">
        <v>41183</v>
      </c>
      <c r="B338" s="64">
        <v>195.1</v>
      </c>
    </row>
    <row r="339" spans="1:2">
      <c r="A339" s="3">
        <v>41214</v>
      </c>
      <c r="B339" s="64">
        <v>192.6</v>
      </c>
    </row>
    <row r="340" spans="1:2">
      <c r="A340" s="3">
        <v>41244</v>
      </c>
      <c r="B340" s="64">
        <v>191.8</v>
      </c>
    </row>
    <row r="341" spans="1:2">
      <c r="A341" s="3">
        <v>41275</v>
      </c>
      <c r="B341" s="64">
        <v>192.6</v>
      </c>
    </row>
    <row r="342" spans="1:2">
      <c r="A342" s="3">
        <v>41306</v>
      </c>
      <c r="B342" s="64">
        <v>195.2</v>
      </c>
    </row>
    <row r="343" spans="1:2">
      <c r="A343" s="3">
        <v>41334</v>
      </c>
      <c r="B343" s="64">
        <v>194.5</v>
      </c>
    </row>
    <row r="344" spans="1:2">
      <c r="A344" s="3">
        <v>41365</v>
      </c>
      <c r="B344" s="64">
        <v>194</v>
      </c>
    </row>
    <row r="345" spans="1:2">
      <c r="A345" s="3">
        <v>41395</v>
      </c>
      <c r="B345" s="64">
        <v>194</v>
      </c>
    </row>
    <row r="346" spans="1:2">
      <c r="A346" s="3">
        <v>41426</v>
      </c>
      <c r="B346" s="64">
        <v>193.9</v>
      </c>
    </row>
    <row r="347" spans="1:2">
      <c r="A347" s="3">
        <v>41456</v>
      </c>
      <c r="B347" s="64">
        <v>194</v>
      </c>
    </row>
    <row r="348" spans="1:2">
      <c r="A348" s="3">
        <v>41487</v>
      </c>
      <c r="B348" s="64">
        <v>194.6</v>
      </c>
    </row>
    <row r="349" spans="1:2">
      <c r="A349" s="3">
        <v>41518</v>
      </c>
      <c r="B349" s="64">
        <v>194.3</v>
      </c>
    </row>
    <row r="350" spans="1:2">
      <c r="A350" s="3">
        <v>41548</v>
      </c>
      <c r="B350" s="64">
        <v>193.7</v>
      </c>
    </row>
    <row r="351" spans="1:2">
      <c r="A351" s="3">
        <v>41579</v>
      </c>
      <c r="B351" s="64">
        <v>192.7</v>
      </c>
    </row>
    <row r="352" spans="1:2">
      <c r="A352" s="3">
        <v>41609</v>
      </c>
      <c r="B352" s="64">
        <v>193.2</v>
      </c>
    </row>
    <row r="353" spans="1:2">
      <c r="A353" s="3">
        <v>41640</v>
      </c>
      <c r="B353" s="64">
        <v>194.2</v>
      </c>
    </row>
    <row r="354" spans="1:2">
      <c r="A354" s="3">
        <v>41671</v>
      </c>
      <c r="B354" s="64">
        <v>195.2</v>
      </c>
    </row>
    <row r="355" spans="1:2">
      <c r="A355" s="3">
        <v>41699</v>
      </c>
      <c r="B355" s="64">
        <v>196.2</v>
      </c>
    </row>
    <row r="356" spans="1:2">
      <c r="A356" s="3">
        <v>41730</v>
      </c>
      <c r="B356" s="64">
        <v>197.5</v>
      </c>
    </row>
    <row r="357" spans="1:2">
      <c r="A357" s="3">
        <v>41760</v>
      </c>
      <c r="B357" s="64">
        <v>197.2</v>
      </c>
    </row>
    <row r="358" spans="1:2">
      <c r="A358" s="3">
        <v>41791</v>
      </c>
      <c r="B358" s="64">
        <v>197.2</v>
      </c>
    </row>
    <row r="359" spans="1:2">
      <c r="A359" s="3">
        <v>41821</v>
      </c>
      <c r="B359" s="64">
        <v>197.4</v>
      </c>
    </row>
    <row r="360" spans="1:2">
      <c r="A360" s="3">
        <v>41852</v>
      </c>
      <c r="B360" s="64">
        <v>197.4</v>
      </c>
    </row>
    <row r="361" spans="1:2">
      <c r="A361" s="3">
        <v>41883</v>
      </c>
      <c r="B361" s="64">
        <v>196.8</v>
      </c>
    </row>
    <row r="362" spans="1:2">
      <c r="A362" s="3">
        <v>41913</v>
      </c>
      <c r="B362" s="64">
        <v>194.8</v>
      </c>
    </row>
    <row r="363" spans="1:2">
      <c r="A363" s="3">
        <v>41944</v>
      </c>
      <c r="B363" s="64">
        <v>192.7</v>
      </c>
    </row>
    <row r="364" spans="1:2">
      <c r="A364" s="3">
        <v>41974</v>
      </c>
      <c r="B364" s="64">
        <v>189.1</v>
      </c>
    </row>
    <row r="365" spans="1:2">
      <c r="A365" s="3">
        <v>42005</v>
      </c>
      <c r="B365" s="64">
        <v>185</v>
      </c>
    </row>
    <row r="366" spans="1:2">
      <c r="A366" s="3">
        <v>42036</v>
      </c>
      <c r="B366" s="64">
        <v>185.4</v>
      </c>
    </row>
    <row r="367" spans="1:2">
      <c r="A367" s="3">
        <v>42064</v>
      </c>
      <c r="B367" s="64">
        <v>186.2</v>
      </c>
    </row>
    <row r="368" spans="1:2">
      <c r="A368" s="3">
        <v>42095</v>
      </c>
      <c r="B368" s="64">
        <v>185.7</v>
      </c>
    </row>
    <row r="369" spans="1:2">
      <c r="A369" s="3">
        <v>42125</v>
      </c>
      <c r="B369" s="64">
        <v>188.2</v>
      </c>
    </row>
    <row r="370" spans="1:2">
      <c r="A370" s="3">
        <v>42156</v>
      </c>
      <c r="B370" s="64">
        <v>188.9</v>
      </c>
    </row>
    <row r="371" spans="1:2">
      <c r="A371" s="3">
        <v>42186</v>
      </c>
      <c r="B371" s="64">
        <v>188.5</v>
      </c>
    </row>
    <row r="372" spans="1:2">
      <c r="A372" s="3">
        <v>42217</v>
      </c>
      <c r="B372" s="64">
        <v>187</v>
      </c>
    </row>
    <row r="373" spans="1:2">
      <c r="A373" s="3">
        <v>42248</v>
      </c>
      <c r="B373" s="64">
        <v>184.3</v>
      </c>
    </row>
    <row r="374" spans="1:2">
      <c r="A374" s="3">
        <v>42278</v>
      </c>
      <c r="B374" s="64">
        <v>183.7</v>
      </c>
    </row>
    <row r="375" spans="1:2">
      <c r="A375" s="3">
        <v>42309</v>
      </c>
      <c r="B375" s="64">
        <v>182.9</v>
      </c>
    </row>
    <row r="376" spans="1:2">
      <c r="A376" s="3">
        <v>42339</v>
      </c>
      <c r="B376" s="64">
        <v>180.8</v>
      </c>
    </row>
    <row r="377" spans="1:2">
      <c r="A377" s="3">
        <v>42370</v>
      </c>
      <c r="B377" s="64">
        <v>179.7</v>
      </c>
    </row>
    <row r="378" spans="1:2">
      <c r="A378" s="3">
        <v>42401</v>
      </c>
      <c r="B378" s="64">
        <v>178.7</v>
      </c>
    </row>
    <row r="379" spans="1:2">
      <c r="A379" s="3">
        <v>42430</v>
      </c>
      <c r="B379" s="64">
        <v>179.3</v>
      </c>
    </row>
    <row r="380" spans="1:2">
      <c r="A380" s="3">
        <v>42461</v>
      </c>
      <c r="B380" s="64">
        <v>180.5</v>
      </c>
    </row>
    <row r="381" spans="1:2">
      <c r="A381" s="3">
        <v>42491</v>
      </c>
      <c r="B381" s="64">
        <v>181.9</v>
      </c>
    </row>
    <row r="382" spans="1:2">
      <c r="A382" s="3">
        <v>42522</v>
      </c>
      <c r="B382" s="64">
        <v>183.6</v>
      </c>
    </row>
    <row r="383" spans="1:2">
      <c r="A383" s="3">
        <v>42552</v>
      </c>
      <c r="B383" s="64">
        <v>183.4</v>
      </c>
    </row>
    <row r="384" spans="1:2">
      <c r="A384" s="3">
        <v>42583</v>
      </c>
      <c r="B384" s="64">
        <v>182.5</v>
      </c>
    </row>
    <row r="385" spans="1:2">
      <c r="A385" s="3">
        <v>42614</v>
      </c>
      <c r="B385" s="64">
        <v>183</v>
      </c>
    </row>
    <row r="386" spans="1:2">
      <c r="A386" s="3">
        <v>42644</v>
      </c>
      <c r="B386" s="64">
        <v>183.7</v>
      </c>
    </row>
    <row r="387" spans="1:2">
      <c r="A387" s="3">
        <v>42675</v>
      </c>
      <c r="B387" s="64">
        <v>183.2</v>
      </c>
    </row>
    <row r="388" spans="1:2">
      <c r="A388" s="3">
        <v>42705</v>
      </c>
      <c r="B388" s="64">
        <v>183.9</v>
      </c>
    </row>
    <row r="389" spans="1:2">
      <c r="A389" s="3">
        <v>42736</v>
      </c>
      <c r="B389" s="64">
        <v>185.6</v>
      </c>
    </row>
    <row r="390" spans="1:2">
      <c r="A390" s="3">
        <v>42767</v>
      </c>
      <c r="B390" s="64">
        <v>186.2</v>
      </c>
    </row>
    <row r="391" spans="1:2">
      <c r="A391" s="3">
        <v>42795</v>
      </c>
      <c r="B391" s="64">
        <v>186.7</v>
      </c>
    </row>
    <row r="392" spans="1:2">
      <c r="A392" s="3">
        <v>42826</v>
      </c>
      <c r="B392" s="64">
        <v>187.6</v>
      </c>
    </row>
    <row r="393" spans="1:2">
      <c r="A393" s="3">
        <v>42856</v>
      </c>
      <c r="B393" s="64">
        <v>187.3</v>
      </c>
    </row>
    <row r="394" spans="1:2">
      <c r="A394" s="3">
        <v>42887</v>
      </c>
      <c r="B394" s="64">
        <v>187.6</v>
      </c>
    </row>
    <row r="395" spans="1:2">
      <c r="A395" s="3">
        <v>42917</v>
      </c>
      <c r="B395" s="64">
        <v>187.3</v>
      </c>
    </row>
    <row r="396" spans="1:2">
      <c r="A396" s="3">
        <v>42948</v>
      </c>
      <c r="B396" s="64">
        <v>188.4</v>
      </c>
    </row>
    <row r="397" spans="1:2">
      <c r="A397" s="3">
        <v>42979</v>
      </c>
      <c r="B397" s="64">
        <v>189.6</v>
      </c>
    </row>
    <row r="398" spans="1:2">
      <c r="A398" s="3">
        <v>43009</v>
      </c>
      <c r="B398" s="64">
        <v>190.2</v>
      </c>
    </row>
    <row r="399" spans="1:2">
      <c r="A399" s="3">
        <v>43040</v>
      </c>
      <c r="B399" s="64">
        <v>191.2</v>
      </c>
    </row>
    <row r="400" spans="1:2">
      <c r="A400" s="3">
        <v>43070</v>
      </c>
      <c r="B400" s="64">
        <v>191.3</v>
      </c>
    </row>
    <row r="401" spans="1:2">
      <c r="A401" s="3">
        <v>43101</v>
      </c>
      <c r="B401" s="64">
        <v>192.6</v>
      </c>
    </row>
    <row r="402" spans="1:2">
      <c r="A402" s="3">
        <v>43132</v>
      </c>
      <c r="B402" s="64">
        <v>193.5</v>
      </c>
    </row>
    <row r="403" spans="1:2">
      <c r="A403" s="3">
        <v>43160</v>
      </c>
      <c r="B403" s="64">
        <v>194</v>
      </c>
    </row>
    <row r="404" spans="1:2">
      <c r="A404" s="3">
        <v>43191</v>
      </c>
      <c r="B404" s="64">
        <v>195.3</v>
      </c>
    </row>
    <row r="405" spans="1:2">
      <c r="A405" s="3">
        <v>43221</v>
      </c>
      <c r="B405" s="64">
        <v>197.7</v>
      </c>
    </row>
    <row r="406" spans="1:2">
      <c r="A406" s="3">
        <v>43252</v>
      </c>
      <c r="B406" s="64">
        <v>198.4</v>
      </c>
    </row>
    <row r="407" spans="1:2">
      <c r="A407" s="3">
        <v>43282</v>
      </c>
      <c r="B407" s="64">
        <v>198.5</v>
      </c>
    </row>
    <row r="408" spans="1:2">
      <c r="A408" s="3">
        <v>43313</v>
      </c>
      <c r="B408" s="64">
        <v>198.6</v>
      </c>
    </row>
    <row r="409" spans="1:2">
      <c r="A409" s="3">
        <v>43344</v>
      </c>
      <c r="B409" s="64">
        <v>198.9</v>
      </c>
    </row>
    <row r="410" spans="1:2">
      <c r="A410" s="3">
        <v>43374</v>
      </c>
      <c r="B410" s="64">
        <v>200.4</v>
      </c>
    </row>
    <row r="411" spans="1:2">
      <c r="A411" s="3">
        <v>43405</v>
      </c>
      <c r="B411" s="64">
        <v>198.4</v>
      </c>
    </row>
    <row r="412" spans="1:2">
      <c r="A412" s="3">
        <v>43435</v>
      </c>
      <c r="B412" s="64">
        <v>195.2</v>
      </c>
    </row>
    <row r="413" spans="1:2">
      <c r="A413" s="3">
        <v>43466</v>
      </c>
      <c r="B413" s="64">
        <v>194.3</v>
      </c>
    </row>
    <row r="414" spans="1:2">
      <c r="A414" s="3">
        <v>43497</v>
      </c>
      <c r="B414" s="64">
        <v>195.4</v>
      </c>
    </row>
    <row r="415" spans="1:2">
      <c r="A415" s="3">
        <v>43525</v>
      </c>
      <c r="B415" s="64">
        <v>197.4</v>
      </c>
    </row>
    <row r="416" spans="1:2">
      <c r="A416" s="3">
        <v>43556</v>
      </c>
      <c r="B416" s="64">
        <v>199.2</v>
      </c>
    </row>
    <row r="417" spans="1:2">
      <c r="A417" s="3">
        <v>43586</v>
      </c>
      <c r="B417" s="64">
        <v>199.1</v>
      </c>
    </row>
    <row r="418" spans="1:2">
      <c r="A418" s="3">
        <v>43617</v>
      </c>
      <c r="B418" s="64">
        <v>197</v>
      </c>
    </row>
    <row r="419" spans="1:2">
      <c r="A419" s="3">
        <v>43647</v>
      </c>
      <c r="B419" s="64">
        <v>197.5</v>
      </c>
    </row>
    <row r="420" spans="1:2">
      <c r="A420" s="3">
        <v>43678</v>
      </c>
      <c r="B420" s="64">
        <v>196.4</v>
      </c>
    </row>
    <row r="421" spans="1:2">
      <c r="A421" s="3">
        <v>43709</v>
      </c>
      <c r="B421" s="64">
        <v>195.9</v>
      </c>
    </row>
    <row r="422" spans="1:2">
      <c r="A422" s="3">
        <v>43739</v>
      </c>
      <c r="B422" s="64">
        <v>196.6</v>
      </c>
    </row>
    <row r="423" spans="1:2">
      <c r="A423" s="3">
        <v>43770</v>
      </c>
      <c r="B423" s="64">
        <v>196.5</v>
      </c>
    </row>
    <row r="424" spans="1:2">
      <c r="A424" s="3">
        <v>43800</v>
      </c>
      <c r="B424" s="64">
        <v>196.4</v>
      </c>
    </row>
    <row r="425" spans="1:2">
      <c r="A425" s="3">
        <v>43831</v>
      </c>
      <c r="B425" s="64">
        <v>196.6</v>
      </c>
    </row>
    <row r="426" spans="1:2">
      <c r="A426" s="3">
        <v>43862</v>
      </c>
      <c r="B426" s="64">
        <v>195.1</v>
      </c>
    </row>
    <row r="427" spans="1:2">
      <c r="A427" s="3">
        <v>43891</v>
      </c>
      <c r="B427" s="64">
        <v>192.3</v>
      </c>
    </row>
    <row r="428" spans="1:2">
      <c r="A428" s="3">
        <v>43922</v>
      </c>
      <c r="B428" s="64">
        <v>186.1</v>
      </c>
    </row>
    <row r="429" spans="1:2">
      <c r="A429" s="3">
        <v>43952</v>
      </c>
      <c r="B429" s="64">
        <v>188.9</v>
      </c>
    </row>
    <row r="430" spans="1:2">
      <c r="A430" s="3">
        <v>43983</v>
      </c>
      <c r="B430" s="64">
        <v>190.2</v>
      </c>
    </row>
    <row r="431" spans="1:2">
      <c r="A431" s="3">
        <v>44013</v>
      </c>
      <c r="B431" s="64">
        <v>192.3</v>
      </c>
    </row>
    <row r="432" spans="1:2">
      <c r="A432" s="3">
        <v>44044</v>
      </c>
      <c r="B432" s="64">
        <v>193</v>
      </c>
    </row>
    <row r="433" spans="1:2">
      <c r="A433" s="3">
        <v>44075</v>
      </c>
      <c r="B433" s="64">
        <v>192.9</v>
      </c>
    </row>
    <row r="434" spans="1:2">
      <c r="A434" s="3">
        <v>44105</v>
      </c>
      <c r="B434" s="64">
        <v>193.7</v>
      </c>
    </row>
    <row r="435" spans="1:2">
      <c r="A435" s="3">
        <v>44136</v>
      </c>
      <c r="B435" s="64">
        <v>194.5</v>
      </c>
    </row>
    <row r="436" spans="1:2">
      <c r="A436" s="3">
        <v>44166</v>
      </c>
      <c r="B436" s="64">
        <v>196.7</v>
      </c>
    </row>
    <row r="437" spans="1:2">
      <c r="A437" s="3">
        <v>44197</v>
      </c>
      <c r="B437" s="64">
        <v>199.6</v>
      </c>
    </row>
    <row r="438" spans="1:2">
      <c r="A438" s="3">
        <v>44228</v>
      </c>
      <c r="B438" s="64">
        <v>203.1</v>
      </c>
    </row>
    <row r="439" spans="1:2">
      <c r="A439" s="3">
        <v>44256</v>
      </c>
      <c r="B439" s="64">
        <v>207.9</v>
      </c>
    </row>
    <row r="440" spans="1:2">
      <c r="A440" s="3">
        <v>44287</v>
      </c>
      <c r="B440" s="64">
        <v>210.1</v>
      </c>
    </row>
    <row r="441" spans="1:2">
      <c r="A441" s="3">
        <v>44317</v>
      </c>
      <c r="B441" s="64">
        <v>215.1</v>
      </c>
    </row>
    <row r="442" spans="1:2">
      <c r="A442" s="3">
        <v>44348</v>
      </c>
      <c r="B442" s="64">
        <v>217.9</v>
      </c>
    </row>
    <row r="443" spans="1:2">
      <c r="A443" s="3">
        <v>44378</v>
      </c>
      <c r="B443" s="64">
        <v>219.49199999999999</v>
      </c>
    </row>
    <row r="444" spans="1:2">
      <c r="A444" s="3">
        <v>44409</v>
      </c>
      <c r="B444" s="64">
        <v>220.114</v>
      </c>
    </row>
    <row r="445" spans="1:2">
      <c r="A445" s="3">
        <v>44440</v>
      </c>
      <c r="B445" s="64">
        <v>221.869</v>
      </c>
    </row>
    <row r="446" spans="1:2">
      <c r="A446" s="3">
        <v>44470</v>
      </c>
      <c r="B446" s="64">
        <v>225.47800000000001</v>
      </c>
    </row>
    <row r="447" spans="1:2">
      <c r="A447" s="3">
        <v>44501</v>
      </c>
      <c r="B447" s="64">
        <v>227.10900000000001</v>
      </c>
    </row>
    <row r="448" spans="1:2">
      <c r="A448" s="3">
        <v>44531</v>
      </c>
      <c r="B448" s="64">
        <v>226.47</v>
      </c>
    </row>
    <row r="449" spans="1:2">
      <c r="A449" s="3">
        <v>44562</v>
      </c>
      <c r="B449" s="64">
        <v>231.495</v>
      </c>
    </row>
    <row r="450" spans="1:2">
      <c r="A450" s="3">
        <v>44593</v>
      </c>
      <c r="B450" s="64">
        <v>237.245</v>
      </c>
    </row>
    <row r="451" spans="1:2">
      <c r="A451" s="3">
        <v>44621</v>
      </c>
      <c r="B451" s="64">
        <v>245.404</v>
      </c>
    </row>
    <row r="452" spans="1:2">
      <c r="A452" s="3">
        <v>44652</v>
      </c>
      <c r="B452" s="64">
        <v>249.56</v>
      </c>
    </row>
    <row r="453" spans="1:2">
      <c r="A453" s="3">
        <v>44682</v>
      </c>
      <c r="B453" s="64">
        <v>256.39600000000002</v>
      </c>
    </row>
    <row r="454" spans="1:2">
      <c r="A454" s="3">
        <v>44713</v>
      </c>
      <c r="B454" s="64">
        <v>262.41800000000001</v>
      </c>
    </row>
    <row r="455" spans="1:2">
      <c r="A455" s="3">
        <v>44743</v>
      </c>
      <c r="B455" s="64">
        <v>256.52600000000001</v>
      </c>
    </row>
    <row r="456" spans="1:2">
      <c r="A456" s="3">
        <v>44774</v>
      </c>
      <c r="B456" s="64">
        <v>251.494</v>
      </c>
    </row>
    <row r="457" spans="1:2">
      <c r="A457" s="3">
        <v>44805</v>
      </c>
      <c r="B457" s="64">
        <v>251.89099999999999</v>
      </c>
    </row>
    <row r="458" spans="1:2">
      <c r="A458" s="3">
        <v>44835</v>
      </c>
      <c r="B458" s="64">
        <v>254.03</v>
      </c>
    </row>
    <row r="459" spans="1:2">
      <c r="A459" s="3">
        <v>44866</v>
      </c>
      <c r="B459" s="64">
        <v>252.905</v>
      </c>
    </row>
    <row r="460" spans="1:2">
      <c r="A460" s="3">
        <v>44896</v>
      </c>
      <c r="B460" s="64">
        <v>245.11500000000001</v>
      </c>
    </row>
    <row r="461" spans="1:2">
      <c r="A461" s="3">
        <v>44927</v>
      </c>
      <c r="B461" s="64">
        <v>249.178</v>
      </c>
    </row>
    <row r="462" spans="1:2">
      <c r="A462" s="3">
        <v>44958</v>
      </c>
      <c r="B462" s="64">
        <v>249.30799999999999</v>
      </c>
    </row>
    <row r="463" spans="1:2">
      <c r="A463" s="3">
        <v>44986</v>
      </c>
      <c r="B463" s="64">
        <v>248.98</v>
      </c>
    </row>
    <row r="464" spans="1:2">
      <c r="A464" s="3">
        <v>45017</v>
      </c>
      <c r="B464" s="64">
        <v>248.583</v>
      </c>
    </row>
    <row r="465" spans="1:2">
      <c r="A465" s="3">
        <v>45047</v>
      </c>
      <c r="B465" s="64">
        <v>246.20599999999999</v>
      </c>
    </row>
    <row r="466" spans="1:2">
      <c r="A466" s="3">
        <v>45078</v>
      </c>
      <c r="B466" s="64">
        <v>245.78399999999999</v>
      </c>
    </row>
    <row r="467" spans="1:2">
      <c r="A467" s="3">
        <v>45108</v>
      </c>
      <c r="B467" s="64">
        <v>245.434</v>
      </c>
    </row>
    <row r="468" spans="1:2">
      <c r="A468" s="3">
        <v>45139</v>
      </c>
      <c r="B468" s="64">
        <v>251.09299999999999</v>
      </c>
    </row>
    <row r="469" spans="1:2">
      <c r="A469" s="3">
        <v>45170</v>
      </c>
      <c r="B469" s="64">
        <v>252.36799999999999</v>
      </c>
    </row>
    <row r="470" spans="1:2">
      <c r="A470" s="3">
        <v>45200</v>
      </c>
      <c r="B470" s="64">
        <v>249.119</v>
      </c>
    </row>
    <row r="471" spans="1:2">
      <c r="A471" s="3">
        <v>45231</v>
      </c>
      <c r="B471" s="64">
        <v>246.49700000000001</v>
      </c>
    </row>
    <row r="472" spans="1:2">
      <c r="A472" s="3">
        <v>45261</v>
      </c>
      <c r="B472" s="64">
        <v>243.26599999999999</v>
      </c>
    </row>
    <row r="473" spans="1:2">
      <c r="A473" s="3">
        <v>45292</v>
      </c>
      <c r="B473" s="64">
        <v>244.05600000000001</v>
      </c>
    </row>
    <row r="474" spans="1:2">
      <c r="A474" s="3">
        <v>45323</v>
      </c>
      <c r="B474" s="64">
        <v>248.369</v>
      </c>
    </row>
    <row r="475" spans="1:2">
      <c r="A475" s="3">
        <v>45352</v>
      </c>
      <c r="B475" s="64">
        <v>249.64599999999999</v>
      </c>
    </row>
    <row r="476" spans="1:2">
      <c r="A476" s="3">
        <v>45383</v>
      </c>
      <c r="B476" s="64">
        <v>251.54300000000001</v>
      </c>
    </row>
    <row r="477" spans="1:2">
      <c r="A477" s="3">
        <v>45413</v>
      </c>
      <c r="B477" s="64">
        <v>248.953</v>
      </c>
    </row>
  </sheetData>
  <hyperlinks>
    <hyperlink ref="B1" r:id="rId1" xr:uid="{AAC47C1D-1A23-4AE8-94BF-36809FD1DA2A}"/>
    <hyperlink ref="B3" location="Summary!A1" display="PCUOMFGOMFG" xr:uid="{65B53BEF-D7B0-4ECA-81D8-EFC9E49E1B8F}"/>
  </hyperlink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D890-3E56-438F-B4AB-39A60964AC43}">
  <sheetPr>
    <tabColor rgb="FFFFFF00"/>
  </sheetPr>
  <dimension ref="A1:C391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35.08984375" style="1" bestFit="1" customWidth="1"/>
    <col min="3" max="256" width="20.7265625" style="1" customWidth="1"/>
    <col min="257" max="16384" width="8.7265625" style="1"/>
  </cols>
  <sheetData>
    <row r="1" spans="1:3" ht="14.5">
      <c r="A1" s="8" t="s">
        <v>135</v>
      </c>
      <c r="B1" s="7" t="s">
        <v>80</v>
      </c>
    </row>
    <row r="3" spans="1:3" ht="14.5">
      <c r="A3" s="5" t="s">
        <v>1</v>
      </c>
      <c r="B3" s="77" t="s">
        <v>79</v>
      </c>
    </row>
    <row r="4" spans="1:3">
      <c r="A4" s="3">
        <v>33604</v>
      </c>
      <c r="B4" s="10">
        <v>1.56</v>
      </c>
    </row>
    <row r="5" spans="1:3">
      <c r="A5" s="3">
        <v>33635</v>
      </c>
      <c r="B5" s="10">
        <v>1.56</v>
      </c>
    </row>
    <row r="6" spans="1:3">
      <c r="A6" s="3">
        <v>33664</v>
      </c>
      <c r="B6" s="10">
        <v>1.53</v>
      </c>
      <c r="C6" s="6"/>
    </row>
    <row r="7" spans="1:3">
      <c r="A7" s="3">
        <v>33695</v>
      </c>
      <c r="B7" s="10">
        <v>1.53</v>
      </c>
    </row>
    <row r="8" spans="1:3">
      <c r="A8" s="3">
        <v>33725</v>
      </c>
      <c r="B8" s="10">
        <v>1.52</v>
      </c>
    </row>
    <row r="9" spans="1:3">
      <c r="A9" s="3">
        <v>33756</v>
      </c>
      <c r="B9" s="10">
        <v>1.52</v>
      </c>
    </row>
    <row r="10" spans="1:3">
      <c r="A10" s="3">
        <v>33786</v>
      </c>
      <c r="B10" s="10">
        <v>1.51</v>
      </c>
    </row>
    <row r="11" spans="1:3">
      <c r="A11" s="3">
        <v>33817</v>
      </c>
      <c r="B11" s="10">
        <v>1.53</v>
      </c>
    </row>
    <row r="12" spans="1:3">
      <c r="A12" s="3">
        <v>33848</v>
      </c>
      <c r="B12" s="10">
        <v>1.51</v>
      </c>
    </row>
    <row r="13" spans="1:3">
      <c r="A13" s="3">
        <v>33878</v>
      </c>
      <c r="B13" s="10">
        <v>1.52</v>
      </c>
    </row>
    <row r="14" spans="1:3">
      <c r="A14" s="3">
        <v>33909</v>
      </c>
      <c r="B14" s="10">
        <v>1.51</v>
      </c>
    </row>
    <row r="15" spans="1:3">
      <c r="A15" s="3">
        <v>33939</v>
      </c>
      <c r="B15" s="10">
        <v>1.51</v>
      </c>
    </row>
    <row r="16" spans="1:3">
      <c r="A16" s="3">
        <v>33970</v>
      </c>
      <c r="B16" s="10">
        <v>1.5</v>
      </c>
    </row>
    <row r="17" spans="1:2">
      <c r="A17" s="3">
        <v>34001</v>
      </c>
      <c r="B17" s="10">
        <v>1.5</v>
      </c>
    </row>
    <row r="18" spans="1:2">
      <c r="A18" s="3">
        <v>34029</v>
      </c>
      <c r="B18" s="10">
        <v>1.52</v>
      </c>
    </row>
    <row r="19" spans="1:2">
      <c r="A19" s="3">
        <v>34060</v>
      </c>
      <c r="B19" s="10">
        <v>1.51</v>
      </c>
    </row>
    <row r="20" spans="1:2">
      <c r="A20" s="3">
        <v>34090</v>
      </c>
      <c r="B20" s="10">
        <v>1.49</v>
      </c>
    </row>
    <row r="21" spans="1:2">
      <c r="A21" s="3">
        <v>34121</v>
      </c>
      <c r="B21" s="10">
        <v>1.5</v>
      </c>
    </row>
    <row r="22" spans="1:2">
      <c r="A22" s="3">
        <v>34151</v>
      </c>
      <c r="B22" s="10">
        <v>1.5</v>
      </c>
    </row>
    <row r="23" spans="1:2">
      <c r="A23" s="3">
        <v>34182</v>
      </c>
      <c r="B23" s="10">
        <v>1.5</v>
      </c>
    </row>
    <row r="24" spans="1:2">
      <c r="A24" s="3">
        <v>34213</v>
      </c>
      <c r="B24" s="10">
        <v>1.5</v>
      </c>
    </row>
    <row r="25" spans="1:2">
      <c r="A25" s="3">
        <v>34243</v>
      </c>
      <c r="B25" s="10">
        <v>1.48</v>
      </c>
    </row>
    <row r="26" spans="1:2">
      <c r="A26" s="3">
        <v>34274</v>
      </c>
      <c r="B26" s="10">
        <v>1.49</v>
      </c>
    </row>
    <row r="27" spans="1:2">
      <c r="A27" s="3">
        <v>34304</v>
      </c>
      <c r="B27" s="10">
        <v>1.5</v>
      </c>
    </row>
    <row r="28" spans="1:2">
      <c r="A28" s="3">
        <v>34335</v>
      </c>
      <c r="B28" s="10">
        <v>1.48</v>
      </c>
    </row>
    <row r="29" spans="1:2">
      <c r="A29" s="3">
        <v>34366</v>
      </c>
      <c r="B29" s="10">
        <v>1.47</v>
      </c>
    </row>
    <row r="30" spans="1:2">
      <c r="A30" s="3">
        <v>34394</v>
      </c>
      <c r="B30" s="10">
        <v>1.46</v>
      </c>
    </row>
    <row r="31" spans="1:2">
      <c r="A31" s="3">
        <v>34425</v>
      </c>
      <c r="B31" s="10">
        <v>1.46</v>
      </c>
    </row>
    <row r="32" spans="1:2">
      <c r="A32" s="3">
        <v>34455</v>
      </c>
      <c r="B32" s="10">
        <v>1.47</v>
      </c>
    </row>
    <row r="33" spans="1:2">
      <c r="A33" s="3">
        <v>34486</v>
      </c>
      <c r="B33" s="10">
        <v>1.47</v>
      </c>
    </row>
    <row r="34" spans="1:2">
      <c r="A34" s="3">
        <v>34516</v>
      </c>
      <c r="B34" s="10">
        <v>1.47</v>
      </c>
    </row>
    <row r="35" spans="1:2">
      <c r="A35" s="3">
        <v>34547</v>
      </c>
      <c r="B35" s="10">
        <v>1.46</v>
      </c>
    </row>
    <row r="36" spans="1:2">
      <c r="A36" s="3">
        <v>34578</v>
      </c>
      <c r="B36" s="10">
        <v>1.46</v>
      </c>
    </row>
    <row r="37" spans="1:2">
      <c r="A37" s="3">
        <v>34608</v>
      </c>
      <c r="B37" s="10">
        <v>1.45</v>
      </c>
    </row>
    <row r="38" spans="1:2">
      <c r="A38" s="3">
        <v>34639</v>
      </c>
      <c r="B38" s="10">
        <v>1.46</v>
      </c>
    </row>
    <row r="39" spans="1:2">
      <c r="A39" s="3">
        <v>34669</v>
      </c>
      <c r="B39" s="10">
        <v>1.44</v>
      </c>
    </row>
    <row r="40" spans="1:2">
      <c r="A40" s="3">
        <v>34700</v>
      </c>
      <c r="B40" s="10">
        <v>1.45</v>
      </c>
    </row>
    <row r="41" spans="1:2">
      <c r="A41" s="3">
        <v>34731</v>
      </c>
      <c r="B41" s="10">
        <v>1.46</v>
      </c>
    </row>
    <row r="42" spans="1:2">
      <c r="A42" s="3">
        <v>34759</v>
      </c>
      <c r="B42" s="10">
        <v>1.48</v>
      </c>
    </row>
    <row r="43" spans="1:2">
      <c r="A43" s="3">
        <v>34790</v>
      </c>
      <c r="B43" s="10">
        <v>1.48</v>
      </c>
    </row>
    <row r="44" spans="1:2">
      <c r="A44" s="3">
        <v>34820</v>
      </c>
      <c r="B44" s="10">
        <v>1.49</v>
      </c>
    </row>
    <row r="45" spans="1:2">
      <c r="A45" s="3">
        <v>34851</v>
      </c>
      <c r="B45" s="10">
        <v>1.48</v>
      </c>
    </row>
    <row r="46" spans="1:2">
      <c r="A46" s="3">
        <v>34881</v>
      </c>
      <c r="B46" s="10">
        <v>1.49</v>
      </c>
    </row>
    <row r="47" spans="1:2">
      <c r="A47" s="3">
        <v>34912</v>
      </c>
      <c r="B47" s="10">
        <v>1.48</v>
      </c>
    </row>
    <row r="48" spans="1:2">
      <c r="A48" s="3">
        <v>34943</v>
      </c>
      <c r="B48" s="10">
        <v>1.47</v>
      </c>
    </row>
    <row r="49" spans="1:2">
      <c r="A49" s="3">
        <v>34973</v>
      </c>
      <c r="B49" s="10">
        <v>1.49</v>
      </c>
    </row>
    <row r="50" spans="1:2">
      <c r="A50" s="3">
        <v>35004</v>
      </c>
      <c r="B50" s="10">
        <v>1.48</v>
      </c>
    </row>
    <row r="51" spans="1:2">
      <c r="A51" s="3">
        <v>35034</v>
      </c>
      <c r="B51" s="10">
        <v>1.45</v>
      </c>
    </row>
    <row r="52" spans="1:2">
      <c r="A52" s="3">
        <v>35065</v>
      </c>
      <c r="B52" s="10">
        <v>1.5</v>
      </c>
    </row>
    <row r="53" spans="1:2">
      <c r="A53" s="3">
        <v>35096</v>
      </c>
      <c r="B53" s="10">
        <v>1.5</v>
      </c>
    </row>
    <row r="54" spans="1:2">
      <c r="A54" s="3">
        <v>35125</v>
      </c>
      <c r="B54" s="10">
        <v>1.46</v>
      </c>
    </row>
    <row r="55" spans="1:2">
      <c r="A55" s="3">
        <v>35156</v>
      </c>
      <c r="B55" s="10">
        <v>1.46</v>
      </c>
    </row>
    <row r="56" spans="1:2">
      <c r="A56" s="3">
        <v>35186</v>
      </c>
      <c r="B56" s="10">
        <v>1.45</v>
      </c>
    </row>
    <row r="57" spans="1:2">
      <c r="A57" s="3">
        <v>35217</v>
      </c>
      <c r="B57" s="10">
        <v>1.44</v>
      </c>
    </row>
    <row r="58" spans="1:2">
      <c r="A58" s="3">
        <v>35247</v>
      </c>
      <c r="B58" s="10">
        <v>1.45</v>
      </c>
    </row>
    <row r="59" spans="1:2">
      <c r="A59" s="3">
        <v>35278</v>
      </c>
      <c r="B59" s="10">
        <v>1.45</v>
      </c>
    </row>
    <row r="60" spans="1:2">
      <c r="A60" s="3">
        <v>35309</v>
      </c>
      <c r="B60" s="10">
        <v>1.44</v>
      </c>
    </row>
    <row r="61" spans="1:2">
      <c r="A61" s="3">
        <v>35339</v>
      </c>
      <c r="B61" s="10">
        <v>1.44</v>
      </c>
    </row>
    <row r="62" spans="1:2">
      <c r="A62" s="3">
        <v>35370</v>
      </c>
      <c r="B62" s="10">
        <v>1.43</v>
      </c>
    </row>
    <row r="63" spans="1:2">
      <c r="A63" s="3">
        <v>35400</v>
      </c>
      <c r="B63" s="10">
        <v>1.43</v>
      </c>
    </row>
    <row r="64" spans="1:2">
      <c r="A64" s="3">
        <v>35431</v>
      </c>
      <c r="B64" s="10">
        <v>1.43</v>
      </c>
    </row>
    <row r="65" spans="1:2">
      <c r="A65" s="3">
        <v>35462</v>
      </c>
      <c r="B65" s="10">
        <v>1.41</v>
      </c>
    </row>
    <row r="66" spans="1:2">
      <c r="A66" s="3">
        <v>35490</v>
      </c>
      <c r="B66" s="10">
        <v>1.41</v>
      </c>
    </row>
    <row r="67" spans="1:2">
      <c r="A67" s="3">
        <v>35521</v>
      </c>
      <c r="B67" s="10">
        <v>1.41</v>
      </c>
    </row>
    <row r="68" spans="1:2">
      <c r="A68" s="3">
        <v>35551</v>
      </c>
      <c r="B68" s="10">
        <v>1.43</v>
      </c>
    </row>
    <row r="69" spans="1:2">
      <c r="A69" s="3">
        <v>35582</v>
      </c>
      <c r="B69" s="10">
        <v>1.42</v>
      </c>
    </row>
    <row r="70" spans="1:2">
      <c r="A70" s="3">
        <v>35612</v>
      </c>
      <c r="B70" s="10">
        <v>1.41</v>
      </c>
    </row>
    <row r="71" spans="1:2">
      <c r="A71" s="3">
        <v>35643</v>
      </c>
      <c r="B71" s="10">
        <v>1.41</v>
      </c>
    </row>
    <row r="72" spans="1:2">
      <c r="A72" s="3">
        <v>35674</v>
      </c>
      <c r="B72" s="10">
        <v>1.41</v>
      </c>
    </row>
    <row r="73" spans="1:2">
      <c r="A73" s="3">
        <v>35704</v>
      </c>
      <c r="B73" s="10">
        <v>1.42</v>
      </c>
    </row>
    <row r="74" spans="1:2">
      <c r="A74" s="3">
        <v>35735</v>
      </c>
      <c r="B74" s="10">
        <v>1.41</v>
      </c>
    </row>
    <row r="75" spans="1:2">
      <c r="A75" s="3">
        <v>35765</v>
      </c>
      <c r="B75" s="10">
        <v>1.42</v>
      </c>
    </row>
    <row r="76" spans="1:2">
      <c r="A76" s="3">
        <v>35796</v>
      </c>
      <c r="B76" s="10">
        <v>1.43</v>
      </c>
    </row>
    <row r="77" spans="1:2">
      <c r="A77" s="3">
        <v>35827</v>
      </c>
      <c r="B77" s="10">
        <v>1.43</v>
      </c>
    </row>
    <row r="78" spans="1:2">
      <c r="A78" s="3">
        <v>35855</v>
      </c>
      <c r="B78" s="10">
        <v>1.43</v>
      </c>
    </row>
    <row r="79" spans="1:2">
      <c r="A79" s="3">
        <v>35886</v>
      </c>
      <c r="B79" s="10">
        <v>1.44</v>
      </c>
    </row>
    <row r="80" spans="1:2">
      <c r="A80" s="3">
        <v>35916</v>
      </c>
      <c r="B80" s="10">
        <v>1.43</v>
      </c>
    </row>
    <row r="81" spans="1:2">
      <c r="A81" s="3">
        <v>35947</v>
      </c>
      <c r="B81" s="10">
        <v>1.44</v>
      </c>
    </row>
    <row r="82" spans="1:2">
      <c r="A82" s="3">
        <v>35977</v>
      </c>
      <c r="B82" s="10">
        <v>1.45</v>
      </c>
    </row>
    <row r="83" spans="1:2">
      <c r="A83" s="3">
        <v>36008</v>
      </c>
      <c r="B83" s="10">
        <v>1.44</v>
      </c>
    </row>
    <row r="84" spans="1:2">
      <c r="A84" s="3">
        <v>36039</v>
      </c>
      <c r="B84" s="10">
        <v>1.44</v>
      </c>
    </row>
    <row r="85" spans="1:2">
      <c r="A85" s="3">
        <v>36069</v>
      </c>
      <c r="B85" s="10">
        <v>1.43</v>
      </c>
    </row>
    <row r="86" spans="1:2">
      <c r="A86" s="3">
        <v>36100</v>
      </c>
      <c r="B86" s="10">
        <v>1.43</v>
      </c>
    </row>
    <row r="87" spans="1:2">
      <c r="A87" s="3">
        <v>36130</v>
      </c>
      <c r="B87" s="10">
        <v>1.43</v>
      </c>
    </row>
    <row r="88" spans="1:2">
      <c r="A88" s="3">
        <v>36161</v>
      </c>
      <c r="B88" s="10">
        <v>1.42</v>
      </c>
    </row>
    <row r="89" spans="1:2">
      <c r="A89" s="3">
        <v>36192</v>
      </c>
      <c r="B89" s="10">
        <v>1.41</v>
      </c>
    </row>
    <row r="90" spans="1:2">
      <c r="A90" s="3">
        <v>36220</v>
      </c>
      <c r="B90" s="10">
        <v>1.42</v>
      </c>
    </row>
    <row r="91" spans="1:2">
      <c r="A91" s="3">
        <v>36251</v>
      </c>
      <c r="B91" s="10">
        <v>1.42</v>
      </c>
    </row>
    <row r="92" spans="1:2">
      <c r="A92" s="3">
        <v>36281</v>
      </c>
      <c r="B92" s="10">
        <v>1.4</v>
      </c>
    </row>
    <row r="93" spans="1:2">
      <c r="A93" s="3">
        <v>36312</v>
      </c>
      <c r="B93" s="10">
        <v>1.4</v>
      </c>
    </row>
    <row r="94" spans="1:2">
      <c r="A94" s="3">
        <v>36342</v>
      </c>
      <c r="B94" s="10">
        <v>1.4</v>
      </c>
    </row>
    <row r="95" spans="1:2">
      <c r="A95" s="3">
        <v>36373</v>
      </c>
      <c r="B95" s="10">
        <v>1.39</v>
      </c>
    </row>
    <row r="96" spans="1:2">
      <c r="A96" s="3">
        <v>36404</v>
      </c>
      <c r="B96" s="10">
        <v>1.4</v>
      </c>
    </row>
    <row r="97" spans="1:2">
      <c r="A97" s="3">
        <v>36434</v>
      </c>
      <c r="B97" s="10">
        <v>1.39</v>
      </c>
    </row>
    <row r="98" spans="1:2">
      <c r="A98" s="3">
        <v>36465</v>
      </c>
      <c r="B98" s="10">
        <v>1.39</v>
      </c>
    </row>
    <row r="99" spans="1:2">
      <c r="A99" s="3">
        <v>36495</v>
      </c>
      <c r="B99" s="10">
        <v>1.39</v>
      </c>
    </row>
    <row r="100" spans="1:2">
      <c r="A100" s="3">
        <v>36526</v>
      </c>
      <c r="B100" s="10">
        <v>1.38</v>
      </c>
    </row>
    <row r="101" spans="1:2">
      <c r="A101" s="3">
        <v>36557</v>
      </c>
      <c r="B101" s="10">
        <v>1.4</v>
      </c>
    </row>
    <row r="102" spans="1:2">
      <c r="A102" s="3">
        <v>36586</v>
      </c>
      <c r="B102" s="10">
        <v>1.38</v>
      </c>
    </row>
    <row r="103" spans="1:2">
      <c r="A103" s="3">
        <v>36617</v>
      </c>
      <c r="B103" s="10">
        <v>1.39</v>
      </c>
    </row>
    <row r="104" spans="1:2">
      <c r="A104" s="3">
        <v>36647</v>
      </c>
      <c r="B104" s="10">
        <v>1.4</v>
      </c>
    </row>
    <row r="105" spans="1:2">
      <c r="A105" s="3">
        <v>36678</v>
      </c>
      <c r="B105" s="10">
        <v>1.4</v>
      </c>
    </row>
    <row r="106" spans="1:2">
      <c r="A106" s="3">
        <v>36708</v>
      </c>
      <c r="B106" s="10">
        <v>1.41</v>
      </c>
    </row>
    <row r="107" spans="1:2">
      <c r="A107" s="3">
        <v>36739</v>
      </c>
      <c r="B107" s="10">
        <v>1.43</v>
      </c>
    </row>
    <row r="108" spans="1:2">
      <c r="A108" s="3">
        <v>36770</v>
      </c>
      <c r="B108" s="10">
        <v>1.4</v>
      </c>
    </row>
    <row r="109" spans="1:2">
      <c r="A109" s="3">
        <v>36800</v>
      </c>
      <c r="B109" s="10">
        <v>1.42</v>
      </c>
    </row>
    <row r="110" spans="1:2">
      <c r="A110" s="3">
        <v>36831</v>
      </c>
      <c r="B110" s="10">
        <v>1.43</v>
      </c>
    </row>
    <row r="111" spans="1:2">
      <c r="A111" s="3">
        <v>36861</v>
      </c>
      <c r="B111" s="10">
        <v>1.42</v>
      </c>
    </row>
    <row r="112" spans="1:2">
      <c r="A112" s="3">
        <v>36892</v>
      </c>
      <c r="B112" s="10">
        <v>1.44</v>
      </c>
    </row>
    <row r="113" spans="1:2">
      <c r="A113" s="3">
        <v>36923</v>
      </c>
      <c r="B113" s="10">
        <v>1.42</v>
      </c>
    </row>
    <row r="114" spans="1:2">
      <c r="A114" s="3">
        <v>36951</v>
      </c>
      <c r="B114" s="10">
        <v>1.44</v>
      </c>
    </row>
    <row r="115" spans="1:2">
      <c r="A115" s="3">
        <v>36982</v>
      </c>
      <c r="B115" s="10">
        <v>1.45</v>
      </c>
    </row>
    <row r="116" spans="1:2">
      <c r="A116" s="3">
        <v>37012</v>
      </c>
      <c r="B116" s="10">
        <v>1.43</v>
      </c>
    </row>
    <row r="117" spans="1:2">
      <c r="A117" s="3">
        <v>37043</v>
      </c>
      <c r="B117" s="10">
        <v>1.44</v>
      </c>
    </row>
    <row r="118" spans="1:2">
      <c r="A118" s="3">
        <v>37073</v>
      </c>
      <c r="B118" s="10">
        <v>1.43</v>
      </c>
    </row>
    <row r="119" spans="1:2">
      <c r="A119" s="3">
        <v>37104</v>
      </c>
      <c r="B119" s="10">
        <v>1.42</v>
      </c>
    </row>
    <row r="120" spans="1:2">
      <c r="A120" s="3">
        <v>37135</v>
      </c>
      <c r="B120" s="10">
        <v>1.44</v>
      </c>
    </row>
    <row r="121" spans="1:2">
      <c r="A121" s="3">
        <v>37165</v>
      </c>
      <c r="B121" s="10">
        <v>1.4</v>
      </c>
    </row>
    <row r="122" spans="1:2">
      <c r="A122" s="3">
        <v>37196</v>
      </c>
      <c r="B122" s="10">
        <v>1.39</v>
      </c>
    </row>
    <row r="123" spans="1:2">
      <c r="A123" s="3">
        <v>37226</v>
      </c>
      <c r="B123" s="10">
        <v>1.39</v>
      </c>
    </row>
    <row r="124" spans="1:2">
      <c r="A124" s="3">
        <v>37257</v>
      </c>
      <c r="B124" s="10">
        <v>1.39</v>
      </c>
    </row>
    <row r="125" spans="1:2">
      <c r="A125" s="3">
        <v>37288</v>
      </c>
      <c r="B125" s="10">
        <v>1.38</v>
      </c>
    </row>
    <row r="126" spans="1:2">
      <c r="A126" s="3">
        <v>37316</v>
      </c>
      <c r="B126" s="10">
        <v>1.37</v>
      </c>
    </row>
    <row r="127" spans="1:2">
      <c r="A127" s="3">
        <v>37347</v>
      </c>
      <c r="B127" s="10">
        <v>1.35</v>
      </c>
    </row>
    <row r="128" spans="1:2">
      <c r="A128" s="3">
        <v>37377</v>
      </c>
      <c r="B128" s="10">
        <v>1.35</v>
      </c>
    </row>
    <row r="129" spans="1:2">
      <c r="A129" s="3">
        <v>37408</v>
      </c>
      <c r="B129" s="10">
        <v>1.35</v>
      </c>
    </row>
    <row r="130" spans="1:2">
      <c r="A130" s="3">
        <v>37438</v>
      </c>
      <c r="B130" s="10">
        <v>1.36</v>
      </c>
    </row>
    <row r="131" spans="1:2">
      <c r="A131" s="3">
        <v>37469</v>
      </c>
      <c r="B131" s="10">
        <v>1.34</v>
      </c>
    </row>
    <row r="132" spans="1:2">
      <c r="A132" s="3">
        <v>37500</v>
      </c>
      <c r="B132" s="10">
        <v>1.36</v>
      </c>
    </row>
    <row r="133" spans="1:2">
      <c r="A133" s="3">
        <v>37530</v>
      </c>
      <c r="B133" s="10">
        <v>1.36</v>
      </c>
    </row>
    <row r="134" spans="1:2">
      <c r="A134" s="3">
        <v>37561</v>
      </c>
      <c r="B134" s="10">
        <v>1.35</v>
      </c>
    </row>
    <row r="135" spans="1:2">
      <c r="A135" s="3">
        <v>37591</v>
      </c>
      <c r="B135" s="10">
        <v>1.37</v>
      </c>
    </row>
    <row r="136" spans="1:2">
      <c r="A136" s="3">
        <v>37622</v>
      </c>
      <c r="B136" s="10">
        <v>1.35</v>
      </c>
    </row>
    <row r="137" spans="1:2">
      <c r="A137" s="3">
        <v>37653</v>
      </c>
      <c r="B137" s="10">
        <v>1.36</v>
      </c>
    </row>
    <row r="138" spans="1:2">
      <c r="A138" s="3">
        <v>37681</v>
      </c>
      <c r="B138" s="10">
        <v>1.35</v>
      </c>
    </row>
    <row r="139" spans="1:2">
      <c r="A139" s="3">
        <v>37712</v>
      </c>
      <c r="B139" s="10">
        <v>1.38</v>
      </c>
    </row>
    <row r="140" spans="1:2">
      <c r="A140" s="3">
        <v>37742</v>
      </c>
      <c r="B140" s="10">
        <v>1.37</v>
      </c>
    </row>
    <row r="141" spans="1:2">
      <c r="A141" s="3">
        <v>37773</v>
      </c>
      <c r="B141" s="10">
        <v>1.35</v>
      </c>
    </row>
    <row r="142" spans="1:2">
      <c r="A142" s="3">
        <v>37803</v>
      </c>
      <c r="B142" s="10">
        <v>1.33</v>
      </c>
    </row>
    <row r="143" spans="1:2">
      <c r="A143" s="3">
        <v>37834</v>
      </c>
      <c r="B143" s="10">
        <v>1.32</v>
      </c>
    </row>
    <row r="144" spans="1:2">
      <c r="A144" s="3">
        <v>37865</v>
      </c>
      <c r="B144" s="10">
        <v>1.31</v>
      </c>
    </row>
    <row r="145" spans="1:2">
      <c r="A145" s="3">
        <v>37895</v>
      </c>
      <c r="B145" s="10">
        <v>1.32</v>
      </c>
    </row>
    <row r="146" spans="1:2">
      <c r="A146" s="3">
        <v>37926</v>
      </c>
      <c r="B146" s="10">
        <v>1.31</v>
      </c>
    </row>
    <row r="147" spans="1:2">
      <c r="A147" s="3">
        <v>37956</v>
      </c>
      <c r="B147" s="10">
        <v>1.31</v>
      </c>
    </row>
    <row r="148" spans="1:2">
      <c r="A148" s="3">
        <v>37987</v>
      </c>
      <c r="B148" s="10">
        <v>1.31</v>
      </c>
    </row>
    <row r="149" spans="1:2">
      <c r="A149" s="3">
        <v>38018</v>
      </c>
      <c r="B149" s="10">
        <v>1.31</v>
      </c>
    </row>
    <row r="150" spans="1:2">
      <c r="A150" s="3">
        <v>38047</v>
      </c>
      <c r="B150" s="10">
        <v>1.28</v>
      </c>
    </row>
    <row r="151" spans="1:2">
      <c r="A151" s="3">
        <v>38078</v>
      </c>
      <c r="B151" s="10">
        <v>1.3</v>
      </c>
    </row>
    <row r="152" spans="1:2">
      <c r="A152" s="3">
        <v>38108</v>
      </c>
      <c r="B152" s="10">
        <v>1.29</v>
      </c>
    </row>
    <row r="153" spans="1:2">
      <c r="A153" s="3">
        <v>38139</v>
      </c>
      <c r="B153" s="10">
        <v>1.31</v>
      </c>
    </row>
    <row r="154" spans="1:2">
      <c r="A154" s="3">
        <v>38169</v>
      </c>
      <c r="B154" s="10">
        <v>1.31</v>
      </c>
    </row>
    <row r="155" spans="1:2">
      <c r="A155" s="3">
        <v>38200</v>
      </c>
      <c r="B155" s="10">
        <v>1.31</v>
      </c>
    </row>
    <row r="156" spans="1:2">
      <c r="A156" s="3">
        <v>38231</v>
      </c>
      <c r="B156" s="10">
        <v>1.3</v>
      </c>
    </row>
    <row r="157" spans="1:2">
      <c r="A157" s="3">
        <v>38261</v>
      </c>
      <c r="B157" s="10">
        <v>1.29</v>
      </c>
    </row>
    <row r="158" spans="1:2">
      <c r="A158" s="3">
        <v>38292</v>
      </c>
      <c r="B158" s="10">
        <v>1.3</v>
      </c>
    </row>
    <row r="159" spans="1:2">
      <c r="A159" s="3">
        <v>38322</v>
      </c>
      <c r="B159" s="10">
        <v>1.28</v>
      </c>
    </row>
    <row r="160" spans="1:2">
      <c r="A160" s="3">
        <v>38353</v>
      </c>
      <c r="B160" s="10">
        <v>1.29</v>
      </c>
    </row>
    <row r="161" spans="1:2">
      <c r="A161" s="3">
        <v>38384</v>
      </c>
      <c r="B161" s="10">
        <v>1.29</v>
      </c>
    </row>
    <row r="162" spans="1:2">
      <c r="A162" s="3">
        <v>38412</v>
      </c>
      <c r="B162" s="10">
        <v>1.3</v>
      </c>
    </row>
    <row r="163" spans="1:2">
      <c r="A163" s="3">
        <v>38443</v>
      </c>
      <c r="B163" s="10">
        <v>1.28</v>
      </c>
    </row>
    <row r="164" spans="1:2">
      <c r="A164" s="3">
        <v>38473</v>
      </c>
      <c r="B164" s="10">
        <v>1.29</v>
      </c>
    </row>
    <row r="165" spans="1:2">
      <c r="A165" s="3">
        <v>38504</v>
      </c>
      <c r="B165" s="10">
        <v>1.28</v>
      </c>
    </row>
    <row r="166" spans="1:2">
      <c r="A166" s="3">
        <v>38534</v>
      </c>
      <c r="B166" s="10">
        <v>1.26</v>
      </c>
    </row>
    <row r="167" spans="1:2">
      <c r="A167" s="3">
        <v>38565</v>
      </c>
      <c r="B167" s="10">
        <v>1.26</v>
      </c>
    </row>
    <row r="168" spans="1:2">
      <c r="A168" s="3">
        <v>38596</v>
      </c>
      <c r="B168" s="10">
        <v>1.25</v>
      </c>
    </row>
    <row r="169" spans="1:2">
      <c r="A169" s="3">
        <v>38626</v>
      </c>
      <c r="B169" s="10">
        <v>1.25</v>
      </c>
    </row>
    <row r="170" spans="1:2">
      <c r="A170" s="3">
        <v>38657</v>
      </c>
      <c r="B170" s="10">
        <v>1.26</v>
      </c>
    </row>
    <row r="171" spans="1:2">
      <c r="A171" s="3">
        <v>38687</v>
      </c>
      <c r="B171" s="10">
        <v>1.26</v>
      </c>
    </row>
    <row r="172" spans="1:2">
      <c r="A172" s="3">
        <v>38718</v>
      </c>
      <c r="B172" s="10">
        <v>1.25</v>
      </c>
    </row>
    <row r="173" spans="1:2">
      <c r="A173" s="3">
        <v>38749</v>
      </c>
      <c r="B173" s="10">
        <v>1.26</v>
      </c>
    </row>
    <row r="174" spans="1:2">
      <c r="A174" s="3">
        <v>38777</v>
      </c>
      <c r="B174" s="10">
        <v>1.26</v>
      </c>
    </row>
    <row r="175" spans="1:2">
      <c r="A175" s="3">
        <v>38808</v>
      </c>
      <c r="B175" s="10">
        <v>1.27</v>
      </c>
    </row>
    <row r="176" spans="1:2">
      <c r="A176" s="3">
        <v>38838</v>
      </c>
      <c r="B176" s="10">
        <v>1.27</v>
      </c>
    </row>
    <row r="177" spans="1:2">
      <c r="A177" s="3">
        <v>38869</v>
      </c>
      <c r="B177" s="10">
        <v>1.28</v>
      </c>
    </row>
    <row r="178" spans="1:2">
      <c r="A178" s="3">
        <v>38899</v>
      </c>
      <c r="B178" s="10">
        <v>1.29</v>
      </c>
    </row>
    <row r="179" spans="1:2">
      <c r="A179" s="3">
        <v>38930</v>
      </c>
      <c r="B179" s="10">
        <v>1.28</v>
      </c>
    </row>
    <row r="180" spans="1:2">
      <c r="A180" s="3">
        <v>38961</v>
      </c>
      <c r="B180" s="10">
        <v>1.31</v>
      </c>
    </row>
    <row r="181" spans="1:2">
      <c r="A181" s="3">
        <v>38991</v>
      </c>
      <c r="B181" s="10">
        <v>1.32</v>
      </c>
    </row>
    <row r="182" spans="1:2">
      <c r="A182" s="3">
        <v>39022</v>
      </c>
      <c r="B182" s="10">
        <v>1.31</v>
      </c>
    </row>
    <row r="183" spans="1:2">
      <c r="A183" s="3">
        <v>39052</v>
      </c>
      <c r="B183" s="10">
        <v>1.28</v>
      </c>
    </row>
    <row r="184" spans="1:2">
      <c r="A184" s="3">
        <v>39083</v>
      </c>
      <c r="B184" s="10">
        <v>1.31</v>
      </c>
    </row>
    <row r="185" spans="1:2">
      <c r="A185" s="3">
        <v>39114</v>
      </c>
      <c r="B185" s="10">
        <v>1.3</v>
      </c>
    </row>
    <row r="186" spans="1:2">
      <c r="A186" s="3">
        <v>39142</v>
      </c>
      <c r="B186" s="10">
        <v>1.28</v>
      </c>
    </row>
    <row r="187" spans="1:2">
      <c r="A187" s="3">
        <v>39173</v>
      </c>
      <c r="B187" s="10">
        <v>1.28</v>
      </c>
    </row>
    <row r="188" spans="1:2">
      <c r="A188" s="3">
        <v>39203</v>
      </c>
      <c r="B188" s="10">
        <v>1.28</v>
      </c>
    </row>
    <row r="189" spans="1:2">
      <c r="A189" s="3">
        <v>39234</v>
      </c>
      <c r="B189" s="10">
        <v>1.28</v>
      </c>
    </row>
    <row r="190" spans="1:2">
      <c r="A190" s="3">
        <v>39264</v>
      </c>
      <c r="B190" s="10">
        <v>1.29</v>
      </c>
    </row>
    <row r="191" spans="1:2">
      <c r="A191" s="3">
        <v>39295</v>
      </c>
      <c r="B191" s="10">
        <v>1.28</v>
      </c>
    </row>
    <row r="192" spans="1:2">
      <c r="A192" s="3">
        <v>39326</v>
      </c>
      <c r="B192" s="10">
        <v>1.28</v>
      </c>
    </row>
    <row r="193" spans="1:2">
      <c r="A193" s="3">
        <v>39356</v>
      </c>
      <c r="B193" s="10">
        <v>1.27</v>
      </c>
    </row>
    <row r="194" spans="1:2">
      <c r="A194" s="3">
        <v>39387</v>
      </c>
      <c r="B194" s="10">
        <v>1.26</v>
      </c>
    </row>
    <row r="195" spans="1:2">
      <c r="A195" s="3">
        <v>39417</v>
      </c>
      <c r="B195" s="10">
        <v>1.28</v>
      </c>
    </row>
    <row r="196" spans="1:2">
      <c r="A196" s="3">
        <v>39448</v>
      </c>
      <c r="B196" s="10">
        <v>1.27</v>
      </c>
    </row>
    <row r="197" spans="1:2">
      <c r="A197" s="3">
        <v>39479</v>
      </c>
      <c r="B197" s="10">
        <v>1.28</v>
      </c>
    </row>
    <row r="198" spans="1:2">
      <c r="A198" s="3">
        <v>39508</v>
      </c>
      <c r="B198" s="10">
        <v>1.28</v>
      </c>
    </row>
    <row r="199" spans="1:2">
      <c r="A199" s="3">
        <v>39539</v>
      </c>
      <c r="B199" s="10">
        <v>1.27</v>
      </c>
    </row>
    <row r="200" spans="1:2">
      <c r="A200" s="3">
        <v>39569</v>
      </c>
      <c r="B200" s="10">
        <v>1.26</v>
      </c>
    </row>
    <row r="201" spans="1:2">
      <c r="A201" s="3">
        <v>39600</v>
      </c>
      <c r="B201" s="10">
        <v>1.25</v>
      </c>
    </row>
    <row r="202" spans="1:2">
      <c r="A202" s="3">
        <v>39630</v>
      </c>
      <c r="B202" s="10">
        <v>1.26</v>
      </c>
    </row>
    <row r="203" spans="1:2">
      <c r="A203" s="3">
        <v>39661</v>
      </c>
      <c r="B203" s="10">
        <v>1.29</v>
      </c>
    </row>
    <row r="204" spans="1:2">
      <c r="A204" s="3">
        <v>39692</v>
      </c>
      <c r="B204" s="10">
        <v>1.31</v>
      </c>
    </row>
    <row r="205" spans="1:2">
      <c r="A205" s="3">
        <v>39722</v>
      </c>
      <c r="B205" s="10">
        <v>1.36</v>
      </c>
    </row>
    <row r="206" spans="1:2">
      <c r="A206" s="3">
        <v>39753</v>
      </c>
      <c r="B206" s="10">
        <v>1.45</v>
      </c>
    </row>
    <row r="207" spans="1:2">
      <c r="A207" s="3">
        <v>39783</v>
      </c>
      <c r="B207" s="10">
        <v>1.47</v>
      </c>
    </row>
    <row r="208" spans="1:2">
      <c r="A208" s="3">
        <v>39814</v>
      </c>
      <c r="B208" s="10">
        <v>1.48</v>
      </c>
    </row>
    <row r="209" spans="1:2">
      <c r="A209" s="3">
        <v>39845</v>
      </c>
      <c r="B209" s="10">
        <v>1.45</v>
      </c>
    </row>
    <row r="210" spans="1:2">
      <c r="A210" s="3">
        <v>39873</v>
      </c>
      <c r="B210" s="10">
        <v>1.47</v>
      </c>
    </row>
    <row r="211" spans="1:2">
      <c r="A211" s="3">
        <v>39904</v>
      </c>
      <c r="B211" s="10">
        <v>1.45</v>
      </c>
    </row>
    <row r="212" spans="1:2">
      <c r="A212" s="3">
        <v>39934</v>
      </c>
      <c r="B212" s="10">
        <v>1.43</v>
      </c>
    </row>
    <row r="213" spans="1:2">
      <c r="A213" s="3">
        <v>39965</v>
      </c>
      <c r="B213" s="10">
        <v>1.39</v>
      </c>
    </row>
    <row r="214" spans="1:2">
      <c r="A214" s="3">
        <v>39995</v>
      </c>
      <c r="B214" s="10">
        <v>1.36</v>
      </c>
    </row>
    <row r="215" spans="1:2">
      <c r="A215" s="3">
        <v>40026</v>
      </c>
      <c r="B215" s="10">
        <v>1.32</v>
      </c>
    </row>
    <row r="216" spans="1:2">
      <c r="A216" s="3">
        <v>40057</v>
      </c>
      <c r="B216" s="10">
        <v>1.32</v>
      </c>
    </row>
    <row r="217" spans="1:2">
      <c r="A217" s="3">
        <v>40087</v>
      </c>
      <c r="B217" s="10">
        <v>1.31</v>
      </c>
    </row>
    <row r="218" spans="1:2">
      <c r="A218" s="3">
        <v>40118</v>
      </c>
      <c r="B218" s="10">
        <v>1.3</v>
      </c>
    </row>
    <row r="219" spans="1:2">
      <c r="A219" s="3">
        <v>40148</v>
      </c>
      <c r="B219" s="10">
        <v>1.28</v>
      </c>
    </row>
    <row r="220" spans="1:2">
      <c r="A220" s="3">
        <v>40179</v>
      </c>
      <c r="B220" s="10">
        <v>1.27</v>
      </c>
    </row>
    <row r="221" spans="1:2">
      <c r="A221" s="3">
        <v>40210</v>
      </c>
      <c r="B221" s="10">
        <v>1.28</v>
      </c>
    </row>
    <row r="222" spans="1:2">
      <c r="A222" s="3">
        <v>40238</v>
      </c>
      <c r="B222" s="10">
        <v>1.26</v>
      </c>
    </row>
    <row r="223" spans="1:2">
      <c r="A223" s="3">
        <v>40269</v>
      </c>
      <c r="B223" s="10">
        <v>1.25</v>
      </c>
    </row>
    <row r="224" spans="1:2">
      <c r="A224" s="3">
        <v>40299</v>
      </c>
      <c r="B224" s="10">
        <v>1.26</v>
      </c>
    </row>
    <row r="225" spans="1:2">
      <c r="A225" s="3">
        <v>40330</v>
      </c>
      <c r="B225" s="10">
        <v>1.27</v>
      </c>
    </row>
    <row r="226" spans="1:2">
      <c r="A226" s="3">
        <v>40360</v>
      </c>
      <c r="B226" s="10">
        <v>1.27</v>
      </c>
    </row>
    <row r="227" spans="1:2">
      <c r="A227" s="3">
        <v>40391</v>
      </c>
      <c r="B227" s="10">
        <v>1.28</v>
      </c>
    </row>
    <row r="228" spans="1:2">
      <c r="A228" s="3">
        <v>40422</v>
      </c>
      <c r="B228" s="10">
        <v>1.28</v>
      </c>
    </row>
    <row r="229" spans="1:2">
      <c r="A229" s="3">
        <v>40452</v>
      </c>
      <c r="B229" s="10">
        <v>1.27</v>
      </c>
    </row>
    <row r="230" spans="1:2">
      <c r="A230" s="3">
        <v>40483</v>
      </c>
      <c r="B230" s="10">
        <v>1.27</v>
      </c>
    </row>
    <row r="231" spans="1:2">
      <c r="A231" s="3">
        <v>40513</v>
      </c>
      <c r="B231" s="10">
        <v>1.27</v>
      </c>
    </row>
    <row r="232" spans="1:2">
      <c r="A232" s="3">
        <v>40544</v>
      </c>
      <c r="B232" s="10">
        <v>1.25</v>
      </c>
    </row>
    <row r="233" spans="1:2">
      <c r="A233" s="3">
        <v>40575</v>
      </c>
      <c r="B233" s="10">
        <v>1.26</v>
      </c>
    </row>
    <row r="234" spans="1:2">
      <c r="A234" s="3">
        <v>40603</v>
      </c>
      <c r="B234" s="10">
        <v>1.24</v>
      </c>
    </row>
    <row r="235" spans="1:2">
      <c r="A235" s="3">
        <v>40634</v>
      </c>
      <c r="B235" s="10">
        <v>1.25</v>
      </c>
    </row>
    <row r="236" spans="1:2">
      <c r="A236" s="3">
        <v>40664</v>
      </c>
      <c r="B236" s="10">
        <v>1.27</v>
      </c>
    </row>
    <row r="237" spans="1:2">
      <c r="A237" s="3">
        <v>40695</v>
      </c>
      <c r="B237" s="10">
        <v>1.27</v>
      </c>
    </row>
    <row r="238" spans="1:2">
      <c r="A238" s="3">
        <v>40725</v>
      </c>
      <c r="B238" s="10">
        <v>1.27</v>
      </c>
    </row>
    <row r="239" spans="1:2">
      <c r="A239" s="3">
        <v>40756</v>
      </c>
      <c r="B239" s="10">
        <v>1.27</v>
      </c>
    </row>
    <row r="240" spans="1:2">
      <c r="A240" s="3">
        <v>40787</v>
      </c>
      <c r="B240" s="10">
        <v>1.26</v>
      </c>
    </row>
    <row r="241" spans="1:2">
      <c r="A241" s="3">
        <v>40817</v>
      </c>
      <c r="B241" s="10">
        <v>1.26</v>
      </c>
    </row>
    <row r="242" spans="1:2">
      <c r="A242" s="3">
        <v>40848</v>
      </c>
      <c r="B242" s="10">
        <v>1.27</v>
      </c>
    </row>
    <row r="243" spans="1:2">
      <c r="A243" s="3">
        <v>40878</v>
      </c>
      <c r="B243" s="10">
        <v>1.27</v>
      </c>
    </row>
    <row r="244" spans="1:2">
      <c r="A244" s="3">
        <v>40909</v>
      </c>
      <c r="B244" s="10">
        <v>1.25</v>
      </c>
    </row>
    <row r="245" spans="1:2">
      <c r="A245" s="3">
        <v>40940</v>
      </c>
      <c r="B245" s="10">
        <v>1.25</v>
      </c>
    </row>
    <row r="246" spans="1:2">
      <c r="A246" s="3">
        <v>40969</v>
      </c>
      <c r="B246" s="10">
        <v>1.26</v>
      </c>
    </row>
    <row r="247" spans="1:2">
      <c r="A247" s="3">
        <v>41000</v>
      </c>
      <c r="B247" s="10">
        <v>1.26</v>
      </c>
    </row>
    <row r="248" spans="1:2">
      <c r="A248" s="3">
        <v>41030</v>
      </c>
      <c r="B248" s="10">
        <v>1.27</v>
      </c>
    </row>
    <row r="249" spans="1:2">
      <c r="A249" s="3">
        <v>41061</v>
      </c>
      <c r="B249" s="10">
        <v>1.3</v>
      </c>
    </row>
    <row r="250" spans="1:2">
      <c r="A250" s="3">
        <v>41091</v>
      </c>
      <c r="B250" s="10">
        <v>1.3</v>
      </c>
    </row>
    <row r="251" spans="1:2">
      <c r="A251" s="3">
        <v>41122</v>
      </c>
      <c r="B251" s="10">
        <v>1.3</v>
      </c>
    </row>
    <row r="252" spans="1:2">
      <c r="A252" s="3">
        <v>41153</v>
      </c>
      <c r="B252" s="10">
        <v>1.29</v>
      </c>
    </row>
    <row r="253" spans="1:2">
      <c r="A253" s="3">
        <v>41183</v>
      </c>
      <c r="B253" s="10">
        <v>1.29</v>
      </c>
    </row>
    <row r="254" spans="1:2">
      <c r="A254" s="3">
        <v>41214</v>
      </c>
      <c r="B254" s="10">
        <v>1.29</v>
      </c>
    </row>
    <row r="255" spans="1:2">
      <c r="A255" s="3">
        <v>41244</v>
      </c>
      <c r="B255" s="10">
        <v>1.29</v>
      </c>
    </row>
    <row r="256" spans="1:2">
      <c r="A256" s="3">
        <v>41275</v>
      </c>
      <c r="B256" s="10">
        <v>1.29</v>
      </c>
    </row>
    <row r="257" spans="1:2">
      <c r="A257" s="3">
        <v>41306</v>
      </c>
      <c r="B257" s="10">
        <v>1.27</v>
      </c>
    </row>
    <row r="258" spans="1:2">
      <c r="A258" s="3">
        <v>41334</v>
      </c>
      <c r="B258" s="10">
        <v>1.29</v>
      </c>
    </row>
    <row r="259" spans="1:2">
      <c r="A259" s="3">
        <v>41365</v>
      </c>
      <c r="B259" s="10">
        <v>1.3</v>
      </c>
    </row>
    <row r="260" spans="1:2">
      <c r="A260" s="3">
        <v>41395</v>
      </c>
      <c r="B260" s="10">
        <v>1.28</v>
      </c>
    </row>
    <row r="261" spans="1:2">
      <c r="A261" s="3">
        <v>41426</v>
      </c>
      <c r="B261" s="10">
        <v>1.29</v>
      </c>
    </row>
    <row r="262" spans="1:2">
      <c r="A262" s="3">
        <v>41456</v>
      </c>
      <c r="B262" s="10">
        <v>1.29</v>
      </c>
    </row>
    <row r="263" spans="1:2">
      <c r="A263" s="3">
        <v>41487</v>
      </c>
      <c r="B263" s="10">
        <v>1.29</v>
      </c>
    </row>
    <row r="264" spans="1:2">
      <c r="A264" s="3">
        <v>41518</v>
      </c>
      <c r="B264" s="10">
        <v>1.3</v>
      </c>
    </row>
    <row r="265" spans="1:2">
      <c r="A265" s="3">
        <v>41548</v>
      </c>
      <c r="B265" s="10">
        <v>1.3</v>
      </c>
    </row>
    <row r="266" spans="1:2">
      <c r="A266" s="3">
        <v>41579</v>
      </c>
      <c r="B266" s="10">
        <v>1.3</v>
      </c>
    </row>
    <row r="267" spans="1:2">
      <c r="A267" s="3">
        <v>41609</v>
      </c>
      <c r="B267" s="10">
        <v>1.3</v>
      </c>
    </row>
    <row r="268" spans="1:2">
      <c r="A268" s="3">
        <v>41640</v>
      </c>
      <c r="B268" s="10">
        <v>1.32</v>
      </c>
    </row>
    <row r="269" spans="1:2">
      <c r="A269" s="3">
        <v>41671</v>
      </c>
      <c r="B269" s="10">
        <v>1.31</v>
      </c>
    </row>
    <row r="270" spans="1:2">
      <c r="A270" s="3">
        <v>41699</v>
      </c>
      <c r="B270" s="10">
        <v>1.3</v>
      </c>
    </row>
    <row r="271" spans="1:2">
      <c r="A271" s="3">
        <v>41730</v>
      </c>
      <c r="B271" s="10">
        <v>1.3</v>
      </c>
    </row>
    <row r="272" spans="1:2">
      <c r="A272" s="3">
        <v>41760</v>
      </c>
      <c r="B272" s="10">
        <v>1.31</v>
      </c>
    </row>
    <row r="273" spans="1:2">
      <c r="A273" s="3">
        <v>41791</v>
      </c>
      <c r="B273" s="10">
        <v>1.31</v>
      </c>
    </row>
    <row r="274" spans="1:2">
      <c r="A274" s="3">
        <v>41821</v>
      </c>
      <c r="B274" s="10">
        <v>1.3</v>
      </c>
    </row>
    <row r="275" spans="1:2">
      <c r="A275" s="3">
        <v>41852</v>
      </c>
      <c r="B275" s="10">
        <v>1.31</v>
      </c>
    </row>
    <row r="276" spans="1:2">
      <c r="A276" s="3">
        <v>41883</v>
      </c>
      <c r="B276" s="10">
        <v>1.32</v>
      </c>
    </row>
    <row r="277" spans="1:2">
      <c r="A277" s="3">
        <v>41913</v>
      </c>
      <c r="B277" s="10">
        <v>1.32</v>
      </c>
    </row>
    <row r="278" spans="1:2">
      <c r="A278" s="3">
        <v>41944</v>
      </c>
      <c r="B278" s="10">
        <v>1.34</v>
      </c>
    </row>
    <row r="279" spans="1:2">
      <c r="A279" s="3">
        <v>41974</v>
      </c>
      <c r="B279" s="10">
        <v>1.35</v>
      </c>
    </row>
    <row r="280" spans="1:2">
      <c r="A280" s="3">
        <v>42005</v>
      </c>
      <c r="B280" s="10">
        <v>1.38</v>
      </c>
    </row>
    <row r="281" spans="1:2">
      <c r="A281" s="3">
        <v>42036</v>
      </c>
      <c r="B281" s="10">
        <v>1.39</v>
      </c>
    </row>
    <row r="282" spans="1:2">
      <c r="A282" s="3">
        <v>42064</v>
      </c>
      <c r="B282" s="10">
        <v>1.38</v>
      </c>
    </row>
    <row r="283" spans="1:2">
      <c r="A283" s="3">
        <v>42095</v>
      </c>
      <c r="B283" s="10">
        <v>1.38</v>
      </c>
    </row>
    <row r="284" spans="1:2">
      <c r="A284" s="3">
        <v>42125</v>
      </c>
      <c r="B284" s="10">
        <v>1.38</v>
      </c>
    </row>
    <row r="285" spans="1:2">
      <c r="A285" s="3">
        <v>42156</v>
      </c>
      <c r="B285" s="10">
        <v>1.38</v>
      </c>
    </row>
    <row r="286" spans="1:2">
      <c r="A286" s="3">
        <v>42186</v>
      </c>
      <c r="B286" s="10">
        <v>1.38</v>
      </c>
    </row>
    <row r="287" spans="1:2">
      <c r="A287" s="3">
        <v>42217</v>
      </c>
      <c r="B287" s="10">
        <v>1.4</v>
      </c>
    </row>
    <row r="288" spans="1:2">
      <c r="A288" s="3">
        <v>42248</v>
      </c>
      <c r="B288" s="10">
        <v>1.4</v>
      </c>
    </row>
    <row r="289" spans="1:2">
      <c r="A289" s="3">
        <v>42278</v>
      </c>
      <c r="B289" s="10">
        <v>1.41</v>
      </c>
    </row>
    <row r="290" spans="1:2">
      <c r="A290" s="3">
        <v>42309</v>
      </c>
      <c r="B290" s="10">
        <v>1.42</v>
      </c>
    </row>
    <row r="291" spans="1:2">
      <c r="A291" s="3">
        <v>42339</v>
      </c>
      <c r="B291" s="10">
        <v>1.43</v>
      </c>
    </row>
    <row r="292" spans="1:2">
      <c r="A292" s="3">
        <v>42370</v>
      </c>
      <c r="B292" s="10">
        <v>1.44</v>
      </c>
    </row>
    <row r="293" spans="1:2">
      <c r="A293" s="3">
        <v>42401</v>
      </c>
      <c r="B293" s="10">
        <v>1.43</v>
      </c>
    </row>
    <row r="294" spans="1:2">
      <c r="A294" s="3">
        <v>42430</v>
      </c>
      <c r="B294" s="10">
        <v>1.43</v>
      </c>
    </row>
    <row r="295" spans="1:2">
      <c r="A295" s="3">
        <v>42461</v>
      </c>
      <c r="B295" s="10">
        <v>1.43</v>
      </c>
    </row>
    <row r="296" spans="1:2">
      <c r="A296" s="3">
        <v>42491</v>
      </c>
      <c r="B296" s="10">
        <v>1.43</v>
      </c>
    </row>
    <row r="297" spans="1:2">
      <c r="A297" s="3">
        <v>42522</v>
      </c>
      <c r="B297" s="10">
        <v>1.41</v>
      </c>
    </row>
    <row r="298" spans="1:2">
      <c r="A298" s="3">
        <v>42552</v>
      </c>
      <c r="B298" s="10">
        <v>1.42</v>
      </c>
    </row>
    <row r="299" spans="1:2">
      <c r="A299" s="3">
        <v>42583</v>
      </c>
      <c r="B299" s="10">
        <v>1.42</v>
      </c>
    </row>
    <row r="300" spans="1:2">
      <c r="A300" s="3">
        <v>42614</v>
      </c>
      <c r="B300" s="10">
        <v>1.41</v>
      </c>
    </row>
    <row r="301" spans="1:2">
      <c r="A301" s="3">
        <v>42644</v>
      </c>
      <c r="B301" s="10">
        <v>1.41</v>
      </c>
    </row>
    <row r="302" spans="1:2">
      <c r="A302" s="3">
        <v>42675</v>
      </c>
      <c r="B302" s="10">
        <v>1.42</v>
      </c>
    </row>
    <row r="303" spans="1:2">
      <c r="A303" s="3">
        <v>42705</v>
      </c>
      <c r="B303" s="10">
        <v>1.39</v>
      </c>
    </row>
    <row r="304" spans="1:2">
      <c r="A304" s="3">
        <v>42736</v>
      </c>
      <c r="B304" s="10">
        <v>1.39</v>
      </c>
    </row>
    <row r="305" spans="1:2">
      <c r="A305" s="3">
        <v>42767</v>
      </c>
      <c r="B305" s="10">
        <v>1.39</v>
      </c>
    </row>
    <row r="306" spans="1:2">
      <c r="A306" s="3">
        <v>42795</v>
      </c>
      <c r="B306" s="10">
        <v>1.4</v>
      </c>
    </row>
    <row r="307" spans="1:2">
      <c r="A307" s="3">
        <v>42826</v>
      </c>
      <c r="B307" s="10">
        <v>1.39</v>
      </c>
    </row>
    <row r="308" spans="1:2">
      <c r="A308" s="3">
        <v>42856</v>
      </c>
      <c r="B308" s="10">
        <v>1.4</v>
      </c>
    </row>
    <row r="309" spans="1:2">
      <c r="A309" s="3">
        <v>42887</v>
      </c>
      <c r="B309" s="10">
        <v>1.4</v>
      </c>
    </row>
    <row r="310" spans="1:2">
      <c r="A310" s="3">
        <v>42917</v>
      </c>
      <c r="B310" s="10">
        <v>1.41</v>
      </c>
    </row>
    <row r="311" spans="1:2">
      <c r="A311" s="3">
        <v>42948</v>
      </c>
      <c r="B311" s="10">
        <v>1.4</v>
      </c>
    </row>
    <row r="312" spans="1:2">
      <c r="A312" s="3">
        <v>42979</v>
      </c>
      <c r="B312" s="10">
        <v>1.38</v>
      </c>
    </row>
    <row r="313" spans="1:2">
      <c r="A313" s="3">
        <v>43009</v>
      </c>
      <c r="B313" s="10">
        <v>1.37</v>
      </c>
    </row>
    <row r="314" spans="1:2">
      <c r="A314" s="3">
        <v>43040</v>
      </c>
      <c r="B314" s="10">
        <v>1.36</v>
      </c>
    </row>
    <row r="315" spans="1:2">
      <c r="A315" s="3">
        <v>43070</v>
      </c>
      <c r="B315" s="10">
        <v>1.35</v>
      </c>
    </row>
    <row r="316" spans="1:2">
      <c r="A316" s="3">
        <v>43101</v>
      </c>
      <c r="B316" s="10">
        <v>1.37</v>
      </c>
    </row>
    <row r="317" spans="1:2">
      <c r="A317" s="3">
        <v>43132</v>
      </c>
      <c r="B317" s="10">
        <v>1.37</v>
      </c>
    </row>
    <row r="318" spans="1:2">
      <c r="A318" s="3">
        <v>43160</v>
      </c>
      <c r="B318" s="10">
        <v>1.37</v>
      </c>
    </row>
    <row r="319" spans="1:2">
      <c r="A319" s="3">
        <v>43191</v>
      </c>
      <c r="B319" s="10">
        <v>1.36</v>
      </c>
    </row>
    <row r="320" spans="1:2">
      <c r="A320" s="3">
        <v>43221</v>
      </c>
      <c r="B320" s="10">
        <v>1.34</v>
      </c>
    </row>
    <row r="321" spans="1:2">
      <c r="A321" s="3">
        <v>43252</v>
      </c>
      <c r="B321" s="10">
        <v>1.35</v>
      </c>
    </row>
    <row r="322" spans="1:2">
      <c r="A322" s="3">
        <v>43282</v>
      </c>
      <c r="B322" s="10">
        <v>1.35</v>
      </c>
    </row>
    <row r="323" spans="1:2">
      <c r="A323" s="3">
        <v>43313</v>
      </c>
      <c r="B323" s="10">
        <v>1.35</v>
      </c>
    </row>
    <row r="324" spans="1:2">
      <c r="A324" s="3">
        <v>43344</v>
      </c>
      <c r="B324" s="10">
        <v>1.36</v>
      </c>
    </row>
    <row r="325" spans="1:2">
      <c r="A325" s="3">
        <v>43374</v>
      </c>
      <c r="B325" s="10">
        <v>1.36</v>
      </c>
    </row>
    <row r="326" spans="1:2">
      <c r="A326" s="3">
        <v>43405</v>
      </c>
      <c r="B326" s="10">
        <v>1.37</v>
      </c>
    </row>
    <row r="327" spans="1:2">
      <c r="A327" s="3">
        <v>43435</v>
      </c>
      <c r="B327" s="10">
        <v>1.4</v>
      </c>
    </row>
    <row r="328" spans="1:2">
      <c r="A328" s="3">
        <v>43466</v>
      </c>
      <c r="B328" s="10">
        <v>1.41</v>
      </c>
    </row>
    <row r="329" spans="1:2">
      <c r="A329" s="3">
        <v>43497</v>
      </c>
      <c r="B329" s="10">
        <v>1.41</v>
      </c>
    </row>
    <row r="330" spans="1:2">
      <c r="A330" s="3">
        <v>43525</v>
      </c>
      <c r="B330" s="10">
        <v>1.4</v>
      </c>
    </row>
    <row r="331" spans="1:2">
      <c r="A331" s="3">
        <v>43556</v>
      </c>
      <c r="B331" s="10">
        <v>1.41</v>
      </c>
    </row>
    <row r="332" spans="1:2">
      <c r="A332" s="3">
        <v>43586</v>
      </c>
      <c r="B332" s="10">
        <v>1.41</v>
      </c>
    </row>
    <row r="333" spans="1:2">
      <c r="A333" s="3">
        <v>43617</v>
      </c>
      <c r="B333" s="10">
        <v>1.42</v>
      </c>
    </row>
    <row r="334" spans="1:2">
      <c r="A334" s="3">
        <v>43647</v>
      </c>
      <c r="B334" s="10">
        <v>1.42</v>
      </c>
    </row>
    <row r="335" spans="1:2">
      <c r="A335" s="3">
        <v>43678</v>
      </c>
      <c r="B335" s="10">
        <v>1.42</v>
      </c>
    </row>
    <row r="336" spans="1:2">
      <c r="A336" s="3">
        <v>43709</v>
      </c>
      <c r="B336" s="10">
        <v>1.43</v>
      </c>
    </row>
    <row r="337" spans="1:2">
      <c r="A337" s="3">
        <v>43739</v>
      </c>
      <c r="B337" s="10">
        <v>1.44</v>
      </c>
    </row>
    <row r="338" spans="1:2">
      <c r="A338" s="3">
        <v>43770</v>
      </c>
      <c r="B338" s="10">
        <v>1.43</v>
      </c>
    </row>
    <row r="339" spans="1:2">
      <c r="A339" s="3">
        <v>43800</v>
      </c>
      <c r="B339" s="10">
        <v>1.43</v>
      </c>
    </row>
    <row r="340" spans="1:2">
      <c r="A340" s="3">
        <v>43831</v>
      </c>
      <c r="B340" s="10">
        <v>1.43</v>
      </c>
    </row>
    <row r="341" spans="1:2">
      <c r="A341" s="3">
        <v>43862</v>
      </c>
      <c r="B341" s="10">
        <v>1.43</v>
      </c>
    </row>
    <row r="342" spans="1:2">
      <c r="A342" s="3">
        <v>43891</v>
      </c>
      <c r="B342" s="10">
        <v>1.51</v>
      </c>
    </row>
    <row r="343" spans="1:2">
      <c r="A343" s="3">
        <v>43922</v>
      </c>
      <c r="B343" s="10">
        <v>1.74</v>
      </c>
    </row>
    <row r="344" spans="1:2">
      <c r="A344" s="3">
        <v>43952</v>
      </c>
      <c r="B344" s="10">
        <v>1.56</v>
      </c>
    </row>
    <row r="345" spans="1:2">
      <c r="A345" s="3">
        <v>43983</v>
      </c>
      <c r="B345" s="10">
        <v>1.42</v>
      </c>
    </row>
    <row r="346" spans="1:2">
      <c r="A346" s="3">
        <v>44013</v>
      </c>
      <c r="B346" s="10">
        <v>1.37</v>
      </c>
    </row>
    <row r="347" spans="1:2">
      <c r="A347" s="3">
        <v>44044</v>
      </c>
      <c r="B347" s="10">
        <v>1.36</v>
      </c>
    </row>
    <row r="348" spans="1:2">
      <c r="A348" s="3">
        <v>44075</v>
      </c>
      <c r="B348" s="10">
        <v>1.36</v>
      </c>
    </row>
    <row r="349" spans="1:2">
      <c r="A349" s="3">
        <v>44105</v>
      </c>
      <c r="B349" s="10">
        <v>1.36</v>
      </c>
    </row>
    <row r="350" spans="1:2">
      <c r="A350" s="3">
        <v>44136</v>
      </c>
      <c r="B350" s="10">
        <v>1.36</v>
      </c>
    </row>
    <row r="351" spans="1:2">
      <c r="A351" s="3">
        <v>44166</v>
      </c>
      <c r="B351" s="10">
        <v>1.34</v>
      </c>
    </row>
    <row r="352" spans="1:2">
      <c r="A352" s="3">
        <v>44197</v>
      </c>
      <c r="B352" s="10">
        <v>1.31</v>
      </c>
    </row>
    <row r="353" spans="1:2">
      <c r="A353" s="3">
        <v>44228</v>
      </c>
      <c r="B353" s="10">
        <v>1.34</v>
      </c>
    </row>
    <row r="354" spans="1:2">
      <c r="A354" s="3">
        <v>44256</v>
      </c>
      <c r="B354" s="10">
        <v>1.27</v>
      </c>
    </row>
    <row r="355" spans="1:2">
      <c r="A355" s="3">
        <v>44287</v>
      </c>
      <c r="B355" s="10">
        <v>1.26</v>
      </c>
    </row>
    <row r="356" spans="1:2">
      <c r="A356" s="3">
        <v>44317</v>
      </c>
      <c r="B356" s="10">
        <v>1.27</v>
      </c>
    </row>
    <row r="357" spans="1:2">
      <c r="A357" s="3">
        <v>44348</v>
      </c>
      <c r="B357" s="10">
        <v>1.26</v>
      </c>
    </row>
    <row r="358" spans="1:2">
      <c r="A358" s="3">
        <v>44378</v>
      </c>
      <c r="B358" s="10">
        <v>1.27</v>
      </c>
    </row>
    <row r="359" spans="1:2">
      <c r="A359" s="3">
        <v>44409</v>
      </c>
      <c r="B359" s="10">
        <v>1.28</v>
      </c>
    </row>
    <row r="360" spans="1:2">
      <c r="A360" s="3">
        <v>44440</v>
      </c>
      <c r="B360" s="10">
        <v>1.28</v>
      </c>
    </row>
    <row r="361" spans="1:2">
      <c r="A361" s="3">
        <v>44470</v>
      </c>
      <c r="B361" s="10">
        <v>1.28</v>
      </c>
    </row>
    <row r="362" spans="1:2">
      <c r="A362" s="3">
        <v>44501</v>
      </c>
      <c r="B362" s="10">
        <v>1.28</v>
      </c>
    </row>
    <row r="363" spans="1:2">
      <c r="A363" s="3">
        <v>44531</v>
      </c>
      <c r="B363" s="10">
        <v>1.31</v>
      </c>
    </row>
    <row r="364" spans="1:2">
      <c r="A364" s="3">
        <v>44562</v>
      </c>
      <c r="B364" s="10">
        <v>1.29</v>
      </c>
    </row>
    <row r="365" spans="1:2">
      <c r="A365" s="3">
        <v>44593</v>
      </c>
      <c r="B365" s="10">
        <v>1.3</v>
      </c>
    </row>
    <row r="366" spans="1:2">
      <c r="A366" s="3">
        <v>44621</v>
      </c>
      <c r="B366" s="10">
        <v>1.3</v>
      </c>
    </row>
    <row r="367" spans="1:2">
      <c r="A367" s="3">
        <v>44652</v>
      </c>
      <c r="B367" s="10">
        <v>1.3</v>
      </c>
    </row>
    <row r="368" spans="1:2">
      <c r="A368" s="3">
        <v>44682</v>
      </c>
      <c r="B368" s="10">
        <v>1.32</v>
      </c>
    </row>
    <row r="369" spans="1:2">
      <c r="A369" s="3">
        <v>44713</v>
      </c>
      <c r="B369" s="10">
        <v>1.32</v>
      </c>
    </row>
    <row r="370" spans="1:2">
      <c r="A370" s="3">
        <v>44743</v>
      </c>
      <c r="B370" s="10">
        <v>1.35</v>
      </c>
    </row>
    <row r="371" spans="1:2">
      <c r="A371" s="3">
        <v>44774</v>
      </c>
      <c r="B371" s="10">
        <v>1.36</v>
      </c>
    </row>
    <row r="372" spans="1:2">
      <c r="A372" s="3">
        <v>44805</v>
      </c>
      <c r="B372" s="10">
        <v>1.36</v>
      </c>
    </row>
    <row r="373" spans="1:2">
      <c r="A373" s="3">
        <v>44835</v>
      </c>
      <c r="B373" s="10">
        <v>1.36</v>
      </c>
    </row>
    <row r="374" spans="1:2">
      <c r="A374" s="3">
        <v>44866</v>
      </c>
      <c r="B374" s="10">
        <v>1.38</v>
      </c>
    </row>
    <row r="375" spans="1:2">
      <c r="A375" s="3">
        <v>44896</v>
      </c>
      <c r="B375" s="10">
        <v>1.39</v>
      </c>
    </row>
    <row r="376" spans="1:2">
      <c r="A376" s="3">
        <v>44927</v>
      </c>
      <c r="B376" s="10">
        <v>1.36</v>
      </c>
    </row>
    <row r="377" spans="1:2">
      <c r="A377" s="3">
        <v>44958</v>
      </c>
      <c r="B377" s="10">
        <v>1.37</v>
      </c>
    </row>
    <row r="378" spans="1:2">
      <c r="A378" s="3">
        <v>44986</v>
      </c>
      <c r="B378" s="10">
        <v>1.39</v>
      </c>
    </row>
    <row r="379" spans="1:2">
      <c r="A379" s="3">
        <v>45017</v>
      </c>
      <c r="B379" s="10">
        <v>1.38</v>
      </c>
    </row>
    <row r="380" spans="1:2">
      <c r="A380" s="3">
        <v>45047</v>
      </c>
      <c r="B380" s="10">
        <v>1.38</v>
      </c>
    </row>
    <row r="381" spans="1:2">
      <c r="A381" s="3">
        <v>45078</v>
      </c>
      <c r="B381" s="10">
        <v>1.39</v>
      </c>
    </row>
    <row r="382" spans="1:2">
      <c r="A382" s="3">
        <v>45108</v>
      </c>
      <c r="B382" s="10">
        <v>1.38</v>
      </c>
    </row>
    <row r="383" spans="1:2">
      <c r="A383" s="3">
        <v>45139</v>
      </c>
      <c r="B383" s="10">
        <v>1.36</v>
      </c>
    </row>
    <row r="384" spans="1:2">
      <c r="A384" s="3">
        <v>45170</v>
      </c>
      <c r="B384" s="10">
        <v>1.35</v>
      </c>
    </row>
    <row r="385" spans="1:2">
      <c r="A385" s="3">
        <v>45200</v>
      </c>
      <c r="B385" s="10">
        <v>1.37</v>
      </c>
    </row>
    <row r="386" spans="1:2">
      <c r="A386" s="3">
        <v>45231</v>
      </c>
      <c r="B386" s="10">
        <v>1.36</v>
      </c>
    </row>
    <row r="387" spans="1:2">
      <c r="A387" s="3">
        <v>45261</v>
      </c>
      <c r="B387" s="10">
        <v>1.37</v>
      </c>
    </row>
    <row r="388" spans="1:2">
      <c r="A388" s="3">
        <v>45292</v>
      </c>
      <c r="B388" s="10">
        <v>1.38</v>
      </c>
    </row>
    <row r="389" spans="1:2">
      <c r="A389" s="3">
        <v>45323</v>
      </c>
      <c r="B389" s="10">
        <v>1.37</v>
      </c>
    </row>
    <row r="390" spans="1:2">
      <c r="A390" s="3">
        <v>45352</v>
      </c>
      <c r="B390" s="10">
        <v>1.37</v>
      </c>
    </row>
    <row r="391" spans="1:2">
      <c r="A391" s="3">
        <v>45383</v>
      </c>
      <c r="B391" s="10">
        <v>1.37</v>
      </c>
    </row>
  </sheetData>
  <hyperlinks>
    <hyperlink ref="B1" r:id="rId1" xr:uid="{09D06CD2-06F5-4893-9924-151723E2D564}"/>
    <hyperlink ref="B3" location="Summary!A13" display="ISRATIO" xr:uid="{2081A540-0CF5-41A7-9B23-1EC2B363CEA4}"/>
  </hyperlink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F816-79A2-4F65-BB6D-B01599CCC407}">
  <sheetPr>
    <tabColor rgb="FFFFFF00"/>
  </sheetPr>
  <dimension ref="A1:B391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86</v>
      </c>
    </row>
    <row r="3" spans="1:2" ht="14.5">
      <c r="A3" s="5" t="s">
        <v>1</v>
      </c>
      <c r="B3" s="77" t="s">
        <v>85</v>
      </c>
    </row>
    <row r="4" spans="1:2">
      <c r="A4" s="3">
        <v>33604</v>
      </c>
      <c r="B4" s="71">
        <v>808292</v>
      </c>
    </row>
    <row r="5" spans="1:2">
      <c r="A5" s="3">
        <v>33635</v>
      </c>
      <c r="B5" s="71">
        <v>809600</v>
      </c>
    </row>
    <row r="6" spans="1:2">
      <c r="A6" s="3">
        <v>33664</v>
      </c>
      <c r="B6" s="71">
        <v>812725</v>
      </c>
    </row>
    <row r="7" spans="1:2">
      <c r="A7" s="3">
        <v>33695</v>
      </c>
      <c r="B7" s="71">
        <v>815453</v>
      </c>
    </row>
    <row r="8" spans="1:2">
      <c r="A8" s="3">
        <v>33725</v>
      </c>
      <c r="B8" s="71">
        <v>815016</v>
      </c>
    </row>
    <row r="9" spans="1:2">
      <c r="A9" s="3">
        <v>33756</v>
      </c>
      <c r="B9" s="71">
        <v>820447</v>
      </c>
    </row>
    <row r="10" spans="1:2">
      <c r="A10" s="3">
        <v>33786</v>
      </c>
      <c r="B10" s="71">
        <v>825098</v>
      </c>
    </row>
    <row r="11" spans="1:2">
      <c r="A11" s="3">
        <v>33817</v>
      </c>
      <c r="B11" s="71">
        <v>826136</v>
      </c>
    </row>
    <row r="12" spans="1:2">
      <c r="A12" s="3">
        <v>33848</v>
      </c>
      <c r="B12" s="71">
        <v>827513</v>
      </c>
    </row>
    <row r="13" spans="1:2">
      <c r="A13" s="3">
        <v>33878</v>
      </c>
      <c r="B13" s="71">
        <v>827914</v>
      </c>
    </row>
    <row r="14" spans="1:2">
      <c r="A14" s="3">
        <v>33909</v>
      </c>
      <c r="B14" s="71">
        <v>829839</v>
      </c>
    </row>
    <row r="15" spans="1:2">
      <c r="A15" s="3">
        <v>33939</v>
      </c>
      <c r="B15" s="71">
        <v>835800</v>
      </c>
    </row>
    <row r="16" spans="1:2">
      <c r="A16" s="3">
        <v>33970</v>
      </c>
      <c r="B16" s="71">
        <v>835983</v>
      </c>
    </row>
    <row r="17" spans="1:2">
      <c r="A17" s="3">
        <v>34001</v>
      </c>
      <c r="B17" s="71">
        <v>838089</v>
      </c>
    </row>
    <row r="18" spans="1:2">
      <c r="A18" s="3">
        <v>34029</v>
      </c>
      <c r="B18" s="71">
        <v>844806</v>
      </c>
    </row>
    <row r="19" spans="1:2">
      <c r="A19" s="3">
        <v>34060</v>
      </c>
      <c r="B19" s="71">
        <v>846782</v>
      </c>
    </row>
    <row r="20" spans="1:2">
      <c r="A20" s="3">
        <v>34090</v>
      </c>
      <c r="B20" s="71">
        <v>847279</v>
      </c>
    </row>
    <row r="21" spans="1:2">
      <c r="A21" s="3">
        <v>34121</v>
      </c>
      <c r="B21" s="71">
        <v>849135</v>
      </c>
    </row>
    <row r="22" spans="1:2">
      <c r="A22" s="3">
        <v>34151</v>
      </c>
      <c r="B22" s="71">
        <v>849450</v>
      </c>
    </row>
    <row r="23" spans="1:2">
      <c r="A23" s="3">
        <v>34182</v>
      </c>
      <c r="B23" s="71">
        <v>850877</v>
      </c>
    </row>
    <row r="24" spans="1:2">
      <c r="A24" s="3">
        <v>34213</v>
      </c>
      <c r="B24" s="71">
        <v>855018</v>
      </c>
    </row>
    <row r="25" spans="1:2">
      <c r="A25" s="3">
        <v>34243</v>
      </c>
      <c r="B25" s="71">
        <v>855322</v>
      </c>
    </row>
    <row r="26" spans="1:2">
      <c r="A26" s="3">
        <v>34274</v>
      </c>
      <c r="B26" s="71">
        <v>859037</v>
      </c>
    </row>
    <row r="27" spans="1:2">
      <c r="A27" s="3">
        <v>34304</v>
      </c>
      <c r="B27" s="71">
        <v>863125</v>
      </c>
    </row>
    <row r="28" spans="1:2">
      <c r="A28" s="3">
        <v>34335</v>
      </c>
      <c r="B28" s="71">
        <v>863021</v>
      </c>
    </row>
    <row r="29" spans="1:2">
      <c r="A29" s="3">
        <v>34366</v>
      </c>
      <c r="B29" s="71">
        <v>867670</v>
      </c>
    </row>
    <row r="30" spans="1:2">
      <c r="A30" s="3">
        <v>34394</v>
      </c>
      <c r="B30" s="71">
        <v>868751</v>
      </c>
    </row>
    <row r="31" spans="1:2">
      <c r="A31" s="3">
        <v>34425</v>
      </c>
      <c r="B31" s="71">
        <v>871989</v>
      </c>
    </row>
    <row r="32" spans="1:2">
      <c r="A32" s="3">
        <v>34455</v>
      </c>
      <c r="B32" s="71">
        <v>882927</v>
      </c>
    </row>
    <row r="33" spans="1:2">
      <c r="A33" s="3">
        <v>34486</v>
      </c>
      <c r="B33" s="71">
        <v>888689</v>
      </c>
    </row>
    <row r="34" spans="1:2">
      <c r="A34" s="3">
        <v>34516</v>
      </c>
      <c r="B34" s="71">
        <v>894473</v>
      </c>
    </row>
    <row r="35" spans="1:2">
      <c r="A35" s="3">
        <v>34547</v>
      </c>
      <c r="B35" s="71">
        <v>902148</v>
      </c>
    </row>
    <row r="36" spans="1:2">
      <c r="A36" s="3">
        <v>34578</v>
      </c>
      <c r="B36" s="71">
        <v>907994</v>
      </c>
    </row>
    <row r="37" spans="1:2">
      <c r="A37" s="3">
        <v>34608</v>
      </c>
      <c r="B37" s="71">
        <v>913439</v>
      </c>
    </row>
    <row r="38" spans="1:2">
      <c r="A38" s="3">
        <v>34639</v>
      </c>
      <c r="B38" s="71">
        <v>919492</v>
      </c>
    </row>
    <row r="39" spans="1:2">
      <c r="A39" s="3">
        <v>34669</v>
      </c>
      <c r="B39" s="71">
        <v>926395</v>
      </c>
    </row>
    <row r="40" spans="1:2">
      <c r="A40" s="3">
        <v>34700</v>
      </c>
      <c r="B40" s="71">
        <v>935639</v>
      </c>
    </row>
    <row r="41" spans="1:2">
      <c r="A41" s="3">
        <v>34731</v>
      </c>
      <c r="B41" s="71">
        <v>942713</v>
      </c>
    </row>
    <row r="42" spans="1:2">
      <c r="A42" s="3">
        <v>34759</v>
      </c>
      <c r="B42" s="71">
        <v>951538</v>
      </c>
    </row>
    <row r="43" spans="1:2">
      <c r="A43" s="3">
        <v>34790</v>
      </c>
      <c r="B43" s="71">
        <v>959239</v>
      </c>
    </row>
    <row r="44" spans="1:2">
      <c r="A44" s="3">
        <v>34820</v>
      </c>
      <c r="B44" s="71">
        <v>965634</v>
      </c>
    </row>
    <row r="45" spans="1:2">
      <c r="A45" s="3">
        <v>34851</v>
      </c>
      <c r="B45" s="71">
        <v>969558</v>
      </c>
    </row>
    <row r="46" spans="1:2">
      <c r="A46" s="3">
        <v>34881</v>
      </c>
      <c r="B46" s="71">
        <v>972934</v>
      </c>
    </row>
    <row r="47" spans="1:2">
      <c r="A47" s="3">
        <v>34912</v>
      </c>
      <c r="B47" s="71">
        <v>976097</v>
      </c>
    </row>
    <row r="48" spans="1:2">
      <c r="A48" s="3">
        <v>34943</v>
      </c>
      <c r="B48" s="71">
        <v>980029</v>
      </c>
    </row>
    <row r="49" spans="1:2">
      <c r="A49" s="3">
        <v>34973</v>
      </c>
      <c r="B49" s="71">
        <v>984223</v>
      </c>
    </row>
    <row r="50" spans="1:2">
      <c r="A50" s="3">
        <v>35004</v>
      </c>
      <c r="B50" s="71">
        <v>986767</v>
      </c>
    </row>
    <row r="51" spans="1:2">
      <c r="A51" s="3">
        <v>35034</v>
      </c>
      <c r="B51" s="71">
        <v>985385</v>
      </c>
    </row>
    <row r="52" spans="1:2">
      <c r="A52" s="3">
        <v>35065</v>
      </c>
      <c r="B52" s="71">
        <v>990730</v>
      </c>
    </row>
    <row r="53" spans="1:2">
      <c r="A53" s="3">
        <v>35096</v>
      </c>
      <c r="B53" s="71">
        <v>991277</v>
      </c>
    </row>
    <row r="54" spans="1:2">
      <c r="A54" s="3">
        <v>35125</v>
      </c>
      <c r="B54" s="71">
        <v>989146</v>
      </c>
    </row>
    <row r="55" spans="1:2">
      <c r="A55" s="3">
        <v>35156</v>
      </c>
      <c r="B55" s="71">
        <v>992111</v>
      </c>
    </row>
    <row r="56" spans="1:2">
      <c r="A56" s="3">
        <v>35186</v>
      </c>
      <c r="B56" s="71">
        <v>993761</v>
      </c>
    </row>
    <row r="57" spans="1:2">
      <c r="A57" s="3">
        <v>35217</v>
      </c>
      <c r="B57" s="71">
        <v>993127</v>
      </c>
    </row>
    <row r="58" spans="1:2">
      <c r="A58" s="3">
        <v>35247</v>
      </c>
      <c r="B58" s="71">
        <v>997782</v>
      </c>
    </row>
    <row r="59" spans="1:2">
      <c r="A59" s="3">
        <v>35278</v>
      </c>
      <c r="B59" s="71">
        <v>999951</v>
      </c>
    </row>
    <row r="60" spans="1:2">
      <c r="A60" s="3">
        <v>35309</v>
      </c>
      <c r="B60" s="71">
        <v>1000678</v>
      </c>
    </row>
    <row r="61" spans="1:2">
      <c r="A61" s="3">
        <v>35339</v>
      </c>
      <c r="B61" s="71">
        <v>1004389</v>
      </c>
    </row>
    <row r="62" spans="1:2">
      <c r="A62" s="3">
        <v>35370</v>
      </c>
      <c r="B62" s="71">
        <v>1004457</v>
      </c>
    </row>
    <row r="63" spans="1:2">
      <c r="A63" s="3">
        <v>35400</v>
      </c>
      <c r="B63" s="71">
        <v>1004646</v>
      </c>
    </row>
    <row r="64" spans="1:2">
      <c r="A64" s="3">
        <v>35431</v>
      </c>
      <c r="B64" s="71">
        <v>1007785</v>
      </c>
    </row>
    <row r="65" spans="1:2">
      <c r="A65" s="3">
        <v>35462</v>
      </c>
      <c r="B65" s="71">
        <v>1010716</v>
      </c>
    </row>
    <row r="66" spans="1:2">
      <c r="A66" s="3">
        <v>35490</v>
      </c>
      <c r="B66" s="71">
        <v>1010352</v>
      </c>
    </row>
    <row r="67" spans="1:2">
      <c r="A67" s="3">
        <v>35521</v>
      </c>
      <c r="B67" s="71">
        <v>1014611</v>
      </c>
    </row>
    <row r="68" spans="1:2">
      <c r="A68" s="3">
        <v>35551</v>
      </c>
      <c r="B68" s="71">
        <v>1018535</v>
      </c>
    </row>
    <row r="69" spans="1:2">
      <c r="A69" s="3">
        <v>35582</v>
      </c>
      <c r="B69" s="71">
        <v>1024680</v>
      </c>
    </row>
    <row r="70" spans="1:2">
      <c r="A70" s="3">
        <v>35612</v>
      </c>
      <c r="B70" s="71">
        <v>1026787</v>
      </c>
    </row>
    <row r="71" spans="1:2">
      <c r="A71" s="3">
        <v>35643</v>
      </c>
      <c r="B71" s="71">
        <v>1028019</v>
      </c>
    </row>
    <row r="72" spans="1:2">
      <c r="A72" s="3">
        <v>35674</v>
      </c>
      <c r="B72" s="71">
        <v>1034401</v>
      </c>
    </row>
    <row r="73" spans="1:2">
      <c r="A73" s="3">
        <v>35704</v>
      </c>
      <c r="B73" s="71">
        <v>1038283</v>
      </c>
    </row>
    <row r="74" spans="1:2">
      <c r="A74" s="3">
        <v>35735</v>
      </c>
      <c r="B74" s="71">
        <v>1040118</v>
      </c>
    </row>
    <row r="75" spans="1:2">
      <c r="A75" s="3">
        <v>35765</v>
      </c>
      <c r="B75" s="71">
        <v>1045495</v>
      </c>
    </row>
    <row r="76" spans="1:2">
      <c r="A76" s="3">
        <v>35796</v>
      </c>
      <c r="B76" s="71">
        <v>1048304</v>
      </c>
    </row>
    <row r="77" spans="1:2">
      <c r="A77" s="3">
        <v>35827</v>
      </c>
      <c r="B77" s="71">
        <v>1054991</v>
      </c>
    </row>
    <row r="78" spans="1:2">
      <c r="A78" s="3">
        <v>35855</v>
      </c>
      <c r="B78" s="71">
        <v>1060201</v>
      </c>
    </row>
    <row r="79" spans="1:2">
      <c r="A79" s="3">
        <v>35886</v>
      </c>
      <c r="B79" s="71">
        <v>1062401</v>
      </c>
    </row>
    <row r="80" spans="1:2">
      <c r="A80" s="3">
        <v>35916</v>
      </c>
      <c r="B80" s="71">
        <v>1061497</v>
      </c>
    </row>
    <row r="81" spans="1:2">
      <c r="A81" s="3">
        <v>35947</v>
      </c>
      <c r="B81" s="71">
        <v>1061985</v>
      </c>
    </row>
    <row r="82" spans="1:2">
      <c r="A82" s="3">
        <v>35977</v>
      </c>
      <c r="B82" s="71">
        <v>1064039</v>
      </c>
    </row>
    <row r="83" spans="1:2">
      <c r="A83" s="3">
        <v>36008</v>
      </c>
      <c r="B83" s="71">
        <v>1066363</v>
      </c>
    </row>
    <row r="84" spans="1:2">
      <c r="A84" s="3">
        <v>36039</v>
      </c>
      <c r="B84" s="71">
        <v>1070815</v>
      </c>
    </row>
    <row r="85" spans="1:2">
      <c r="A85" s="3">
        <v>36069</v>
      </c>
      <c r="B85" s="71">
        <v>1073223</v>
      </c>
    </row>
    <row r="86" spans="1:2">
      <c r="A86" s="3">
        <v>36100</v>
      </c>
      <c r="B86" s="71">
        <v>1077587</v>
      </c>
    </row>
    <row r="87" spans="1:2">
      <c r="A87" s="3">
        <v>36130</v>
      </c>
      <c r="B87" s="71">
        <v>1077183</v>
      </c>
    </row>
    <row r="88" spans="1:2">
      <c r="A88" s="3">
        <v>36161</v>
      </c>
      <c r="B88" s="71">
        <v>1077080</v>
      </c>
    </row>
    <row r="89" spans="1:2">
      <c r="A89" s="3">
        <v>36192</v>
      </c>
      <c r="B89" s="71">
        <v>1082721</v>
      </c>
    </row>
    <row r="90" spans="1:2">
      <c r="A90" s="3">
        <v>36220</v>
      </c>
      <c r="B90" s="71">
        <v>1090051</v>
      </c>
    </row>
    <row r="91" spans="1:2">
      <c r="A91" s="3">
        <v>36251</v>
      </c>
      <c r="B91" s="71">
        <v>1092918</v>
      </c>
    </row>
    <row r="92" spans="1:2">
      <c r="A92" s="3">
        <v>36281</v>
      </c>
      <c r="B92" s="71">
        <v>1095905</v>
      </c>
    </row>
    <row r="93" spans="1:2">
      <c r="A93" s="3">
        <v>36312</v>
      </c>
      <c r="B93" s="71">
        <v>1098782</v>
      </c>
    </row>
    <row r="94" spans="1:2">
      <c r="A94" s="3">
        <v>36342</v>
      </c>
      <c r="B94" s="71">
        <v>1104062</v>
      </c>
    </row>
    <row r="95" spans="1:2">
      <c r="A95" s="3">
        <v>36373</v>
      </c>
      <c r="B95" s="71">
        <v>1105895</v>
      </c>
    </row>
    <row r="96" spans="1:2">
      <c r="A96" s="3">
        <v>36404</v>
      </c>
      <c r="B96" s="71">
        <v>1112246</v>
      </c>
    </row>
    <row r="97" spans="1:2">
      <c r="A97" s="3">
        <v>36434</v>
      </c>
      <c r="B97" s="71">
        <v>1115766</v>
      </c>
    </row>
    <row r="98" spans="1:2">
      <c r="A98" s="3">
        <v>36465</v>
      </c>
      <c r="B98" s="71">
        <v>1128337</v>
      </c>
    </row>
    <row r="99" spans="1:2">
      <c r="A99" s="3">
        <v>36495</v>
      </c>
      <c r="B99" s="71">
        <v>1137260</v>
      </c>
    </row>
    <row r="100" spans="1:2">
      <c r="A100" s="3">
        <v>36526</v>
      </c>
      <c r="B100" s="71">
        <v>1140023</v>
      </c>
    </row>
    <row r="101" spans="1:2">
      <c r="A101" s="3">
        <v>36557</v>
      </c>
      <c r="B101" s="71">
        <v>1146435</v>
      </c>
    </row>
    <row r="102" spans="1:2">
      <c r="A102" s="3">
        <v>36586</v>
      </c>
      <c r="B102" s="71">
        <v>1150666</v>
      </c>
    </row>
    <row r="103" spans="1:2">
      <c r="A103" s="3">
        <v>36617</v>
      </c>
      <c r="B103" s="71">
        <v>1157552</v>
      </c>
    </row>
    <row r="104" spans="1:2">
      <c r="A104" s="3">
        <v>36647</v>
      </c>
      <c r="B104" s="71">
        <v>1163974</v>
      </c>
    </row>
    <row r="105" spans="1:2">
      <c r="A105" s="3">
        <v>36678</v>
      </c>
      <c r="B105" s="71">
        <v>1174263</v>
      </c>
    </row>
    <row r="106" spans="1:2">
      <c r="A106" s="3">
        <v>36708</v>
      </c>
      <c r="B106" s="71">
        <v>1175374</v>
      </c>
    </row>
    <row r="107" spans="1:2">
      <c r="A107" s="3">
        <v>36739</v>
      </c>
      <c r="B107" s="71">
        <v>1183268</v>
      </c>
    </row>
    <row r="108" spans="1:2">
      <c r="A108" s="3">
        <v>36770</v>
      </c>
      <c r="B108" s="71">
        <v>1183463</v>
      </c>
    </row>
    <row r="109" spans="1:2">
      <c r="A109" s="3">
        <v>36800</v>
      </c>
      <c r="B109" s="71">
        <v>1189920</v>
      </c>
    </row>
    <row r="110" spans="1:2">
      <c r="A110" s="3">
        <v>36831</v>
      </c>
      <c r="B110" s="71">
        <v>1197038</v>
      </c>
    </row>
    <row r="111" spans="1:2">
      <c r="A111" s="3">
        <v>36861</v>
      </c>
      <c r="B111" s="71">
        <v>1195894</v>
      </c>
    </row>
    <row r="112" spans="1:2">
      <c r="A112" s="3">
        <v>36892</v>
      </c>
      <c r="B112" s="71">
        <v>1197945</v>
      </c>
    </row>
    <row r="113" spans="1:2">
      <c r="A113" s="3">
        <v>36923</v>
      </c>
      <c r="B113" s="71">
        <v>1191600</v>
      </c>
    </row>
    <row r="114" spans="1:2">
      <c r="A114" s="3">
        <v>36951</v>
      </c>
      <c r="B114" s="71">
        <v>1186068</v>
      </c>
    </row>
    <row r="115" spans="1:2">
      <c r="A115" s="3">
        <v>36982</v>
      </c>
      <c r="B115" s="71">
        <v>1184434</v>
      </c>
    </row>
    <row r="116" spans="1:2">
      <c r="A116" s="3">
        <v>37012</v>
      </c>
      <c r="B116" s="71">
        <v>1182109</v>
      </c>
    </row>
    <row r="117" spans="1:2">
      <c r="A117" s="3">
        <v>37043</v>
      </c>
      <c r="B117" s="71">
        <v>1173176</v>
      </c>
    </row>
    <row r="118" spans="1:2">
      <c r="A118" s="3">
        <v>37073</v>
      </c>
      <c r="B118" s="71">
        <v>1165045</v>
      </c>
    </row>
    <row r="119" spans="1:2">
      <c r="A119" s="3">
        <v>37104</v>
      </c>
      <c r="B119" s="71">
        <v>1163600</v>
      </c>
    </row>
    <row r="120" spans="1:2">
      <c r="A120" s="3">
        <v>37135</v>
      </c>
      <c r="B120" s="71">
        <v>1157242</v>
      </c>
    </row>
    <row r="121" spans="1:2">
      <c r="A121" s="3">
        <v>37165</v>
      </c>
      <c r="B121" s="71">
        <v>1139077</v>
      </c>
    </row>
    <row r="122" spans="1:2">
      <c r="A122" s="3">
        <v>37196</v>
      </c>
      <c r="B122" s="71">
        <v>1126312</v>
      </c>
    </row>
    <row r="123" spans="1:2">
      <c r="A123" s="3">
        <v>37226</v>
      </c>
      <c r="B123" s="71">
        <v>1118552</v>
      </c>
    </row>
    <row r="124" spans="1:2">
      <c r="A124" s="3">
        <v>37257</v>
      </c>
      <c r="B124" s="71">
        <v>1117388</v>
      </c>
    </row>
    <row r="125" spans="1:2">
      <c r="A125" s="3">
        <v>37288</v>
      </c>
      <c r="B125" s="71">
        <v>1111859</v>
      </c>
    </row>
    <row r="126" spans="1:2">
      <c r="A126" s="3">
        <v>37316</v>
      </c>
      <c r="B126" s="71">
        <v>1108193</v>
      </c>
    </row>
    <row r="127" spans="1:2">
      <c r="A127" s="3">
        <v>37347</v>
      </c>
      <c r="B127" s="71">
        <v>1106806</v>
      </c>
    </row>
    <row r="128" spans="1:2">
      <c r="A128" s="3">
        <v>37377</v>
      </c>
      <c r="B128" s="71">
        <v>1110725</v>
      </c>
    </row>
    <row r="129" spans="1:2">
      <c r="A129" s="3">
        <v>37408</v>
      </c>
      <c r="B129" s="71">
        <v>1112674</v>
      </c>
    </row>
    <row r="130" spans="1:2">
      <c r="A130" s="3">
        <v>37438</v>
      </c>
      <c r="B130" s="71">
        <v>1119258</v>
      </c>
    </row>
    <row r="131" spans="1:2">
      <c r="A131" s="3">
        <v>37469</v>
      </c>
      <c r="B131" s="71">
        <v>1120777</v>
      </c>
    </row>
    <row r="132" spans="1:2">
      <c r="A132" s="3">
        <v>37500</v>
      </c>
      <c r="B132" s="71">
        <v>1128958</v>
      </c>
    </row>
    <row r="133" spans="1:2">
      <c r="A133" s="3">
        <v>37530</v>
      </c>
      <c r="B133" s="71">
        <v>1130630</v>
      </c>
    </row>
    <row r="134" spans="1:2">
      <c r="A134" s="3">
        <v>37561</v>
      </c>
      <c r="B134" s="71">
        <v>1132381</v>
      </c>
    </row>
    <row r="135" spans="1:2">
      <c r="A135" s="3">
        <v>37591</v>
      </c>
      <c r="B135" s="71">
        <v>1139523</v>
      </c>
    </row>
    <row r="136" spans="1:2">
      <c r="A136" s="3">
        <v>37622</v>
      </c>
      <c r="B136" s="71">
        <v>1139589</v>
      </c>
    </row>
    <row r="137" spans="1:2">
      <c r="A137" s="3">
        <v>37653</v>
      </c>
      <c r="B137" s="71">
        <v>1148176</v>
      </c>
    </row>
    <row r="138" spans="1:2">
      <c r="A138" s="3">
        <v>37681</v>
      </c>
      <c r="B138" s="71">
        <v>1149009</v>
      </c>
    </row>
    <row r="139" spans="1:2">
      <c r="A139" s="3">
        <v>37712</v>
      </c>
      <c r="B139" s="71">
        <v>1150317</v>
      </c>
    </row>
    <row r="140" spans="1:2">
      <c r="A140" s="3">
        <v>37742</v>
      </c>
      <c r="B140" s="71">
        <v>1145246</v>
      </c>
    </row>
    <row r="141" spans="1:2">
      <c r="A141" s="3">
        <v>37773</v>
      </c>
      <c r="B141" s="71">
        <v>1142115</v>
      </c>
    </row>
    <row r="142" spans="1:2">
      <c r="A142" s="3">
        <v>37803</v>
      </c>
      <c r="B142" s="71">
        <v>1139701</v>
      </c>
    </row>
    <row r="143" spans="1:2">
      <c r="A143" s="3">
        <v>37834</v>
      </c>
      <c r="B143" s="71">
        <v>1132993</v>
      </c>
    </row>
    <row r="144" spans="1:2">
      <c r="A144" s="3">
        <v>37865</v>
      </c>
      <c r="B144" s="71">
        <v>1136935</v>
      </c>
    </row>
    <row r="145" spans="1:2">
      <c r="A145" s="3">
        <v>37895</v>
      </c>
      <c r="B145" s="71">
        <v>1143104</v>
      </c>
    </row>
    <row r="146" spans="1:2">
      <c r="A146" s="3">
        <v>37926</v>
      </c>
      <c r="B146" s="71">
        <v>1145108</v>
      </c>
    </row>
    <row r="147" spans="1:2">
      <c r="A147" s="3">
        <v>37956</v>
      </c>
      <c r="B147" s="71">
        <v>1147795</v>
      </c>
    </row>
    <row r="148" spans="1:2">
      <c r="A148" s="3">
        <v>37987</v>
      </c>
      <c r="B148" s="71">
        <v>1148368</v>
      </c>
    </row>
    <row r="149" spans="1:2">
      <c r="A149" s="3">
        <v>38018</v>
      </c>
      <c r="B149" s="71">
        <v>1158745</v>
      </c>
    </row>
    <row r="150" spans="1:2">
      <c r="A150" s="3">
        <v>38047</v>
      </c>
      <c r="B150" s="71">
        <v>1168100</v>
      </c>
    </row>
    <row r="151" spans="1:2">
      <c r="A151" s="3">
        <v>38078</v>
      </c>
      <c r="B151" s="71">
        <v>1176070</v>
      </c>
    </row>
    <row r="152" spans="1:2">
      <c r="A152" s="3">
        <v>38108</v>
      </c>
      <c r="B152" s="71">
        <v>1183161</v>
      </c>
    </row>
    <row r="153" spans="1:2">
      <c r="A153" s="3">
        <v>38139</v>
      </c>
      <c r="B153" s="71">
        <v>1195398</v>
      </c>
    </row>
    <row r="154" spans="1:2">
      <c r="A154" s="3">
        <v>38169</v>
      </c>
      <c r="B154" s="71">
        <v>1207045</v>
      </c>
    </row>
    <row r="155" spans="1:2">
      <c r="A155" s="3">
        <v>38200</v>
      </c>
      <c r="B155" s="71">
        <v>1217193</v>
      </c>
    </row>
    <row r="156" spans="1:2">
      <c r="A156" s="3">
        <v>38231</v>
      </c>
      <c r="B156" s="71">
        <v>1217197</v>
      </c>
    </row>
    <row r="157" spans="1:2">
      <c r="A157" s="3">
        <v>38261</v>
      </c>
      <c r="B157" s="71">
        <v>1225082</v>
      </c>
    </row>
    <row r="158" spans="1:2">
      <c r="A158" s="3">
        <v>38292</v>
      </c>
      <c r="B158" s="71">
        <v>1238758</v>
      </c>
    </row>
    <row r="159" spans="1:2">
      <c r="A159" s="3">
        <v>38322</v>
      </c>
      <c r="B159" s="71">
        <v>1241744</v>
      </c>
    </row>
    <row r="160" spans="1:2">
      <c r="A160" s="3">
        <v>38353</v>
      </c>
      <c r="B160" s="71">
        <v>1252502</v>
      </c>
    </row>
    <row r="161" spans="1:2">
      <c r="A161" s="3">
        <v>38384</v>
      </c>
      <c r="B161" s="71">
        <v>1261301</v>
      </c>
    </row>
    <row r="162" spans="1:2">
      <c r="A162" s="3">
        <v>38412</v>
      </c>
      <c r="B162" s="71">
        <v>1269147</v>
      </c>
    </row>
    <row r="163" spans="1:2">
      <c r="A163" s="3">
        <v>38443</v>
      </c>
      <c r="B163" s="71">
        <v>1274847</v>
      </c>
    </row>
    <row r="164" spans="1:2">
      <c r="A164" s="3">
        <v>38473</v>
      </c>
      <c r="B164" s="71">
        <v>1276449</v>
      </c>
    </row>
    <row r="165" spans="1:2">
      <c r="A165" s="3">
        <v>38504</v>
      </c>
      <c r="B165" s="71">
        <v>1275931</v>
      </c>
    </row>
    <row r="166" spans="1:2">
      <c r="A166" s="3">
        <v>38534</v>
      </c>
      <c r="B166" s="71">
        <v>1270200</v>
      </c>
    </row>
    <row r="167" spans="1:2">
      <c r="A167" s="3">
        <v>38565</v>
      </c>
      <c r="B167" s="71">
        <v>1274866</v>
      </c>
    </row>
    <row r="168" spans="1:2">
      <c r="A168" s="3">
        <v>38596</v>
      </c>
      <c r="B168" s="71">
        <v>1282637</v>
      </c>
    </row>
    <row r="169" spans="1:2">
      <c r="A169" s="3">
        <v>38626</v>
      </c>
      <c r="B169" s="71">
        <v>1291339</v>
      </c>
    </row>
    <row r="170" spans="1:2">
      <c r="A170" s="3">
        <v>38657</v>
      </c>
      <c r="B170" s="71">
        <v>1300756</v>
      </c>
    </row>
    <row r="171" spans="1:2">
      <c r="A171" s="3">
        <v>38687</v>
      </c>
      <c r="B171" s="71">
        <v>1314161</v>
      </c>
    </row>
    <row r="172" spans="1:2">
      <c r="A172" s="3">
        <v>38718</v>
      </c>
      <c r="B172" s="71">
        <v>1323295</v>
      </c>
    </row>
    <row r="173" spans="1:2">
      <c r="A173" s="3">
        <v>38749</v>
      </c>
      <c r="B173" s="71">
        <v>1327287</v>
      </c>
    </row>
    <row r="174" spans="1:2">
      <c r="A174" s="3">
        <v>38777</v>
      </c>
      <c r="B174" s="71">
        <v>1340279</v>
      </c>
    </row>
    <row r="175" spans="1:2">
      <c r="A175" s="3">
        <v>38808</v>
      </c>
      <c r="B175" s="71">
        <v>1348410</v>
      </c>
    </row>
    <row r="176" spans="1:2">
      <c r="A176" s="3">
        <v>38838</v>
      </c>
      <c r="B176" s="71">
        <v>1363351</v>
      </c>
    </row>
    <row r="177" spans="1:2">
      <c r="A177" s="3">
        <v>38869</v>
      </c>
      <c r="B177" s="71">
        <v>1375795</v>
      </c>
    </row>
    <row r="178" spans="1:2">
      <c r="A178" s="3">
        <v>38899</v>
      </c>
      <c r="B178" s="71">
        <v>1381022</v>
      </c>
    </row>
    <row r="179" spans="1:2">
      <c r="A179" s="3">
        <v>38930</v>
      </c>
      <c r="B179" s="71">
        <v>1391188</v>
      </c>
    </row>
    <row r="180" spans="1:2">
      <c r="A180" s="3">
        <v>38961</v>
      </c>
      <c r="B180" s="71">
        <v>1396458</v>
      </c>
    </row>
    <row r="181" spans="1:2">
      <c r="A181" s="3">
        <v>38991</v>
      </c>
      <c r="B181" s="71">
        <v>1401743</v>
      </c>
    </row>
    <row r="182" spans="1:2">
      <c r="A182" s="3">
        <v>39022</v>
      </c>
      <c r="B182" s="71">
        <v>1407338</v>
      </c>
    </row>
    <row r="183" spans="1:2">
      <c r="A183" s="3">
        <v>39052</v>
      </c>
      <c r="B183" s="71">
        <v>1408680</v>
      </c>
    </row>
    <row r="184" spans="1:2">
      <c r="A184" s="3">
        <v>39083</v>
      </c>
      <c r="B184" s="71">
        <v>1412583</v>
      </c>
    </row>
    <row r="185" spans="1:2">
      <c r="A185" s="3">
        <v>39114</v>
      </c>
      <c r="B185" s="71">
        <v>1419145</v>
      </c>
    </row>
    <row r="186" spans="1:2">
      <c r="A186" s="3">
        <v>39142</v>
      </c>
      <c r="B186" s="71">
        <v>1420809</v>
      </c>
    </row>
    <row r="187" spans="1:2">
      <c r="A187" s="3">
        <v>39173</v>
      </c>
      <c r="B187" s="71">
        <v>1428601</v>
      </c>
    </row>
    <row r="188" spans="1:2">
      <c r="A188" s="3">
        <v>39203</v>
      </c>
      <c r="B188" s="71">
        <v>1438224</v>
      </c>
    </row>
    <row r="189" spans="1:2">
      <c r="A189" s="3">
        <v>39234</v>
      </c>
      <c r="B189" s="71">
        <v>1445155</v>
      </c>
    </row>
    <row r="190" spans="1:2">
      <c r="A190" s="3">
        <v>39264</v>
      </c>
      <c r="B190" s="71">
        <v>1447212</v>
      </c>
    </row>
    <row r="191" spans="1:2">
      <c r="A191" s="3">
        <v>39295</v>
      </c>
      <c r="B191" s="71">
        <v>1452795</v>
      </c>
    </row>
    <row r="192" spans="1:2">
      <c r="A192" s="3">
        <v>39326</v>
      </c>
      <c r="B192" s="71">
        <v>1460482</v>
      </c>
    </row>
    <row r="193" spans="1:2">
      <c r="A193" s="3">
        <v>39356</v>
      </c>
      <c r="B193" s="71">
        <v>1466245</v>
      </c>
    </row>
    <row r="194" spans="1:2">
      <c r="A194" s="3">
        <v>39387</v>
      </c>
      <c r="B194" s="71">
        <v>1476656</v>
      </c>
    </row>
    <row r="195" spans="1:2">
      <c r="A195" s="3">
        <v>39417</v>
      </c>
      <c r="B195" s="71">
        <v>1488223</v>
      </c>
    </row>
    <row r="196" spans="1:2">
      <c r="A196" s="3">
        <v>39448</v>
      </c>
      <c r="B196" s="71">
        <v>1500138</v>
      </c>
    </row>
    <row r="197" spans="1:2">
      <c r="A197" s="3">
        <v>39479</v>
      </c>
      <c r="B197" s="71">
        <v>1507310</v>
      </c>
    </row>
    <row r="198" spans="1:2">
      <c r="A198" s="3">
        <v>39508</v>
      </c>
      <c r="B198" s="71">
        <v>1508083</v>
      </c>
    </row>
    <row r="199" spans="1:2">
      <c r="A199" s="3">
        <v>39539</v>
      </c>
      <c r="B199" s="71">
        <v>1514549</v>
      </c>
    </row>
    <row r="200" spans="1:2">
      <c r="A200" s="3">
        <v>39569</v>
      </c>
      <c r="B200" s="71">
        <v>1517375</v>
      </c>
    </row>
    <row r="201" spans="1:2">
      <c r="A201" s="3">
        <v>39600</v>
      </c>
      <c r="B201" s="71">
        <v>1526777</v>
      </c>
    </row>
    <row r="202" spans="1:2">
      <c r="A202" s="3">
        <v>39630</v>
      </c>
      <c r="B202" s="71">
        <v>1535732</v>
      </c>
    </row>
    <row r="203" spans="1:2">
      <c r="A203" s="3">
        <v>39661</v>
      </c>
      <c r="B203" s="71">
        <v>1539186</v>
      </c>
    </row>
    <row r="204" spans="1:2">
      <c r="A204" s="3">
        <v>39692</v>
      </c>
      <c r="B204" s="71">
        <v>1528711</v>
      </c>
    </row>
    <row r="205" spans="1:2">
      <c r="A205" s="3">
        <v>39722</v>
      </c>
      <c r="B205" s="71">
        <v>1514194</v>
      </c>
    </row>
    <row r="206" spans="1:2">
      <c r="A206" s="3">
        <v>39753</v>
      </c>
      <c r="B206" s="71">
        <v>1498070</v>
      </c>
    </row>
    <row r="207" spans="1:2">
      <c r="A207" s="3">
        <v>39783</v>
      </c>
      <c r="B207" s="71">
        <v>1465714</v>
      </c>
    </row>
    <row r="208" spans="1:2">
      <c r="A208" s="3">
        <v>39814</v>
      </c>
      <c r="B208" s="71">
        <v>1447913</v>
      </c>
    </row>
    <row r="209" spans="1:2">
      <c r="A209" s="3">
        <v>39845</v>
      </c>
      <c r="B209" s="71">
        <v>1427102</v>
      </c>
    </row>
    <row r="210" spans="1:2">
      <c r="A210" s="3">
        <v>39873</v>
      </c>
      <c r="B210" s="71">
        <v>1406199</v>
      </c>
    </row>
    <row r="211" spans="1:2">
      <c r="A211" s="3">
        <v>39904</v>
      </c>
      <c r="B211" s="71">
        <v>1387718</v>
      </c>
    </row>
    <row r="212" spans="1:2">
      <c r="A212" s="3">
        <v>39934</v>
      </c>
      <c r="B212" s="71">
        <v>1372383</v>
      </c>
    </row>
    <row r="213" spans="1:2">
      <c r="A213" s="3">
        <v>39965</v>
      </c>
      <c r="B213" s="71">
        <v>1354509</v>
      </c>
    </row>
    <row r="214" spans="1:2">
      <c r="A214" s="3">
        <v>39995</v>
      </c>
      <c r="B214" s="71">
        <v>1338517</v>
      </c>
    </row>
    <row r="215" spans="1:2">
      <c r="A215" s="3">
        <v>40026</v>
      </c>
      <c r="B215" s="71">
        <v>1321603</v>
      </c>
    </row>
    <row r="216" spans="1:2">
      <c r="A216" s="3">
        <v>40057</v>
      </c>
      <c r="B216" s="71">
        <v>1315316</v>
      </c>
    </row>
    <row r="217" spans="1:2">
      <c r="A217" s="3">
        <v>40087</v>
      </c>
      <c r="B217" s="71">
        <v>1323656</v>
      </c>
    </row>
    <row r="218" spans="1:2">
      <c r="A218" s="3">
        <v>40118</v>
      </c>
      <c r="B218" s="71">
        <v>1334051</v>
      </c>
    </row>
    <row r="219" spans="1:2">
      <c r="A219" s="3">
        <v>40148</v>
      </c>
      <c r="B219" s="71">
        <v>1331497</v>
      </c>
    </row>
    <row r="220" spans="1:2">
      <c r="A220" s="3">
        <v>40179</v>
      </c>
      <c r="B220" s="71">
        <v>1333884</v>
      </c>
    </row>
    <row r="221" spans="1:2">
      <c r="A221" s="3">
        <v>40210</v>
      </c>
      <c r="B221" s="71">
        <v>1342686</v>
      </c>
    </row>
    <row r="222" spans="1:2">
      <c r="A222" s="3">
        <v>40238</v>
      </c>
      <c r="B222" s="71">
        <v>1348688</v>
      </c>
    </row>
    <row r="223" spans="1:2">
      <c r="A223" s="3">
        <v>40269</v>
      </c>
      <c r="B223" s="71">
        <v>1353657</v>
      </c>
    </row>
    <row r="224" spans="1:2">
      <c r="A224" s="3">
        <v>40299</v>
      </c>
      <c r="B224" s="71">
        <v>1357851</v>
      </c>
    </row>
    <row r="225" spans="1:2">
      <c r="A225" s="3">
        <v>40330</v>
      </c>
      <c r="B225" s="71">
        <v>1367670</v>
      </c>
    </row>
    <row r="226" spans="1:2">
      <c r="A226" s="3">
        <v>40360</v>
      </c>
      <c r="B226" s="71">
        <v>1379915</v>
      </c>
    </row>
    <row r="227" spans="1:2">
      <c r="A227" s="3">
        <v>40391</v>
      </c>
      <c r="B227" s="71">
        <v>1391841</v>
      </c>
    </row>
    <row r="228" spans="1:2">
      <c r="A228" s="3">
        <v>40422</v>
      </c>
      <c r="B228" s="71">
        <v>1406906</v>
      </c>
    </row>
    <row r="229" spans="1:2">
      <c r="A229" s="3">
        <v>40452</v>
      </c>
      <c r="B229" s="71">
        <v>1423474</v>
      </c>
    </row>
    <row r="230" spans="1:2">
      <c r="A230" s="3">
        <v>40483</v>
      </c>
      <c r="B230" s="71">
        <v>1434523</v>
      </c>
    </row>
    <row r="231" spans="1:2">
      <c r="A231" s="3">
        <v>40513</v>
      </c>
      <c r="B231" s="71">
        <v>1450371</v>
      </c>
    </row>
    <row r="232" spans="1:2">
      <c r="A232" s="3">
        <v>40544</v>
      </c>
      <c r="B232" s="71">
        <v>1462403</v>
      </c>
    </row>
    <row r="233" spans="1:2">
      <c r="A233" s="3">
        <v>40575</v>
      </c>
      <c r="B233" s="71">
        <v>1472231</v>
      </c>
    </row>
    <row r="234" spans="1:2">
      <c r="A234" s="3">
        <v>40603</v>
      </c>
      <c r="B234" s="71">
        <v>1489022</v>
      </c>
    </row>
    <row r="235" spans="1:2">
      <c r="A235" s="3">
        <v>40634</v>
      </c>
      <c r="B235" s="71">
        <v>1502663</v>
      </c>
    </row>
    <row r="236" spans="1:2">
      <c r="A236" s="3">
        <v>40664</v>
      </c>
      <c r="B236" s="71">
        <v>1520742</v>
      </c>
    </row>
    <row r="237" spans="1:2">
      <c r="A237" s="3">
        <v>40695</v>
      </c>
      <c r="B237" s="71">
        <v>1527083</v>
      </c>
    </row>
    <row r="238" spans="1:2">
      <c r="A238" s="3">
        <v>40725</v>
      </c>
      <c r="B238" s="71">
        <v>1534390</v>
      </c>
    </row>
    <row r="239" spans="1:2">
      <c r="A239" s="3">
        <v>40756</v>
      </c>
      <c r="B239" s="71">
        <v>1541898</v>
      </c>
    </row>
    <row r="240" spans="1:2">
      <c r="A240" s="3">
        <v>40787</v>
      </c>
      <c r="B240" s="71">
        <v>1536572</v>
      </c>
    </row>
    <row r="241" spans="1:2">
      <c r="A241" s="3">
        <v>40817</v>
      </c>
      <c r="B241" s="71">
        <v>1550732</v>
      </c>
    </row>
    <row r="242" spans="1:2">
      <c r="A242" s="3">
        <v>40848</v>
      </c>
      <c r="B242" s="71">
        <v>1557904</v>
      </c>
    </row>
    <row r="243" spans="1:2">
      <c r="A243" s="3">
        <v>40878</v>
      </c>
      <c r="B243" s="71">
        <v>1567171</v>
      </c>
    </row>
    <row r="244" spans="1:2">
      <c r="A244" s="3">
        <v>40909</v>
      </c>
      <c r="B244" s="71">
        <v>1574265</v>
      </c>
    </row>
    <row r="245" spans="1:2">
      <c r="A245" s="3">
        <v>40940</v>
      </c>
      <c r="B245" s="71">
        <v>1586863</v>
      </c>
    </row>
    <row r="246" spans="1:2">
      <c r="A246" s="3">
        <v>40969</v>
      </c>
      <c r="B246" s="71">
        <v>1593127</v>
      </c>
    </row>
    <row r="247" spans="1:2">
      <c r="A247" s="3">
        <v>41000</v>
      </c>
      <c r="B247" s="71">
        <v>1601090</v>
      </c>
    </row>
    <row r="248" spans="1:2">
      <c r="A248" s="3">
        <v>41030</v>
      </c>
      <c r="B248" s="71">
        <v>1605876</v>
      </c>
    </row>
    <row r="249" spans="1:2">
      <c r="A249" s="3">
        <v>41061</v>
      </c>
      <c r="B249" s="71">
        <v>1611486</v>
      </c>
    </row>
    <row r="250" spans="1:2">
      <c r="A250" s="3">
        <v>41091</v>
      </c>
      <c r="B250" s="71">
        <v>1624907</v>
      </c>
    </row>
    <row r="251" spans="1:2">
      <c r="A251" s="3">
        <v>41122</v>
      </c>
      <c r="B251" s="71">
        <v>1631580</v>
      </c>
    </row>
    <row r="252" spans="1:2">
      <c r="A252" s="3">
        <v>41153</v>
      </c>
      <c r="B252" s="71">
        <v>1644631</v>
      </c>
    </row>
    <row r="253" spans="1:2">
      <c r="A253" s="3">
        <v>41183</v>
      </c>
      <c r="B253" s="71">
        <v>1645122</v>
      </c>
    </row>
    <row r="254" spans="1:2">
      <c r="A254" s="3">
        <v>41214</v>
      </c>
      <c r="B254" s="71">
        <v>1651518</v>
      </c>
    </row>
    <row r="255" spans="1:2">
      <c r="A255" s="3">
        <v>41244</v>
      </c>
      <c r="B255" s="71">
        <v>1658022</v>
      </c>
    </row>
    <row r="256" spans="1:2">
      <c r="A256" s="3">
        <v>41275</v>
      </c>
      <c r="B256" s="71">
        <v>1670363</v>
      </c>
    </row>
    <row r="257" spans="1:2">
      <c r="A257" s="3">
        <v>41306</v>
      </c>
      <c r="B257" s="71">
        <v>1672476</v>
      </c>
    </row>
    <row r="258" spans="1:2">
      <c r="A258" s="3">
        <v>41334</v>
      </c>
      <c r="B258" s="71">
        <v>1672260</v>
      </c>
    </row>
    <row r="259" spans="1:2">
      <c r="A259" s="3">
        <v>41365</v>
      </c>
      <c r="B259" s="71">
        <v>1676141</v>
      </c>
    </row>
    <row r="260" spans="1:2">
      <c r="A260" s="3">
        <v>41395</v>
      </c>
      <c r="B260" s="71">
        <v>1672204</v>
      </c>
    </row>
    <row r="261" spans="1:2">
      <c r="A261" s="3">
        <v>41426</v>
      </c>
      <c r="B261" s="71">
        <v>1675065</v>
      </c>
    </row>
    <row r="262" spans="1:2">
      <c r="A262" s="3">
        <v>41456</v>
      </c>
      <c r="B262" s="71">
        <v>1679807</v>
      </c>
    </row>
    <row r="263" spans="1:2">
      <c r="A263" s="3">
        <v>41487</v>
      </c>
      <c r="B263" s="71">
        <v>1688431</v>
      </c>
    </row>
    <row r="264" spans="1:2">
      <c r="A264" s="3">
        <v>41518</v>
      </c>
      <c r="B264" s="71">
        <v>1697896</v>
      </c>
    </row>
    <row r="265" spans="1:2">
      <c r="A265" s="3">
        <v>41548</v>
      </c>
      <c r="B265" s="71">
        <v>1707839</v>
      </c>
    </row>
    <row r="266" spans="1:2">
      <c r="A266" s="3">
        <v>41579</v>
      </c>
      <c r="B266" s="71">
        <v>1718159</v>
      </c>
    </row>
    <row r="267" spans="1:2">
      <c r="A267" s="3">
        <v>41609</v>
      </c>
      <c r="B267" s="71">
        <v>1727113</v>
      </c>
    </row>
    <row r="268" spans="1:2">
      <c r="A268" s="3">
        <v>41640</v>
      </c>
      <c r="B268" s="71">
        <v>1732857</v>
      </c>
    </row>
    <row r="269" spans="1:2">
      <c r="A269" s="3">
        <v>41671</v>
      </c>
      <c r="B269" s="71">
        <v>1742476</v>
      </c>
    </row>
    <row r="270" spans="1:2">
      <c r="A270" s="3">
        <v>41699</v>
      </c>
      <c r="B270" s="71">
        <v>1750382</v>
      </c>
    </row>
    <row r="271" spans="1:2">
      <c r="A271" s="3">
        <v>41730</v>
      </c>
      <c r="B271" s="71">
        <v>1757356</v>
      </c>
    </row>
    <row r="272" spans="1:2">
      <c r="A272" s="3">
        <v>41760</v>
      </c>
      <c r="B272" s="71">
        <v>1765529</v>
      </c>
    </row>
    <row r="273" spans="1:2">
      <c r="A273" s="3">
        <v>41791</v>
      </c>
      <c r="B273" s="71">
        <v>1769192</v>
      </c>
    </row>
    <row r="274" spans="1:2">
      <c r="A274" s="3">
        <v>41821</v>
      </c>
      <c r="B274" s="71">
        <v>1774651</v>
      </c>
    </row>
    <row r="275" spans="1:2">
      <c r="A275" s="3">
        <v>41852</v>
      </c>
      <c r="B275" s="71">
        <v>1780666</v>
      </c>
    </row>
    <row r="276" spans="1:2">
      <c r="A276" s="3">
        <v>41883</v>
      </c>
      <c r="B276" s="71">
        <v>1782712</v>
      </c>
    </row>
    <row r="277" spans="1:2">
      <c r="A277" s="3">
        <v>41913</v>
      </c>
      <c r="B277" s="71">
        <v>1786464</v>
      </c>
    </row>
    <row r="278" spans="1:2">
      <c r="A278" s="3">
        <v>41944</v>
      </c>
      <c r="B278" s="71">
        <v>1791932</v>
      </c>
    </row>
    <row r="279" spans="1:2">
      <c r="A279" s="3">
        <v>41974</v>
      </c>
      <c r="B279" s="71">
        <v>1789576</v>
      </c>
    </row>
    <row r="280" spans="1:2">
      <c r="A280" s="3">
        <v>42005</v>
      </c>
      <c r="B280" s="71">
        <v>1789515</v>
      </c>
    </row>
    <row r="281" spans="1:2">
      <c r="A281" s="3">
        <v>42036</v>
      </c>
      <c r="B281" s="71">
        <v>1795461</v>
      </c>
    </row>
    <row r="282" spans="1:2">
      <c r="A282" s="3">
        <v>42064</v>
      </c>
      <c r="B282" s="71">
        <v>1798476</v>
      </c>
    </row>
    <row r="283" spans="1:2">
      <c r="A283" s="3">
        <v>42095</v>
      </c>
      <c r="B283" s="71">
        <v>1804475</v>
      </c>
    </row>
    <row r="284" spans="1:2">
      <c r="A284" s="3">
        <v>42125</v>
      </c>
      <c r="B284" s="71">
        <v>1809028</v>
      </c>
    </row>
    <row r="285" spans="1:2">
      <c r="A285" s="3">
        <v>42156</v>
      </c>
      <c r="B285" s="71">
        <v>1820330</v>
      </c>
    </row>
    <row r="286" spans="1:2">
      <c r="A286" s="3">
        <v>42186</v>
      </c>
      <c r="B286" s="71">
        <v>1820678</v>
      </c>
    </row>
    <row r="287" spans="1:2">
      <c r="A287" s="3">
        <v>42217</v>
      </c>
      <c r="B287" s="71">
        <v>1823338</v>
      </c>
    </row>
    <row r="288" spans="1:2">
      <c r="A288" s="3">
        <v>42248</v>
      </c>
      <c r="B288" s="71">
        <v>1827080</v>
      </c>
    </row>
    <row r="289" spans="1:2">
      <c r="A289" s="3">
        <v>42278</v>
      </c>
      <c r="B289" s="71">
        <v>1829859</v>
      </c>
    </row>
    <row r="290" spans="1:2">
      <c r="A290" s="3">
        <v>42309</v>
      </c>
      <c r="B290" s="71">
        <v>1826349</v>
      </c>
    </row>
    <row r="291" spans="1:2">
      <c r="A291" s="3">
        <v>42339</v>
      </c>
      <c r="B291" s="71">
        <v>1822793</v>
      </c>
    </row>
    <row r="292" spans="1:2">
      <c r="A292" s="3">
        <v>42370</v>
      </c>
      <c r="B292" s="71">
        <v>1822766</v>
      </c>
    </row>
    <row r="293" spans="1:2">
      <c r="A293" s="3">
        <v>42401</v>
      </c>
      <c r="B293" s="71">
        <v>1818023</v>
      </c>
    </row>
    <row r="294" spans="1:2">
      <c r="A294" s="3">
        <v>42430</v>
      </c>
      <c r="B294" s="71">
        <v>1824047</v>
      </c>
    </row>
    <row r="295" spans="1:2">
      <c r="A295" s="3">
        <v>42461</v>
      </c>
      <c r="B295" s="71">
        <v>1829532</v>
      </c>
    </row>
    <row r="296" spans="1:2">
      <c r="A296" s="3">
        <v>42491</v>
      </c>
      <c r="B296" s="71">
        <v>1834672</v>
      </c>
    </row>
    <row r="297" spans="1:2">
      <c r="A297" s="3">
        <v>42522</v>
      </c>
      <c r="B297" s="71">
        <v>1835501</v>
      </c>
    </row>
    <row r="298" spans="1:2">
      <c r="A298" s="3">
        <v>42552</v>
      </c>
      <c r="B298" s="71">
        <v>1836873</v>
      </c>
    </row>
    <row r="299" spans="1:2">
      <c r="A299" s="3">
        <v>42583</v>
      </c>
      <c r="B299" s="71">
        <v>1836994</v>
      </c>
    </row>
    <row r="300" spans="1:2">
      <c r="A300" s="3">
        <v>42614</v>
      </c>
      <c r="B300" s="71">
        <v>1840016</v>
      </c>
    </row>
    <row r="301" spans="1:2">
      <c r="A301" s="3">
        <v>42644</v>
      </c>
      <c r="B301" s="71">
        <v>1841542</v>
      </c>
    </row>
    <row r="302" spans="1:2">
      <c r="A302" s="3">
        <v>42675</v>
      </c>
      <c r="B302" s="71">
        <v>1853164</v>
      </c>
    </row>
    <row r="303" spans="1:2">
      <c r="A303" s="3">
        <v>42705</v>
      </c>
      <c r="B303" s="71">
        <v>1857230</v>
      </c>
    </row>
    <row r="304" spans="1:2">
      <c r="A304" s="3">
        <v>42736</v>
      </c>
      <c r="B304" s="71">
        <v>1861290</v>
      </c>
    </row>
    <row r="305" spans="1:2">
      <c r="A305" s="3">
        <v>42767</v>
      </c>
      <c r="B305" s="71">
        <v>1864251</v>
      </c>
    </row>
    <row r="306" spans="1:2">
      <c r="A306" s="3">
        <v>42795</v>
      </c>
      <c r="B306" s="71">
        <v>1867559</v>
      </c>
    </row>
    <row r="307" spans="1:2">
      <c r="A307" s="3">
        <v>42826</v>
      </c>
      <c r="B307" s="71">
        <v>1866023</v>
      </c>
    </row>
    <row r="308" spans="1:2">
      <c r="A308" s="3">
        <v>42856</v>
      </c>
      <c r="B308" s="71">
        <v>1870152</v>
      </c>
    </row>
    <row r="309" spans="1:2">
      <c r="A309" s="3">
        <v>42887</v>
      </c>
      <c r="B309" s="71">
        <v>1878737</v>
      </c>
    </row>
    <row r="310" spans="1:2">
      <c r="A310" s="3">
        <v>42917</v>
      </c>
      <c r="B310" s="71">
        <v>1885696</v>
      </c>
    </row>
    <row r="311" spans="1:2">
      <c r="A311" s="3">
        <v>42948</v>
      </c>
      <c r="B311" s="71">
        <v>1896402</v>
      </c>
    </row>
    <row r="312" spans="1:2">
      <c r="A312" s="3">
        <v>42979</v>
      </c>
      <c r="B312" s="71">
        <v>1899836</v>
      </c>
    </row>
    <row r="313" spans="1:2">
      <c r="A313" s="3">
        <v>43009</v>
      </c>
      <c r="B313" s="71">
        <v>1900768</v>
      </c>
    </row>
    <row r="314" spans="1:2">
      <c r="A314" s="3">
        <v>43040</v>
      </c>
      <c r="B314" s="71">
        <v>1909729</v>
      </c>
    </row>
    <row r="315" spans="1:2">
      <c r="A315" s="3">
        <v>43070</v>
      </c>
      <c r="B315" s="71">
        <v>1917272</v>
      </c>
    </row>
    <row r="316" spans="1:2">
      <c r="A316" s="3">
        <v>43101</v>
      </c>
      <c r="B316" s="71">
        <v>1925945</v>
      </c>
    </row>
    <row r="317" spans="1:2">
      <c r="A317" s="3">
        <v>43132</v>
      </c>
      <c r="B317" s="71">
        <v>1935729</v>
      </c>
    </row>
    <row r="318" spans="1:2">
      <c r="A318" s="3">
        <v>43160</v>
      </c>
      <c r="B318" s="71">
        <v>1934698</v>
      </c>
    </row>
    <row r="319" spans="1:2">
      <c r="A319" s="3">
        <v>43191</v>
      </c>
      <c r="B319" s="71">
        <v>1939183</v>
      </c>
    </row>
    <row r="320" spans="1:2">
      <c r="A320" s="3">
        <v>43221</v>
      </c>
      <c r="B320" s="71">
        <v>1942052</v>
      </c>
    </row>
    <row r="321" spans="1:2">
      <c r="A321" s="3">
        <v>43252</v>
      </c>
      <c r="B321" s="71">
        <v>1944758</v>
      </c>
    </row>
    <row r="322" spans="1:2">
      <c r="A322" s="3">
        <v>43282</v>
      </c>
      <c r="B322" s="71">
        <v>1956703</v>
      </c>
    </row>
    <row r="323" spans="1:2">
      <c r="A323" s="3">
        <v>43313</v>
      </c>
      <c r="B323" s="71">
        <v>1967346</v>
      </c>
    </row>
    <row r="324" spans="1:2">
      <c r="A324" s="3">
        <v>43344</v>
      </c>
      <c r="B324" s="71">
        <v>1978179</v>
      </c>
    </row>
    <row r="325" spans="1:2">
      <c r="A325" s="3">
        <v>43374</v>
      </c>
      <c r="B325" s="71">
        <v>1988115</v>
      </c>
    </row>
    <row r="326" spans="1:2">
      <c r="A326" s="3">
        <v>43405</v>
      </c>
      <c r="B326" s="71">
        <v>1987502</v>
      </c>
    </row>
    <row r="327" spans="1:2">
      <c r="A327" s="3">
        <v>43435</v>
      </c>
      <c r="B327" s="71">
        <v>2001961</v>
      </c>
    </row>
    <row r="328" spans="1:2">
      <c r="A328" s="3">
        <v>43466</v>
      </c>
      <c r="B328" s="71">
        <v>2016358</v>
      </c>
    </row>
    <row r="329" spans="1:2">
      <c r="A329" s="3">
        <v>43497</v>
      </c>
      <c r="B329" s="71">
        <v>2022896</v>
      </c>
    </row>
    <row r="330" spans="1:2">
      <c r="A330" s="3">
        <v>43525</v>
      </c>
      <c r="B330" s="71">
        <v>2022918</v>
      </c>
    </row>
    <row r="331" spans="1:2">
      <c r="A331" s="3">
        <v>43556</v>
      </c>
      <c r="B331" s="71">
        <v>2033324</v>
      </c>
    </row>
    <row r="332" spans="1:2">
      <c r="A332" s="3">
        <v>43586</v>
      </c>
      <c r="B332" s="71">
        <v>2037127</v>
      </c>
    </row>
    <row r="333" spans="1:2">
      <c r="A333" s="3">
        <v>43617</v>
      </c>
      <c r="B333" s="71">
        <v>2039218</v>
      </c>
    </row>
    <row r="334" spans="1:2">
      <c r="A334" s="3">
        <v>43647</v>
      </c>
      <c r="B334" s="71">
        <v>2046137</v>
      </c>
    </row>
    <row r="335" spans="1:2">
      <c r="A335" s="3">
        <v>43678</v>
      </c>
      <c r="B335" s="71">
        <v>2046856</v>
      </c>
    </row>
    <row r="336" spans="1:2">
      <c r="A336" s="3">
        <v>43709</v>
      </c>
      <c r="B336" s="71">
        <v>2045084</v>
      </c>
    </row>
    <row r="337" spans="1:2">
      <c r="A337" s="3">
        <v>43739</v>
      </c>
      <c r="B337" s="71">
        <v>2045691</v>
      </c>
    </row>
    <row r="338" spans="1:2">
      <c r="A338" s="3">
        <v>43770</v>
      </c>
      <c r="B338" s="71">
        <v>2044901</v>
      </c>
    </row>
    <row r="339" spans="1:2">
      <c r="A339" s="3">
        <v>43800</v>
      </c>
      <c r="B339" s="71">
        <v>2042803</v>
      </c>
    </row>
    <row r="340" spans="1:2">
      <c r="A340" s="3">
        <v>43831</v>
      </c>
      <c r="B340" s="71">
        <v>2036248</v>
      </c>
    </row>
    <row r="341" spans="1:2">
      <c r="A341" s="3">
        <v>43862</v>
      </c>
      <c r="B341" s="71">
        <v>2024661</v>
      </c>
    </row>
    <row r="342" spans="1:2">
      <c r="A342" s="3">
        <v>43891</v>
      </c>
      <c r="B342" s="71">
        <v>2015855</v>
      </c>
    </row>
    <row r="343" spans="1:2">
      <c r="A343" s="3">
        <v>43922</v>
      </c>
      <c r="B343" s="71">
        <v>1987957</v>
      </c>
    </row>
    <row r="344" spans="1:2">
      <c r="A344" s="3">
        <v>43952</v>
      </c>
      <c r="B344" s="71">
        <v>1940672</v>
      </c>
    </row>
    <row r="345" spans="1:2">
      <c r="A345" s="3">
        <v>43983</v>
      </c>
      <c r="B345" s="71">
        <v>1917314</v>
      </c>
    </row>
    <row r="346" spans="1:2">
      <c r="A346" s="3">
        <v>44013</v>
      </c>
      <c r="B346" s="71">
        <v>1922510</v>
      </c>
    </row>
    <row r="347" spans="1:2">
      <c r="A347" s="3">
        <v>44044</v>
      </c>
      <c r="B347" s="71">
        <v>1933732</v>
      </c>
    </row>
    <row r="348" spans="1:2">
      <c r="A348" s="3">
        <v>44075</v>
      </c>
      <c r="B348" s="71">
        <v>1947255</v>
      </c>
    </row>
    <row r="349" spans="1:2">
      <c r="A349" s="3">
        <v>44105</v>
      </c>
      <c r="B349" s="71">
        <v>1967170</v>
      </c>
    </row>
    <row r="350" spans="1:2">
      <c r="A350" s="3">
        <v>44136</v>
      </c>
      <c r="B350" s="71">
        <v>1979833</v>
      </c>
    </row>
    <row r="351" spans="1:2">
      <c r="A351" s="3">
        <v>44166</v>
      </c>
      <c r="B351" s="71">
        <v>1991890</v>
      </c>
    </row>
    <row r="352" spans="1:2">
      <c r="A352" s="3">
        <v>44197</v>
      </c>
      <c r="B352" s="71">
        <v>2009735</v>
      </c>
    </row>
    <row r="353" spans="1:2">
      <c r="A353" s="3">
        <v>44228</v>
      </c>
      <c r="B353" s="71">
        <v>2025751</v>
      </c>
    </row>
    <row r="354" spans="1:2">
      <c r="A354" s="3">
        <v>44256</v>
      </c>
      <c r="B354" s="71">
        <v>2026455</v>
      </c>
    </row>
    <row r="355" spans="1:2">
      <c r="A355" s="3">
        <v>44287</v>
      </c>
      <c r="B355" s="71">
        <v>2030487</v>
      </c>
    </row>
    <row r="356" spans="1:2">
      <c r="A356" s="3">
        <v>44317</v>
      </c>
      <c r="B356" s="71">
        <v>2046564</v>
      </c>
    </row>
    <row r="357" spans="1:2">
      <c r="A357" s="3">
        <v>44348</v>
      </c>
      <c r="B357" s="71">
        <v>2063358</v>
      </c>
    </row>
    <row r="358" spans="1:2">
      <c r="A358" s="3">
        <v>44378</v>
      </c>
      <c r="B358" s="71">
        <v>2090771</v>
      </c>
    </row>
    <row r="359" spans="1:2">
      <c r="A359" s="3">
        <v>44409</v>
      </c>
      <c r="B359" s="71">
        <v>2110438</v>
      </c>
    </row>
    <row r="360" spans="1:2">
      <c r="A360" s="3">
        <v>44440</v>
      </c>
      <c r="B360" s="71">
        <v>2134263</v>
      </c>
    </row>
    <row r="361" spans="1:2">
      <c r="A361" s="3">
        <v>44470</v>
      </c>
      <c r="B361" s="71">
        <v>2166413</v>
      </c>
    </row>
    <row r="362" spans="1:2">
      <c r="A362" s="3">
        <v>44501</v>
      </c>
      <c r="B362" s="71">
        <v>2202705</v>
      </c>
    </row>
    <row r="363" spans="1:2">
      <c r="A363" s="3">
        <v>44531</v>
      </c>
      <c r="B363" s="71">
        <v>2257524</v>
      </c>
    </row>
    <row r="364" spans="1:2">
      <c r="A364" s="3">
        <v>44562</v>
      </c>
      <c r="B364" s="71">
        <v>2294357</v>
      </c>
    </row>
    <row r="365" spans="1:2">
      <c r="A365" s="3">
        <v>44593</v>
      </c>
      <c r="B365" s="71">
        <v>2333243</v>
      </c>
    </row>
    <row r="366" spans="1:2">
      <c r="A366" s="3">
        <v>44621</v>
      </c>
      <c r="B366" s="71">
        <v>2381184</v>
      </c>
    </row>
    <row r="367" spans="1:2">
      <c r="A367" s="3">
        <v>44652</v>
      </c>
      <c r="B367" s="71">
        <v>2408435</v>
      </c>
    </row>
    <row r="368" spans="1:2">
      <c r="A368" s="3">
        <v>44682</v>
      </c>
      <c r="B368" s="71">
        <v>2447893</v>
      </c>
    </row>
    <row r="369" spans="1:2">
      <c r="A369" s="3">
        <v>44713</v>
      </c>
      <c r="B369" s="71">
        <v>2479134</v>
      </c>
    </row>
    <row r="370" spans="1:2">
      <c r="A370" s="3">
        <v>44743</v>
      </c>
      <c r="B370" s="71">
        <v>2493530</v>
      </c>
    </row>
    <row r="371" spans="1:2">
      <c r="A371" s="3">
        <v>44774</v>
      </c>
      <c r="B371" s="71">
        <v>2511345</v>
      </c>
    </row>
    <row r="372" spans="1:2">
      <c r="A372" s="3">
        <v>44805</v>
      </c>
      <c r="B372" s="71">
        <v>2513182</v>
      </c>
    </row>
    <row r="373" spans="1:2">
      <c r="A373" s="3">
        <v>44835</v>
      </c>
      <c r="B373" s="71">
        <v>2520491</v>
      </c>
    </row>
    <row r="374" spans="1:2">
      <c r="A374" s="3">
        <v>44866</v>
      </c>
      <c r="B374" s="71">
        <v>2524932</v>
      </c>
    </row>
    <row r="375" spans="1:2">
      <c r="A375" s="3">
        <v>44896</v>
      </c>
      <c r="B375" s="71">
        <v>2529366</v>
      </c>
    </row>
    <row r="376" spans="1:2">
      <c r="A376" s="3">
        <v>44927</v>
      </c>
      <c r="B376" s="71">
        <v>2527240</v>
      </c>
    </row>
    <row r="377" spans="1:2">
      <c r="A377" s="3">
        <v>44958</v>
      </c>
      <c r="B377" s="71">
        <v>2523989</v>
      </c>
    </row>
    <row r="378" spans="1:2">
      <c r="A378" s="3">
        <v>44986</v>
      </c>
      <c r="B378" s="71">
        <v>2522573</v>
      </c>
    </row>
    <row r="379" spans="1:2">
      <c r="A379" s="3">
        <v>45017</v>
      </c>
      <c r="B379" s="71">
        <v>2520942</v>
      </c>
    </row>
    <row r="380" spans="1:2">
      <c r="A380" s="3">
        <v>45047</v>
      </c>
      <c r="B380" s="71">
        <v>2517954</v>
      </c>
    </row>
    <row r="381" spans="1:2">
      <c r="A381" s="3">
        <v>45078</v>
      </c>
      <c r="B381" s="71">
        <v>2515746</v>
      </c>
    </row>
    <row r="382" spans="1:2">
      <c r="A382" s="3">
        <v>45108</v>
      </c>
      <c r="B382" s="71">
        <v>2513472</v>
      </c>
    </row>
    <row r="383" spans="1:2">
      <c r="A383" s="3">
        <v>45139</v>
      </c>
      <c r="B383" s="71">
        <v>2523756</v>
      </c>
    </row>
    <row r="384" spans="1:2">
      <c r="A384" s="3">
        <v>45170</v>
      </c>
      <c r="B384" s="71">
        <v>2530833</v>
      </c>
    </row>
    <row r="385" spans="1:2">
      <c r="A385" s="3">
        <v>45200</v>
      </c>
      <c r="B385" s="71">
        <v>2528517</v>
      </c>
    </row>
    <row r="386" spans="1:2">
      <c r="A386" s="3">
        <v>45231</v>
      </c>
      <c r="B386" s="71">
        <v>2523556</v>
      </c>
    </row>
    <row r="387" spans="1:2">
      <c r="A387" s="3">
        <v>45261</v>
      </c>
      <c r="B387" s="71">
        <v>2534336</v>
      </c>
    </row>
    <row r="388" spans="1:2">
      <c r="A388" s="3">
        <v>45292</v>
      </c>
      <c r="B388" s="71">
        <v>2533958</v>
      </c>
    </row>
    <row r="389" spans="1:2">
      <c r="A389" s="3">
        <v>45323</v>
      </c>
      <c r="B389" s="71">
        <v>2540743</v>
      </c>
    </row>
    <row r="390" spans="1:2">
      <c r="A390" s="3">
        <v>45352</v>
      </c>
      <c r="B390" s="71">
        <v>2537490</v>
      </c>
    </row>
    <row r="391" spans="1:2">
      <c r="A391" s="3">
        <v>45383</v>
      </c>
      <c r="B391" s="71">
        <v>2545185</v>
      </c>
    </row>
  </sheetData>
  <hyperlinks>
    <hyperlink ref="B1" r:id="rId1" display="Total Business Inventories, Millions of Dollars, Monthly, Seasonally Adjusted" xr:uid="{88CE3D0A-C458-4783-8CAD-28E22C72FCAD}"/>
    <hyperlink ref="B3" location="Summary!A13" display="BUSINV" xr:uid="{17851A93-46F9-46D8-9DB3-8360D92C2842}"/>
  </hyperlink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DB4C-C1C7-47DD-8889-0610EF1FB45E}">
  <sheetPr>
    <tabColor rgb="FFFFFF00"/>
  </sheetPr>
  <dimension ref="A1:B380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41.632812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7" t="s">
        <v>88</v>
      </c>
    </row>
    <row r="3" spans="1:2" ht="14.5">
      <c r="A3" s="5" t="s">
        <v>1</v>
      </c>
      <c r="B3" s="77" t="s">
        <v>87</v>
      </c>
    </row>
    <row r="4" spans="1:2">
      <c r="A4" s="3">
        <v>33970</v>
      </c>
      <c r="B4" s="71">
        <v>458080</v>
      </c>
    </row>
    <row r="5" spans="1:2">
      <c r="A5" s="3">
        <v>34001</v>
      </c>
      <c r="B5" s="71">
        <v>462967</v>
      </c>
    </row>
    <row r="6" spans="1:2">
      <c r="A6" s="3">
        <v>34029</v>
      </c>
      <c r="B6" s="71">
        <v>458399</v>
      </c>
    </row>
    <row r="7" spans="1:2">
      <c r="A7" s="3">
        <v>34060</v>
      </c>
      <c r="B7" s="71">
        <v>469425</v>
      </c>
    </row>
    <row r="8" spans="1:2">
      <c r="A8" s="3">
        <v>34090</v>
      </c>
      <c r="B8" s="71">
        <v>468998</v>
      </c>
    </row>
    <row r="9" spans="1:2">
      <c r="A9" s="3">
        <v>34121</v>
      </c>
      <c r="B9" s="71">
        <v>480247</v>
      </c>
    </row>
    <row r="10" spans="1:2">
      <c r="A10" s="3">
        <v>34151</v>
      </c>
      <c r="B10" s="71">
        <v>483571</v>
      </c>
    </row>
    <row r="11" spans="1:2">
      <c r="A11" s="3">
        <v>34182</v>
      </c>
      <c r="B11" s="71">
        <v>491494</v>
      </c>
    </row>
    <row r="12" spans="1:2">
      <c r="A12" s="3">
        <v>34213</v>
      </c>
      <c r="B12" s="71">
        <v>497297</v>
      </c>
    </row>
    <row r="13" spans="1:2">
      <c r="A13" s="3">
        <v>34243</v>
      </c>
      <c r="B13" s="71">
        <v>492823</v>
      </c>
    </row>
    <row r="14" spans="1:2">
      <c r="A14" s="3">
        <v>34274</v>
      </c>
      <c r="B14" s="71">
        <v>515934</v>
      </c>
    </row>
    <row r="15" spans="1:2">
      <c r="A15" s="3">
        <v>34304</v>
      </c>
      <c r="B15" s="71">
        <v>533150</v>
      </c>
    </row>
    <row r="16" spans="1:2">
      <c r="A16" s="3">
        <v>34335</v>
      </c>
      <c r="B16" s="71">
        <v>513314</v>
      </c>
    </row>
    <row r="17" spans="1:2">
      <c r="A17" s="3">
        <v>34366</v>
      </c>
      <c r="B17" s="71">
        <v>513196</v>
      </c>
    </row>
    <row r="18" spans="1:2">
      <c r="A18" s="3">
        <v>34394</v>
      </c>
      <c r="B18" s="71">
        <v>521040</v>
      </c>
    </row>
    <row r="19" spans="1:2">
      <c r="A19" s="3">
        <v>34425</v>
      </c>
      <c r="B19" s="71">
        <v>528063</v>
      </c>
    </row>
    <row r="20" spans="1:2">
      <c r="A20" s="3">
        <v>34455</v>
      </c>
      <c r="B20" s="71">
        <v>532328</v>
      </c>
    </row>
    <row r="21" spans="1:2">
      <c r="A21" s="3">
        <v>34486</v>
      </c>
      <c r="B21" s="71">
        <v>536198</v>
      </c>
    </row>
    <row r="22" spans="1:2">
      <c r="A22" s="3">
        <v>34516</v>
      </c>
      <c r="B22" s="71">
        <v>537232</v>
      </c>
    </row>
    <row r="23" spans="1:2">
      <c r="A23" s="3">
        <v>34547</v>
      </c>
      <c r="B23" s="71">
        <v>537960</v>
      </c>
    </row>
    <row r="24" spans="1:2">
      <c r="A24" s="3">
        <v>34578</v>
      </c>
      <c r="B24" s="71">
        <v>538215</v>
      </c>
    </row>
    <row r="25" spans="1:2">
      <c r="A25" s="3">
        <v>34608</v>
      </c>
      <c r="B25" s="71">
        <v>533273</v>
      </c>
    </row>
    <row r="26" spans="1:2">
      <c r="A26" s="3">
        <v>34639</v>
      </c>
      <c r="B26" s="71">
        <v>539150</v>
      </c>
    </row>
    <row r="27" spans="1:2">
      <c r="A27" s="3">
        <v>34669</v>
      </c>
      <c r="B27" s="71">
        <v>541794</v>
      </c>
    </row>
    <row r="28" spans="1:2">
      <c r="A28" s="3">
        <v>34700</v>
      </c>
      <c r="B28" s="71">
        <v>543930</v>
      </c>
    </row>
    <row r="29" spans="1:2">
      <c r="A29" s="3">
        <v>34731</v>
      </c>
      <c r="B29" s="71">
        <v>537826</v>
      </c>
    </row>
    <row r="30" spans="1:2">
      <c r="A30" s="3">
        <v>34759</v>
      </c>
      <c r="B30" s="71">
        <v>542715</v>
      </c>
    </row>
    <row r="31" spans="1:2">
      <c r="A31" s="3">
        <v>34790</v>
      </c>
      <c r="B31" s="71">
        <v>543096</v>
      </c>
    </row>
    <row r="32" spans="1:2">
      <c r="A32" s="3">
        <v>34820</v>
      </c>
      <c r="B32" s="71">
        <v>542566</v>
      </c>
    </row>
    <row r="33" spans="1:2">
      <c r="A33" s="3">
        <v>34851</v>
      </c>
      <c r="B33" s="71">
        <v>546131</v>
      </c>
    </row>
    <row r="34" spans="1:2">
      <c r="A34" s="3">
        <v>34881</v>
      </c>
      <c r="B34" s="71">
        <v>547342</v>
      </c>
    </row>
    <row r="35" spans="1:2">
      <c r="A35" s="3">
        <v>34912</v>
      </c>
      <c r="B35" s="71">
        <v>550996</v>
      </c>
    </row>
    <row r="36" spans="1:2">
      <c r="A36" s="3">
        <v>34943</v>
      </c>
      <c r="B36" s="71">
        <v>554011</v>
      </c>
    </row>
    <row r="37" spans="1:2">
      <c r="A37" s="3">
        <v>34973</v>
      </c>
      <c r="B37" s="71">
        <v>555132</v>
      </c>
    </row>
    <row r="38" spans="1:2">
      <c r="A38" s="3">
        <v>35004</v>
      </c>
      <c r="B38" s="71">
        <v>557445</v>
      </c>
    </row>
    <row r="39" spans="1:2">
      <c r="A39" s="3">
        <v>35034</v>
      </c>
      <c r="B39" s="71">
        <v>557953</v>
      </c>
    </row>
    <row r="40" spans="1:2">
      <c r="A40" s="3">
        <v>35065</v>
      </c>
      <c r="B40" s="71">
        <v>575138</v>
      </c>
    </row>
    <row r="41" spans="1:2">
      <c r="A41" s="3">
        <v>35096</v>
      </c>
      <c r="B41" s="71">
        <v>568052</v>
      </c>
    </row>
    <row r="42" spans="1:2">
      <c r="A42" s="3">
        <v>35125</v>
      </c>
      <c r="B42" s="71">
        <v>574538</v>
      </c>
    </row>
    <row r="43" spans="1:2">
      <c r="A43" s="3">
        <v>35156</v>
      </c>
      <c r="B43" s="71">
        <v>590464</v>
      </c>
    </row>
    <row r="44" spans="1:2">
      <c r="A44" s="3">
        <v>35186</v>
      </c>
      <c r="B44" s="71">
        <v>600186</v>
      </c>
    </row>
    <row r="45" spans="1:2">
      <c r="A45" s="3">
        <v>35217</v>
      </c>
      <c r="B45" s="71">
        <v>602150</v>
      </c>
    </row>
    <row r="46" spans="1:2">
      <c r="A46" s="3">
        <v>35247</v>
      </c>
      <c r="B46" s="71">
        <v>599899</v>
      </c>
    </row>
    <row r="47" spans="1:2">
      <c r="A47" s="3">
        <v>35278</v>
      </c>
      <c r="B47" s="71">
        <v>603959</v>
      </c>
    </row>
    <row r="48" spans="1:2">
      <c r="A48" s="3">
        <v>35309</v>
      </c>
      <c r="B48" s="71">
        <v>615466</v>
      </c>
    </row>
    <row r="49" spans="1:2">
      <c r="A49" s="3">
        <v>35339</v>
      </c>
      <c r="B49" s="71">
        <v>621761</v>
      </c>
    </row>
    <row r="50" spans="1:2">
      <c r="A50" s="3">
        <v>35370</v>
      </c>
      <c r="B50" s="71">
        <v>620812</v>
      </c>
    </row>
    <row r="51" spans="1:2">
      <c r="A51" s="3">
        <v>35400</v>
      </c>
      <c r="B51" s="71">
        <v>606078</v>
      </c>
    </row>
    <row r="52" spans="1:2">
      <c r="A52" s="3">
        <v>35431</v>
      </c>
      <c r="B52" s="71">
        <v>608608</v>
      </c>
    </row>
    <row r="53" spans="1:2">
      <c r="A53" s="3">
        <v>35462</v>
      </c>
      <c r="B53" s="71">
        <v>615415</v>
      </c>
    </row>
    <row r="54" spans="1:2">
      <c r="A54" s="3">
        <v>35490</v>
      </c>
      <c r="B54" s="71">
        <v>620467</v>
      </c>
    </row>
    <row r="55" spans="1:2">
      <c r="A55" s="3">
        <v>35521</v>
      </c>
      <c r="B55" s="71">
        <v>616175</v>
      </c>
    </row>
    <row r="56" spans="1:2">
      <c r="A56" s="3">
        <v>35551</v>
      </c>
      <c r="B56" s="71">
        <v>624743</v>
      </c>
    </row>
    <row r="57" spans="1:2">
      <c r="A57" s="3">
        <v>35582</v>
      </c>
      <c r="B57" s="71">
        <v>626396</v>
      </c>
    </row>
    <row r="58" spans="1:2">
      <c r="A58" s="3">
        <v>35612</v>
      </c>
      <c r="B58" s="71">
        <v>637410</v>
      </c>
    </row>
    <row r="59" spans="1:2">
      <c r="A59" s="3">
        <v>35643</v>
      </c>
      <c r="B59" s="71">
        <v>639593</v>
      </c>
    </row>
    <row r="60" spans="1:2">
      <c r="A60" s="3">
        <v>35674</v>
      </c>
      <c r="B60" s="71">
        <v>646526</v>
      </c>
    </row>
    <row r="61" spans="1:2">
      <c r="A61" s="3">
        <v>35704</v>
      </c>
      <c r="B61" s="71">
        <v>653196</v>
      </c>
    </row>
    <row r="62" spans="1:2">
      <c r="A62" s="3">
        <v>35735</v>
      </c>
      <c r="B62" s="71">
        <v>643710</v>
      </c>
    </row>
    <row r="63" spans="1:2">
      <c r="A63" s="3">
        <v>35765</v>
      </c>
      <c r="B63" s="71">
        <v>642021</v>
      </c>
    </row>
    <row r="64" spans="1:2">
      <c r="A64" s="3">
        <v>35796</v>
      </c>
      <c r="B64" s="71">
        <v>645686</v>
      </c>
    </row>
    <row r="65" spans="1:2">
      <c r="A65" s="3">
        <v>35827</v>
      </c>
      <c r="B65" s="71">
        <v>648121</v>
      </c>
    </row>
    <row r="66" spans="1:2">
      <c r="A66" s="3">
        <v>35855</v>
      </c>
      <c r="B66" s="71">
        <v>666906</v>
      </c>
    </row>
    <row r="67" spans="1:2">
      <c r="A67" s="3">
        <v>35886</v>
      </c>
      <c r="B67" s="71">
        <v>674351</v>
      </c>
    </row>
    <row r="68" spans="1:2">
      <c r="A68" s="3">
        <v>35916</v>
      </c>
      <c r="B68" s="71">
        <v>674325</v>
      </c>
    </row>
    <row r="69" spans="1:2">
      <c r="A69" s="3">
        <v>35947</v>
      </c>
      <c r="B69" s="71">
        <v>703177</v>
      </c>
    </row>
    <row r="70" spans="1:2">
      <c r="A70" s="3">
        <v>35977</v>
      </c>
      <c r="B70" s="71">
        <v>696540</v>
      </c>
    </row>
    <row r="71" spans="1:2">
      <c r="A71" s="3">
        <v>36008</v>
      </c>
      <c r="B71" s="71">
        <v>698156</v>
      </c>
    </row>
    <row r="72" spans="1:2">
      <c r="A72" s="3">
        <v>36039</v>
      </c>
      <c r="B72" s="71">
        <v>707561</v>
      </c>
    </row>
    <row r="73" spans="1:2">
      <c r="A73" s="3">
        <v>36069</v>
      </c>
      <c r="B73" s="71">
        <v>707943</v>
      </c>
    </row>
    <row r="74" spans="1:2">
      <c r="A74" s="3">
        <v>36100</v>
      </c>
      <c r="B74" s="71">
        <v>707845</v>
      </c>
    </row>
    <row r="75" spans="1:2">
      <c r="A75" s="3">
        <v>36130</v>
      </c>
      <c r="B75" s="71">
        <v>706989</v>
      </c>
    </row>
    <row r="76" spans="1:2">
      <c r="A76" s="3">
        <v>36161</v>
      </c>
      <c r="B76" s="71">
        <v>708818</v>
      </c>
    </row>
    <row r="77" spans="1:2">
      <c r="A77" s="3">
        <v>36192</v>
      </c>
      <c r="B77" s="71">
        <v>726308</v>
      </c>
    </row>
    <row r="78" spans="1:2">
      <c r="A78" s="3">
        <v>36220</v>
      </c>
      <c r="B78" s="71">
        <v>737226</v>
      </c>
    </row>
    <row r="79" spans="1:2">
      <c r="A79" s="3">
        <v>36251</v>
      </c>
      <c r="B79" s="71">
        <v>728788</v>
      </c>
    </row>
    <row r="80" spans="1:2">
      <c r="A80" s="3">
        <v>36281</v>
      </c>
      <c r="B80" s="71">
        <v>727358</v>
      </c>
    </row>
    <row r="81" spans="1:2">
      <c r="A81" s="3">
        <v>36312</v>
      </c>
      <c r="B81" s="71">
        <v>739167</v>
      </c>
    </row>
    <row r="82" spans="1:2">
      <c r="A82" s="3">
        <v>36342</v>
      </c>
      <c r="B82" s="71">
        <v>745815</v>
      </c>
    </row>
    <row r="83" spans="1:2">
      <c r="A83" s="3">
        <v>36373</v>
      </c>
      <c r="B83" s="71">
        <v>741524</v>
      </c>
    </row>
    <row r="84" spans="1:2">
      <c r="A84" s="3">
        <v>36404</v>
      </c>
      <c r="B84" s="71">
        <v>751402</v>
      </c>
    </row>
    <row r="85" spans="1:2">
      <c r="A85" s="3">
        <v>36434</v>
      </c>
      <c r="B85" s="71">
        <v>759906</v>
      </c>
    </row>
    <row r="86" spans="1:2">
      <c r="A86" s="3">
        <v>36465</v>
      </c>
      <c r="B86" s="71">
        <v>781199</v>
      </c>
    </row>
    <row r="87" spans="1:2">
      <c r="A87" s="3">
        <v>36495</v>
      </c>
      <c r="B87" s="71">
        <v>789431</v>
      </c>
    </row>
    <row r="88" spans="1:2">
      <c r="A88" s="3">
        <v>36526</v>
      </c>
      <c r="B88" s="71">
        <v>784940</v>
      </c>
    </row>
    <row r="89" spans="1:2">
      <c r="A89" s="3">
        <v>36557</v>
      </c>
      <c r="B89" s="71">
        <v>793737</v>
      </c>
    </row>
    <row r="90" spans="1:2">
      <c r="A90" s="3">
        <v>36586</v>
      </c>
      <c r="B90" s="71">
        <v>809459</v>
      </c>
    </row>
    <row r="91" spans="1:2">
      <c r="A91" s="3">
        <v>36617</v>
      </c>
      <c r="B91" s="71">
        <v>804766</v>
      </c>
    </row>
    <row r="92" spans="1:2">
      <c r="A92" s="3">
        <v>36647</v>
      </c>
      <c r="B92" s="71">
        <v>805005</v>
      </c>
    </row>
    <row r="93" spans="1:2">
      <c r="A93" s="3">
        <v>36678</v>
      </c>
      <c r="B93" s="71">
        <v>795411</v>
      </c>
    </row>
    <row r="94" spans="1:2">
      <c r="A94" s="3">
        <v>36708</v>
      </c>
      <c r="B94" s="71">
        <v>783795</v>
      </c>
    </row>
    <row r="95" spans="1:2">
      <c r="A95" s="3">
        <v>36739</v>
      </c>
      <c r="B95" s="71">
        <v>805341</v>
      </c>
    </row>
    <row r="96" spans="1:2">
      <c r="A96" s="3">
        <v>36770</v>
      </c>
      <c r="B96" s="71">
        <v>814330</v>
      </c>
    </row>
    <row r="97" spans="1:2">
      <c r="A97" s="3">
        <v>36800</v>
      </c>
      <c r="B97" s="71">
        <v>816100</v>
      </c>
    </row>
    <row r="98" spans="1:2">
      <c r="A98" s="3">
        <v>36831</v>
      </c>
      <c r="B98" s="71">
        <v>820054</v>
      </c>
    </row>
    <row r="99" spans="1:2">
      <c r="A99" s="3">
        <v>36861</v>
      </c>
      <c r="B99" s="71">
        <v>811516</v>
      </c>
    </row>
    <row r="100" spans="1:2">
      <c r="A100" s="3">
        <v>36892</v>
      </c>
      <c r="B100" s="71">
        <v>814479</v>
      </c>
    </row>
    <row r="101" spans="1:2">
      <c r="A101" s="3">
        <v>36923</v>
      </c>
      <c r="B101" s="71">
        <v>813647</v>
      </c>
    </row>
    <row r="102" spans="1:2">
      <c r="A102" s="3">
        <v>36951</v>
      </c>
      <c r="B102" s="71">
        <v>828057</v>
      </c>
    </row>
    <row r="103" spans="1:2">
      <c r="A103" s="3">
        <v>36982</v>
      </c>
      <c r="B103" s="71">
        <v>842392</v>
      </c>
    </row>
    <row r="104" spans="1:2">
      <c r="A104" s="3">
        <v>37012</v>
      </c>
      <c r="B104" s="71">
        <v>848146</v>
      </c>
    </row>
    <row r="105" spans="1:2">
      <c r="A105" s="3">
        <v>37043</v>
      </c>
      <c r="B105" s="71">
        <v>855730</v>
      </c>
    </row>
    <row r="106" spans="1:2">
      <c r="A106" s="3">
        <v>37073</v>
      </c>
      <c r="B106" s="71">
        <v>850471</v>
      </c>
    </row>
    <row r="107" spans="1:2">
      <c r="A107" s="3">
        <v>37104</v>
      </c>
      <c r="B107" s="71">
        <v>847465</v>
      </c>
    </row>
    <row r="108" spans="1:2">
      <c r="A108" s="3">
        <v>37135</v>
      </c>
      <c r="B108" s="71">
        <v>837412</v>
      </c>
    </row>
    <row r="109" spans="1:2">
      <c r="A109" s="3">
        <v>37165</v>
      </c>
      <c r="B109" s="71">
        <v>845941</v>
      </c>
    </row>
    <row r="110" spans="1:2">
      <c r="A110" s="3">
        <v>37196</v>
      </c>
      <c r="B110" s="71">
        <v>843911</v>
      </c>
    </row>
    <row r="111" spans="1:2">
      <c r="A111" s="3">
        <v>37226</v>
      </c>
      <c r="B111" s="71">
        <v>849689</v>
      </c>
    </row>
    <row r="112" spans="1:2">
      <c r="A112" s="3">
        <v>37257</v>
      </c>
      <c r="B112" s="71">
        <v>858654</v>
      </c>
    </row>
    <row r="113" spans="1:2">
      <c r="A113" s="3">
        <v>37288</v>
      </c>
      <c r="B113" s="71">
        <v>862338</v>
      </c>
    </row>
    <row r="114" spans="1:2">
      <c r="A114" s="3">
        <v>37316</v>
      </c>
      <c r="B114" s="71">
        <v>844551</v>
      </c>
    </row>
    <row r="115" spans="1:2">
      <c r="A115" s="3">
        <v>37347</v>
      </c>
      <c r="B115" s="71">
        <v>858240</v>
      </c>
    </row>
    <row r="116" spans="1:2">
      <c r="A116" s="3">
        <v>37377</v>
      </c>
      <c r="B116" s="71">
        <v>850935</v>
      </c>
    </row>
    <row r="117" spans="1:2">
      <c r="A117" s="3">
        <v>37408</v>
      </c>
      <c r="B117" s="71">
        <v>846777</v>
      </c>
    </row>
    <row r="118" spans="1:2">
      <c r="A118" s="3">
        <v>37438</v>
      </c>
      <c r="B118" s="71">
        <v>847129</v>
      </c>
    </row>
    <row r="119" spans="1:2">
      <c r="A119" s="3">
        <v>37469</v>
      </c>
      <c r="B119" s="71">
        <v>839008</v>
      </c>
    </row>
    <row r="120" spans="1:2">
      <c r="A120" s="3">
        <v>37500</v>
      </c>
      <c r="B120" s="71">
        <v>832134</v>
      </c>
    </row>
    <row r="121" spans="1:2">
      <c r="A121" s="3">
        <v>37530</v>
      </c>
      <c r="B121" s="71">
        <v>839690</v>
      </c>
    </row>
    <row r="122" spans="1:2">
      <c r="A122" s="3">
        <v>37561</v>
      </c>
      <c r="B122" s="71">
        <v>844697</v>
      </c>
    </row>
    <row r="123" spans="1:2">
      <c r="A123" s="3">
        <v>37591</v>
      </c>
      <c r="B123" s="71">
        <v>855921</v>
      </c>
    </row>
    <row r="124" spans="1:2">
      <c r="A124" s="3">
        <v>37622</v>
      </c>
      <c r="B124" s="71">
        <v>863855</v>
      </c>
    </row>
    <row r="125" spans="1:2">
      <c r="A125" s="3">
        <v>37653</v>
      </c>
      <c r="B125" s="71">
        <v>859225</v>
      </c>
    </row>
    <row r="126" spans="1:2">
      <c r="A126" s="3">
        <v>37681</v>
      </c>
      <c r="B126" s="71">
        <v>851132</v>
      </c>
    </row>
    <row r="127" spans="1:2">
      <c r="A127" s="3">
        <v>37712</v>
      </c>
      <c r="B127" s="71">
        <v>859459</v>
      </c>
    </row>
    <row r="128" spans="1:2">
      <c r="A128" s="3">
        <v>37742</v>
      </c>
      <c r="B128" s="71">
        <v>866814</v>
      </c>
    </row>
    <row r="129" spans="1:2">
      <c r="A129" s="3">
        <v>37773</v>
      </c>
      <c r="B129" s="71">
        <v>880865</v>
      </c>
    </row>
    <row r="130" spans="1:2">
      <c r="A130" s="3">
        <v>37803</v>
      </c>
      <c r="B130" s="71">
        <v>891264</v>
      </c>
    </row>
    <row r="131" spans="1:2">
      <c r="A131" s="3">
        <v>37834</v>
      </c>
      <c r="B131" s="71">
        <v>901839</v>
      </c>
    </row>
    <row r="132" spans="1:2">
      <c r="A132" s="3">
        <v>37865</v>
      </c>
      <c r="B132" s="71">
        <v>911589</v>
      </c>
    </row>
    <row r="133" spans="1:2">
      <c r="A133" s="3">
        <v>37895</v>
      </c>
      <c r="B133" s="71">
        <v>925732</v>
      </c>
    </row>
    <row r="134" spans="1:2">
      <c r="A134" s="3">
        <v>37926</v>
      </c>
      <c r="B134" s="71">
        <v>925985</v>
      </c>
    </row>
    <row r="135" spans="1:2">
      <c r="A135" s="3">
        <v>37956</v>
      </c>
      <c r="B135" s="71">
        <v>948491</v>
      </c>
    </row>
    <row r="136" spans="1:2">
      <c r="A136" s="3">
        <v>37987</v>
      </c>
      <c r="B136" s="71">
        <v>938525</v>
      </c>
    </row>
    <row r="137" spans="1:2">
      <c r="A137" s="3">
        <v>38018</v>
      </c>
      <c r="B137" s="71">
        <v>937813</v>
      </c>
    </row>
    <row r="138" spans="1:2">
      <c r="A138" s="3">
        <v>38047</v>
      </c>
      <c r="B138" s="71">
        <v>961159</v>
      </c>
    </row>
    <row r="139" spans="1:2">
      <c r="A139" s="3">
        <v>38078</v>
      </c>
      <c r="B139" s="71">
        <v>967602</v>
      </c>
    </row>
    <row r="140" spans="1:2">
      <c r="A140" s="3">
        <v>38108</v>
      </c>
      <c r="B140" s="71">
        <v>974381</v>
      </c>
    </row>
    <row r="141" spans="1:2">
      <c r="A141" s="3">
        <v>38139</v>
      </c>
      <c r="B141" s="71">
        <v>983087</v>
      </c>
    </row>
    <row r="142" spans="1:2">
      <c r="A142" s="3">
        <v>38169</v>
      </c>
      <c r="B142" s="71">
        <v>1006184</v>
      </c>
    </row>
    <row r="143" spans="1:2">
      <c r="A143" s="3">
        <v>38200</v>
      </c>
      <c r="B143" s="71">
        <v>1013616</v>
      </c>
    </row>
    <row r="144" spans="1:2">
      <c r="A144" s="3">
        <v>38231</v>
      </c>
      <c r="B144" s="71">
        <v>1012080</v>
      </c>
    </row>
    <row r="145" spans="1:2">
      <c r="A145" s="3">
        <v>38261</v>
      </c>
      <c r="B145" s="71">
        <v>1015719</v>
      </c>
    </row>
    <row r="146" spans="1:2">
      <c r="A146" s="3">
        <v>38292</v>
      </c>
      <c r="B146" s="71">
        <v>1022994</v>
      </c>
    </row>
    <row r="147" spans="1:2">
      <c r="A147" s="3">
        <v>38322</v>
      </c>
      <c r="B147" s="71">
        <v>1037480</v>
      </c>
    </row>
    <row r="148" spans="1:2">
      <c r="A148" s="3">
        <v>38353</v>
      </c>
      <c r="B148" s="71">
        <v>1046082</v>
      </c>
    </row>
    <row r="149" spans="1:2">
      <c r="A149" s="3">
        <v>38384</v>
      </c>
      <c r="B149" s="71">
        <v>1066848</v>
      </c>
    </row>
    <row r="150" spans="1:2">
      <c r="A150" s="3">
        <v>38412</v>
      </c>
      <c r="B150" s="71">
        <v>1071745</v>
      </c>
    </row>
    <row r="151" spans="1:2">
      <c r="A151" s="3">
        <v>38443</v>
      </c>
      <c r="B151" s="71">
        <v>1081012</v>
      </c>
    </row>
    <row r="152" spans="1:2">
      <c r="A152" s="3">
        <v>38473</v>
      </c>
      <c r="B152" s="71">
        <v>1093341</v>
      </c>
    </row>
    <row r="153" spans="1:2">
      <c r="A153" s="3">
        <v>38504</v>
      </c>
      <c r="B153" s="71">
        <v>1105896</v>
      </c>
    </row>
    <row r="154" spans="1:2">
      <c r="A154" s="3">
        <v>38534</v>
      </c>
      <c r="B154" s="71">
        <v>1119101</v>
      </c>
    </row>
    <row r="155" spans="1:2">
      <c r="A155" s="3">
        <v>38565</v>
      </c>
      <c r="B155" s="71">
        <v>1129163</v>
      </c>
    </row>
    <row r="156" spans="1:2">
      <c r="A156" s="3">
        <v>38596</v>
      </c>
      <c r="B156" s="71">
        <v>1148438</v>
      </c>
    </row>
    <row r="157" spans="1:2">
      <c r="A157" s="3">
        <v>38626</v>
      </c>
      <c r="B157" s="71">
        <v>1160831</v>
      </c>
    </row>
    <row r="158" spans="1:2">
      <c r="A158" s="3">
        <v>38657</v>
      </c>
      <c r="B158" s="71">
        <v>1172090</v>
      </c>
    </row>
    <row r="159" spans="1:2">
      <c r="A159" s="3">
        <v>38687</v>
      </c>
      <c r="B159" s="71">
        <v>1184677</v>
      </c>
    </row>
    <row r="160" spans="1:2">
      <c r="A160" s="3">
        <v>38718</v>
      </c>
      <c r="B160" s="71">
        <v>1195642</v>
      </c>
    </row>
    <row r="161" spans="1:2">
      <c r="A161" s="3">
        <v>38749</v>
      </c>
      <c r="B161" s="71">
        <v>1205639</v>
      </c>
    </row>
    <row r="162" spans="1:2">
      <c r="A162" s="3">
        <v>38777</v>
      </c>
      <c r="B162" s="71">
        <v>1205169</v>
      </c>
    </row>
    <row r="163" spans="1:2">
      <c r="A163" s="3">
        <v>38808</v>
      </c>
      <c r="B163" s="71">
        <v>1193296</v>
      </c>
    </row>
    <row r="164" spans="1:2">
      <c r="A164" s="3">
        <v>38838</v>
      </c>
      <c r="B164" s="71">
        <v>1180581</v>
      </c>
    </row>
    <row r="165" spans="1:2">
      <c r="A165" s="3">
        <v>38869</v>
      </c>
      <c r="B165" s="71">
        <v>1172128</v>
      </c>
    </row>
    <row r="166" spans="1:2">
      <c r="A166" s="3">
        <v>38899</v>
      </c>
      <c r="B166" s="71">
        <v>1157926</v>
      </c>
    </row>
    <row r="167" spans="1:2">
      <c r="A167" s="3">
        <v>38930</v>
      </c>
      <c r="B167" s="71">
        <v>1145907</v>
      </c>
    </row>
    <row r="168" spans="1:2">
      <c r="A168" s="3">
        <v>38961</v>
      </c>
      <c r="B168" s="71">
        <v>1135753</v>
      </c>
    </row>
    <row r="169" spans="1:2">
      <c r="A169" s="3">
        <v>38991</v>
      </c>
      <c r="B169" s="71">
        <v>1122914</v>
      </c>
    </row>
    <row r="170" spans="1:2">
      <c r="A170" s="3">
        <v>39022</v>
      </c>
      <c r="B170" s="71">
        <v>1121749</v>
      </c>
    </row>
    <row r="171" spans="1:2">
      <c r="A171" s="3">
        <v>39052</v>
      </c>
      <c r="B171" s="71">
        <v>1135406</v>
      </c>
    </row>
    <row r="172" spans="1:2">
      <c r="A172" s="3">
        <v>39083</v>
      </c>
      <c r="B172" s="71">
        <v>1137917</v>
      </c>
    </row>
    <row r="173" spans="1:2">
      <c r="A173" s="3">
        <v>39114</v>
      </c>
      <c r="B173" s="71">
        <v>1139032</v>
      </c>
    </row>
    <row r="174" spans="1:2">
      <c r="A174" s="3">
        <v>39142</v>
      </c>
      <c r="B174" s="71">
        <v>1146624</v>
      </c>
    </row>
    <row r="175" spans="1:2">
      <c r="A175" s="3">
        <v>39173</v>
      </c>
      <c r="B175" s="71">
        <v>1150590</v>
      </c>
    </row>
    <row r="176" spans="1:2">
      <c r="A176" s="3">
        <v>39203</v>
      </c>
      <c r="B176" s="71">
        <v>1161581</v>
      </c>
    </row>
    <row r="177" spans="1:2">
      <c r="A177" s="3">
        <v>39234</v>
      </c>
      <c r="B177" s="71">
        <v>1163511</v>
      </c>
    </row>
    <row r="178" spans="1:2">
      <c r="A178" s="3">
        <v>39264</v>
      </c>
      <c r="B178" s="71">
        <v>1155448</v>
      </c>
    </row>
    <row r="179" spans="1:2">
      <c r="A179" s="3">
        <v>39295</v>
      </c>
      <c r="B179" s="71">
        <v>1159077</v>
      </c>
    </row>
    <row r="180" spans="1:2">
      <c r="A180" s="3">
        <v>39326</v>
      </c>
      <c r="B180" s="71">
        <v>1158580</v>
      </c>
    </row>
    <row r="181" spans="1:2">
      <c r="A181" s="3">
        <v>39356</v>
      </c>
      <c r="B181" s="71">
        <v>1152491</v>
      </c>
    </row>
    <row r="182" spans="1:2">
      <c r="A182" s="3">
        <v>39387</v>
      </c>
      <c r="B182" s="71">
        <v>1132908</v>
      </c>
    </row>
    <row r="183" spans="1:2">
      <c r="A183" s="3">
        <v>39417</v>
      </c>
      <c r="B183" s="71">
        <v>1115141</v>
      </c>
    </row>
    <row r="184" spans="1:2">
      <c r="A184" s="3">
        <v>39448</v>
      </c>
      <c r="B184" s="71">
        <v>1111347</v>
      </c>
    </row>
    <row r="185" spans="1:2">
      <c r="A185" s="3">
        <v>39479</v>
      </c>
      <c r="B185" s="71">
        <v>1096648</v>
      </c>
    </row>
    <row r="186" spans="1:2">
      <c r="A186" s="3">
        <v>39508</v>
      </c>
      <c r="B186" s="71">
        <v>1103446</v>
      </c>
    </row>
    <row r="187" spans="1:2">
      <c r="A187" s="3">
        <v>39539</v>
      </c>
      <c r="B187" s="71">
        <v>1101252</v>
      </c>
    </row>
    <row r="188" spans="1:2">
      <c r="A188" s="3">
        <v>39569</v>
      </c>
      <c r="B188" s="71">
        <v>1101547</v>
      </c>
    </row>
    <row r="189" spans="1:2">
      <c r="A189" s="3">
        <v>39600</v>
      </c>
      <c r="B189" s="71">
        <v>1090098</v>
      </c>
    </row>
    <row r="190" spans="1:2">
      <c r="A190" s="3">
        <v>39630</v>
      </c>
      <c r="B190" s="71">
        <v>1086952</v>
      </c>
    </row>
    <row r="191" spans="1:2">
      <c r="A191" s="3">
        <v>39661</v>
      </c>
      <c r="B191" s="71">
        <v>1070075</v>
      </c>
    </row>
    <row r="192" spans="1:2">
      <c r="A192" s="3">
        <v>39692</v>
      </c>
      <c r="B192" s="71">
        <v>1059579</v>
      </c>
    </row>
    <row r="193" spans="1:2">
      <c r="A193" s="3">
        <v>39722</v>
      </c>
      <c r="B193" s="71">
        <v>1055959</v>
      </c>
    </row>
    <row r="194" spans="1:2">
      <c r="A194" s="3">
        <v>39753</v>
      </c>
      <c r="B194" s="71">
        <v>1035033</v>
      </c>
    </row>
    <row r="195" spans="1:2">
      <c r="A195" s="3">
        <v>39783</v>
      </c>
      <c r="B195" s="71">
        <v>999139</v>
      </c>
    </row>
    <row r="196" spans="1:2">
      <c r="A196" s="3">
        <v>39814</v>
      </c>
      <c r="B196" s="71">
        <v>975099</v>
      </c>
    </row>
    <row r="197" spans="1:2">
      <c r="A197" s="3">
        <v>39845</v>
      </c>
      <c r="B197" s="71">
        <v>971708</v>
      </c>
    </row>
    <row r="198" spans="1:2">
      <c r="A198" s="3">
        <v>39873</v>
      </c>
      <c r="B198" s="71">
        <v>963793</v>
      </c>
    </row>
    <row r="199" spans="1:2">
      <c r="A199" s="3">
        <v>39904</v>
      </c>
      <c r="B199" s="71">
        <v>932482</v>
      </c>
    </row>
    <row r="200" spans="1:2">
      <c r="A200" s="3">
        <v>39934</v>
      </c>
      <c r="B200" s="71">
        <v>920020</v>
      </c>
    </row>
    <row r="201" spans="1:2">
      <c r="A201" s="3">
        <v>39965</v>
      </c>
      <c r="B201" s="71">
        <v>912530</v>
      </c>
    </row>
    <row r="202" spans="1:2">
      <c r="A202" s="3">
        <v>39995</v>
      </c>
      <c r="B202" s="71">
        <v>911438</v>
      </c>
    </row>
    <row r="203" spans="1:2">
      <c r="A203" s="3">
        <v>40026</v>
      </c>
      <c r="B203" s="71">
        <v>900112</v>
      </c>
    </row>
    <row r="204" spans="1:2">
      <c r="A204" s="3">
        <v>40057</v>
      </c>
      <c r="B204" s="71">
        <v>887241</v>
      </c>
    </row>
    <row r="205" spans="1:2">
      <c r="A205" s="3">
        <v>40087</v>
      </c>
      <c r="B205" s="71">
        <v>871391</v>
      </c>
    </row>
    <row r="206" spans="1:2">
      <c r="A206" s="3">
        <v>40118</v>
      </c>
      <c r="B206" s="71">
        <v>858493</v>
      </c>
    </row>
    <row r="207" spans="1:2">
      <c r="A207" s="3">
        <v>40148</v>
      </c>
      <c r="B207" s="71">
        <v>842609</v>
      </c>
    </row>
    <row r="208" spans="1:2">
      <c r="A208" s="3">
        <v>40179</v>
      </c>
      <c r="B208" s="71">
        <v>822114</v>
      </c>
    </row>
    <row r="209" spans="1:2">
      <c r="A209" s="3">
        <v>40210</v>
      </c>
      <c r="B209" s="71">
        <v>814885</v>
      </c>
    </row>
    <row r="210" spans="1:2">
      <c r="A210" s="3">
        <v>40238</v>
      </c>
      <c r="B210" s="71">
        <v>821849</v>
      </c>
    </row>
    <row r="211" spans="1:2">
      <c r="A211" s="3">
        <v>40269</v>
      </c>
      <c r="B211" s="71">
        <v>829664</v>
      </c>
    </row>
    <row r="212" spans="1:2">
      <c r="A212" s="3">
        <v>40299</v>
      </c>
      <c r="B212" s="71">
        <v>823447</v>
      </c>
    </row>
    <row r="213" spans="1:2">
      <c r="A213" s="3">
        <v>40330</v>
      </c>
      <c r="B213" s="71">
        <v>821943</v>
      </c>
    </row>
    <row r="214" spans="1:2">
      <c r="A214" s="3">
        <v>40360</v>
      </c>
      <c r="B214" s="71">
        <v>799694</v>
      </c>
    </row>
    <row r="215" spans="1:2">
      <c r="A215" s="3">
        <v>40391</v>
      </c>
      <c r="B215" s="71">
        <v>802030</v>
      </c>
    </row>
    <row r="216" spans="1:2">
      <c r="A216" s="3">
        <v>40422</v>
      </c>
      <c r="B216" s="71">
        <v>807728</v>
      </c>
    </row>
    <row r="217" spans="1:2">
      <c r="A217" s="3">
        <v>40452</v>
      </c>
      <c r="B217" s="71">
        <v>801372</v>
      </c>
    </row>
    <row r="218" spans="1:2">
      <c r="A218" s="3">
        <v>40483</v>
      </c>
      <c r="B218" s="71">
        <v>804151</v>
      </c>
    </row>
    <row r="219" spans="1:2">
      <c r="A219" s="3">
        <v>40513</v>
      </c>
      <c r="B219" s="71">
        <v>789395</v>
      </c>
    </row>
    <row r="220" spans="1:2">
      <c r="A220" s="3">
        <v>40544</v>
      </c>
      <c r="B220" s="71">
        <v>759964</v>
      </c>
    </row>
    <row r="221" spans="1:2">
      <c r="A221" s="3">
        <v>40575</v>
      </c>
      <c r="B221" s="71">
        <v>758376</v>
      </c>
    </row>
    <row r="222" spans="1:2">
      <c r="A222" s="3">
        <v>40603</v>
      </c>
      <c r="B222" s="71">
        <v>769157</v>
      </c>
    </row>
    <row r="223" spans="1:2">
      <c r="A223" s="3">
        <v>40634</v>
      </c>
      <c r="B223" s="71">
        <v>769437</v>
      </c>
    </row>
    <row r="224" spans="1:2">
      <c r="A224" s="3">
        <v>40664</v>
      </c>
      <c r="B224" s="71">
        <v>775251</v>
      </c>
    </row>
    <row r="225" spans="1:2">
      <c r="A225" s="3">
        <v>40695</v>
      </c>
      <c r="B225" s="71">
        <v>794839</v>
      </c>
    </row>
    <row r="226" spans="1:2">
      <c r="A226" s="3">
        <v>40725</v>
      </c>
      <c r="B226" s="71">
        <v>792381</v>
      </c>
    </row>
    <row r="227" spans="1:2">
      <c r="A227" s="3">
        <v>40756</v>
      </c>
      <c r="B227" s="71">
        <v>811953</v>
      </c>
    </row>
    <row r="228" spans="1:2">
      <c r="A228" s="3">
        <v>40787</v>
      </c>
      <c r="B228" s="71">
        <v>813660</v>
      </c>
    </row>
    <row r="229" spans="1:2">
      <c r="A229" s="3">
        <v>40817</v>
      </c>
      <c r="B229" s="71">
        <v>808378</v>
      </c>
    </row>
    <row r="230" spans="1:2">
      <c r="A230" s="3">
        <v>40848</v>
      </c>
      <c r="B230" s="71">
        <v>812050</v>
      </c>
    </row>
    <row r="231" spans="1:2">
      <c r="A231" s="3">
        <v>40878</v>
      </c>
      <c r="B231" s="71">
        <v>821367</v>
      </c>
    </row>
    <row r="232" spans="1:2">
      <c r="A232" s="3">
        <v>40909</v>
      </c>
      <c r="B232" s="71">
        <v>830610</v>
      </c>
    </row>
    <row r="233" spans="1:2">
      <c r="A233" s="3">
        <v>40940</v>
      </c>
      <c r="B233" s="71">
        <v>824368</v>
      </c>
    </row>
    <row r="234" spans="1:2">
      <c r="A234" s="3">
        <v>40969</v>
      </c>
      <c r="B234" s="71">
        <v>829288</v>
      </c>
    </row>
    <row r="235" spans="1:2">
      <c r="A235" s="3">
        <v>41000</v>
      </c>
      <c r="B235" s="71">
        <v>841740</v>
      </c>
    </row>
    <row r="236" spans="1:2">
      <c r="A236" s="3">
        <v>41030</v>
      </c>
      <c r="B236" s="71">
        <v>850928</v>
      </c>
    </row>
    <row r="237" spans="1:2">
      <c r="A237" s="3">
        <v>41061</v>
      </c>
      <c r="B237" s="71">
        <v>858009</v>
      </c>
    </row>
    <row r="238" spans="1:2">
      <c r="A238" s="3">
        <v>41091</v>
      </c>
      <c r="B238" s="71">
        <v>858934</v>
      </c>
    </row>
    <row r="239" spans="1:2">
      <c r="A239" s="3">
        <v>41122</v>
      </c>
      <c r="B239" s="71">
        <v>862726</v>
      </c>
    </row>
    <row r="240" spans="1:2">
      <c r="A240" s="3">
        <v>41153</v>
      </c>
      <c r="B240" s="71">
        <v>866588</v>
      </c>
    </row>
    <row r="241" spans="1:2">
      <c r="A241" s="3">
        <v>41183</v>
      </c>
      <c r="B241" s="71">
        <v>875366</v>
      </c>
    </row>
    <row r="242" spans="1:2">
      <c r="A242" s="3">
        <v>41214</v>
      </c>
      <c r="B242" s="71">
        <v>872052</v>
      </c>
    </row>
    <row r="243" spans="1:2">
      <c r="A243" s="3">
        <v>41244</v>
      </c>
      <c r="B243" s="71">
        <v>871809</v>
      </c>
    </row>
    <row r="244" spans="1:2">
      <c r="A244" s="3">
        <v>41275</v>
      </c>
      <c r="B244" s="71">
        <v>862722</v>
      </c>
    </row>
    <row r="245" spans="1:2">
      <c r="A245" s="3">
        <v>41306</v>
      </c>
      <c r="B245" s="71">
        <v>873583</v>
      </c>
    </row>
    <row r="246" spans="1:2">
      <c r="A246" s="3">
        <v>41334</v>
      </c>
      <c r="B246" s="71">
        <v>864510</v>
      </c>
    </row>
    <row r="247" spans="1:2">
      <c r="A247" s="3">
        <v>41365</v>
      </c>
      <c r="B247" s="71">
        <v>879728</v>
      </c>
    </row>
    <row r="248" spans="1:2">
      <c r="A248" s="3">
        <v>41395</v>
      </c>
      <c r="B248" s="71">
        <v>888752</v>
      </c>
    </row>
    <row r="249" spans="1:2">
      <c r="A249" s="3">
        <v>41426</v>
      </c>
      <c r="B249" s="71">
        <v>899295</v>
      </c>
    </row>
    <row r="250" spans="1:2">
      <c r="A250" s="3">
        <v>41456</v>
      </c>
      <c r="B250" s="71">
        <v>917756</v>
      </c>
    </row>
    <row r="251" spans="1:2">
      <c r="A251" s="3">
        <v>41487</v>
      </c>
      <c r="B251" s="71">
        <v>929061</v>
      </c>
    </row>
    <row r="252" spans="1:2">
      <c r="A252" s="3">
        <v>41518</v>
      </c>
      <c r="B252" s="71">
        <v>938121</v>
      </c>
    </row>
    <row r="253" spans="1:2">
      <c r="A253" s="3">
        <v>41548</v>
      </c>
      <c r="B253" s="71">
        <v>951214</v>
      </c>
    </row>
    <row r="254" spans="1:2">
      <c r="A254" s="3">
        <v>41579</v>
      </c>
      <c r="B254" s="71">
        <v>964122</v>
      </c>
    </row>
    <row r="255" spans="1:2">
      <c r="A255" s="3">
        <v>41609</v>
      </c>
      <c r="B255" s="71">
        <v>979211</v>
      </c>
    </row>
    <row r="256" spans="1:2">
      <c r="A256" s="3">
        <v>41640</v>
      </c>
      <c r="B256" s="71">
        <v>986587</v>
      </c>
    </row>
    <row r="257" spans="1:2">
      <c r="A257" s="3">
        <v>41671</v>
      </c>
      <c r="B257" s="71">
        <v>987538</v>
      </c>
    </row>
    <row r="258" spans="1:2">
      <c r="A258" s="3">
        <v>41699</v>
      </c>
      <c r="B258" s="71">
        <v>991157</v>
      </c>
    </row>
    <row r="259" spans="1:2">
      <c r="A259" s="3">
        <v>41730</v>
      </c>
      <c r="B259" s="71">
        <v>1006901</v>
      </c>
    </row>
    <row r="260" spans="1:2">
      <c r="A260" s="3">
        <v>41760</v>
      </c>
      <c r="B260" s="71">
        <v>1007147</v>
      </c>
    </row>
    <row r="261" spans="1:2">
      <c r="A261" s="3">
        <v>41791</v>
      </c>
      <c r="B261" s="71">
        <v>1006424</v>
      </c>
    </row>
    <row r="262" spans="1:2">
      <c r="A262" s="3">
        <v>41821</v>
      </c>
      <c r="B262" s="71">
        <v>1014935</v>
      </c>
    </row>
    <row r="263" spans="1:2">
      <c r="A263" s="3">
        <v>41852</v>
      </c>
      <c r="B263" s="71">
        <v>1015096</v>
      </c>
    </row>
    <row r="264" spans="1:2">
      <c r="A264" s="3">
        <v>41883</v>
      </c>
      <c r="B264" s="71">
        <v>1021890</v>
      </c>
    </row>
    <row r="265" spans="1:2">
      <c r="A265" s="3">
        <v>41913</v>
      </c>
      <c r="B265" s="71">
        <v>1046402</v>
      </c>
    </row>
    <row r="266" spans="1:2">
      <c r="A266" s="3">
        <v>41944</v>
      </c>
      <c r="B266" s="71">
        <v>1044893</v>
      </c>
    </row>
    <row r="267" spans="1:2">
      <c r="A267" s="3">
        <v>41974</v>
      </c>
      <c r="B267" s="71">
        <v>1056429</v>
      </c>
    </row>
    <row r="268" spans="1:2">
      <c r="A268" s="3">
        <v>42005</v>
      </c>
      <c r="B268" s="71">
        <v>1061241</v>
      </c>
    </row>
    <row r="269" spans="1:2">
      <c r="A269" s="3">
        <v>42036</v>
      </c>
      <c r="B269" s="71">
        <v>1072895</v>
      </c>
    </row>
    <row r="270" spans="1:2">
      <c r="A270" s="3">
        <v>42064</v>
      </c>
      <c r="B270" s="71">
        <v>1086748</v>
      </c>
    </row>
    <row r="271" spans="1:2">
      <c r="A271" s="3">
        <v>42095</v>
      </c>
      <c r="B271" s="71">
        <v>1115619</v>
      </c>
    </row>
    <row r="272" spans="1:2">
      <c r="A272" s="3">
        <v>42125</v>
      </c>
      <c r="B272" s="71">
        <v>1135433</v>
      </c>
    </row>
    <row r="273" spans="1:2">
      <c r="A273" s="3">
        <v>42156</v>
      </c>
      <c r="B273" s="71">
        <v>1158193</v>
      </c>
    </row>
    <row r="274" spans="1:2">
      <c r="A274" s="3">
        <v>42186</v>
      </c>
      <c r="B274" s="71">
        <v>1154561</v>
      </c>
    </row>
    <row r="275" spans="1:2">
      <c r="A275" s="3">
        <v>42217</v>
      </c>
      <c r="B275" s="71">
        <v>1164377</v>
      </c>
    </row>
    <row r="276" spans="1:2">
      <c r="A276" s="3">
        <v>42248</v>
      </c>
      <c r="B276" s="71">
        <v>1163937</v>
      </c>
    </row>
    <row r="277" spans="1:2">
      <c r="A277" s="3">
        <v>42278</v>
      </c>
      <c r="B277" s="71">
        <v>1151533</v>
      </c>
    </row>
    <row r="278" spans="1:2">
      <c r="A278" s="3">
        <v>42309</v>
      </c>
      <c r="B278" s="71">
        <v>1145510</v>
      </c>
    </row>
    <row r="279" spans="1:2">
      <c r="A279" s="3">
        <v>42339</v>
      </c>
      <c r="B279" s="71">
        <v>1156354</v>
      </c>
    </row>
    <row r="280" spans="1:2">
      <c r="A280" s="3">
        <v>42370</v>
      </c>
      <c r="B280" s="71">
        <v>1160988</v>
      </c>
    </row>
    <row r="281" spans="1:2">
      <c r="A281" s="3">
        <v>42401</v>
      </c>
      <c r="B281" s="71">
        <v>1172851</v>
      </c>
    </row>
    <row r="282" spans="1:2">
      <c r="A282" s="3">
        <v>42430</v>
      </c>
      <c r="B282" s="71">
        <v>1188776</v>
      </c>
    </row>
    <row r="283" spans="1:2">
      <c r="A283" s="3">
        <v>42461</v>
      </c>
      <c r="B283" s="71">
        <v>1185902</v>
      </c>
    </row>
    <row r="284" spans="1:2">
      <c r="A284" s="3">
        <v>42491</v>
      </c>
      <c r="B284" s="71">
        <v>1190685</v>
      </c>
    </row>
    <row r="285" spans="1:2">
      <c r="A285" s="3">
        <v>42522</v>
      </c>
      <c r="B285" s="71">
        <v>1217604</v>
      </c>
    </row>
    <row r="286" spans="1:2">
      <c r="A286" s="3">
        <v>42552</v>
      </c>
      <c r="B286" s="71">
        <v>1214532</v>
      </c>
    </row>
    <row r="287" spans="1:2">
      <c r="A287" s="3">
        <v>42583</v>
      </c>
      <c r="B287" s="71">
        <v>1221250</v>
      </c>
    </row>
    <row r="288" spans="1:2">
      <c r="A288" s="3">
        <v>42614</v>
      </c>
      <c r="B288" s="71">
        <v>1232438</v>
      </c>
    </row>
    <row r="289" spans="1:2">
      <c r="A289" s="3">
        <v>42644</v>
      </c>
      <c r="B289" s="71">
        <v>1241100</v>
      </c>
    </row>
    <row r="290" spans="1:2">
      <c r="A290" s="3">
        <v>42675</v>
      </c>
      <c r="B290" s="71">
        <v>1264881</v>
      </c>
    </row>
    <row r="291" spans="1:2">
      <c r="A291" s="3">
        <v>42705</v>
      </c>
      <c r="B291" s="71">
        <v>1270443</v>
      </c>
    </row>
    <row r="292" spans="1:2">
      <c r="A292" s="3">
        <v>42736</v>
      </c>
      <c r="B292" s="71">
        <v>1256025</v>
      </c>
    </row>
    <row r="293" spans="1:2">
      <c r="A293" s="3">
        <v>42767</v>
      </c>
      <c r="B293" s="71">
        <v>1277327</v>
      </c>
    </row>
    <row r="294" spans="1:2">
      <c r="A294" s="3">
        <v>42795</v>
      </c>
      <c r="B294" s="71">
        <v>1274466</v>
      </c>
    </row>
    <row r="295" spans="1:2">
      <c r="A295" s="3">
        <v>42826</v>
      </c>
      <c r="B295" s="71">
        <v>1268229</v>
      </c>
    </row>
    <row r="296" spans="1:2">
      <c r="A296" s="3">
        <v>42856</v>
      </c>
      <c r="B296" s="71">
        <v>1282119</v>
      </c>
    </row>
    <row r="297" spans="1:2">
      <c r="A297" s="3">
        <v>42887</v>
      </c>
      <c r="B297" s="71">
        <v>1277442</v>
      </c>
    </row>
    <row r="298" spans="1:2">
      <c r="A298" s="3">
        <v>42917</v>
      </c>
      <c r="B298" s="71">
        <v>1275620</v>
      </c>
    </row>
    <row r="299" spans="1:2">
      <c r="A299" s="3">
        <v>42948</v>
      </c>
      <c r="B299" s="71">
        <v>1274043</v>
      </c>
    </row>
    <row r="300" spans="1:2">
      <c r="A300" s="3">
        <v>42979</v>
      </c>
      <c r="B300" s="71">
        <v>1280026</v>
      </c>
    </row>
    <row r="301" spans="1:2">
      <c r="A301" s="3">
        <v>43009</v>
      </c>
      <c r="B301" s="71">
        <v>1283890</v>
      </c>
    </row>
    <row r="302" spans="1:2">
      <c r="A302" s="3">
        <v>43040</v>
      </c>
      <c r="B302" s="71">
        <v>1309300</v>
      </c>
    </row>
    <row r="303" spans="1:2">
      <c r="A303" s="3">
        <v>43070</v>
      </c>
      <c r="B303" s="71">
        <v>1314355</v>
      </c>
    </row>
    <row r="304" spans="1:2">
      <c r="A304" s="3">
        <v>43101</v>
      </c>
      <c r="B304" s="71">
        <v>1336820</v>
      </c>
    </row>
    <row r="305" spans="1:2">
      <c r="A305" s="3">
        <v>43132</v>
      </c>
      <c r="B305" s="71">
        <v>1356385</v>
      </c>
    </row>
    <row r="306" spans="1:2">
      <c r="A306" s="3">
        <v>43160</v>
      </c>
      <c r="B306" s="71">
        <v>1346759</v>
      </c>
    </row>
    <row r="307" spans="1:2">
      <c r="A307" s="3">
        <v>43191</v>
      </c>
      <c r="B307" s="71">
        <v>1355060</v>
      </c>
    </row>
    <row r="308" spans="1:2">
      <c r="A308" s="3">
        <v>43221</v>
      </c>
      <c r="B308" s="71">
        <v>1361079</v>
      </c>
    </row>
    <row r="309" spans="1:2">
      <c r="A309" s="3">
        <v>43252</v>
      </c>
      <c r="B309" s="71">
        <v>1342953</v>
      </c>
    </row>
    <row r="310" spans="1:2">
      <c r="A310" s="3">
        <v>43282</v>
      </c>
      <c r="B310" s="71">
        <v>1337209</v>
      </c>
    </row>
    <row r="311" spans="1:2">
      <c r="A311" s="3">
        <v>43313</v>
      </c>
      <c r="B311" s="71">
        <v>1340123</v>
      </c>
    </row>
    <row r="312" spans="1:2">
      <c r="A312" s="3">
        <v>43344</v>
      </c>
      <c r="B312" s="71">
        <v>1325322</v>
      </c>
    </row>
    <row r="313" spans="1:2">
      <c r="A313" s="3">
        <v>43374</v>
      </c>
      <c r="B313" s="71">
        <v>1310337</v>
      </c>
    </row>
    <row r="314" spans="1:2">
      <c r="A314" s="3">
        <v>43405</v>
      </c>
      <c r="B314" s="71">
        <v>1301200</v>
      </c>
    </row>
    <row r="315" spans="1:2">
      <c r="A315" s="3">
        <v>43435</v>
      </c>
      <c r="B315" s="71">
        <v>1291568</v>
      </c>
    </row>
    <row r="316" spans="1:2">
      <c r="A316" s="3">
        <v>43466</v>
      </c>
      <c r="B316" s="71">
        <v>1294553</v>
      </c>
    </row>
    <row r="317" spans="1:2">
      <c r="A317" s="3">
        <v>43497</v>
      </c>
      <c r="B317" s="71">
        <v>1312163</v>
      </c>
    </row>
    <row r="318" spans="1:2">
      <c r="A318" s="3">
        <v>43525</v>
      </c>
      <c r="B318" s="71">
        <v>1322586</v>
      </c>
    </row>
    <row r="319" spans="1:2">
      <c r="A319" s="3">
        <v>43556</v>
      </c>
      <c r="B319" s="71">
        <v>1353153</v>
      </c>
    </row>
    <row r="320" spans="1:2">
      <c r="A320" s="3">
        <v>43586</v>
      </c>
      <c r="B320" s="71">
        <v>1364165</v>
      </c>
    </row>
    <row r="321" spans="1:2">
      <c r="A321" s="3">
        <v>43617</v>
      </c>
      <c r="B321" s="71">
        <v>1384299</v>
      </c>
    </row>
    <row r="322" spans="1:2">
      <c r="A322" s="3">
        <v>43647</v>
      </c>
      <c r="B322" s="71">
        <v>1412161</v>
      </c>
    </row>
    <row r="323" spans="1:2">
      <c r="A323" s="3">
        <v>43678</v>
      </c>
      <c r="B323" s="71">
        <v>1426715</v>
      </c>
    </row>
    <row r="324" spans="1:2">
      <c r="A324" s="3">
        <v>43709</v>
      </c>
      <c r="B324" s="71">
        <v>1439059</v>
      </c>
    </row>
    <row r="325" spans="1:2">
      <c r="A325" s="3">
        <v>43739</v>
      </c>
      <c r="B325" s="71">
        <v>1440792</v>
      </c>
    </row>
    <row r="326" spans="1:2">
      <c r="A326" s="3">
        <v>43770</v>
      </c>
      <c r="B326" s="71">
        <v>1462853</v>
      </c>
    </row>
    <row r="327" spans="1:2">
      <c r="A327" s="3">
        <v>43800</v>
      </c>
      <c r="B327" s="71">
        <v>1468025</v>
      </c>
    </row>
    <row r="328" spans="1:2">
      <c r="A328" s="3">
        <v>43831</v>
      </c>
      <c r="B328" s="71">
        <v>1490544</v>
      </c>
    </row>
    <row r="329" spans="1:2">
      <c r="A329" s="3">
        <v>43862</v>
      </c>
      <c r="B329" s="71">
        <v>1498345</v>
      </c>
    </row>
    <row r="330" spans="1:2">
      <c r="A330" s="3">
        <v>43891</v>
      </c>
      <c r="B330" s="71">
        <v>1505604</v>
      </c>
    </row>
    <row r="331" spans="1:2">
      <c r="A331" s="3">
        <v>43922</v>
      </c>
      <c r="B331" s="71">
        <v>1459249</v>
      </c>
    </row>
    <row r="332" spans="1:2">
      <c r="A332" s="3">
        <v>43952</v>
      </c>
      <c r="B332" s="71">
        <v>1452280</v>
      </c>
    </row>
    <row r="333" spans="1:2">
      <c r="A333" s="3">
        <v>43983</v>
      </c>
      <c r="B333" s="71">
        <v>1461261</v>
      </c>
    </row>
    <row r="334" spans="1:2">
      <c r="A334" s="3">
        <v>44013</v>
      </c>
      <c r="B334" s="71">
        <v>1473560</v>
      </c>
    </row>
    <row r="335" spans="1:2">
      <c r="A335" s="3">
        <v>44044</v>
      </c>
      <c r="B335" s="71">
        <v>1491409</v>
      </c>
    </row>
    <row r="336" spans="1:2">
      <c r="A336" s="3">
        <v>44075</v>
      </c>
      <c r="B336" s="71">
        <v>1510420</v>
      </c>
    </row>
    <row r="337" spans="1:2">
      <c r="A337" s="3">
        <v>44105</v>
      </c>
      <c r="B337" s="71">
        <v>1534371</v>
      </c>
    </row>
    <row r="338" spans="1:2">
      <c r="A338" s="3">
        <v>44136</v>
      </c>
      <c r="B338" s="71">
        <v>1551966</v>
      </c>
    </row>
    <row r="339" spans="1:2">
      <c r="A339" s="3">
        <v>44166</v>
      </c>
      <c r="B339" s="71">
        <v>1573791</v>
      </c>
    </row>
    <row r="340" spans="1:2">
      <c r="A340" s="3">
        <v>44197</v>
      </c>
      <c r="B340" s="71">
        <v>1601386</v>
      </c>
    </row>
    <row r="341" spans="1:2">
      <c r="A341" s="3">
        <v>44228</v>
      </c>
      <c r="B341" s="71">
        <v>1580186</v>
      </c>
    </row>
    <row r="342" spans="1:2">
      <c r="A342" s="3">
        <v>44256</v>
      </c>
      <c r="B342" s="71">
        <v>1610868</v>
      </c>
    </row>
    <row r="343" spans="1:2">
      <c r="A343" s="3">
        <v>44287</v>
      </c>
      <c r="B343" s="71">
        <v>1617204</v>
      </c>
    </row>
    <row r="344" spans="1:2">
      <c r="A344" s="3">
        <v>44317</v>
      </c>
      <c r="B344" s="71">
        <v>1630067</v>
      </c>
    </row>
    <row r="345" spans="1:2">
      <c r="A345" s="3">
        <v>44348</v>
      </c>
      <c r="B345" s="71">
        <v>1639714</v>
      </c>
    </row>
    <row r="346" spans="1:2">
      <c r="A346" s="3">
        <v>44378</v>
      </c>
      <c r="B346" s="71">
        <v>1661458</v>
      </c>
    </row>
    <row r="347" spans="1:2">
      <c r="A347" s="3">
        <v>44409</v>
      </c>
      <c r="B347" s="71">
        <v>1666755</v>
      </c>
    </row>
    <row r="348" spans="1:2">
      <c r="A348" s="3">
        <v>44440</v>
      </c>
      <c r="B348" s="71">
        <v>1669575</v>
      </c>
    </row>
    <row r="349" spans="1:2">
      <c r="A349" s="3">
        <v>44470</v>
      </c>
      <c r="B349" s="71">
        <v>1685471</v>
      </c>
    </row>
    <row r="350" spans="1:2">
      <c r="A350" s="3">
        <v>44501</v>
      </c>
      <c r="B350" s="71">
        <v>1728158</v>
      </c>
    </row>
    <row r="351" spans="1:2">
      <c r="A351" s="3">
        <v>44531</v>
      </c>
      <c r="B351" s="71">
        <v>1757320</v>
      </c>
    </row>
    <row r="352" spans="1:2">
      <c r="A352" s="3">
        <v>44562</v>
      </c>
      <c r="B352" s="71">
        <v>1810368</v>
      </c>
    </row>
    <row r="353" spans="1:2">
      <c r="A353" s="3">
        <v>44593</v>
      </c>
      <c r="B353" s="71">
        <v>1852805</v>
      </c>
    </row>
    <row r="354" spans="1:2">
      <c r="A354" s="3">
        <v>44621</v>
      </c>
      <c r="B354" s="71">
        <v>1878681</v>
      </c>
    </row>
    <row r="355" spans="1:2">
      <c r="A355" s="3">
        <v>44652</v>
      </c>
      <c r="B355" s="71">
        <v>1918254</v>
      </c>
    </row>
    <row r="356" spans="1:2">
      <c r="A356" s="3">
        <v>44682</v>
      </c>
      <c r="B356" s="71">
        <v>1930664</v>
      </c>
    </row>
    <row r="357" spans="1:2">
      <c r="A357" s="3">
        <v>44713</v>
      </c>
      <c r="B357" s="71">
        <v>1918140</v>
      </c>
    </row>
    <row r="358" spans="1:2">
      <c r="A358" s="3">
        <v>44743</v>
      </c>
      <c r="B358" s="71">
        <v>1925909</v>
      </c>
    </row>
    <row r="359" spans="1:2">
      <c r="A359" s="3">
        <v>44774</v>
      </c>
      <c r="B359" s="71">
        <v>1915377</v>
      </c>
    </row>
    <row r="360" spans="1:2">
      <c r="A360" s="3">
        <v>44805</v>
      </c>
      <c r="B360" s="71">
        <v>1914299</v>
      </c>
    </row>
    <row r="361" spans="1:2">
      <c r="A361" s="3">
        <v>44835</v>
      </c>
      <c r="B361" s="71">
        <v>1907841</v>
      </c>
    </row>
    <row r="362" spans="1:2">
      <c r="A362" s="3">
        <v>44866</v>
      </c>
      <c r="B362" s="71">
        <v>1913413</v>
      </c>
    </row>
    <row r="363" spans="1:2">
      <c r="A363" s="3">
        <v>44896</v>
      </c>
      <c r="B363" s="71">
        <v>1922389</v>
      </c>
    </row>
    <row r="364" spans="1:2">
      <c r="A364" s="3">
        <v>44927</v>
      </c>
      <c r="B364" s="71">
        <v>1932302</v>
      </c>
    </row>
    <row r="365" spans="1:2">
      <c r="A365" s="3">
        <v>44958</v>
      </c>
      <c r="B365" s="71">
        <v>1944950</v>
      </c>
    </row>
    <row r="366" spans="1:2">
      <c r="A366" s="3">
        <v>44986</v>
      </c>
      <c r="B366" s="71">
        <v>1964793</v>
      </c>
    </row>
    <row r="367" spans="1:2">
      <c r="A367" s="3">
        <v>45017</v>
      </c>
      <c r="B367" s="71">
        <v>1990292</v>
      </c>
    </row>
    <row r="368" spans="1:2">
      <c r="A368" s="3">
        <v>45047</v>
      </c>
      <c r="B368" s="71">
        <v>2011831</v>
      </c>
    </row>
    <row r="369" spans="1:2">
      <c r="A369" s="3">
        <v>45078</v>
      </c>
      <c r="B369" s="71">
        <v>2023013</v>
      </c>
    </row>
    <row r="370" spans="1:2">
      <c r="A370" s="3">
        <v>45108</v>
      </c>
      <c r="B370" s="71">
        <v>2027412</v>
      </c>
    </row>
    <row r="371" spans="1:2">
      <c r="A371" s="3">
        <v>45139</v>
      </c>
      <c r="B371" s="71">
        <v>2047414</v>
      </c>
    </row>
    <row r="372" spans="1:2">
      <c r="A372" s="3">
        <v>45170</v>
      </c>
      <c r="B372" s="71">
        <v>2055216</v>
      </c>
    </row>
    <row r="373" spans="1:2">
      <c r="A373" s="3">
        <v>45200</v>
      </c>
      <c r="B373" s="71">
        <v>2071136</v>
      </c>
    </row>
    <row r="374" spans="1:2">
      <c r="A374" s="3">
        <v>45231</v>
      </c>
      <c r="B374" s="71">
        <v>2090690</v>
      </c>
    </row>
    <row r="375" spans="1:2">
      <c r="A375" s="3">
        <v>45261</v>
      </c>
      <c r="B375" s="71">
        <v>2101292</v>
      </c>
    </row>
    <row r="376" spans="1:2">
      <c r="A376" s="3">
        <v>45292</v>
      </c>
      <c r="B376" s="71">
        <v>2122229</v>
      </c>
    </row>
    <row r="377" spans="1:2">
      <c r="A377" s="3">
        <v>45323</v>
      </c>
      <c r="B377" s="71">
        <v>2133750</v>
      </c>
    </row>
    <row r="378" spans="1:2">
      <c r="A378" s="3">
        <v>45352</v>
      </c>
      <c r="B378" s="71">
        <v>2135771</v>
      </c>
    </row>
    <row r="379" spans="1:2">
      <c r="A379" s="3">
        <v>45383</v>
      </c>
      <c r="B379" s="71">
        <v>2142126</v>
      </c>
    </row>
    <row r="380" spans="1:2">
      <c r="A380" s="3">
        <v>45413</v>
      </c>
      <c r="B380" s="71">
        <v>2139792</v>
      </c>
    </row>
  </sheetData>
  <hyperlinks>
    <hyperlink ref="B1" r:id="rId1" xr:uid="{1FCD7737-F32A-4FEF-8EDC-3120EA5315C8}"/>
    <hyperlink ref="B3" location="Summary!A13" display="TTLCONS" xr:uid="{5F0F35DA-48A4-403B-804C-BF92870E9B5C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5953-B77A-478B-BABA-EF95FEE43A7C}">
  <sheetPr>
    <tabColor rgb="FFFFFF00"/>
  </sheetPr>
  <dimension ref="A1:B272"/>
  <sheetViews>
    <sheetView workbookViewId="0">
      <selection activeCell="B3" sqref="B3"/>
    </sheetView>
  </sheetViews>
  <sheetFormatPr defaultRowHeight="12.5"/>
  <cols>
    <col min="1" max="1" width="12.08984375" style="1" bestFit="1" customWidth="1"/>
    <col min="2" max="2" width="68.632812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90</v>
      </c>
    </row>
    <row r="3" spans="1:2" ht="14.5">
      <c r="A3" s="5" t="s">
        <v>1</v>
      </c>
      <c r="B3" s="77" t="s">
        <v>89</v>
      </c>
    </row>
    <row r="4" spans="1:2">
      <c r="A4" s="3">
        <v>37257</v>
      </c>
      <c r="B4" s="71">
        <v>28318</v>
      </c>
    </row>
    <row r="5" spans="1:2">
      <c r="A5" s="3">
        <v>37288</v>
      </c>
      <c r="B5" s="71">
        <v>25977</v>
      </c>
    </row>
    <row r="6" spans="1:2">
      <c r="A6" s="3">
        <v>37316</v>
      </c>
      <c r="B6" s="71">
        <v>24998</v>
      </c>
    </row>
    <row r="7" spans="1:2">
      <c r="A7" s="3">
        <v>37347</v>
      </c>
      <c r="B7" s="71">
        <v>24482</v>
      </c>
    </row>
    <row r="8" spans="1:2">
      <c r="A8" s="3">
        <v>37377</v>
      </c>
      <c r="B8" s="71">
        <v>23862</v>
      </c>
    </row>
    <row r="9" spans="1:2">
      <c r="A9" s="3">
        <v>37408</v>
      </c>
      <c r="B9" s="71">
        <v>23200</v>
      </c>
    </row>
    <row r="10" spans="1:2">
      <c r="A10" s="3">
        <v>37438</v>
      </c>
      <c r="B10" s="71">
        <v>22090</v>
      </c>
    </row>
    <row r="11" spans="1:2">
      <c r="A11" s="3">
        <v>37469</v>
      </c>
      <c r="B11" s="71">
        <v>20837</v>
      </c>
    </row>
    <row r="12" spans="1:2">
      <c r="A12" s="3">
        <v>37500</v>
      </c>
      <c r="B12" s="71">
        <v>20168</v>
      </c>
    </row>
    <row r="13" spans="1:2">
      <c r="A13" s="3">
        <v>37530</v>
      </c>
      <c r="B13" s="71">
        <v>20908</v>
      </c>
    </row>
    <row r="14" spans="1:2">
      <c r="A14" s="3">
        <v>37561</v>
      </c>
      <c r="B14" s="71">
        <v>21004</v>
      </c>
    </row>
    <row r="15" spans="1:2">
      <c r="A15" s="3">
        <v>37591</v>
      </c>
      <c r="B15" s="71">
        <v>20384</v>
      </c>
    </row>
    <row r="16" spans="1:2">
      <c r="A16" s="3">
        <v>37622</v>
      </c>
      <c r="B16" s="71">
        <v>19703</v>
      </c>
    </row>
    <row r="17" spans="1:2">
      <c r="A17" s="3">
        <v>37653</v>
      </c>
      <c r="B17" s="71">
        <v>19817</v>
      </c>
    </row>
    <row r="18" spans="1:2">
      <c r="A18" s="3">
        <v>37681</v>
      </c>
      <c r="B18" s="71">
        <v>20772</v>
      </c>
    </row>
    <row r="19" spans="1:2">
      <c r="A19" s="3">
        <v>37712</v>
      </c>
      <c r="B19" s="71">
        <v>20655</v>
      </c>
    </row>
    <row r="20" spans="1:2">
      <c r="A20" s="3">
        <v>37742</v>
      </c>
      <c r="B20" s="71">
        <v>22157</v>
      </c>
    </row>
    <row r="21" spans="1:2">
      <c r="A21" s="3">
        <v>37773</v>
      </c>
      <c r="B21" s="71">
        <v>22542</v>
      </c>
    </row>
    <row r="22" spans="1:2">
      <c r="A22" s="3">
        <v>37803</v>
      </c>
      <c r="B22" s="71">
        <v>21492</v>
      </c>
    </row>
    <row r="23" spans="1:2">
      <c r="A23" s="3">
        <v>37834</v>
      </c>
      <c r="B23" s="71">
        <v>21551</v>
      </c>
    </row>
    <row r="24" spans="1:2">
      <c r="A24" s="3">
        <v>37865</v>
      </c>
      <c r="B24" s="71">
        <v>22422</v>
      </c>
    </row>
    <row r="25" spans="1:2">
      <c r="A25" s="3">
        <v>37895</v>
      </c>
      <c r="B25" s="71">
        <v>22846</v>
      </c>
    </row>
    <row r="26" spans="1:2">
      <c r="A26" s="3">
        <v>37926</v>
      </c>
      <c r="B26" s="71">
        <v>21988</v>
      </c>
    </row>
    <row r="27" spans="1:2">
      <c r="A27" s="3">
        <v>37956</v>
      </c>
      <c r="B27" s="71">
        <v>21445</v>
      </c>
    </row>
    <row r="28" spans="1:2">
      <c r="A28" s="3">
        <v>37987</v>
      </c>
      <c r="B28" s="71">
        <v>21333</v>
      </c>
    </row>
    <row r="29" spans="1:2">
      <c r="A29" s="3">
        <v>38018</v>
      </c>
      <c r="B29" s="71">
        <v>22321</v>
      </c>
    </row>
    <row r="30" spans="1:2">
      <c r="A30" s="3">
        <v>38047</v>
      </c>
      <c r="B30" s="71">
        <v>21786</v>
      </c>
    </row>
    <row r="31" spans="1:2">
      <c r="A31" s="3">
        <v>38078</v>
      </c>
      <c r="B31" s="71">
        <v>21525</v>
      </c>
    </row>
    <row r="32" spans="1:2">
      <c r="A32" s="3">
        <v>38108</v>
      </c>
      <c r="B32" s="71">
        <v>22258</v>
      </c>
    </row>
    <row r="33" spans="1:2">
      <c r="A33" s="3">
        <v>38139</v>
      </c>
      <c r="B33" s="71">
        <v>20654</v>
      </c>
    </row>
    <row r="34" spans="1:2">
      <c r="A34" s="3">
        <v>38169</v>
      </c>
      <c r="B34" s="71">
        <v>22141</v>
      </c>
    </row>
    <row r="35" spans="1:2">
      <c r="A35" s="3">
        <v>38200</v>
      </c>
      <c r="B35" s="71">
        <v>22661</v>
      </c>
    </row>
    <row r="36" spans="1:2">
      <c r="A36" s="3">
        <v>38231</v>
      </c>
      <c r="B36" s="71">
        <v>23397</v>
      </c>
    </row>
    <row r="37" spans="1:2">
      <c r="A37" s="3">
        <v>38261</v>
      </c>
      <c r="B37" s="71">
        <v>25548</v>
      </c>
    </row>
    <row r="38" spans="1:2">
      <c r="A38" s="3">
        <v>38292</v>
      </c>
      <c r="B38" s="71">
        <v>27631</v>
      </c>
    </row>
    <row r="39" spans="1:2">
      <c r="A39" s="3">
        <v>38322</v>
      </c>
      <c r="B39" s="71">
        <v>28235</v>
      </c>
    </row>
    <row r="40" spans="1:2">
      <c r="A40" s="3">
        <v>38353</v>
      </c>
      <c r="B40" s="71">
        <v>27658</v>
      </c>
    </row>
    <row r="41" spans="1:2">
      <c r="A41" s="3">
        <v>38384</v>
      </c>
      <c r="B41" s="71">
        <v>28136</v>
      </c>
    </row>
    <row r="42" spans="1:2">
      <c r="A42" s="3">
        <v>38412</v>
      </c>
      <c r="B42" s="71">
        <v>28759</v>
      </c>
    </row>
    <row r="43" spans="1:2">
      <c r="A43" s="3">
        <v>38443</v>
      </c>
      <c r="B43" s="71">
        <v>28032</v>
      </c>
    </row>
    <row r="44" spans="1:2">
      <c r="A44" s="3">
        <v>38473</v>
      </c>
      <c r="B44" s="71">
        <v>27179</v>
      </c>
    </row>
    <row r="45" spans="1:2">
      <c r="A45" s="3">
        <v>38504</v>
      </c>
      <c r="B45" s="71">
        <v>27671</v>
      </c>
    </row>
    <row r="46" spans="1:2">
      <c r="A46" s="3">
        <v>38534</v>
      </c>
      <c r="B46" s="71">
        <v>27689</v>
      </c>
    </row>
    <row r="47" spans="1:2">
      <c r="A47" s="3">
        <v>38565</v>
      </c>
      <c r="B47" s="71">
        <v>29207</v>
      </c>
    </row>
    <row r="48" spans="1:2">
      <c r="A48" s="3">
        <v>38596</v>
      </c>
      <c r="B48" s="71">
        <v>29359</v>
      </c>
    </row>
    <row r="49" spans="1:2">
      <c r="A49" s="3">
        <v>38626</v>
      </c>
      <c r="B49" s="71">
        <v>29492</v>
      </c>
    </row>
    <row r="50" spans="1:2">
      <c r="A50" s="3">
        <v>38657</v>
      </c>
      <c r="B50" s="71">
        <v>29791</v>
      </c>
    </row>
    <row r="51" spans="1:2">
      <c r="A51" s="3">
        <v>38687</v>
      </c>
      <c r="B51" s="71">
        <v>29877</v>
      </c>
    </row>
    <row r="52" spans="1:2">
      <c r="A52" s="3">
        <v>38718</v>
      </c>
      <c r="B52" s="71">
        <v>30231</v>
      </c>
    </row>
    <row r="53" spans="1:2">
      <c r="A53" s="3">
        <v>38749</v>
      </c>
      <c r="B53" s="71">
        <v>29424</v>
      </c>
    </row>
    <row r="54" spans="1:2">
      <c r="A54" s="3">
        <v>38777</v>
      </c>
      <c r="B54" s="71">
        <v>31325</v>
      </c>
    </row>
    <row r="55" spans="1:2">
      <c r="A55" s="3">
        <v>38808</v>
      </c>
      <c r="B55" s="71">
        <v>32307</v>
      </c>
    </row>
    <row r="56" spans="1:2">
      <c r="A56" s="3">
        <v>38838</v>
      </c>
      <c r="B56" s="71">
        <v>32184</v>
      </c>
    </row>
    <row r="57" spans="1:2">
      <c r="A57" s="3">
        <v>38869</v>
      </c>
      <c r="B57" s="71">
        <v>33318</v>
      </c>
    </row>
    <row r="58" spans="1:2">
      <c r="A58" s="3">
        <v>38899</v>
      </c>
      <c r="B58" s="71">
        <v>32535</v>
      </c>
    </row>
    <row r="59" spans="1:2">
      <c r="A59" s="3">
        <v>38930</v>
      </c>
      <c r="B59" s="71">
        <v>36248</v>
      </c>
    </row>
    <row r="60" spans="1:2">
      <c r="A60" s="3">
        <v>38961</v>
      </c>
      <c r="B60" s="71">
        <v>34674</v>
      </c>
    </row>
    <row r="61" spans="1:2">
      <c r="A61" s="3">
        <v>38991</v>
      </c>
      <c r="B61" s="71">
        <v>32721</v>
      </c>
    </row>
    <row r="62" spans="1:2">
      <c r="A62" s="3">
        <v>39022</v>
      </c>
      <c r="B62" s="71">
        <v>32686</v>
      </c>
    </row>
    <row r="63" spans="1:2">
      <c r="A63" s="3">
        <v>39052</v>
      </c>
      <c r="B63" s="71">
        <v>33088</v>
      </c>
    </row>
    <row r="64" spans="1:2">
      <c r="A64" s="3">
        <v>39083</v>
      </c>
      <c r="B64" s="71">
        <v>33765</v>
      </c>
    </row>
    <row r="65" spans="1:2">
      <c r="A65" s="3">
        <v>39114</v>
      </c>
      <c r="B65" s="71">
        <v>34876</v>
      </c>
    </row>
    <row r="66" spans="1:2">
      <c r="A66" s="3">
        <v>39142</v>
      </c>
      <c r="B66" s="71">
        <v>34401</v>
      </c>
    </row>
    <row r="67" spans="1:2">
      <c r="A67" s="3">
        <v>39173</v>
      </c>
      <c r="B67" s="71">
        <v>36201</v>
      </c>
    </row>
    <row r="68" spans="1:2">
      <c r="A68" s="3">
        <v>39203</v>
      </c>
      <c r="B68" s="71">
        <v>35682</v>
      </c>
    </row>
    <row r="69" spans="1:2">
      <c r="A69" s="3">
        <v>39234</v>
      </c>
      <c r="B69" s="71">
        <v>38032</v>
      </c>
    </row>
    <row r="70" spans="1:2">
      <c r="A70" s="3">
        <v>39264</v>
      </c>
      <c r="B70" s="71">
        <v>41246</v>
      </c>
    </row>
    <row r="71" spans="1:2">
      <c r="A71" s="3">
        <v>39295</v>
      </c>
      <c r="B71" s="71">
        <v>40845</v>
      </c>
    </row>
    <row r="72" spans="1:2">
      <c r="A72" s="3">
        <v>39326</v>
      </c>
      <c r="B72" s="71">
        <v>48459</v>
      </c>
    </row>
    <row r="73" spans="1:2">
      <c r="A73" s="3">
        <v>39356</v>
      </c>
      <c r="B73" s="71">
        <v>49616</v>
      </c>
    </row>
    <row r="74" spans="1:2">
      <c r="A74" s="3">
        <v>39387</v>
      </c>
      <c r="B74" s="71">
        <v>44624</v>
      </c>
    </row>
    <row r="75" spans="1:2">
      <c r="A75" s="3">
        <v>39417</v>
      </c>
      <c r="B75" s="71">
        <v>48293</v>
      </c>
    </row>
    <row r="76" spans="1:2">
      <c r="A76" s="3">
        <v>39448</v>
      </c>
      <c r="B76" s="71">
        <v>48688</v>
      </c>
    </row>
    <row r="77" spans="1:2">
      <c r="A77" s="3">
        <v>39479</v>
      </c>
      <c r="B77" s="71">
        <v>48550</v>
      </c>
    </row>
    <row r="78" spans="1:2">
      <c r="A78" s="3">
        <v>39508</v>
      </c>
      <c r="B78" s="71">
        <v>49005</v>
      </c>
    </row>
    <row r="79" spans="1:2">
      <c r="A79" s="3">
        <v>39539</v>
      </c>
      <c r="B79" s="71">
        <v>50433</v>
      </c>
    </row>
    <row r="80" spans="1:2">
      <c r="A80" s="3">
        <v>39569</v>
      </c>
      <c r="B80" s="71">
        <v>53107</v>
      </c>
    </row>
    <row r="81" spans="1:2">
      <c r="A81" s="3">
        <v>39600</v>
      </c>
      <c r="B81" s="71">
        <v>54745</v>
      </c>
    </row>
    <row r="82" spans="1:2">
      <c r="A82" s="3">
        <v>39630</v>
      </c>
      <c r="B82" s="71">
        <v>52970</v>
      </c>
    </row>
    <row r="83" spans="1:2">
      <c r="A83" s="3">
        <v>39661</v>
      </c>
      <c r="B83" s="71">
        <v>54884</v>
      </c>
    </row>
    <row r="84" spans="1:2">
      <c r="A84" s="3">
        <v>39692</v>
      </c>
      <c r="B84" s="71">
        <v>57161</v>
      </c>
    </row>
    <row r="85" spans="1:2">
      <c r="A85" s="3">
        <v>39722</v>
      </c>
      <c r="B85" s="71">
        <v>59197</v>
      </c>
    </row>
    <row r="86" spans="1:2">
      <c r="A86" s="3">
        <v>39753</v>
      </c>
      <c r="B86" s="71">
        <v>58739</v>
      </c>
    </row>
    <row r="87" spans="1:2">
      <c r="A87" s="3">
        <v>39783</v>
      </c>
      <c r="B87" s="71">
        <v>58850</v>
      </c>
    </row>
    <row r="88" spans="1:2">
      <c r="A88" s="3">
        <v>39814</v>
      </c>
      <c r="B88" s="71">
        <v>64403</v>
      </c>
    </row>
    <row r="89" spans="1:2">
      <c r="A89" s="3">
        <v>39845</v>
      </c>
      <c r="B89" s="71">
        <v>67038</v>
      </c>
    </row>
    <row r="90" spans="1:2">
      <c r="A90" s="3">
        <v>39873</v>
      </c>
      <c r="B90" s="71">
        <v>64842</v>
      </c>
    </row>
    <row r="91" spans="1:2">
      <c r="A91" s="3">
        <v>39904</v>
      </c>
      <c r="B91" s="71">
        <v>64279</v>
      </c>
    </row>
    <row r="92" spans="1:2">
      <c r="A92" s="3">
        <v>39934</v>
      </c>
      <c r="B92" s="71">
        <v>63751</v>
      </c>
    </row>
    <row r="93" spans="1:2">
      <c r="A93" s="3">
        <v>39965</v>
      </c>
      <c r="B93" s="71">
        <v>59897</v>
      </c>
    </row>
    <row r="94" spans="1:2">
      <c r="A94" s="3">
        <v>39995</v>
      </c>
      <c r="B94" s="71">
        <v>58244</v>
      </c>
    </row>
    <row r="95" spans="1:2">
      <c r="A95" s="3">
        <v>40026</v>
      </c>
      <c r="B95" s="71">
        <v>56118</v>
      </c>
    </row>
    <row r="96" spans="1:2">
      <c r="A96" s="3">
        <v>40057</v>
      </c>
      <c r="B96" s="71">
        <v>52833</v>
      </c>
    </row>
    <row r="97" spans="1:2">
      <c r="A97" s="3">
        <v>40087</v>
      </c>
      <c r="B97" s="71">
        <v>52513</v>
      </c>
    </row>
    <row r="98" spans="1:2">
      <c r="A98" s="3">
        <v>40118</v>
      </c>
      <c r="B98" s="71">
        <v>51349</v>
      </c>
    </row>
    <row r="99" spans="1:2">
      <c r="A99" s="3">
        <v>40148</v>
      </c>
      <c r="B99" s="71">
        <v>43060</v>
      </c>
    </row>
    <row r="100" spans="1:2">
      <c r="A100" s="3">
        <v>40179</v>
      </c>
      <c r="B100" s="71">
        <v>45540</v>
      </c>
    </row>
    <row r="101" spans="1:2">
      <c r="A101" s="3">
        <v>40210</v>
      </c>
      <c r="B101" s="71">
        <v>45685</v>
      </c>
    </row>
    <row r="102" spans="1:2">
      <c r="A102" s="3">
        <v>40238</v>
      </c>
      <c r="B102" s="71">
        <v>49495</v>
      </c>
    </row>
    <row r="103" spans="1:2">
      <c r="A103" s="3">
        <v>40269</v>
      </c>
      <c r="B103" s="71">
        <v>46406</v>
      </c>
    </row>
    <row r="104" spans="1:2">
      <c r="A104" s="3">
        <v>40299</v>
      </c>
      <c r="B104" s="71">
        <v>43685</v>
      </c>
    </row>
    <row r="105" spans="1:2">
      <c r="A105" s="3">
        <v>40330</v>
      </c>
      <c r="B105" s="71">
        <v>42717</v>
      </c>
    </row>
    <row r="106" spans="1:2">
      <c r="A106" s="3">
        <v>40360</v>
      </c>
      <c r="B106" s="71">
        <v>41220</v>
      </c>
    </row>
    <row r="107" spans="1:2">
      <c r="A107" s="3">
        <v>40391</v>
      </c>
      <c r="B107" s="71">
        <v>39610</v>
      </c>
    </row>
    <row r="108" spans="1:2">
      <c r="A108" s="3">
        <v>40422</v>
      </c>
      <c r="B108" s="71">
        <v>38217</v>
      </c>
    </row>
    <row r="109" spans="1:2">
      <c r="A109" s="3">
        <v>40452</v>
      </c>
      <c r="B109" s="71">
        <v>36890</v>
      </c>
    </row>
    <row r="110" spans="1:2">
      <c r="A110" s="3">
        <v>40483</v>
      </c>
      <c r="B110" s="71">
        <v>35195</v>
      </c>
    </row>
    <row r="111" spans="1:2">
      <c r="A111" s="3">
        <v>40513</v>
      </c>
      <c r="B111" s="71">
        <v>31638</v>
      </c>
    </row>
    <row r="112" spans="1:2">
      <c r="A112" s="3">
        <v>40544</v>
      </c>
      <c r="B112" s="71">
        <v>30632</v>
      </c>
    </row>
    <row r="113" spans="1:2">
      <c r="A113" s="3">
        <v>40575</v>
      </c>
      <c r="B113" s="71">
        <v>33266</v>
      </c>
    </row>
    <row r="114" spans="1:2">
      <c r="A114" s="3">
        <v>40603</v>
      </c>
      <c r="B114" s="71">
        <v>35282</v>
      </c>
    </row>
    <row r="115" spans="1:2">
      <c r="A115" s="3">
        <v>40634</v>
      </c>
      <c r="B115" s="71">
        <v>34697</v>
      </c>
    </row>
    <row r="116" spans="1:2">
      <c r="A116" s="3">
        <v>40664</v>
      </c>
      <c r="B116" s="71">
        <v>37489</v>
      </c>
    </row>
    <row r="117" spans="1:2">
      <c r="A117" s="3">
        <v>40695</v>
      </c>
      <c r="B117" s="71">
        <v>42435</v>
      </c>
    </row>
    <row r="118" spans="1:2">
      <c r="A118" s="3">
        <v>40725</v>
      </c>
      <c r="B118" s="71">
        <v>41532</v>
      </c>
    </row>
    <row r="119" spans="1:2">
      <c r="A119" s="3">
        <v>40756</v>
      </c>
      <c r="B119" s="71">
        <v>43769</v>
      </c>
    </row>
    <row r="120" spans="1:2">
      <c r="A120" s="3">
        <v>40787</v>
      </c>
      <c r="B120" s="71">
        <v>46301</v>
      </c>
    </row>
    <row r="121" spans="1:2">
      <c r="A121" s="3">
        <v>40817</v>
      </c>
      <c r="B121" s="71">
        <v>45354</v>
      </c>
    </row>
    <row r="122" spans="1:2">
      <c r="A122" s="3">
        <v>40848</v>
      </c>
      <c r="B122" s="71">
        <v>45782</v>
      </c>
    </row>
    <row r="123" spans="1:2">
      <c r="A123" s="3">
        <v>40878</v>
      </c>
      <c r="B123" s="71">
        <v>47524</v>
      </c>
    </row>
    <row r="124" spans="1:2">
      <c r="A124" s="3">
        <v>40909</v>
      </c>
      <c r="B124" s="71">
        <v>44470</v>
      </c>
    </row>
    <row r="125" spans="1:2">
      <c r="A125" s="3">
        <v>40940</v>
      </c>
      <c r="B125" s="71">
        <v>44955</v>
      </c>
    </row>
    <row r="126" spans="1:2">
      <c r="A126" s="3">
        <v>40969</v>
      </c>
      <c r="B126" s="71">
        <v>46219</v>
      </c>
    </row>
    <row r="127" spans="1:2">
      <c r="A127" s="3">
        <v>41000</v>
      </c>
      <c r="B127" s="71">
        <v>46995</v>
      </c>
    </row>
    <row r="128" spans="1:2">
      <c r="A128" s="3">
        <v>41030</v>
      </c>
      <c r="B128" s="71">
        <v>47170</v>
      </c>
    </row>
    <row r="129" spans="1:2">
      <c r="A129" s="3">
        <v>41061</v>
      </c>
      <c r="B129" s="71">
        <v>47615</v>
      </c>
    </row>
    <row r="130" spans="1:2">
      <c r="A130" s="3">
        <v>41091</v>
      </c>
      <c r="B130" s="71">
        <v>48281</v>
      </c>
    </row>
    <row r="131" spans="1:2">
      <c r="A131" s="3">
        <v>41122</v>
      </c>
      <c r="B131" s="71">
        <v>47882</v>
      </c>
    </row>
    <row r="132" spans="1:2">
      <c r="A132" s="3">
        <v>41153</v>
      </c>
      <c r="B132" s="71">
        <v>48949</v>
      </c>
    </row>
    <row r="133" spans="1:2">
      <c r="A133" s="3">
        <v>41183</v>
      </c>
      <c r="B133" s="71">
        <v>49355</v>
      </c>
    </row>
    <row r="134" spans="1:2">
      <c r="A134" s="3">
        <v>41214</v>
      </c>
      <c r="B134" s="71">
        <v>49048</v>
      </c>
    </row>
    <row r="135" spans="1:2">
      <c r="A135" s="3">
        <v>41244</v>
      </c>
      <c r="B135" s="71">
        <v>49943</v>
      </c>
    </row>
    <row r="136" spans="1:2">
      <c r="A136" s="3">
        <v>41275</v>
      </c>
      <c r="B136" s="71">
        <v>49919</v>
      </c>
    </row>
    <row r="137" spans="1:2">
      <c r="A137" s="3">
        <v>41306</v>
      </c>
      <c r="B137" s="71">
        <v>51348</v>
      </c>
    </row>
    <row r="138" spans="1:2">
      <c r="A138" s="3">
        <v>41334</v>
      </c>
      <c r="B138" s="71">
        <v>51151</v>
      </c>
    </row>
    <row r="139" spans="1:2">
      <c r="A139" s="3">
        <v>41365</v>
      </c>
      <c r="B139" s="71">
        <v>50295</v>
      </c>
    </row>
    <row r="140" spans="1:2">
      <c r="A140" s="3">
        <v>41395</v>
      </c>
      <c r="B140" s="71">
        <v>48701</v>
      </c>
    </row>
    <row r="141" spans="1:2">
      <c r="A141" s="3">
        <v>41426</v>
      </c>
      <c r="B141" s="71">
        <v>50185</v>
      </c>
    </row>
    <row r="142" spans="1:2">
      <c r="A142" s="3">
        <v>41456</v>
      </c>
      <c r="B142" s="71">
        <v>55930</v>
      </c>
    </row>
    <row r="143" spans="1:2">
      <c r="A143" s="3">
        <v>41487</v>
      </c>
      <c r="B143" s="71">
        <v>54929</v>
      </c>
    </row>
    <row r="144" spans="1:2">
      <c r="A144" s="3">
        <v>41518</v>
      </c>
      <c r="B144" s="71">
        <v>52449</v>
      </c>
    </row>
    <row r="145" spans="1:2">
      <c r="A145" s="3">
        <v>41548</v>
      </c>
      <c r="B145" s="71">
        <v>53003</v>
      </c>
    </row>
    <row r="146" spans="1:2">
      <c r="A146" s="3">
        <v>41579</v>
      </c>
      <c r="B146" s="71">
        <v>52965</v>
      </c>
    </row>
    <row r="147" spans="1:2">
      <c r="A147" s="3">
        <v>41609</v>
      </c>
      <c r="B147" s="71">
        <v>58489</v>
      </c>
    </row>
    <row r="148" spans="1:2">
      <c r="A148" s="3">
        <v>41640</v>
      </c>
      <c r="B148" s="71">
        <v>55799</v>
      </c>
    </row>
    <row r="149" spans="1:2">
      <c r="A149" s="3">
        <v>41671</v>
      </c>
      <c r="B149" s="71">
        <v>54342</v>
      </c>
    </row>
    <row r="150" spans="1:2">
      <c r="A150" s="3">
        <v>41699</v>
      </c>
      <c r="B150" s="71">
        <v>51678</v>
      </c>
    </row>
    <row r="151" spans="1:2">
      <c r="A151" s="3">
        <v>41730</v>
      </c>
      <c r="B151" s="71">
        <v>54347</v>
      </c>
    </row>
    <row r="152" spans="1:2">
      <c r="A152" s="3">
        <v>41760</v>
      </c>
      <c r="B152" s="71">
        <v>53669</v>
      </c>
    </row>
    <row r="153" spans="1:2">
      <c r="A153" s="3">
        <v>41791</v>
      </c>
      <c r="B153" s="71">
        <v>58899</v>
      </c>
    </row>
    <row r="154" spans="1:2">
      <c r="A154" s="3">
        <v>41821</v>
      </c>
      <c r="B154" s="71">
        <v>58226</v>
      </c>
    </row>
    <row r="155" spans="1:2">
      <c r="A155" s="3">
        <v>41852</v>
      </c>
      <c r="B155" s="71">
        <v>59770</v>
      </c>
    </row>
    <row r="156" spans="1:2">
      <c r="A156" s="3">
        <v>41883</v>
      </c>
      <c r="B156" s="71">
        <v>62103</v>
      </c>
    </row>
    <row r="157" spans="1:2">
      <c r="A157" s="3">
        <v>41913</v>
      </c>
      <c r="B157" s="71">
        <v>71312</v>
      </c>
    </row>
    <row r="158" spans="1:2">
      <c r="A158" s="3">
        <v>41944</v>
      </c>
      <c r="B158" s="71">
        <v>73732</v>
      </c>
    </row>
    <row r="159" spans="1:2">
      <c r="A159" s="3">
        <v>41974</v>
      </c>
      <c r="B159" s="71">
        <v>71623</v>
      </c>
    </row>
    <row r="160" spans="1:2">
      <c r="A160" s="3">
        <v>42005</v>
      </c>
      <c r="B160" s="71">
        <v>76734</v>
      </c>
    </row>
    <row r="161" spans="1:2">
      <c r="A161" s="3">
        <v>42036</v>
      </c>
      <c r="B161" s="71">
        <v>80278</v>
      </c>
    </row>
    <row r="162" spans="1:2">
      <c r="A162" s="3">
        <v>42064</v>
      </c>
      <c r="B162" s="71">
        <v>80873</v>
      </c>
    </row>
    <row r="163" spans="1:2">
      <c r="A163" s="3">
        <v>42095</v>
      </c>
      <c r="B163" s="71">
        <v>82950</v>
      </c>
    </row>
    <row r="164" spans="1:2">
      <c r="A164" s="3">
        <v>42125</v>
      </c>
      <c r="B164" s="71">
        <v>84416</v>
      </c>
    </row>
    <row r="165" spans="1:2">
      <c r="A165" s="3">
        <v>42156</v>
      </c>
      <c r="B165" s="71">
        <v>88781</v>
      </c>
    </row>
    <row r="166" spans="1:2">
      <c r="A166" s="3">
        <v>42186</v>
      </c>
      <c r="B166" s="71">
        <v>83204</v>
      </c>
    </row>
    <row r="167" spans="1:2">
      <c r="A167" s="3">
        <v>42217</v>
      </c>
      <c r="B167" s="71">
        <v>84409</v>
      </c>
    </row>
    <row r="168" spans="1:2">
      <c r="A168" s="3">
        <v>42248</v>
      </c>
      <c r="B168" s="71">
        <v>87399</v>
      </c>
    </row>
    <row r="169" spans="1:2">
      <c r="A169" s="3">
        <v>42278</v>
      </c>
      <c r="B169" s="71">
        <v>85483</v>
      </c>
    </row>
    <row r="170" spans="1:2">
      <c r="A170" s="3">
        <v>42309</v>
      </c>
      <c r="B170" s="71">
        <v>84173</v>
      </c>
    </row>
    <row r="171" spans="1:2">
      <c r="A171" s="3">
        <v>42339</v>
      </c>
      <c r="B171" s="71">
        <v>80037</v>
      </c>
    </row>
    <row r="172" spans="1:2">
      <c r="A172" s="3">
        <v>42370</v>
      </c>
      <c r="B172" s="71">
        <v>77896</v>
      </c>
    </row>
    <row r="173" spans="1:2">
      <c r="A173" s="3">
        <v>42401</v>
      </c>
      <c r="B173" s="71">
        <v>80033</v>
      </c>
    </row>
    <row r="174" spans="1:2">
      <c r="A174" s="3">
        <v>42430</v>
      </c>
      <c r="B174" s="71">
        <v>80883</v>
      </c>
    </row>
    <row r="175" spans="1:2">
      <c r="A175" s="3">
        <v>42461</v>
      </c>
      <c r="B175" s="71">
        <v>80792</v>
      </c>
    </row>
    <row r="176" spans="1:2">
      <c r="A176" s="3">
        <v>42491</v>
      </c>
      <c r="B176" s="71">
        <v>82046</v>
      </c>
    </row>
    <row r="177" spans="1:2">
      <c r="A177" s="3">
        <v>42522</v>
      </c>
      <c r="B177" s="71">
        <v>82943</v>
      </c>
    </row>
    <row r="178" spans="1:2">
      <c r="A178" s="3">
        <v>42552</v>
      </c>
      <c r="B178" s="71">
        <v>82419</v>
      </c>
    </row>
    <row r="179" spans="1:2">
      <c r="A179" s="3">
        <v>42583</v>
      </c>
      <c r="B179" s="71">
        <v>80772</v>
      </c>
    </row>
    <row r="180" spans="1:2">
      <c r="A180" s="3">
        <v>42614</v>
      </c>
      <c r="B180" s="71">
        <v>78026</v>
      </c>
    </row>
    <row r="181" spans="1:2">
      <c r="A181" s="3">
        <v>42644</v>
      </c>
      <c r="B181" s="71">
        <v>75555</v>
      </c>
    </row>
    <row r="182" spans="1:2">
      <c r="A182" s="3">
        <v>42675</v>
      </c>
      <c r="B182" s="71">
        <v>77386</v>
      </c>
    </row>
    <row r="183" spans="1:2">
      <c r="A183" s="3">
        <v>42705</v>
      </c>
      <c r="B183" s="71">
        <v>76513</v>
      </c>
    </row>
    <row r="184" spans="1:2">
      <c r="A184" s="3">
        <v>42736</v>
      </c>
      <c r="B184" s="71">
        <v>72991</v>
      </c>
    </row>
    <row r="185" spans="1:2">
      <c r="A185" s="3">
        <v>42767</v>
      </c>
      <c r="B185" s="71">
        <v>70057</v>
      </c>
    </row>
    <row r="186" spans="1:2">
      <c r="A186" s="3">
        <v>42795</v>
      </c>
      <c r="B186" s="71">
        <v>72260</v>
      </c>
    </row>
    <row r="187" spans="1:2">
      <c r="A187" s="3">
        <v>42826</v>
      </c>
      <c r="B187" s="71">
        <v>71506</v>
      </c>
    </row>
    <row r="188" spans="1:2">
      <c r="A188" s="3">
        <v>42856</v>
      </c>
      <c r="B188" s="71">
        <v>73857</v>
      </c>
    </row>
    <row r="189" spans="1:2">
      <c r="A189" s="3">
        <v>42887</v>
      </c>
      <c r="B189" s="71">
        <v>71187</v>
      </c>
    </row>
    <row r="190" spans="1:2">
      <c r="A190" s="3">
        <v>42917</v>
      </c>
      <c r="B190" s="71">
        <v>70775</v>
      </c>
    </row>
    <row r="191" spans="1:2">
      <c r="A191" s="3">
        <v>42948</v>
      </c>
      <c r="B191" s="71">
        <v>68311</v>
      </c>
    </row>
    <row r="192" spans="1:2">
      <c r="A192" s="3">
        <v>42979</v>
      </c>
      <c r="B192" s="71">
        <v>68975</v>
      </c>
    </row>
    <row r="193" spans="1:2">
      <c r="A193" s="3">
        <v>43009</v>
      </c>
      <c r="B193" s="71">
        <v>69316</v>
      </c>
    </row>
    <row r="194" spans="1:2">
      <c r="A194" s="3">
        <v>43040</v>
      </c>
      <c r="B194" s="71">
        <v>69901</v>
      </c>
    </row>
    <row r="195" spans="1:2">
      <c r="A195" s="3">
        <v>43070</v>
      </c>
      <c r="B195" s="71">
        <v>70259</v>
      </c>
    </row>
    <row r="196" spans="1:2">
      <c r="A196" s="3">
        <v>43101</v>
      </c>
      <c r="B196" s="71">
        <v>69197</v>
      </c>
    </row>
    <row r="197" spans="1:2">
      <c r="A197" s="3">
        <v>43132</v>
      </c>
      <c r="B197" s="71">
        <v>71863</v>
      </c>
    </row>
    <row r="198" spans="1:2">
      <c r="A198" s="3">
        <v>43160</v>
      </c>
      <c r="B198" s="71">
        <v>70226</v>
      </c>
    </row>
    <row r="199" spans="1:2">
      <c r="A199" s="3">
        <v>43191</v>
      </c>
      <c r="B199" s="71">
        <v>70154</v>
      </c>
    </row>
    <row r="200" spans="1:2">
      <c r="A200" s="3">
        <v>43221</v>
      </c>
      <c r="B200" s="71">
        <v>72110</v>
      </c>
    </row>
    <row r="201" spans="1:2">
      <c r="A201" s="3">
        <v>43252</v>
      </c>
      <c r="B201" s="71">
        <v>72077</v>
      </c>
    </row>
    <row r="202" spans="1:2">
      <c r="A202" s="3">
        <v>43282</v>
      </c>
      <c r="B202" s="71">
        <v>70630</v>
      </c>
    </row>
    <row r="203" spans="1:2">
      <c r="A203" s="3">
        <v>43313</v>
      </c>
      <c r="B203" s="71">
        <v>75098</v>
      </c>
    </row>
    <row r="204" spans="1:2">
      <c r="A204" s="3">
        <v>43344</v>
      </c>
      <c r="B204" s="71">
        <v>74801</v>
      </c>
    </row>
    <row r="205" spans="1:2">
      <c r="A205" s="3">
        <v>43374</v>
      </c>
      <c r="B205" s="71">
        <v>73909</v>
      </c>
    </row>
    <row r="206" spans="1:2">
      <c r="A206" s="3">
        <v>43405</v>
      </c>
      <c r="B206" s="71">
        <v>73623</v>
      </c>
    </row>
    <row r="207" spans="1:2">
      <c r="A207" s="3">
        <v>43435</v>
      </c>
      <c r="B207" s="71">
        <v>76844</v>
      </c>
    </row>
    <row r="208" spans="1:2">
      <c r="A208" s="3">
        <v>43466</v>
      </c>
      <c r="B208" s="71">
        <v>77232</v>
      </c>
    </row>
    <row r="209" spans="1:2">
      <c r="A209" s="3">
        <v>43497</v>
      </c>
      <c r="B209" s="71">
        <v>81008</v>
      </c>
    </row>
    <row r="210" spans="1:2">
      <c r="A210" s="3">
        <v>43525</v>
      </c>
      <c r="B210" s="71">
        <v>81420</v>
      </c>
    </row>
    <row r="211" spans="1:2">
      <c r="A211" s="3">
        <v>43556</v>
      </c>
      <c r="B211" s="71">
        <v>82573</v>
      </c>
    </row>
    <row r="212" spans="1:2">
      <c r="A212" s="3">
        <v>43586</v>
      </c>
      <c r="B212" s="71">
        <v>81226</v>
      </c>
    </row>
    <row r="213" spans="1:2">
      <c r="A213" s="3">
        <v>43617</v>
      </c>
      <c r="B213" s="71">
        <v>81907</v>
      </c>
    </row>
    <row r="214" spans="1:2">
      <c r="A214" s="3">
        <v>43647</v>
      </c>
      <c r="B214" s="71">
        <v>82255</v>
      </c>
    </row>
    <row r="215" spans="1:2">
      <c r="A215" s="3">
        <v>43678</v>
      </c>
      <c r="B215" s="71">
        <v>81836</v>
      </c>
    </row>
    <row r="216" spans="1:2">
      <c r="A216" s="3">
        <v>43709</v>
      </c>
      <c r="B216" s="71">
        <v>81443</v>
      </c>
    </row>
    <row r="217" spans="1:2">
      <c r="A217" s="3">
        <v>43739</v>
      </c>
      <c r="B217" s="71">
        <v>79149</v>
      </c>
    </row>
    <row r="218" spans="1:2">
      <c r="A218" s="3">
        <v>43770</v>
      </c>
      <c r="B218" s="71">
        <v>81457</v>
      </c>
    </row>
    <row r="219" spans="1:2">
      <c r="A219" s="3">
        <v>43800</v>
      </c>
      <c r="B219" s="71">
        <v>80376</v>
      </c>
    </row>
    <row r="220" spans="1:2">
      <c r="A220" s="3">
        <v>43831</v>
      </c>
      <c r="B220" s="71">
        <v>79278</v>
      </c>
    </row>
    <row r="221" spans="1:2">
      <c r="A221" s="3">
        <v>43862</v>
      </c>
      <c r="B221" s="71">
        <v>78552</v>
      </c>
    </row>
    <row r="222" spans="1:2">
      <c r="A222" s="3">
        <v>43891</v>
      </c>
      <c r="B222" s="71">
        <v>78799</v>
      </c>
    </row>
    <row r="223" spans="1:2">
      <c r="A223" s="3">
        <v>43922</v>
      </c>
      <c r="B223" s="71">
        <v>74283</v>
      </c>
    </row>
    <row r="224" spans="1:2">
      <c r="A224" s="3">
        <v>43952</v>
      </c>
      <c r="B224" s="71">
        <v>73302</v>
      </c>
    </row>
    <row r="225" spans="1:2">
      <c r="A225" s="3">
        <v>43983</v>
      </c>
      <c r="B225" s="71">
        <v>75360</v>
      </c>
    </row>
    <row r="226" spans="1:2">
      <c r="A226" s="3">
        <v>44013</v>
      </c>
      <c r="B226" s="71">
        <v>75951</v>
      </c>
    </row>
    <row r="227" spans="1:2">
      <c r="A227" s="3">
        <v>44044</v>
      </c>
      <c r="B227" s="71">
        <v>74842</v>
      </c>
    </row>
    <row r="228" spans="1:2">
      <c r="A228" s="3">
        <v>44075</v>
      </c>
      <c r="B228" s="71">
        <v>73249</v>
      </c>
    </row>
    <row r="229" spans="1:2">
      <c r="A229" s="3">
        <v>44105</v>
      </c>
      <c r="B229" s="71">
        <v>74811</v>
      </c>
    </row>
    <row r="230" spans="1:2">
      <c r="A230" s="3">
        <v>44136</v>
      </c>
      <c r="B230" s="71">
        <v>72929</v>
      </c>
    </row>
    <row r="231" spans="1:2">
      <c r="A231" s="3">
        <v>44166</v>
      </c>
      <c r="B231" s="71">
        <v>74017</v>
      </c>
    </row>
    <row r="232" spans="1:2">
      <c r="A232" s="3">
        <v>44197</v>
      </c>
      <c r="B232" s="71">
        <v>76402</v>
      </c>
    </row>
    <row r="233" spans="1:2">
      <c r="A233" s="3">
        <v>44228</v>
      </c>
      <c r="B233" s="71">
        <v>76365</v>
      </c>
    </row>
    <row r="234" spans="1:2">
      <c r="A234" s="3">
        <v>44256</v>
      </c>
      <c r="B234" s="71">
        <v>78761</v>
      </c>
    </row>
    <row r="235" spans="1:2">
      <c r="A235" s="3">
        <v>44287</v>
      </c>
      <c r="B235" s="71">
        <v>76695</v>
      </c>
    </row>
    <row r="236" spans="1:2">
      <c r="A236" s="3">
        <v>44317</v>
      </c>
      <c r="B236" s="71">
        <v>76821</v>
      </c>
    </row>
    <row r="237" spans="1:2">
      <c r="A237" s="3">
        <v>44348</v>
      </c>
      <c r="B237" s="71">
        <v>79451</v>
      </c>
    </row>
    <row r="238" spans="1:2">
      <c r="A238" s="3">
        <v>44378</v>
      </c>
      <c r="B238" s="71">
        <v>81270</v>
      </c>
    </row>
    <row r="239" spans="1:2">
      <c r="A239" s="3">
        <v>44409</v>
      </c>
      <c r="B239" s="71">
        <v>81765</v>
      </c>
    </row>
    <row r="240" spans="1:2">
      <c r="A240" s="3">
        <v>44440</v>
      </c>
      <c r="B240" s="71">
        <v>82615</v>
      </c>
    </row>
    <row r="241" spans="1:2">
      <c r="A241" s="3">
        <v>44470</v>
      </c>
      <c r="B241" s="71">
        <v>86230</v>
      </c>
    </row>
    <row r="242" spans="1:2">
      <c r="A242" s="3">
        <v>44501</v>
      </c>
      <c r="B242" s="71">
        <v>92683</v>
      </c>
    </row>
    <row r="243" spans="1:2">
      <c r="A243" s="3">
        <v>44531</v>
      </c>
      <c r="B243" s="71">
        <v>92788</v>
      </c>
    </row>
    <row r="244" spans="1:2">
      <c r="A244" s="3">
        <v>44562</v>
      </c>
      <c r="B244" s="71">
        <v>98752</v>
      </c>
    </row>
    <row r="245" spans="1:2">
      <c r="A245" s="3">
        <v>44593</v>
      </c>
      <c r="B245" s="71">
        <v>101150</v>
      </c>
    </row>
    <row r="246" spans="1:2">
      <c r="A246" s="3">
        <v>44621</v>
      </c>
      <c r="B246" s="71">
        <v>104655</v>
      </c>
    </row>
    <row r="247" spans="1:2">
      <c r="A247" s="3">
        <v>44652</v>
      </c>
      <c r="B247" s="71">
        <v>112050</v>
      </c>
    </row>
    <row r="248" spans="1:2">
      <c r="A248" s="3">
        <v>44682</v>
      </c>
      <c r="B248" s="71">
        <v>116888</v>
      </c>
    </row>
    <row r="249" spans="1:2">
      <c r="A249" s="3">
        <v>44713</v>
      </c>
      <c r="B249" s="71">
        <v>117405</v>
      </c>
    </row>
    <row r="250" spans="1:2">
      <c r="A250" s="3">
        <v>44743</v>
      </c>
      <c r="B250" s="71">
        <v>127726</v>
      </c>
    </row>
    <row r="251" spans="1:2">
      <c r="A251" s="3">
        <v>44774</v>
      </c>
      <c r="B251" s="71">
        <v>129659</v>
      </c>
    </row>
    <row r="252" spans="1:2">
      <c r="A252" s="3">
        <v>44805</v>
      </c>
      <c r="B252" s="71">
        <v>138323</v>
      </c>
    </row>
    <row r="253" spans="1:2">
      <c r="A253" s="3">
        <v>44835</v>
      </c>
      <c r="B253" s="71">
        <v>139570</v>
      </c>
    </row>
    <row r="254" spans="1:2">
      <c r="A254" s="3">
        <v>44866</v>
      </c>
      <c r="B254" s="71">
        <v>150372</v>
      </c>
    </row>
    <row r="255" spans="1:2">
      <c r="A255" s="3">
        <v>44896</v>
      </c>
      <c r="B255" s="71">
        <v>155822</v>
      </c>
    </row>
    <row r="256" spans="1:2">
      <c r="A256" s="3">
        <v>44927</v>
      </c>
      <c r="B256" s="71">
        <v>163213</v>
      </c>
    </row>
    <row r="257" spans="1:2">
      <c r="A257" s="3">
        <v>44958</v>
      </c>
      <c r="B257" s="71">
        <v>167812</v>
      </c>
    </row>
    <row r="258" spans="1:2">
      <c r="A258" s="3">
        <v>44986</v>
      </c>
      <c r="B258" s="71">
        <v>179217</v>
      </c>
    </row>
    <row r="259" spans="1:2">
      <c r="A259" s="3">
        <v>45017</v>
      </c>
      <c r="B259" s="71">
        <v>194603</v>
      </c>
    </row>
    <row r="260" spans="1:2">
      <c r="A260" s="3">
        <v>45047</v>
      </c>
      <c r="B260" s="71">
        <v>194667</v>
      </c>
    </row>
    <row r="261" spans="1:2">
      <c r="A261" s="3">
        <v>45078</v>
      </c>
      <c r="B261" s="71">
        <v>197693</v>
      </c>
    </row>
    <row r="262" spans="1:2">
      <c r="A262" s="3">
        <v>45108</v>
      </c>
      <c r="B262" s="71">
        <v>196863</v>
      </c>
    </row>
    <row r="263" spans="1:2">
      <c r="A263" s="3">
        <v>45139</v>
      </c>
      <c r="B263" s="71">
        <v>201375</v>
      </c>
    </row>
    <row r="264" spans="1:2">
      <c r="A264" s="3">
        <v>45170</v>
      </c>
      <c r="B264" s="71">
        <v>195384</v>
      </c>
    </row>
    <row r="265" spans="1:2">
      <c r="A265" s="3">
        <v>45200</v>
      </c>
      <c r="B265" s="71">
        <v>202578</v>
      </c>
    </row>
    <row r="266" spans="1:2">
      <c r="A266" s="3">
        <v>45231</v>
      </c>
      <c r="B266" s="71">
        <v>211990</v>
      </c>
    </row>
    <row r="267" spans="1:2">
      <c r="A267" s="3">
        <v>45261</v>
      </c>
      <c r="B267" s="71">
        <v>212883</v>
      </c>
    </row>
    <row r="268" spans="1:2">
      <c r="A268" s="3">
        <v>45292</v>
      </c>
      <c r="B268" s="71">
        <v>223104</v>
      </c>
    </row>
    <row r="269" spans="1:2">
      <c r="A269" s="3">
        <v>45323</v>
      </c>
      <c r="B269" s="71">
        <v>224419</v>
      </c>
    </row>
    <row r="270" spans="1:2">
      <c r="A270" s="3">
        <v>45352</v>
      </c>
      <c r="B270" s="71">
        <v>225748</v>
      </c>
    </row>
    <row r="271" spans="1:2">
      <c r="A271" s="3">
        <v>45383</v>
      </c>
      <c r="B271" s="71">
        <v>231071</v>
      </c>
    </row>
    <row r="272" spans="1:2">
      <c r="A272" s="3">
        <v>45413</v>
      </c>
      <c r="B272" s="71">
        <v>234133</v>
      </c>
    </row>
  </sheetData>
  <hyperlinks>
    <hyperlink ref="B1" r:id="rId1" xr:uid="{8FCF4CDD-BE3D-45F7-9A25-96A8A5D782BD}"/>
    <hyperlink ref="B3" location="Summary!A13" display="TLMFGCONS" xr:uid="{62F94FED-C816-4F75-99A7-47FE559FC92F}"/>
  </hyperlink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0BDD-D4E4-4B2B-95B2-1925BB03F512}">
  <sheetPr>
    <tabColor rgb="FFFFFF00"/>
  </sheetPr>
  <dimension ref="A1:B200"/>
  <sheetViews>
    <sheetView workbookViewId="0">
      <selection activeCell="A4" sqref="A4"/>
    </sheetView>
  </sheetViews>
  <sheetFormatPr defaultRowHeight="12.5"/>
  <cols>
    <col min="1" max="1" width="10.08984375" style="1" bestFit="1" customWidth="1"/>
    <col min="2" max="2" width="55.8164062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1" t="s">
        <v>92</v>
      </c>
    </row>
    <row r="3" spans="1:2" ht="14.5">
      <c r="A3" s="5" t="s">
        <v>1</v>
      </c>
      <c r="B3" s="77" t="s">
        <v>91</v>
      </c>
    </row>
    <row r="4" spans="1:2">
      <c r="A4" s="3">
        <v>27395</v>
      </c>
      <c r="B4" s="64">
        <v>100</v>
      </c>
    </row>
    <row r="5" spans="1:2">
      <c r="A5" s="3">
        <v>27485</v>
      </c>
      <c r="B5" s="64">
        <v>101.43501000000001</v>
      </c>
    </row>
    <row r="6" spans="1:2">
      <c r="A6" s="3">
        <v>27576</v>
      </c>
      <c r="B6" s="64">
        <v>102.13583</v>
      </c>
    </row>
    <row r="7" spans="1:2">
      <c r="A7" s="3">
        <v>27668</v>
      </c>
      <c r="B7" s="64">
        <v>103.88787000000001</v>
      </c>
    </row>
    <row r="8" spans="1:2">
      <c r="A8" s="3">
        <v>27760</v>
      </c>
      <c r="B8" s="64">
        <v>104.90572</v>
      </c>
    </row>
    <row r="9" spans="1:2">
      <c r="A9" s="3">
        <v>27851</v>
      </c>
      <c r="B9" s="64">
        <v>109.16069</v>
      </c>
    </row>
    <row r="10" spans="1:2">
      <c r="A10" s="3">
        <v>27942</v>
      </c>
      <c r="B10" s="64">
        <v>111.02952999999999</v>
      </c>
    </row>
    <row r="11" spans="1:2">
      <c r="A11" s="3">
        <v>28034</v>
      </c>
      <c r="B11" s="64">
        <v>112.19756</v>
      </c>
    </row>
    <row r="12" spans="1:2">
      <c r="A12" s="3">
        <v>28126</v>
      </c>
      <c r="B12" s="64">
        <v>116.01869000000001</v>
      </c>
    </row>
    <row r="13" spans="1:2">
      <c r="A13" s="3">
        <v>28216</v>
      </c>
      <c r="B13" s="64">
        <v>121.32487999999999</v>
      </c>
    </row>
    <row r="14" spans="1:2">
      <c r="A14" s="3">
        <v>28307</v>
      </c>
      <c r="B14" s="64">
        <v>124.11145999999999</v>
      </c>
    </row>
    <row r="15" spans="1:2">
      <c r="A15" s="3">
        <v>28399</v>
      </c>
      <c r="B15" s="64">
        <v>128.75021000000001</v>
      </c>
    </row>
    <row r="16" spans="1:2">
      <c r="A16" s="3">
        <v>28491</v>
      </c>
      <c r="B16" s="64">
        <v>132.78825000000001</v>
      </c>
    </row>
    <row r="17" spans="1:2">
      <c r="A17" s="3">
        <v>28581</v>
      </c>
      <c r="B17" s="64">
        <v>138.07776000000001</v>
      </c>
    </row>
    <row r="18" spans="1:2">
      <c r="A18" s="3">
        <v>28672</v>
      </c>
      <c r="B18" s="64">
        <v>142.09912</v>
      </c>
    </row>
    <row r="19" spans="1:2">
      <c r="A19" s="3">
        <v>28764</v>
      </c>
      <c r="B19" s="64">
        <v>145.97030000000001</v>
      </c>
    </row>
    <row r="20" spans="1:2">
      <c r="A20" s="3">
        <v>28856</v>
      </c>
      <c r="B20" s="64">
        <v>152.52795</v>
      </c>
    </row>
    <row r="21" spans="1:2">
      <c r="A21" s="3">
        <v>28946</v>
      </c>
      <c r="B21" s="64">
        <v>157.65058999999999</v>
      </c>
    </row>
    <row r="22" spans="1:2">
      <c r="A22" s="3">
        <v>29037</v>
      </c>
      <c r="B22" s="64">
        <v>160.98782</v>
      </c>
    </row>
    <row r="23" spans="1:2">
      <c r="A23" s="3">
        <v>29129</v>
      </c>
      <c r="B23" s="64">
        <v>163.97463999999999</v>
      </c>
    </row>
    <row r="24" spans="1:2">
      <c r="A24" s="3">
        <v>29221</v>
      </c>
      <c r="B24" s="64">
        <v>166.86134000000001</v>
      </c>
    </row>
    <row r="25" spans="1:2">
      <c r="A25" s="3">
        <v>29312</v>
      </c>
      <c r="B25" s="64">
        <v>169.63123999999999</v>
      </c>
    </row>
    <row r="26" spans="1:2">
      <c r="A26" s="3">
        <v>29403</v>
      </c>
      <c r="B26" s="64">
        <v>174.28666999999999</v>
      </c>
    </row>
    <row r="27" spans="1:2">
      <c r="A27" s="3">
        <v>29495</v>
      </c>
      <c r="B27" s="64">
        <v>174.45353</v>
      </c>
    </row>
    <row r="28" spans="1:2">
      <c r="A28" s="3">
        <v>29587</v>
      </c>
      <c r="B28" s="64">
        <v>175.52144000000001</v>
      </c>
    </row>
    <row r="29" spans="1:2">
      <c r="A29" s="3">
        <v>29677</v>
      </c>
      <c r="B29" s="64">
        <v>179.22576000000001</v>
      </c>
    </row>
    <row r="30" spans="1:2">
      <c r="A30" s="3">
        <v>29768</v>
      </c>
      <c r="B30" s="64">
        <v>181.59519</v>
      </c>
    </row>
    <row r="31" spans="1:2">
      <c r="A31" s="3">
        <v>29860</v>
      </c>
      <c r="B31" s="64">
        <v>179.35925</v>
      </c>
    </row>
    <row r="32" spans="1:2">
      <c r="A32" s="3">
        <v>29952</v>
      </c>
      <c r="B32" s="64">
        <v>177.14</v>
      </c>
    </row>
    <row r="33" spans="1:2">
      <c r="A33" s="3">
        <v>30042</v>
      </c>
      <c r="B33" s="64">
        <v>181.56182000000001</v>
      </c>
    </row>
    <row r="34" spans="1:2">
      <c r="A34" s="3">
        <v>30133</v>
      </c>
      <c r="B34" s="64">
        <v>178.57499999999999</v>
      </c>
    </row>
    <row r="35" spans="1:2">
      <c r="A35" s="3">
        <v>30225</v>
      </c>
      <c r="B35" s="64">
        <v>186.4008</v>
      </c>
    </row>
    <row r="36" spans="1:2">
      <c r="A36" s="3">
        <v>30317</v>
      </c>
      <c r="B36" s="64">
        <v>190.95612</v>
      </c>
    </row>
    <row r="37" spans="1:2">
      <c r="A37" s="3">
        <v>30407</v>
      </c>
      <c r="B37" s="64">
        <v>193.47572</v>
      </c>
    </row>
    <row r="38" spans="1:2">
      <c r="A38" s="3">
        <v>30498</v>
      </c>
      <c r="B38" s="64">
        <v>195.17770999999999</v>
      </c>
    </row>
    <row r="39" spans="1:2">
      <c r="A39" s="3">
        <v>30590</v>
      </c>
      <c r="B39" s="64">
        <v>196.32905</v>
      </c>
    </row>
    <row r="40" spans="1:2">
      <c r="A40" s="3">
        <v>30682</v>
      </c>
      <c r="B40" s="64">
        <v>199.2825</v>
      </c>
    </row>
    <row r="41" spans="1:2">
      <c r="A41" s="3">
        <v>30773</v>
      </c>
      <c r="B41" s="64">
        <v>201.98564999999999</v>
      </c>
    </row>
    <row r="42" spans="1:2">
      <c r="A42" s="3">
        <v>30864</v>
      </c>
      <c r="B42" s="64">
        <v>203.8545</v>
      </c>
    </row>
    <row r="43" spans="1:2">
      <c r="A43" s="3">
        <v>30956</v>
      </c>
      <c r="B43" s="64">
        <v>205.50641999999999</v>
      </c>
    </row>
    <row r="44" spans="1:2">
      <c r="A44" s="3">
        <v>31048</v>
      </c>
      <c r="B44" s="64">
        <v>208.4265</v>
      </c>
    </row>
    <row r="45" spans="1:2">
      <c r="A45" s="3">
        <v>31138</v>
      </c>
      <c r="B45" s="64">
        <v>211.54679999999999</v>
      </c>
    </row>
    <row r="46" spans="1:2">
      <c r="A46" s="3">
        <v>31229</v>
      </c>
      <c r="B46" s="64">
        <v>214.83396999999999</v>
      </c>
    </row>
    <row r="47" spans="1:2">
      <c r="A47" s="3">
        <v>31321</v>
      </c>
      <c r="B47" s="64">
        <v>217.23678000000001</v>
      </c>
    </row>
    <row r="48" spans="1:2">
      <c r="A48" s="3">
        <v>31413</v>
      </c>
      <c r="B48" s="64">
        <v>221.45837</v>
      </c>
    </row>
    <row r="49" spans="1:2">
      <c r="A49" s="3">
        <v>31503</v>
      </c>
      <c r="B49" s="64">
        <v>226.1138</v>
      </c>
    </row>
    <row r="50" spans="1:2">
      <c r="A50" s="3">
        <v>31594</v>
      </c>
      <c r="B50" s="64">
        <v>229.55114</v>
      </c>
    </row>
    <row r="51" spans="1:2">
      <c r="A51" s="3">
        <v>31686</v>
      </c>
      <c r="B51" s="64">
        <v>233.10529</v>
      </c>
    </row>
    <row r="52" spans="1:2">
      <c r="A52" s="3">
        <v>31778</v>
      </c>
      <c r="B52" s="64">
        <v>237.72735</v>
      </c>
    </row>
    <row r="53" spans="1:2">
      <c r="A53" s="3">
        <v>31868</v>
      </c>
      <c r="B53" s="64">
        <v>241.41498000000001</v>
      </c>
    </row>
    <row r="54" spans="1:2">
      <c r="A54" s="3">
        <v>31959</v>
      </c>
      <c r="B54" s="64">
        <v>244.20157</v>
      </c>
    </row>
    <row r="55" spans="1:2">
      <c r="A55" s="3">
        <v>32051</v>
      </c>
      <c r="B55" s="64">
        <v>245.78675000000001</v>
      </c>
    </row>
    <row r="56" spans="1:2">
      <c r="A56" s="3">
        <v>32143</v>
      </c>
      <c r="B56" s="64">
        <v>249.62456</v>
      </c>
    </row>
    <row r="57" spans="1:2">
      <c r="A57" s="3">
        <v>32234</v>
      </c>
      <c r="B57" s="64">
        <v>254.63040000000001</v>
      </c>
    </row>
    <row r="58" spans="1:2">
      <c r="A58" s="3">
        <v>32325</v>
      </c>
      <c r="B58" s="64">
        <v>257.2835</v>
      </c>
    </row>
    <row r="59" spans="1:2">
      <c r="A59" s="3">
        <v>32417</v>
      </c>
      <c r="B59" s="64">
        <v>259.61955999999998</v>
      </c>
    </row>
    <row r="60" spans="1:2">
      <c r="A60" s="3">
        <v>32509</v>
      </c>
      <c r="B60" s="64">
        <v>262.65643</v>
      </c>
    </row>
    <row r="61" spans="1:2">
      <c r="A61" s="3">
        <v>32599</v>
      </c>
      <c r="B61" s="64">
        <v>266.26064000000002</v>
      </c>
    </row>
    <row r="62" spans="1:2">
      <c r="A62" s="3">
        <v>32690</v>
      </c>
      <c r="B62" s="64">
        <v>271.93392</v>
      </c>
    </row>
    <row r="63" spans="1:2">
      <c r="A63" s="3">
        <v>32782</v>
      </c>
      <c r="B63" s="64">
        <v>274.18655000000001</v>
      </c>
    </row>
    <row r="64" spans="1:2">
      <c r="A64" s="3">
        <v>32874</v>
      </c>
      <c r="B64" s="64">
        <v>275.73836</v>
      </c>
    </row>
    <row r="65" spans="1:2">
      <c r="A65" s="3">
        <v>32964</v>
      </c>
      <c r="B65" s="64">
        <v>276.8897</v>
      </c>
    </row>
    <row r="66" spans="1:2">
      <c r="A66" s="3">
        <v>33055</v>
      </c>
      <c r="B66" s="64">
        <v>278.59169000000003</v>
      </c>
    </row>
    <row r="67" spans="1:2">
      <c r="A67" s="3">
        <v>33147</v>
      </c>
      <c r="B67" s="64">
        <v>277.52377999999999</v>
      </c>
    </row>
    <row r="68" spans="1:2">
      <c r="A68" s="3">
        <v>33239</v>
      </c>
      <c r="B68" s="64">
        <v>279.80977999999999</v>
      </c>
    </row>
    <row r="69" spans="1:2">
      <c r="A69" s="3">
        <v>33329</v>
      </c>
      <c r="B69" s="64">
        <v>281.67863</v>
      </c>
    </row>
    <row r="70" spans="1:2">
      <c r="A70" s="3">
        <v>33420</v>
      </c>
      <c r="B70" s="64">
        <v>282.22926999999999</v>
      </c>
    </row>
    <row r="71" spans="1:2">
      <c r="A71" s="3">
        <v>33512</v>
      </c>
      <c r="B71" s="64">
        <v>286.16719999999998</v>
      </c>
    </row>
    <row r="72" spans="1:2">
      <c r="A72" s="3">
        <v>33604</v>
      </c>
      <c r="B72" s="64">
        <v>288.36975999999999</v>
      </c>
    </row>
    <row r="73" spans="1:2">
      <c r="A73" s="3">
        <v>33695</v>
      </c>
      <c r="B73" s="64">
        <v>288.30302</v>
      </c>
    </row>
    <row r="74" spans="1:2">
      <c r="A74" s="3">
        <v>33786</v>
      </c>
      <c r="B74" s="64">
        <v>291.60687000000001</v>
      </c>
    </row>
    <row r="75" spans="1:2">
      <c r="A75" s="3">
        <v>33878</v>
      </c>
      <c r="B75" s="64">
        <v>293.05856999999997</v>
      </c>
    </row>
    <row r="76" spans="1:2">
      <c r="A76" s="3">
        <v>33970</v>
      </c>
      <c r="B76" s="64">
        <v>293.19206000000003</v>
      </c>
    </row>
    <row r="77" spans="1:2">
      <c r="A77" s="3">
        <v>34060</v>
      </c>
      <c r="B77" s="64">
        <v>296.01200999999998</v>
      </c>
    </row>
    <row r="78" spans="1:2">
      <c r="A78" s="3">
        <v>34151</v>
      </c>
      <c r="B78" s="64">
        <v>298.39812999999998</v>
      </c>
    </row>
    <row r="79" spans="1:2">
      <c r="A79" s="3">
        <v>34243</v>
      </c>
      <c r="B79" s="64">
        <v>300.85099000000002</v>
      </c>
    </row>
    <row r="80" spans="1:2">
      <c r="A80" s="3">
        <v>34335</v>
      </c>
      <c r="B80" s="64">
        <v>302.73653000000002</v>
      </c>
    </row>
    <row r="81" spans="1:2">
      <c r="A81" s="3">
        <v>34425</v>
      </c>
      <c r="B81" s="64">
        <v>304.52193999999997</v>
      </c>
    </row>
    <row r="82" spans="1:2">
      <c r="A82" s="3">
        <v>34516</v>
      </c>
      <c r="B82" s="64">
        <v>305.79009000000002</v>
      </c>
    </row>
    <row r="83" spans="1:2">
      <c r="A83" s="3">
        <v>34608</v>
      </c>
      <c r="B83" s="64">
        <v>305.52310999999997</v>
      </c>
    </row>
    <row r="84" spans="1:2">
      <c r="A84" s="3">
        <v>34700</v>
      </c>
      <c r="B84" s="64">
        <v>307.12497999999999</v>
      </c>
    </row>
    <row r="85" spans="1:2">
      <c r="A85" s="3">
        <v>34790</v>
      </c>
      <c r="B85" s="64">
        <v>312.18088</v>
      </c>
    </row>
    <row r="86" spans="1:2">
      <c r="A86" s="3">
        <v>34881</v>
      </c>
      <c r="B86" s="64">
        <v>317.00317000000001</v>
      </c>
    </row>
    <row r="87" spans="1:2">
      <c r="A87" s="3">
        <v>34973</v>
      </c>
      <c r="B87" s="64">
        <v>319.43934999999999</v>
      </c>
    </row>
    <row r="88" spans="1:2">
      <c r="A88" s="3">
        <v>35065</v>
      </c>
      <c r="B88" s="64">
        <v>323.01017999999999</v>
      </c>
    </row>
    <row r="89" spans="1:2">
      <c r="A89" s="3">
        <v>35156</v>
      </c>
      <c r="B89" s="64">
        <v>323.54413</v>
      </c>
    </row>
    <row r="90" spans="1:2">
      <c r="A90" s="3">
        <v>35247</v>
      </c>
      <c r="B90" s="64">
        <v>324.97913999999997</v>
      </c>
    </row>
    <row r="91" spans="1:2">
      <c r="A91" s="3">
        <v>35339</v>
      </c>
      <c r="B91" s="64">
        <v>327.51542999999998</v>
      </c>
    </row>
    <row r="92" spans="1:2">
      <c r="A92" s="3">
        <v>35431</v>
      </c>
      <c r="B92" s="64">
        <v>330.23527000000001</v>
      </c>
    </row>
    <row r="93" spans="1:2">
      <c r="A93" s="3">
        <v>35521</v>
      </c>
      <c r="B93" s="64">
        <v>332.95510999999999</v>
      </c>
    </row>
    <row r="94" spans="1:2">
      <c r="A94" s="3">
        <v>35612</v>
      </c>
      <c r="B94" s="64">
        <v>337.47705999999999</v>
      </c>
    </row>
    <row r="95" spans="1:2">
      <c r="A95" s="3">
        <v>35704</v>
      </c>
      <c r="B95" s="64">
        <v>341.86550999999997</v>
      </c>
    </row>
    <row r="96" spans="1:2">
      <c r="A96" s="3">
        <v>35796</v>
      </c>
      <c r="B96" s="64">
        <v>347.00484</v>
      </c>
    </row>
    <row r="97" spans="1:2">
      <c r="A97" s="3">
        <v>35886</v>
      </c>
      <c r="B97" s="64">
        <v>350.10845999999998</v>
      </c>
    </row>
    <row r="98" spans="1:2">
      <c r="A98" s="3">
        <v>35977</v>
      </c>
      <c r="B98" s="64">
        <v>355.01418000000001</v>
      </c>
    </row>
    <row r="99" spans="1:2">
      <c r="A99" s="3">
        <v>36069</v>
      </c>
      <c r="B99" s="64">
        <v>359.20240000000001</v>
      </c>
    </row>
    <row r="100" spans="1:2">
      <c r="A100" s="3">
        <v>36161</v>
      </c>
      <c r="B100" s="64">
        <v>362.97347000000002</v>
      </c>
    </row>
    <row r="101" spans="1:2">
      <c r="A101" s="3">
        <v>36251</v>
      </c>
      <c r="B101" s="64">
        <v>367.81245000000001</v>
      </c>
    </row>
    <row r="102" spans="1:2">
      <c r="A102" s="3">
        <v>36342</v>
      </c>
      <c r="B102" s="64">
        <v>373.05189000000001</v>
      </c>
    </row>
    <row r="103" spans="1:2">
      <c r="A103" s="3">
        <v>36434</v>
      </c>
      <c r="B103" s="64">
        <v>376.87302</v>
      </c>
    </row>
    <row r="104" spans="1:2">
      <c r="A104" s="3">
        <v>36526</v>
      </c>
      <c r="B104" s="64">
        <v>384.08143000000001</v>
      </c>
    </row>
    <row r="105" spans="1:2">
      <c r="A105" s="3">
        <v>36617</v>
      </c>
      <c r="B105" s="64">
        <v>390.33873</v>
      </c>
    </row>
    <row r="106" spans="1:2">
      <c r="A106" s="3">
        <v>36708</v>
      </c>
      <c r="B106" s="64">
        <v>397.46370999999999</v>
      </c>
    </row>
    <row r="107" spans="1:2">
      <c r="A107" s="3">
        <v>36800</v>
      </c>
      <c r="B107" s="64">
        <v>403.53746000000001</v>
      </c>
    </row>
    <row r="108" spans="1:2">
      <c r="A108" s="3">
        <v>36892</v>
      </c>
      <c r="B108" s="64">
        <v>413.53244999999998</v>
      </c>
    </row>
    <row r="109" spans="1:2">
      <c r="A109" s="3">
        <v>36982</v>
      </c>
      <c r="B109" s="64">
        <v>420.47388999999998</v>
      </c>
    </row>
    <row r="110" spans="1:2">
      <c r="A110" s="3">
        <v>37073</v>
      </c>
      <c r="B110" s="64">
        <v>426.99815999999998</v>
      </c>
    </row>
    <row r="111" spans="1:2">
      <c r="A111" s="3">
        <v>37165</v>
      </c>
      <c r="B111" s="64">
        <v>432.27098000000001</v>
      </c>
    </row>
    <row r="112" spans="1:2">
      <c r="A112" s="3">
        <v>37257</v>
      </c>
      <c r="B112" s="64">
        <v>438.47822000000002</v>
      </c>
    </row>
    <row r="113" spans="1:2">
      <c r="A113" s="3">
        <v>37347</v>
      </c>
      <c r="B113" s="64">
        <v>445.95361000000003</v>
      </c>
    </row>
    <row r="114" spans="1:2">
      <c r="A114" s="3">
        <v>37438</v>
      </c>
      <c r="B114" s="64">
        <v>454.79725999999999</v>
      </c>
    </row>
    <row r="115" spans="1:2">
      <c r="A115" s="3">
        <v>37530</v>
      </c>
      <c r="B115" s="64">
        <v>461.25479999999999</v>
      </c>
    </row>
    <row r="116" spans="1:2">
      <c r="A116" s="3">
        <v>37622</v>
      </c>
      <c r="B116" s="64">
        <v>466.86133999999998</v>
      </c>
    </row>
    <row r="117" spans="1:2">
      <c r="A117" s="3">
        <v>37712</v>
      </c>
      <c r="B117" s="64">
        <v>472.58467999999999</v>
      </c>
    </row>
    <row r="118" spans="1:2">
      <c r="A118" s="3">
        <v>37803</v>
      </c>
      <c r="B118" s="64">
        <v>479.87652000000003</v>
      </c>
    </row>
    <row r="119" spans="1:2">
      <c r="A119" s="3">
        <v>37895</v>
      </c>
      <c r="B119" s="64">
        <v>493.44234999999998</v>
      </c>
    </row>
    <row r="120" spans="1:2">
      <c r="A120" s="3">
        <v>37987</v>
      </c>
      <c r="B120" s="64">
        <v>501.20139999999998</v>
      </c>
    </row>
    <row r="121" spans="1:2">
      <c r="A121" s="3">
        <v>38078</v>
      </c>
      <c r="B121" s="64">
        <v>513.44902000000002</v>
      </c>
    </row>
    <row r="122" spans="1:2">
      <c r="A122" s="3">
        <v>38169</v>
      </c>
      <c r="B122" s="64">
        <v>533.02185999999995</v>
      </c>
    </row>
    <row r="123" spans="1:2">
      <c r="A123" s="3">
        <v>38261</v>
      </c>
      <c r="B123" s="64">
        <v>544.45186000000001</v>
      </c>
    </row>
    <row r="124" spans="1:2">
      <c r="A124" s="3">
        <v>38353</v>
      </c>
      <c r="B124" s="64">
        <v>556.94976999999994</v>
      </c>
    </row>
    <row r="125" spans="1:2">
      <c r="A125" s="3">
        <v>38443</v>
      </c>
      <c r="B125" s="64">
        <v>574.82061999999996</v>
      </c>
    </row>
    <row r="126" spans="1:2">
      <c r="A126" s="3">
        <v>38534</v>
      </c>
      <c r="B126" s="64">
        <v>592.25762999999995</v>
      </c>
    </row>
    <row r="127" spans="1:2">
      <c r="A127" s="3">
        <v>38626</v>
      </c>
      <c r="B127" s="64">
        <v>605.65660000000003</v>
      </c>
    </row>
    <row r="128" spans="1:2">
      <c r="A128" s="3">
        <v>38718</v>
      </c>
      <c r="B128" s="64">
        <v>615.26781000000005</v>
      </c>
    </row>
    <row r="129" spans="1:2">
      <c r="A129" s="3">
        <v>38808</v>
      </c>
      <c r="B129" s="64">
        <v>621.55848000000003</v>
      </c>
    </row>
    <row r="130" spans="1:2">
      <c r="A130" s="3">
        <v>38899</v>
      </c>
      <c r="B130" s="64">
        <v>626.66444000000001</v>
      </c>
    </row>
    <row r="131" spans="1:2">
      <c r="A131" s="3">
        <v>38991</v>
      </c>
      <c r="B131" s="64">
        <v>633.10528999999997</v>
      </c>
    </row>
    <row r="132" spans="1:2">
      <c r="A132" s="3">
        <v>39083</v>
      </c>
      <c r="B132" s="64">
        <v>635.45803000000001</v>
      </c>
    </row>
    <row r="133" spans="1:2">
      <c r="A133" s="3">
        <v>39173</v>
      </c>
      <c r="B133" s="64">
        <v>635.05757000000006</v>
      </c>
    </row>
    <row r="134" spans="1:2">
      <c r="A134" s="3">
        <v>39264</v>
      </c>
      <c r="B134" s="64">
        <v>627.94926999999996</v>
      </c>
    </row>
    <row r="135" spans="1:2">
      <c r="A135" s="3">
        <v>39356</v>
      </c>
      <c r="B135" s="64">
        <v>625.91357000000005</v>
      </c>
    </row>
    <row r="136" spans="1:2">
      <c r="A136" s="3">
        <v>39448</v>
      </c>
      <c r="B136" s="64">
        <v>621.32488000000001</v>
      </c>
    </row>
    <row r="137" spans="1:2">
      <c r="A137" s="3">
        <v>39539</v>
      </c>
      <c r="B137" s="64">
        <v>605.63990999999999</v>
      </c>
    </row>
    <row r="138" spans="1:2">
      <c r="A138" s="3">
        <v>39630</v>
      </c>
      <c r="B138" s="64">
        <v>586.53429000000006</v>
      </c>
    </row>
    <row r="139" spans="1:2">
      <c r="A139" s="3">
        <v>39722</v>
      </c>
      <c r="B139" s="64">
        <v>581.12797999999998</v>
      </c>
    </row>
    <row r="140" spans="1:2">
      <c r="A140" s="3">
        <v>39814</v>
      </c>
      <c r="B140" s="64">
        <v>585.41632000000004</v>
      </c>
    </row>
    <row r="141" spans="1:2">
      <c r="A141" s="3">
        <v>39904</v>
      </c>
      <c r="B141" s="64">
        <v>570.08176000000003</v>
      </c>
    </row>
    <row r="142" spans="1:2">
      <c r="A142" s="3">
        <v>39995</v>
      </c>
      <c r="B142" s="64">
        <v>555.19772999999998</v>
      </c>
    </row>
    <row r="143" spans="1:2">
      <c r="A143" s="3">
        <v>40087</v>
      </c>
      <c r="B143" s="64">
        <v>550.97613999999999</v>
      </c>
    </row>
    <row r="144" spans="1:2">
      <c r="A144" s="3">
        <v>40179</v>
      </c>
      <c r="B144" s="64">
        <v>544.38512000000003</v>
      </c>
    </row>
    <row r="145" spans="1:2">
      <c r="A145" s="3">
        <v>40269</v>
      </c>
      <c r="B145" s="64">
        <v>539.44601999999998</v>
      </c>
    </row>
    <row r="146" spans="1:2">
      <c r="A146" s="3">
        <v>40360</v>
      </c>
      <c r="B146" s="64">
        <v>544.70214999999996</v>
      </c>
    </row>
    <row r="147" spans="1:2">
      <c r="A147" s="3">
        <v>40452</v>
      </c>
      <c r="B147" s="64">
        <v>540.81428000000005</v>
      </c>
    </row>
    <row r="148" spans="1:2">
      <c r="A148" s="3">
        <v>40544</v>
      </c>
      <c r="B148" s="64">
        <v>525.81344999999999</v>
      </c>
    </row>
    <row r="149" spans="1:2">
      <c r="A149" s="3">
        <v>40634</v>
      </c>
      <c r="B149" s="64">
        <v>516.55264</v>
      </c>
    </row>
    <row r="150" spans="1:2">
      <c r="A150" s="3">
        <v>40725</v>
      </c>
      <c r="B150" s="64">
        <v>520.40714000000003</v>
      </c>
    </row>
    <row r="151" spans="1:2">
      <c r="A151" s="3">
        <v>40817</v>
      </c>
      <c r="B151" s="64">
        <v>522.79326000000003</v>
      </c>
    </row>
    <row r="152" spans="1:2">
      <c r="A152" s="3">
        <v>40909</v>
      </c>
      <c r="B152" s="64">
        <v>517.32020999999997</v>
      </c>
    </row>
    <row r="153" spans="1:2">
      <c r="A153" s="3">
        <v>41000</v>
      </c>
      <c r="B153" s="64">
        <v>514.95078000000001</v>
      </c>
    </row>
    <row r="154" spans="1:2">
      <c r="A154" s="3">
        <v>41091</v>
      </c>
      <c r="B154" s="64">
        <v>521.84214999999995</v>
      </c>
    </row>
    <row r="155" spans="1:2">
      <c r="A155" s="3">
        <v>41183</v>
      </c>
      <c r="B155" s="64">
        <v>525.91357000000005</v>
      </c>
    </row>
    <row r="156" spans="1:2">
      <c r="A156" s="3">
        <v>41275</v>
      </c>
      <c r="B156" s="64">
        <v>528.53328999999997</v>
      </c>
    </row>
    <row r="157" spans="1:2">
      <c r="A157" s="3">
        <v>41365</v>
      </c>
      <c r="B157" s="64">
        <v>536.57601</v>
      </c>
    </row>
    <row r="158" spans="1:2">
      <c r="A158" s="3">
        <v>41456</v>
      </c>
      <c r="B158" s="64">
        <v>544.28499999999997</v>
      </c>
    </row>
    <row r="159" spans="1:2">
      <c r="A159" s="3">
        <v>41548</v>
      </c>
      <c r="B159" s="64">
        <v>548.62338999999997</v>
      </c>
    </row>
    <row r="160" spans="1:2">
      <c r="A160" s="3">
        <v>41640</v>
      </c>
      <c r="B160" s="64">
        <v>553.12864999999999</v>
      </c>
    </row>
    <row r="161" spans="1:2">
      <c r="A161" s="3">
        <v>41730</v>
      </c>
      <c r="B161" s="64">
        <v>563.85783000000004</v>
      </c>
    </row>
    <row r="162" spans="1:2">
      <c r="A162" s="3">
        <v>41821</v>
      </c>
      <c r="B162" s="64">
        <v>572.01734999999996</v>
      </c>
    </row>
    <row r="163" spans="1:2">
      <c r="A163" s="3">
        <v>41913</v>
      </c>
      <c r="B163" s="64">
        <v>576.65610000000004</v>
      </c>
    </row>
    <row r="164" spans="1:2">
      <c r="A164" s="3">
        <v>42005</v>
      </c>
      <c r="B164" s="64">
        <v>582.99683000000005</v>
      </c>
    </row>
    <row r="165" spans="1:2">
      <c r="A165" s="3">
        <v>42095</v>
      </c>
      <c r="B165" s="64">
        <v>592.47455000000002</v>
      </c>
    </row>
    <row r="166" spans="1:2">
      <c r="A166" s="3">
        <v>42186</v>
      </c>
      <c r="B166" s="64">
        <v>600.85099000000002</v>
      </c>
    </row>
    <row r="167" spans="1:2">
      <c r="A167" s="3">
        <v>42278</v>
      </c>
      <c r="B167" s="64">
        <v>605.68997000000002</v>
      </c>
    </row>
    <row r="168" spans="1:2">
      <c r="A168" s="3">
        <v>42370</v>
      </c>
      <c r="B168" s="64">
        <v>611.27982999999995</v>
      </c>
    </row>
    <row r="169" spans="1:2">
      <c r="A169" s="3">
        <v>42461</v>
      </c>
      <c r="B169" s="64">
        <v>622.70983000000001</v>
      </c>
    </row>
    <row r="170" spans="1:2">
      <c r="A170" s="3">
        <v>42552</v>
      </c>
      <c r="B170" s="64">
        <v>633.80610999999999</v>
      </c>
    </row>
    <row r="171" spans="1:2">
      <c r="A171" s="3">
        <v>42644</v>
      </c>
      <c r="B171" s="64">
        <v>638.72852</v>
      </c>
    </row>
    <row r="172" spans="1:2">
      <c r="A172" s="3">
        <v>42736</v>
      </c>
      <c r="B172" s="64">
        <v>643.33389</v>
      </c>
    </row>
    <row r="173" spans="1:2">
      <c r="A173" s="3">
        <v>42826</v>
      </c>
      <c r="B173" s="64">
        <v>657.75071000000003</v>
      </c>
    </row>
    <row r="174" spans="1:2">
      <c r="A174" s="3">
        <v>42917</v>
      </c>
      <c r="B174" s="64">
        <v>667.86251000000004</v>
      </c>
    </row>
    <row r="175" spans="1:2">
      <c r="A175" s="3">
        <v>43009</v>
      </c>
      <c r="B175" s="64">
        <v>673.41899000000001</v>
      </c>
    </row>
    <row r="176" spans="1:2">
      <c r="A176" s="3">
        <v>43101</v>
      </c>
      <c r="B176" s="64">
        <v>682.88003000000003</v>
      </c>
    </row>
    <row r="177" spans="1:2">
      <c r="A177" s="3">
        <v>43191</v>
      </c>
      <c r="B177" s="64">
        <v>695.46136999999999</v>
      </c>
    </row>
    <row r="178" spans="1:2">
      <c r="A178" s="3">
        <v>43282</v>
      </c>
      <c r="B178" s="64">
        <v>703.95461</v>
      </c>
    </row>
    <row r="179" spans="1:2">
      <c r="A179" s="3">
        <v>43374</v>
      </c>
      <c r="B179" s="64">
        <v>706.35742000000005</v>
      </c>
    </row>
    <row r="180" spans="1:2">
      <c r="A180" s="3">
        <v>43466</v>
      </c>
      <c r="B180" s="64">
        <v>714.26664000000005</v>
      </c>
    </row>
    <row r="181" spans="1:2">
      <c r="A181" s="3">
        <v>43556</v>
      </c>
      <c r="B181" s="64">
        <v>726.18053999999995</v>
      </c>
    </row>
    <row r="182" spans="1:2">
      <c r="A182" s="3">
        <v>43647</v>
      </c>
      <c r="B182" s="64">
        <v>735.44135000000006</v>
      </c>
    </row>
    <row r="183" spans="1:2">
      <c r="A183" s="3">
        <v>43739</v>
      </c>
      <c r="B183" s="64">
        <v>741.98230999999998</v>
      </c>
    </row>
    <row r="184" spans="1:2">
      <c r="A184" s="3">
        <v>43831</v>
      </c>
      <c r="B184" s="64">
        <v>750.59235999999999</v>
      </c>
    </row>
    <row r="185" spans="1:2">
      <c r="A185" s="3">
        <v>43922</v>
      </c>
      <c r="B185" s="64">
        <v>758.10112000000004</v>
      </c>
    </row>
    <row r="186" spans="1:2">
      <c r="A186" s="3">
        <v>44013</v>
      </c>
      <c r="B186" s="64">
        <v>771.39997000000005</v>
      </c>
    </row>
    <row r="187" spans="1:2">
      <c r="A187" s="3">
        <v>44105</v>
      </c>
      <c r="B187" s="64">
        <v>788.36976000000004</v>
      </c>
    </row>
    <row r="188" spans="1:2">
      <c r="A188" s="3">
        <v>44197</v>
      </c>
      <c r="B188" s="64">
        <v>807.39196000000004</v>
      </c>
    </row>
    <row r="189" spans="1:2">
      <c r="A189" s="3">
        <v>44287</v>
      </c>
      <c r="B189" s="64">
        <v>852.26097000000004</v>
      </c>
    </row>
    <row r="190" spans="1:2">
      <c r="A190" s="3">
        <v>44378</v>
      </c>
      <c r="B190" s="64">
        <v>899.78308000000004</v>
      </c>
    </row>
    <row r="191" spans="1:2">
      <c r="A191" s="3">
        <v>44470</v>
      </c>
      <c r="B191" s="64">
        <v>930.73586</v>
      </c>
    </row>
    <row r="192" spans="1:2">
      <c r="A192" s="3">
        <v>44562</v>
      </c>
      <c r="B192" s="64">
        <v>964.97581000000002</v>
      </c>
    </row>
    <row r="193" spans="1:2">
      <c r="A193" s="3">
        <v>44652</v>
      </c>
      <c r="B193" s="64">
        <v>1028.96713</v>
      </c>
    </row>
    <row r="194" spans="1:2">
      <c r="A194" s="3">
        <v>44743</v>
      </c>
      <c r="B194" s="64">
        <v>1046.0537300000001</v>
      </c>
    </row>
    <row r="195" spans="1:2">
      <c r="A195" s="3">
        <v>44835</v>
      </c>
      <c r="B195" s="64">
        <v>1037.8274699999999</v>
      </c>
    </row>
    <row r="196" spans="1:2">
      <c r="A196" s="3">
        <v>44927</v>
      </c>
      <c r="B196" s="64">
        <v>1043.5841800000001</v>
      </c>
    </row>
    <row r="197" spans="1:2">
      <c r="A197" s="3">
        <v>45017</v>
      </c>
      <c r="B197" s="64">
        <v>1075.98865</v>
      </c>
    </row>
    <row r="198" spans="1:2">
      <c r="A198" s="3">
        <v>45108</v>
      </c>
      <c r="B198" s="64">
        <v>1096.21225</v>
      </c>
    </row>
    <row r="199" spans="1:2">
      <c r="A199" s="3">
        <v>45200</v>
      </c>
      <c r="B199" s="64">
        <v>1097.4470200000001</v>
      </c>
    </row>
    <row r="200" spans="1:2">
      <c r="A200" s="3">
        <v>45292</v>
      </c>
      <c r="B200" s="64">
        <v>1108.9270799999999</v>
      </c>
    </row>
  </sheetData>
  <hyperlinks>
    <hyperlink ref="B3" location="Summary!A13" display="USSTHPI" xr:uid="{044EDAD4-1778-4140-BE9D-72D05D2CBF81}"/>
  </hyperlink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0732-9774-41CF-ACBB-D40FEB234B66}">
  <sheetPr>
    <tabColor rgb="FFFFFF00"/>
  </sheetPr>
  <dimension ref="A1:B776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86.089843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94</v>
      </c>
    </row>
    <row r="3" spans="1:2" ht="14.5">
      <c r="A3" s="5" t="s">
        <v>1</v>
      </c>
      <c r="B3" s="77" t="s">
        <v>93</v>
      </c>
    </row>
    <row r="4" spans="1:2">
      <c r="A4" s="3">
        <v>21916</v>
      </c>
      <c r="B4" s="71">
        <v>1092</v>
      </c>
    </row>
    <row r="5" spans="1:2">
      <c r="A5" s="3">
        <v>21947</v>
      </c>
      <c r="B5" s="71">
        <v>1088</v>
      </c>
    </row>
    <row r="6" spans="1:2">
      <c r="A6" s="3">
        <v>21976</v>
      </c>
      <c r="B6" s="71">
        <v>955</v>
      </c>
    </row>
    <row r="7" spans="1:2">
      <c r="A7" s="3">
        <v>22007</v>
      </c>
      <c r="B7" s="71">
        <v>1016</v>
      </c>
    </row>
    <row r="8" spans="1:2">
      <c r="A8" s="3">
        <v>22037</v>
      </c>
      <c r="B8" s="71">
        <v>1052</v>
      </c>
    </row>
    <row r="9" spans="1:2">
      <c r="A9" s="3">
        <v>22068</v>
      </c>
      <c r="B9" s="71">
        <v>958</v>
      </c>
    </row>
    <row r="10" spans="1:2">
      <c r="A10" s="3">
        <v>22098</v>
      </c>
      <c r="B10" s="71">
        <v>999</v>
      </c>
    </row>
    <row r="11" spans="1:2">
      <c r="A11" s="3">
        <v>22129</v>
      </c>
      <c r="B11" s="71">
        <v>994</v>
      </c>
    </row>
    <row r="12" spans="1:2">
      <c r="A12" s="3">
        <v>22160</v>
      </c>
      <c r="B12" s="71">
        <v>984</v>
      </c>
    </row>
    <row r="13" spans="1:2">
      <c r="A13" s="3">
        <v>22190</v>
      </c>
      <c r="B13" s="71">
        <v>972</v>
      </c>
    </row>
    <row r="14" spans="1:2">
      <c r="A14" s="3">
        <v>22221</v>
      </c>
      <c r="B14" s="71">
        <v>979</v>
      </c>
    </row>
    <row r="15" spans="1:2">
      <c r="A15" s="3">
        <v>22251</v>
      </c>
      <c r="B15" s="71">
        <v>951</v>
      </c>
    </row>
    <row r="16" spans="1:2">
      <c r="A16" s="3">
        <v>22282</v>
      </c>
      <c r="B16" s="71">
        <v>969</v>
      </c>
    </row>
    <row r="17" spans="1:2">
      <c r="A17" s="3">
        <v>22313</v>
      </c>
      <c r="B17" s="71">
        <v>961</v>
      </c>
    </row>
    <row r="18" spans="1:2">
      <c r="A18" s="3">
        <v>22341</v>
      </c>
      <c r="B18" s="71">
        <v>1000</v>
      </c>
    </row>
    <row r="19" spans="1:2">
      <c r="A19" s="3">
        <v>22372</v>
      </c>
      <c r="B19" s="71">
        <v>1002</v>
      </c>
    </row>
    <row r="20" spans="1:2">
      <c r="A20" s="3">
        <v>22402</v>
      </c>
      <c r="B20" s="71">
        <v>1027</v>
      </c>
    </row>
    <row r="21" spans="1:2">
      <c r="A21" s="3">
        <v>22433</v>
      </c>
      <c r="B21" s="71">
        <v>1070</v>
      </c>
    </row>
    <row r="22" spans="1:2">
      <c r="A22" s="3">
        <v>22463</v>
      </c>
      <c r="B22" s="71">
        <v>1083</v>
      </c>
    </row>
    <row r="23" spans="1:2">
      <c r="A23" s="3">
        <v>22494</v>
      </c>
      <c r="B23" s="71">
        <v>1159</v>
      </c>
    </row>
    <row r="24" spans="1:2">
      <c r="A24" s="3">
        <v>22525</v>
      </c>
      <c r="B24" s="71">
        <v>1098</v>
      </c>
    </row>
    <row r="25" spans="1:2">
      <c r="A25" s="3">
        <v>22555</v>
      </c>
      <c r="B25" s="71">
        <v>1123</v>
      </c>
    </row>
    <row r="26" spans="1:2">
      <c r="A26" s="3">
        <v>22586</v>
      </c>
      <c r="B26" s="71">
        <v>1152</v>
      </c>
    </row>
    <row r="27" spans="1:2">
      <c r="A27" s="3">
        <v>22616</v>
      </c>
      <c r="B27" s="71">
        <v>1161</v>
      </c>
    </row>
    <row r="28" spans="1:2">
      <c r="A28" s="3">
        <v>22647</v>
      </c>
      <c r="B28" s="71">
        <v>1122</v>
      </c>
    </row>
    <row r="29" spans="1:2">
      <c r="A29" s="3">
        <v>22678</v>
      </c>
      <c r="B29" s="71">
        <v>1194</v>
      </c>
    </row>
    <row r="30" spans="1:2">
      <c r="A30" s="3">
        <v>22706</v>
      </c>
      <c r="B30" s="71">
        <v>1134</v>
      </c>
    </row>
    <row r="31" spans="1:2">
      <c r="A31" s="3">
        <v>22737</v>
      </c>
      <c r="B31" s="71">
        <v>1235</v>
      </c>
    </row>
    <row r="32" spans="1:2">
      <c r="A32" s="3">
        <v>22767</v>
      </c>
      <c r="B32" s="71">
        <v>1142</v>
      </c>
    </row>
    <row r="33" spans="1:2">
      <c r="A33" s="3">
        <v>22798</v>
      </c>
      <c r="B33" s="71">
        <v>1154</v>
      </c>
    </row>
    <row r="34" spans="1:2">
      <c r="A34" s="3">
        <v>22828</v>
      </c>
      <c r="B34" s="71">
        <v>1189</v>
      </c>
    </row>
    <row r="35" spans="1:2">
      <c r="A35" s="3">
        <v>22859</v>
      </c>
      <c r="B35" s="71">
        <v>1200</v>
      </c>
    </row>
    <row r="36" spans="1:2">
      <c r="A36" s="3">
        <v>22890</v>
      </c>
      <c r="B36" s="71">
        <v>1223</v>
      </c>
    </row>
    <row r="37" spans="1:2">
      <c r="A37" s="3">
        <v>22920</v>
      </c>
      <c r="B37" s="71">
        <v>1181</v>
      </c>
    </row>
    <row r="38" spans="1:2">
      <c r="A38" s="3">
        <v>22951</v>
      </c>
      <c r="B38" s="71">
        <v>1236</v>
      </c>
    </row>
    <row r="39" spans="1:2">
      <c r="A39" s="3">
        <v>22981</v>
      </c>
      <c r="B39" s="71">
        <v>1236</v>
      </c>
    </row>
    <row r="40" spans="1:2">
      <c r="A40" s="3">
        <v>23012</v>
      </c>
      <c r="B40" s="71">
        <v>1248</v>
      </c>
    </row>
    <row r="41" spans="1:2">
      <c r="A41" s="3">
        <v>23043</v>
      </c>
      <c r="B41" s="71">
        <v>1212</v>
      </c>
    </row>
    <row r="42" spans="1:2">
      <c r="A42" s="3">
        <v>23071</v>
      </c>
      <c r="B42" s="71">
        <v>1258</v>
      </c>
    </row>
    <row r="43" spans="1:2">
      <c r="A43" s="3">
        <v>23102</v>
      </c>
      <c r="B43" s="71">
        <v>1288</v>
      </c>
    </row>
    <row r="44" spans="1:2">
      <c r="A44" s="3">
        <v>23132</v>
      </c>
      <c r="B44" s="71">
        <v>1350</v>
      </c>
    </row>
    <row r="45" spans="1:2">
      <c r="A45" s="3">
        <v>23163</v>
      </c>
      <c r="B45" s="71">
        <v>1345</v>
      </c>
    </row>
    <row r="46" spans="1:2">
      <c r="A46" s="3">
        <v>23193</v>
      </c>
      <c r="B46" s="71">
        <v>1321</v>
      </c>
    </row>
    <row r="47" spans="1:2">
      <c r="A47" s="3">
        <v>23224</v>
      </c>
      <c r="B47" s="71">
        <v>1310</v>
      </c>
    </row>
    <row r="48" spans="1:2">
      <c r="A48" s="3">
        <v>23255</v>
      </c>
      <c r="B48" s="71">
        <v>1413</v>
      </c>
    </row>
    <row r="49" spans="1:2">
      <c r="A49" s="3">
        <v>23285</v>
      </c>
      <c r="B49" s="71">
        <v>1414</v>
      </c>
    </row>
    <row r="50" spans="1:2">
      <c r="A50" s="3">
        <v>23316</v>
      </c>
      <c r="B50" s="71">
        <v>1357</v>
      </c>
    </row>
    <row r="51" spans="1:2">
      <c r="A51" s="3">
        <v>23346</v>
      </c>
      <c r="B51" s="71">
        <v>1423</v>
      </c>
    </row>
    <row r="52" spans="1:2">
      <c r="A52" s="3">
        <v>23377</v>
      </c>
      <c r="B52" s="71">
        <v>1296</v>
      </c>
    </row>
    <row r="53" spans="1:2">
      <c r="A53" s="3">
        <v>23408</v>
      </c>
      <c r="B53" s="71">
        <v>1442</v>
      </c>
    </row>
    <row r="54" spans="1:2">
      <c r="A54" s="3">
        <v>23437</v>
      </c>
      <c r="B54" s="71">
        <v>1313</v>
      </c>
    </row>
    <row r="55" spans="1:2">
      <c r="A55" s="3">
        <v>23468</v>
      </c>
      <c r="B55" s="71">
        <v>1264</v>
      </c>
    </row>
    <row r="56" spans="1:2">
      <c r="A56" s="3">
        <v>23498</v>
      </c>
      <c r="B56" s="71">
        <v>1299</v>
      </c>
    </row>
    <row r="57" spans="1:2">
      <c r="A57" s="3">
        <v>23529</v>
      </c>
      <c r="B57" s="71">
        <v>1280</v>
      </c>
    </row>
    <row r="58" spans="1:2">
      <c r="A58" s="3">
        <v>23559</v>
      </c>
      <c r="B58" s="71">
        <v>1304</v>
      </c>
    </row>
    <row r="59" spans="1:2">
      <c r="A59" s="3">
        <v>23590</v>
      </c>
      <c r="B59" s="71">
        <v>1306</v>
      </c>
    </row>
    <row r="60" spans="1:2">
      <c r="A60" s="3">
        <v>23621</v>
      </c>
      <c r="B60" s="71">
        <v>1265</v>
      </c>
    </row>
    <row r="61" spans="1:2">
      <c r="A61" s="3">
        <v>23651</v>
      </c>
      <c r="B61" s="71">
        <v>1230</v>
      </c>
    </row>
    <row r="62" spans="1:2">
      <c r="A62" s="3">
        <v>23682</v>
      </c>
      <c r="B62" s="71">
        <v>1254</v>
      </c>
    </row>
    <row r="63" spans="1:2">
      <c r="A63" s="3">
        <v>23712</v>
      </c>
      <c r="B63" s="71">
        <v>1164</v>
      </c>
    </row>
    <row r="64" spans="1:2">
      <c r="A64" s="3">
        <v>23743</v>
      </c>
      <c r="B64" s="71">
        <v>1264</v>
      </c>
    </row>
    <row r="65" spans="1:2">
      <c r="A65" s="3">
        <v>23774</v>
      </c>
      <c r="B65" s="71">
        <v>1185</v>
      </c>
    </row>
    <row r="66" spans="1:2">
      <c r="A66" s="3">
        <v>23802</v>
      </c>
      <c r="B66" s="71">
        <v>1211</v>
      </c>
    </row>
    <row r="67" spans="1:2">
      <c r="A67" s="3">
        <v>23833</v>
      </c>
      <c r="B67" s="71">
        <v>1162</v>
      </c>
    </row>
    <row r="68" spans="1:2">
      <c r="A68" s="3">
        <v>23863</v>
      </c>
      <c r="B68" s="71">
        <v>1207</v>
      </c>
    </row>
    <row r="69" spans="1:2">
      <c r="A69" s="3">
        <v>23894</v>
      </c>
      <c r="B69" s="71">
        <v>1241</v>
      </c>
    </row>
    <row r="70" spans="1:2">
      <c r="A70" s="3">
        <v>23924</v>
      </c>
      <c r="B70" s="71">
        <v>1237</v>
      </c>
    </row>
    <row r="71" spans="1:2">
      <c r="A71" s="3">
        <v>23955</v>
      </c>
      <c r="B71" s="71">
        <v>1249</v>
      </c>
    </row>
    <row r="72" spans="1:2">
      <c r="A72" s="3">
        <v>23986</v>
      </c>
      <c r="B72" s="71">
        <v>1227</v>
      </c>
    </row>
    <row r="73" spans="1:2">
      <c r="A73" s="3">
        <v>24016</v>
      </c>
      <c r="B73" s="71">
        <v>1279</v>
      </c>
    </row>
    <row r="74" spans="1:2">
      <c r="A74" s="3">
        <v>24047</v>
      </c>
      <c r="B74" s="71">
        <v>1306</v>
      </c>
    </row>
    <row r="75" spans="1:2">
      <c r="A75" s="3">
        <v>24077</v>
      </c>
      <c r="B75" s="71">
        <v>1315</v>
      </c>
    </row>
    <row r="76" spans="1:2">
      <c r="A76" s="3">
        <v>24108</v>
      </c>
      <c r="B76" s="71">
        <v>1325</v>
      </c>
    </row>
    <row r="77" spans="1:2">
      <c r="A77" s="3">
        <v>24139</v>
      </c>
      <c r="B77" s="71">
        <v>1159</v>
      </c>
    </row>
    <row r="78" spans="1:2">
      <c r="A78" s="3">
        <v>24167</v>
      </c>
      <c r="B78" s="71">
        <v>1234</v>
      </c>
    </row>
    <row r="79" spans="1:2">
      <c r="A79" s="3">
        <v>24198</v>
      </c>
      <c r="B79" s="71">
        <v>1145</v>
      </c>
    </row>
    <row r="80" spans="1:2">
      <c r="A80" s="3">
        <v>24228</v>
      </c>
      <c r="B80" s="71">
        <v>1078</v>
      </c>
    </row>
    <row r="81" spans="1:2">
      <c r="A81" s="3">
        <v>24259</v>
      </c>
      <c r="B81" s="71">
        <v>956</v>
      </c>
    </row>
    <row r="82" spans="1:2">
      <c r="A82" s="3">
        <v>24289</v>
      </c>
      <c r="B82" s="71">
        <v>932</v>
      </c>
    </row>
    <row r="83" spans="1:2">
      <c r="A83" s="3">
        <v>24320</v>
      </c>
      <c r="B83" s="71">
        <v>877</v>
      </c>
    </row>
    <row r="84" spans="1:2">
      <c r="A84" s="3">
        <v>24351</v>
      </c>
      <c r="B84" s="71">
        <v>774</v>
      </c>
    </row>
    <row r="85" spans="1:2">
      <c r="A85" s="3">
        <v>24381</v>
      </c>
      <c r="B85" s="71">
        <v>739</v>
      </c>
    </row>
    <row r="86" spans="1:2">
      <c r="A86" s="3">
        <v>24412</v>
      </c>
      <c r="B86" s="71">
        <v>736</v>
      </c>
    </row>
    <row r="87" spans="1:2">
      <c r="A87" s="3">
        <v>24442</v>
      </c>
      <c r="B87" s="71">
        <v>743</v>
      </c>
    </row>
    <row r="88" spans="1:2">
      <c r="A88" s="3">
        <v>24473</v>
      </c>
      <c r="B88" s="71">
        <v>995</v>
      </c>
    </row>
    <row r="89" spans="1:2">
      <c r="A89" s="3">
        <v>24504</v>
      </c>
      <c r="B89" s="71">
        <v>907</v>
      </c>
    </row>
    <row r="90" spans="1:2">
      <c r="A90" s="3">
        <v>24532</v>
      </c>
      <c r="B90" s="71">
        <v>955</v>
      </c>
    </row>
    <row r="91" spans="1:2">
      <c r="A91" s="3">
        <v>24563</v>
      </c>
      <c r="B91" s="71">
        <v>1035</v>
      </c>
    </row>
    <row r="92" spans="1:2">
      <c r="A92" s="3">
        <v>24593</v>
      </c>
      <c r="B92" s="71">
        <v>1076</v>
      </c>
    </row>
    <row r="93" spans="1:2">
      <c r="A93" s="3">
        <v>24624</v>
      </c>
      <c r="B93" s="71">
        <v>1169</v>
      </c>
    </row>
    <row r="94" spans="1:2">
      <c r="A94" s="3">
        <v>24654</v>
      </c>
      <c r="B94" s="71">
        <v>1177</v>
      </c>
    </row>
    <row r="95" spans="1:2">
      <c r="A95" s="3">
        <v>24685</v>
      </c>
      <c r="B95" s="71">
        <v>1229</v>
      </c>
    </row>
    <row r="96" spans="1:2">
      <c r="A96" s="3">
        <v>24716</v>
      </c>
      <c r="B96" s="71">
        <v>1279</v>
      </c>
    </row>
    <row r="97" spans="1:2">
      <c r="A97" s="3">
        <v>24746</v>
      </c>
      <c r="B97" s="71">
        <v>1280</v>
      </c>
    </row>
    <row r="98" spans="1:2">
      <c r="A98" s="3">
        <v>24777</v>
      </c>
      <c r="B98" s="71">
        <v>1297</v>
      </c>
    </row>
    <row r="99" spans="1:2">
      <c r="A99" s="3">
        <v>24807</v>
      </c>
      <c r="B99" s="71">
        <v>1315</v>
      </c>
    </row>
    <row r="100" spans="1:2">
      <c r="A100" s="3">
        <v>24838</v>
      </c>
      <c r="B100" s="71">
        <v>1179</v>
      </c>
    </row>
    <row r="101" spans="1:2">
      <c r="A101" s="3">
        <v>24869</v>
      </c>
      <c r="B101" s="71">
        <v>1342</v>
      </c>
    </row>
    <row r="102" spans="1:2">
      <c r="A102" s="3">
        <v>24898</v>
      </c>
      <c r="B102" s="71">
        <v>1370</v>
      </c>
    </row>
    <row r="103" spans="1:2">
      <c r="A103" s="3">
        <v>24929</v>
      </c>
      <c r="B103" s="71">
        <v>1286</v>
      </c>
    </row>
    <row r="104" spans="1:2">
      <c r="A104" s="3">
        <v>24959</v>
      </c>
      <c r="B104" s="71">
        <v>1297</v>
      </c>
    </row>
    <row r="105" spans="1:2">
      <c r="A105" s="3">
        <v>24990</v>
      </c>
      <c r="B105" s="71">
        <v>1300</v>
      </c>
    </row>
    <row r="106" spans="1:2">
      <c r="A106" s="3">
        <v>25020</v>
      </c>
      <c r="B106" s="71">
        <v>1344</v>
      </c>
    </row>
    <row r="107" spans="1:2">
      <c r="A107" s="3">
        <v>25051</v>
      </c>
      <c r="B107" s="71">
        <v>1357</v>
      </c>
    </row>
    <row r="108" spans="1:2">
      <c r="A108" s="3">
        <v>25082</v>
      </c>
      <c r="B108" s="71">
        <v>1464</v>
      </c>
    </row>
    <row r="109" spans="1:2">
      <c r="A109" s="3">
        <v>25112</v>
      </c>
      <c r="B109" s="71">
        <v>1421</v>
      </c>
    </row>
    <row r="110" spans="1:2">
      <c r="A110" s="3">
        <v>25143</v>
      </c>
      <c r="B110" s="71">
        <v>1436</v>
      </c>
    </row>
    <row r="111" spans="1:2">
      <c r="A111" s="3">
        <v>25173</v>
      </c>
      <c r="B111" s="71">
        <v>1389</v>
      </c>
    </row>
    <row r="112" spans="1:2">
      <c r="A112" s="3">
        <v>25204</v>
      </c>
      <c r="B112" s="71">
        <v>1459</v>
      </c>
    </row>
    <row r="113" spans="1:2">
      <c r="A113" s="3">
        <v>25235</v>
      </c>
      <c r="B113" s="71">
        <v>1495</v>
      </c>
    </row>
    <row r="114" spans="1:2">
      <c r="A114" s="3">
        <v>25263</v>
      </c>
      <c r="B114" s="71">
        <v>1438</v>
      </c>
    </row>
    <row r="115" spans="1:2">
      <c r="A115" s="3">
        <v>25294</v>
      </c>
      <c r="B115" s="71">
        <v>1441</v>
      </c>
    </row>
    <row r="116" spans="1:2">
      <c r="A116" s="3">
        <v>25324</v>
      </c>
      <c r="B116" s="71">
        <v>1328</v>
      </c>
    </row>
    <row r="117" spans="1:2">
      <c r="A117" s="3">
        <v>25355</v>
      </c>
      <c r="B117" s="71">
        <v>1349</v>
      </c>
    </row>
    <row r="118" spans="1:2">
      <c r="A118" s="3">
        <v>25385</v>
      </c>
      <c r="B118" s="71">
        <v>1278</v>
      </c>
    </row>
    <row r="119" spans="1:2">
      <c r="A119" s="3">
        <v>25416</v>
      </c>
      <c r="B119" s="71">
        <v>1317</v>
      </c>
    </row>
    <row r="120" spans="1:2">
      <c r="A120" s="3">
        <v>25447</v>
      </c>
      <c r="B120" s="71">
        <v>1263</v>
      </c>
    </row>
    <row r="121" spans="1:2">
      <c r="A121" s="3">
        <v>25477</v>
      </c>
      <c r="B121" s="71">
        <v>1216</v>
      </c>
    </row>
    <row r="122" spans="1:2">
      <c r="A122" s="3">
        <v>25508</v>
      </c>
      <c r="B122" s="71">
        <v>1191</v>
      </c>
    </row>
    <row r="123" spans="1:2">
      <c r="A123" s="3">
        <v>25538</v>
      </c>
      <c r="B123" s="71">
        <v>1155</v>
      </c>
    </row>
    <row r="124" spans="1:2">
      <c r="A124" s="3">
        <v>25569</v>
      </c>
      <c r="B124" s="71">
        <v>1062</v>
      </c>
    </row>
    <row r="125" spans="1:2">
      <c r="A125" s="3">
        <v>25600</v>
      </c>
      <c r="B125" s="71">
        <v>1118</v>
      </c>
    </row>
    <row r="126" spans="1:2">
      <c r="A126" s="3">
        <v>25628</v>
      </c>
      <c r="B126" s="71">
        <v>1132</v>
      </c>
    </row>
    <row r="127" spans="1:2">
      <c r="A127" s="3">
        <v>25659</v>
      </c>
      <c r="B127" s="71">
        <v>1224</v>
      </c>
    </row>
    <row r="128" spans="1:2">
      <c r="A128" s="3">
        <v>25689</v>
      </c>
      <c r="B128" s="71">
        <v>1328</v>
      </c>
    </row>
    <row r="129" spans="1:2">
      <c r="A129" s="3">
        <v>25720</v>
      </c>
      <c r="B129" s="71">
        <v>1322</v>
      </c>
    </row>
    <row r="130" spans="1:2">
      <c r="A130" s="3">
        <v>25750</v>
      </c>
      <c r="B130" s="71">
        <v>1324</v>
      </c>
    </row>
    <row r="131" spans="1:2">
      <c r="A131" s="3">
        <v>25781</v>
      </c>
      <c r="B131" s="71">
        <v>1394</v>
      </c>
    </row>
    <row r="132" spans="1:2">
      <c r="A132" s="3">
        <v>25812</v>
      </c>
      <c r="B132" s="71">
        <v>1426</v>
      </c>
    </row>
    <row r="133" spans="1:2">
      <c r="A133" s="3">
        <v>25842</v>
      </c>
      <c r="B133" s="71">
        <v>1564</v>
      </c>
    </row>
    <row r="134" spans="1:2">
      <c r="A134" s="3">
        <v>25873</v>
      </c>
      <c r="B134" s="71">
        <v>1502</v>
      </c>
    </row>
    <row r="135" spans="1:2">
      <c r="A135" s="3">
        <v>25903</v>
      </c>
      <c r="B135" s="71">
        <v>1767</v>
      </c>
    </row>
    <row r="136" spans="1:2">
      <c r="A136" s="3">
        <v>25934</v>
      </c>
      <c r="B136" s="71">
        <v>1643</v>
      </c>
    </row>
    <row r="137" spans="1:2">
      <c r="A137" s="3">
        <v>25965</v>
      </c>
      <c r="B137" s="71">
        <v>1588</v>
      </c>
    </row>
    <row r="138" spans="1:2">
      <c r="A138" s="3">
        <v>25993</v>
      </c>
      <c r="B138" s="71">
        <v>1759</v>
      </c>
    </row>
    <row r="139" spans="1:2">
      <c r="A139" s="3">
        <v>26024</v>
      </c>
      <c r="B139" s="71">
        <v>1745</v>
      </c>
    </row>
    <row r="140" spans="1:2">
      <c r="A140" s="3">
        <v>26054</v>
      </c>
      <c r="B140" s="71">
        <v>1972</v>
      </c>
    </row>
    <row r="141" spans="1:2">
      <c r="A141" s="3">
        <v>26085</v>
      </c>
      <c r="B141" s="71">
        <v>1903</v>
      </c>
    </row>
    <row r="142" spans="1:2">
      <c r="A142" s="3">
        <v>26115</v>
      </c>
      <c r="B142" s="71">
        <v>2069</v>
      </c>
    </row>
    <row r="143" spans="1:2">
      <c r="A143" s="3">
        <v>26146</v>
      </c>
      <c r="B143" s="71">
        <v>2004</v>
      </c>
    </row>
    <row r="144" spans="1:2">
      <c r="A144" s="3">
        <v>26177</v>
      </c>
      <c r="B144" s="71">
        <v>1996</v>
      </c>
    </row>
    <row r="145" spans="1:2">
      <c r="A145" s="3">
        <v>26207</v>
      </c>
      <c r="B145" s="71">
        <v>2026</v>
      </c>
    </row>
    <row r="146" spans="1:2">
      <c r="A146" s="3">
        <v>26238</v>
      </c>
      <c r="B146" s="71">
        <v>2079</v>
      </c>
    </row>
    <row r="147" spans="1:2">
      <c r="A147" s="3">
        <v>26268</v>
      </c>
      <c r="B147" s="71">
        <v>2133</v>
      </c>
    </row>
    <row r="148" spans="1:2">
      <c r="A148" s="3">
        <v>26299</v>
      </c>
      <c r="B148" s="71">
        <v>2238</v>
      </c>
    </row>
    <row r="149" spans="1:2">
      <c r="A149" s="3">
        <v>26330</v>
      </c>
      <c r="B149" s="71">
        <v>2169</v>
      </c>
    </row>
    <row r="150" spans="1:2">
      <c r="A150" s="3">
        <v>26359</v>
      </c>
      <c r="B150" s="71">
        <v>2105</v>
      </c>
    </row>
    <row r="151" spans="1:2">
      <c r="A151" s="3">
        <v>26390</v>
      </c>
      <c r="B151" s="71">
        <v>2139</v>
      </c>
    </row>
    <row r="152" spans="1:2">
      <c r="A152" s="3">
        <v>26420</v>
      </c>
      <c r="B152" s="71">
        <v>2067</v>
      </c>
    </row>
    <row r="153" spans="1:2">
      <c r="A153" s="3">
        <v>26451</v>
      </c>
      <c r="B153" s="71">
        <v>2183</v>
      </c>
    </row>
    <row r="154" spans="1:2">
      <c r="A154" s="3">
        <v>26481</v>
      </c>
      <c r="B154" s="71">
        <v>2195</v>
      </c>
    </row>
    <row r="155" spans="1:2">
      <c r="A155" s="3">
        <v>26512</v>
      </c>
      <c r="B155" s="71">
        <v>2263</v>
      </c>
    </row>
    <row r="156" spans="1:2">
      <c r="A156" s="3">
        <v>26543</v>
      </c>
      <c r="B156" s="71">
        <v>2393</v>
      </c>
    </row>
    <row r="157" spans="1:2">
      <c r="A157" s="3">
        <v>26573</v>
      </c>
      <c r="B157" s="71">
        <v>2354</v>
      </c>
    </row>
    <row r="158" spans="1:2">
      <c r="A158" s="3">
        <v>26604</v>
      </c>
      <c r="B158" s="71">
        <v>2234</v>
      </c>
    </row>
    <row r="159" spans="1:2">
      <c r="A159" s="3">
        <v>26634</v>
      </c>
      <c r="B159" s="71">
        <v>2419</v>
      </c>
    </row>
    <row r="160" spans="1:2">
      <c r="A160" s="3">
        <v>26665</v>
      </c>
      <c r="B160" s="71">
        <v>2271</v>
      </c>
    </row>
    <row r="161" spans="1:2">
      <c r="A161" s="3">
        <v>26696</v>
      </c>
      <c r="B161" s="71">
        <v>2226</v>
      </c>
    </row>
    <row r="162" spans="1:2">
      <c r="A162" s="3">
        <v>26724</v>
      </c>
      <c r="B162" s="71">
        <v>2062</v>
      </c>
    </row>
    <row r="163" spans="1:2">
      <c r="A163" s="3">
        <v>26755</v>
      </c>
      <c r="B163" s="71">
        <v>1908</v>
      </c>
    </row>
    <row r="164" spans="1:2">
      <c r="A164" s="3">
        <v>26785</v>
      </c>
      <c r="B164" s="71">
        <v>1931</v>
      </c>
    </row>
    <row r="165" spans="1:2">
      <c r="A165" s="3">
        <v>26816</v>
      </c>
      <c r="B165" s="71">
        <v>2051</v>
      </c>
    </row>
    <row r="166" spans="1:2">
      <c r="A166" s="3">
        <v>26846</v>
      </c>
      <c r="B166" s="71">
        <v>1819</v>
      </c>
    </row>
    <row r="167" spans="1:2">
      <c r="A167" s="3">
        <v>26877</v>
      </c>
      <c r="B167" s="71">
        <v>1809</v>
      </c>
    </row>
    <row r="168" spans="1:2">
      <c r="A168" s="3">
        <v>26908</v>
      </c>
      <c r="B168" s="71">
        <v>1704</v>
      </c>
    </row>
    <row r="169" spans="1:2">
      <c r="A169" s="3">
        <v>26938</v>
      </c>
      <c r="B169" s="71">
        <v>1411</v>
      </c>
    </row>
    <row r="170" spans="1:2">
      <c r="A170" s="3">
        <v>26969</v>
      </c>
      <c r="B170" s="71">
        <v>1402</v>
      </c>
    </row>
    <row r="171" spans="1:2">
      <c r="A171" s="3">
        <v>26999</v>
      </c>
      <c r="B171" s="71">
        <v>1288</v>
      </c>
    </row>
    <row r="172" spans="1:2">
      <c r="A172" s="3">
        <v>27030</v>
      </c>
      <c r="B172" s="71">
        <v>1331</v>
      </c>
    </row>
    <row r="173" spans="1:2">
      <c r="A173" s="3">
        <v>27061</v>
      </c>
      <c r="B173" s="71">
        <v>1360</v>
      </c>
    </row>
    <row r="174" spans="1:2">
      <c r="A174" s="3">
        <v>27089</v>
      </c>
      <c r="B174" s="71">
        <v>1440</v>
      </c>
    </row>
    <row r="175" spans="1:2">
      <c r="A175" s="3">
        <v>27120</v>
      </c>
      <c r="B175" s="71">
        <v>1254</v>
      </c>
    </row>
    <row r="176" spans="1:2">
      <c r="A176" s="3">
        <v>27150</v>
      </c>
      <c r="B176" s="71">
        <v>1138</v>
      </c>
    </row>
    <row r="177" spans="1:2">
      <c r="A177" s="3">
        <v>27181</v>
      </c>
      <c r="B177" s="71">
        <v>1086</v>
      </c>
    </row>
    <row r="178" spans="1:2">
      <c r="A178" s="3">
        <v>27211</v>
      </c>
      <c r="B178" s="71">
        <v>1002</v>
      </c>
    </row>
    <row r="179" spans="1:2">
      <c r="A179" s="3">
        <v>27242</v>
      </c>
      <c r="B179" s="71">
        <v>917</v>
      </c>
    </row>
    <row r="180" spans="1:2">
      <c r="A180" s="3">
        <v>27273</v>
      </c>
      <c r="B180" s="71">
        <v>840</v>
      </c>
    </row>
    <row r="181" spans="1:2">
      <c r="A181" s="3">
        <v>27303</v>
      </c>
      <c r="B181" s="71">
        <v>824</v>
      </c>
    </row>
    <row r="182" spans="1:2">
      <c r="A182" s="3">
        <v>27334</v>
      </c>
      <c r="B182" s="71">
        <v>783</v>
      </c>
    </row>
    <row r="183" spans="1:2">
      <c r="A183" s="3">
        <v>27364</v>
      </c>
      <c r="B183" s="71">
        <v>869</v>
      </c>
    </row>
    <row r="184" spans="1:2">
      <c r="A184" s="3">
        <v>27395</v>
      </c>
      <c r="B184" s="71">
        <v>726</v>
      </c>
    </row>
    <row r="185" spans="1:2">
      <c r="A185" s="3">
        <v>27426</v>
      </c>
      <c r="B185" s="71">
        <v>729</v>
      </c>
    </row>
    <row r="186" spans="1:2">
      <c r="A186" s="3">
        <v>27454</v>
      </c>
      <c r="B186" s="71">
        <v>709</v>
      </c>
    </row>
    <row r="187" spans="1:2">
      <c r="A187" s="3">
        <v>27485</v>
      </c>
      <c r="B187" s="71">
        <v>866</v>
      </c>
    </row>
    <row r="188" spans="1:2">
      <c r="A188" s="3">
        <v>27515</v>
      </c>
      <c r="B188" s="71">
        <v>914</v>
      </c>
    </row>
    <row r="189" spans="1:2">
      <c r="A189" s="3">
        <v>27546</v>
      </c>
      <c r="B189" s="71">
        <v>946</v>
      </c>
    </row>
    <row r="190" spans="1:2">
      <c r="A190" s="3">
        <v>27576</v>
      </c>
      <c r="B190" s="71">
        <v>1020</v>
      </c>
    </row>
    <row r="191" spans="1:2">
      <c r="A191" s="3">
        <v>27607</v>
      </c>
      <c r="B191" s="71">
        <v>994</v>
      </c>
    </row>
    <row r="192" spans="1:2">
      <c r="A192" s="3">
        <v>27638</v>
      </c>
      <c r="B192" s="71">
        <v>1064</v>
      </c>
    </row>
    <row r="193" spans="1:2">
      <c r="A193" s="3">
        <v>27668</v>
      </c>
      <c r="B193" s="71">
        <v>1096</v>
      </c>
    </row>
    <row r="194" spans="1:2">
      <c r="A194" s="3">
        <v>27699</v>
      </c>
      <c r="B194" s="71">
        <v>1110</v>
      </c>
    </row>
    <row r="195" spans="1:2">
      <c r="A195" s="3">
        <v>27729</v>
      </c>
      <c r="B195" s="71">
        <v>1091</v>
      </c>
    </row>
    <row r="196" spans="1:2">
      <c r="A196" s="3">
        <v>27760</v>
      </c>
      <c r="B196" s="71">
        <v>1195</v>
      </c>
    </row>
    <row r="197" spans="1:2">
      <c r="A197" s="3">
        <v>27791</v>
      </c>
      <c r="B197" s="71">
        <v>1190</v>
      </c>
    </row>
    <row r="198" spans="1:2">
      <c r="A198" s="3">
        <v>27820</v>
      </c>
      <c r="B198" s="71">
        <v>1164</v>
      </c>
    </row>
    <row r="199" spans="1:2">
      <c r="A199" s="3">
        <v>27851</v>
      </c>
      <c r="B199" s="71">
        <v>1132</v>
      </c>
    </row>
    <row r="200" spans="1:2">
      <c r="A200" s="3">
        <v>27881</v>
      </c>
      <c r="B200" s="71">
        <v>1194</v>
      </c>
    </row>
    <row r="201" spans="1:2">
      <c r="A201" s="3">
        <v>27912</v>
      </c>
      <c r="B201" s="71">
        <v>1188</v>
      </c>
    </row>
    <row r="202" spans="1:2">
      <c r="A202" s="3">
        <v>27942</v>
      </c>
      <c r="B202" s="71">
        <v>1245</v>
      </c>
    </row>
    <row r="203" spans="1:2">
      <c r="A203" s="3">
        <v>27973</v>
      </c>
      <c r="B203" s="71">
        <v>1309</v>
      </c>
    </row>
    <row r="204" spans="1:2">
      <c r="A204" s="3">
        <v>28004</v>
      </c>
      <c r="B204" s="71">
        <v>1481</v>
      </c>
    </row>
    <row r="205" spans="1:2">
      <c r="A205" s="3">
        <v>28034</v>
      </c>
      <c r="B205" s="71">
        <v>1425</v>
      </c>
    </row>
    <row r="206" spans="1:2">
      <c r="A206" s="3">
        <v>28065</v>
      </c>
      <c r="B206" s="71">
        <v>1531</v>
      </c>
    </row>
    <row r="207" spans="1:2">
      <c r="A207" s="3">
        <v>28095</v>
      </c>
      <c r="B207" s="71">
        <v>1511</v>
      </c>
    </row>
    <row r="208" spans="1:2">
      <c r="A208" s="3">
        <v>28126</v>
      </c>
      <c r="B208" s="71">
        <v>1466</v>
      </c>
    </row>
    <row r="209" spans="1:2">
      <c r="A209" s="3">
        <v>28157</v>
      </c>
      <c r="B209" s="71">
        <v>1560</v>
      </c>
    </row>
    <row r="210" spans="1:2">
      <c r="A210" s="3">
        <v>28185</v>
      </c>
      <c r="B210" s="71">
        <v>1660</v>
      </c>
    </row>
    <row r="211" spans="1:2">
      <c r="A211" s="3">
        <v>28216</v>
      </c>
      <c r="B211" s="71">
        <v>1660</v>
      </c>
    </row>
    <row r="212" spans="1:2">
      <c r="A212" s="3">
        <v>28246</v>
      </c>
      <c r="B212" s="71">
        <v>1668</v>
      </c>
    </row>
    <row r="213" spans="1:2">
      <c r="A213" s="3">
        <v>28277</v>
      </c>
      <c r="B213" s="71">
        <v>1752</v>
      </c>
    </row>
    <row r="214" spans="1:2">
      <c r="A214" s="3">
        <v>28307</v>
      </c>
      <c r="B214" s="71">
        <v>1687</v>
      </c>
    </row>
    <row r="215" spans="1:2">
      <c r="A215" s="3">
        <v>28338</v>
      </c>
      <c r="B215" s="71">
        <v>1780</v>
      </c>
    </row>
    <row r="216" spans="1:2">
      <c r="A216" s="3">
        <v>28369</v>
      </c>
      <c r="B216" s="71">
        <v>1674</v>
      </c>
    </row>
    <row r="217" spans="1:2">
      <c r="A217" s="3">
        <v>28399</v>
      </c>
      <c r="B217" s="71">
        <v>1758</v>
      </c>
    </row>
    <row r="218" spans="1:2">
      <c r="A218" s="3">
        <v>28430</v>
      </c>
      <c r="B218" s="71">
        <v>1771</v>
      </c>
    </row>
    <row r="219" spans="1:2">
      <c r="A219" s="3">
        <v>28460</v>
      </c>
      <c r="B219" s="71">
        <v>1754</v>
      </c>
    </row>
    <row r="220" spans="1:2">
      <c r="A220" s="3">
        <v>28491</v>
      </c>
      <c r="B220" s="71">
        <v>1740</v>
      </c>
    </row>
    <row r="221" spans="1:2">
      <c r="A221" s="3">
        <v>28522</v>
      </c>
      <c r="B221" s="71">
        <v>1736</v>
      </c>
    </row>
    <row r="222" spans="1:2">
      <c r="A222" s="3">
        <v>28550</v>
      </c>
      <c r="B222" s="71">
        <v>1799</v>
      </c>
    </row>
    <row r="223" spans="1:2">
      <c r="A223" s="3">
        <v>28581</v>
      </c>
      <c r="B223" s="71">
        <v>1948</v>
      </c>
    </row>
    <row r="224" spans="1:2">
      <c r="A224" s="3">
        <v>28611</v>
      </c>
      <c r="B224" s="71">
        <v>1766</v>
      </c>
    </row>
    <row r="225" spans="1:2">
      <c r="A225" s="3">
        <v>28642</v>
      </c>
      <c r="B225" s="71">
        <v>1983</v>
      </c>
    </row>
    <row r="226" spans="1:2">
      <c r="A226" s="3">
        <v>28672</v>
      </c>
      <c r="B226" s="71">
        <v>1786</v>
      </c>
    </row>
    <row r="227" spans="1:2">
      <c r="A227" s="3">
        <v>28703</v>
      </c>
      <c r="B227" s="71">
        <v>1691</v>
      </c>
    </row>
    <row r="228" spans="1:2">
      <c r="A228" s="3">
        <v>28734</v>
      </c>
      <c r="B228" s="71">
        <v>1751</v>
      </c>
    </row>
    <row r="229" spans="1:2">
      <c r="A229" s="3">
        <v>28764</v>
      </c>
      <c r="B229" s="71">
        <v>1781</v>
      </c>
    </row>
    <row r="230" spans="1:2">
      <c r="A230" s="3">
        <v>28795</v>
      </c>
      <c r="B230" s="71">
        <v>1795</v>
      </c>
    </row>
    <row r="231" spans="1:2">
      <c r="A231" s="3">
        <v>28825</v>
      </c>
      <c r="B231" s="71">
        <v>1818</v>
      </c>
    </row>
    <row r="232" spans="1:2">
      <c r="A232" s="3">
        <v>28856</v>
      </c>
      <c r="B232" s="71">
        <v>1461</v>
      </c>
    </row>
    <row r="233" spans="1:2">
      <c r="A233" s="3">
        <v>28887</v>
      </c>
      <c r="B233" s="71">
        <v>1492</v>
      </c>
    </row>
    <row r="234" spans="1:2">
      <c r="A234" s="3">
        <v>28915</v>
      </c>
      <c r="B234" s="71">
        <v>1720</v>
      </c>
    </row>
    <row r="235" spans="1:2">
      <c r="A235" s="3">
        <v>28946</v>
      </c>
      <c r="B235" s="71">
        <v>1597</v>
      </c>
    </row>
    <row r="236" spans="1:2">
      <c r="A236" s="3">
        <v>28976</v>
      </c>
      <c r="B236" s="71">
        <v>1684</v>
      </c>
    </row>
    <row r="237" spans="1:2">
      <c r="A237" s="3">
        <v>29007</v>
      </c>
      <c r="B237" s="71">
        <v>1640</v>
      </c>
    </row>
    <row r="238" spans="1:2">
      <c r="A238" s="3">
        <v>29037</v>
      </c>
      <c r="B238" s="71">
        <v>1534</v>
      </c>
    </row>
    <row r="239" spans="1:2">
      <c r="A239" s="3">
        <v>29068</v>
      </c>
      <c r="B239" s="71">
        <v>1591</v>
      </c>
    </row>
    <row r="240" spans="1:2">
      <c r="A240" s="3">
        <v>29099</v>
      </c>
      <c r="B240" s="71">
        <v>1638</v>
      </c>
    </row>
    <row r="241" spans="1:2">
      <c r="A241" s="3">
        <v>29129</v>
      </c>
      <c r="B241" s="71">
        <v>1481</v>
      </c>
    </row>
    <row r="242" spans="1:2">
      <c r="A242" s="3">
        <v>29160</v>
      </c>
      <c r="B242" s="71">
        <v>1276</v>
      </c>
    </row>
    <row r="243" spans="1:2">
      <c r="A243" s="3">
        <v>29190</v>
      </c>
      <c r="B243" s="71">
        <v>1254</v>
      </c>
    </row>
    <row r="244" spans="1:2">
      <c r="A244" s="3">
        <v>29221</v>
      </c>
      <c r="B244" s="71">
        <v>1280</v>
      </c>
    </row>
    <row r="245" spans="1:2">
      <c r="A245" s="3">
        <v>29252</v>
      </c>
      <c r="B245" s="71">
        <v>1199</v>
      </c>
    </row>
    <row r="246" spans="1:2">
      <c r="A246" s="3">
        <v>29281</v>
      </c>
      <c r="B246" s="71">
        <v>988</v>
      </c>
    </row>
    <row r="247" spans="1:2">
      <c r="A247" s="3">
        <v>29312</v>
      </c>
      <c r="B247" s="71">
        <v>808</v>
      </c>
    </row>
    <row r="248" spans="1:2">
      <c r="A248" s="3">
        <v>29342</v>
      </c>
      <c r="B248" s="71">
        <v>861</v>
      </c>
    </row>
    <row r="249" spans="1:2">
      <c r="A249" s="3">
        <v>29373</v>
      </c>
      <c r="B249" s="71">
        <v>1118</v>
      </c>
    </row>
    <row r="250" spans="1:2">
      <c r="A250" s="3">
        <v>29403</v>
      </c>
      <c r="B250" s="71">
        <v>1259</v>
      </c>
    </row>
    <row r="251" spans="1:2">
      <c r="A251" s="3">
        <v>29434</v>
      </c>
      <c r="B251" s="71">
        <v>1367</v>
      </c>
    </row>
    <row r="252" spans="1:2">
      <c r="A252" s="3">
        <v>29465</v>
      </c>
      <c r="B252" s="71">
        <v>1484</v>
      </c>
    </row>
    <row r="253" spans="1:2">
      <c r="A253" s="3">
        <v>29495</v>
      </c>
      <c r="B253" s="71">
        <v>1366</v>
      </c>
    </row>
    <row r="254" spans="1:2">
      <c r="A254" s="3">
        <v>29526</v>
      </c>
      <c r="B254" s="71">
        <v>1383</v>
      </c>
    </row>
    <row r="255" spans="1:2">
      <c r="A255" s="3">
        <v>29556</v>
      </c>
      <c r="B255" s="71">
        <v>1249</v>
      </c>
    </row>
    <row r="256" spans="1:2">
      <c r="A256" s="3">
        <v>29587</v>
      </c>
      <c r="B256" s="71">
        <v>1221</v>
      </c>
    </row>
    <row r="257" spans="1:2">
      <c r="A257" s="3">
        <v>29618</v>
      </c>
      <c r="B257" s="71">
        <v>1199</v>
      </c>
    </row>
    <row r="258" spans="1:2">
      <c r="A258" s="3">
        <v>29646</v>
      </c>
      <c r="B258" s="71">
        <v>1183</v>
      </c>
    </row>
    <row r="259" spans="1:2">
      <c r="A259" s="3">
        <v>29677</v>
      </c>
      <c r="B259" s="71">
        <v>1190</v>
      </c>
    </row>
    <row r="260" spans="1:2">
      <c r="A260" s="3">
        <v>29707</v>
      </c>
      <c r="B260" s="71">
        <v>1173</v>
      </c>
    </row>
    <row r="261" spans="1:2">
      <c r="A261" s="3">
        <v>29738</v>
      </c>
      <c r="B261" s="71">
        <v>976</v>
      </c>
    </row>
    <row r="262" spans="1:2">
      <c r="A262" s="3">
        <v>29768</v>
      </c>
      <c r="B262" s="71">
        <v>935</v>
      </c>
    </row>
    <row r="263" spans="1:2">
      <c r="A263" s="3">
        <v>29799</v>
      </c>
      <c r="B263" s="71">
        <v>889</v>
      </c>
    </row>
    <row r="264" spans="1:2">
      <c r="A264" s="3">
        <v>29830</v>
      </c>
      <c r="B264" s="71">
        <v>847</v>
      </c>
    </row>
    <row r="265" spans="1:2">
      <c r="A265" s="3">
        <v>29860</v>
      </c>
      <c r="B265" s="71">
        <v>731</v>
      </c>
    </row>
    <row r="266" spans="1:2">
      <c r="A266" s="3">
        <v>29891</v>
      </c>
      <c r="B266" s="71">
        <v>748</v>
      </c>
    </row>
    <row r="267" spans="1:2">
      <c r="A267" s="3">
        <v>29921</v>
      </c>
      <c r="B267" s="71">
        <v>796</v>
      </c>
    </row>
    <row r="268" spans="1:2">
      <c r="A268" s="3">
        <v>29952</v>
      </c>
      <c r="B268" s="71">
        <v>794</v>
      </c>
    </row>
    <row r="269" spans="1:2">
      <c r="A269" s="3">
        <v>29983</v>
      </c>
      <c r="B269" s="71">
        <v>808</v>
      </c>
    </row>
    <row r="270" spans="1:2">
      <c r="A270" s="3">
        <v>30011</v>
      </c>
      <c r="B270" s="71">
        <v>891</v>
      </c>
    </row>
    <row r="271" spans="1:2">
      <c r="A271" s="3">
        <v>30042</v>
      </c>
      <c r="B271" s="71">
        <v>888</v>
      </c>
    </row>
    <row r="272" spans="1:2">
      <c r="A272" s="3">
        <v>30072</v>
      </c>
      <c r="B272" s="71">
        <v>953</v>
      </c>
    </row>
    <row r="273" spans="1:2">
      <c r="A273" s="3">
        <v>30103</v>
      </c>
      <c r="B273" s="71">
        <v>913</v>
      </c>
    </row>
    <row r="274" spans="1:2">
      <c r="A274" s="3">
        <v>30133</v>
      </c>
      <c r="B274" s="71">
        <v>1044</v>
      </c>
    </row>
    <row r="275" spans="1:2">
      <c r="A275" s="3">
        <v>30164</v>
      </c>
      <c r="B275" s="71">
        <v>926</v>
      </c>
    </row>
    <row r="276" spans="1:2">
      <c r="A276" s="3">
        <v>30195</v>
      </c>
      <c r="B276" s="71">
        <v>1042</v>
      </c>
    </row>
    <row r="277" spans="1:2">
      <c r="A277" s="3">
        <v>30225</v>
      </c>
      <c r="B277" s="71">
        <v>1149</v>
      </c>
    </row>
    <row r="278" spans="1:2">
      <c r="A278" s="3">
        <v>30256</v>
      </c>
      <c r="B278" s="71">
        <v>1229</v>
      </c>
    </row>
    <row r="279" spans="1:2">
      <c r="A279" s="3">
        <v>30286</v>
      </c>
      <c r="B279" s="71">
        <v>1351</v>
      </c>
    </row>
    <row r="280" spans="1:2">
      <c r="A280" s="3">
        <v>30317</v>
      </c>
      <c r="B280" s="71">
        <v>1426</v>
      </c>
    </row>
    <row r="281" spans="1:2">
      <c r="A281" s="3">
        <v>30348</v>
      </c>
      <c r="B281" s="71">
        <v>1471</v>
      </c>
    </row>
    <row r="282" spans="1:2">
      <c r="A282" s="3">
        <v>30376</v>
      </c>
      <c r="B282" s="71">
        <v>1475</v>
      </c>
    </row>
    <row r="283" spans="1:2">
      <c r="A283" s="3">
        <v>30407</v>
      </c>
      <c r="B283" s="71">
        <v>1566</v>
      </c>
    </row>
    <row r="284" spans="1:2">
      <c r="A284" s="3">
        <v>30437</v>
      </c>
      <c r="B284" s="71">
        <v>1669</v>
      </c>
    </row>
    <row r="285" spans="1:2">
      <c r="A285" s="3">
        <v>30468</v>
      </c>
      <c r="B285" s="71">
        <v>1769</v>
      </c>
    </row>
    <row r="286" spans="1:2">
      <c r="A286" s="3">
        <v>30498</v>
      </c>
      <c r="B286" s="71">
        <v>1795</v>
      </c>
    </row>
    <row r="287" spans="1:2">
      <c r="A287" s="3">
        <v>30529</v>
      </c>
      <c r="B287" s="71">
        <v>1713</v>
      </c>
    </row>
    <row r="288" spans="1:2">
      <c r="A288" s="3">
        <v>30560</v>
      </c>
      <c r="B288" s="71">
        <v>1585</v>
      </c>
    </row>
    <row r="289" spans="1:2">
      <c r="A289" s="3">
        <v>30590</v>
      </c>
      <c r="B289" s="71">
        <v>1716</v>
      </c>
    </row>
    <row r="290" spans="1:2">
      <c r="A290" s="3">
        <v>30621</v>
      </c>
      <c r="B290" s="71">
        <v>1668</v>
      </c>
    </row>
    <row r="291" spans="1:2">
      <c r="A291" s="3">
        <v>30651</v>
      </c>
      <c r="B291" s="71">
        <v>1627</v>
      </c>
    </row>
    <row r="292" spans="1:2">
      <c r="A292" s="3">
        <v>30682</v>
      </c>
      <c r="B292" s="71">
        <v>1816</v>
      </c>
    </row>
    <row r="293" spans="1:2">
      <c r="A293" s="3">
        <v>30713</v>
      </c>
      <c r="B293" s="71">
        <v>1987</v>
      </c>
    </row>
    <row r="294" spans="1:2">
      <c r="A294" s="3">
        <v>30742</v>
      </c>
      <c r="B294" s="71">
        <v>1725</v>
      </c>
    </row>
    <row r="295" spans="1:2">
      <c r="A295" s="3">
        <v>30773</v>
      </c>
      <c r="B295" s="71">
        <v>1776</v>
      </c>
    </row>
    <row r="296" spans="1:2">
      <c r="A296" s="3">
        <v>30803</v>
      </c>
      <c r="B296" s="71">
        <v>1741</v>
      </c>
    </row>
    <row r="297" spans="1:2">
      <c r="A297" s="3">
        <v>30834</v>
      </c>
      <c r="B297" s="71">
        <v>1814</v>
      </c>
    </row>
    <row r="298" spans="1:2">
      <c r="A298" s="3">
        <v>30864</v>
      </c>
      <c r="B298" s="71">
        <v>1605</v>
      </c>
    </row>
    <row r="299" spans="1:2">
      <c r="A299" s="3">
        <v>30895</v>
      </c>
      <c r="B299" s="71">
        <v>1530</v>
      </c>
    </row>
    <row r="300" spans="1:2">
      <c r="A300" s="3">
        <v>30926</v>
      </c>
      <c r="B300" s="71">
        <v>1523</v>
      </c>
    </row>
    <row r="301" spans="1:2">
      <c r="A301" s="3">
        <v>30956</v>
      </c>
      <c r="B301" s="71">
        <v>1490</v>
      </c>
    </row>
    <row r="302" spans="1:2">
      <c r="A302" s="3">
        <v>30987</v>
      </c>
      <c r="B302" s="71">
        <v>1643</v>
      </c>
    </row>
    <row r="303" spans="1:2">
      <c r="A303" s="3">
        <v>31017</v>
      </c>
      <c r="B303" s="71">
        <v>1626</v>
      </c>
    </row>
    <row r="304" spans="1:2">
      <c r="A304" s="3">
        <v>31048</v>
      </c>
      <c r="B304" s="71">
        <v>1660</v>
      </c>
    </row>
    <row r="305" spans="1:2">
      <c r="A305" s="3">
        <v>31079</v>
      </c>
      <c r="B305" s="71">
        <v>1662</v>
      </c>
    </row>
    <row r="306" spans="1:2">
      <c r="A306" s="3">
        <v>31107</v>
      </c>
      <c r="B306" s="71">
        <v>1727</v>
      </c>
    </row>
    <row r="307" spans="1:2">
      <c r="A307" s="3">
        <v>31138</v>
      </c>
      <c r="B307" s="71">
        <v>1664</v>
      </c>
    </row>
    <row r="308" spans="1:2">
      <c r="A308" s="3">
        <v>31168</v>
      </c>
      <c r="B308" s="71">
        <v>1709</v>
      </c>
    </row>
    <row r="309" spans="1:2">
      <c r="A309" s="3">
        <v>31199</v>
      </c>
      <c r="B309" s="71">
        <v>1716</v>
      </c>
    </row>
    <row r="310" spans="1:2">
      <c r="A310" s="3">
        <v>31229</v>
      </c>
      <c r="B310" s="71">
        <v>1697</v>
      </c>
    </row>
    <row r="311" spans="1:2">
      <c r="A311" s="3">
        <v>31260</v>
      </c>
      <c r="B311" s="71">
        <v>1808</v>
      </c>
    </row>
    <row r="312" spans="1:2">
      <c r="A312" s="3">
        <v>31291</v>
      </c>
      <c r="B312" s="71">
        <v>1916</v>
      </c>
    </row>
    <row r="313" spans="1:2">
      <c r="A313" s="3">
        <v>31321</v>
      </c>
      <c r="B313" s="71">
        <v>1743</v>
      </c>
    </row>
    <row r="314" spans="1:2">
      <c r="A314" s="3">
        <v>31352</v>
      </c>
      <c r="B314" s="71">
        <v>1692</v>
      </c>
    </row>
    <row r="315" spans="1:2">
      <c r="A315" s="3">
        <v>31382</v>
      </c>
      <c r="B315" s="71">
        <v>1794</v>
      </c>
    </row>
    <row r="316" spans="1:2">
      <c r="A316" s="3">
        <v>31413</v>
      </c>
      <c r="B316" s="71">
        <v>1847</v>
      </c>
    </row>
    <row r="317" spans="1:2">
      <c r="A317" s="3">
        <v>31444</v>
      </c>
      <c r="B317" s="71">
        <v>1767</v>
      </c>
    </row>
    <row r="318" spans="1:2">
      <c r="A318" s="3">
        <v>31472</v>
      </c>
      <c r="B318" s="71">
        <v>1780</v>
      </c>
    </row>
    <row r="319" spans="1:2">
      <c r="A319" s="3">
        <v>31503</v>
      </c>
      <c r="B319" s="71">
        <v>1858</v>
      </c>
    </row>
    <row r="320" spans="1:2">
      <c r="A320" s="3">
        <v>31533</v>
      </c>
      <c r="B320" s="71">
        <v>1797</v>
      </c>
    </row>
    <row r="321" spans="1:2">
      <c r="A321" s="3">
        <v>31564</v>
      </c>
      <c r="B321" s="71">
        <v>1790</v>
      </c>
    </row>
    <row r="322" spans="1:2">
      <c r="A322" s="3">
        <v>31594</v>
      </c>
      <c r="B322" s="71">
        <v>1780</v>
      </c>
    </row>
    <row r="323" spans="1:2">
      <c r="A323" s="3">
        <v>31625</v>
      </c>
      <c r="B323" s="71">
        <v>1726</v>
      </c>
    </row>
    <row r="324" spans="1:2">
      <c r="A324" s="3">
        <v>31656</v>
      </c>
      <c r="B324" s="71">
        <v>1686</v>
      </c>
    </row>
    <row r="325" spans="1:2">
      <c r="A325" s="3">
        <v>31686</v>
      </c>
      <c r="B325" s="71">
        <v>1675</v>
      </c>
    </row>
    <row r="326" spans="1:2">
      <c r="A326" s="3">
        <v>31717</v>
      </c>
      <c r="B326" s="71">
        <v>1644</v>
      </c>
    </row>
    <row r="327" spans="1:2">
      <c r="A327" s="3">
        <v>31747</v>
      </c>
      <c r="B327" s="71">
        <v>1903</v>
      </c>
    </row>
    <row r="328" spans="1:2">
      <c r="A328" s="3">
        <v>31778</v>
      </c>
      <c r="B328" s="71">
        <v>1690</v>
      </c>
    </row>
    <row r="329" spans="1:2">
      <c r="A329" s="3">
        <v>31809</v>
      </c>
      <c r="B329" s="71">
        <v>1689</v>
      </c>
    </row>
    <row r="330" spans="1:2">
      <c r="A330" s="3">
        <v>31837</v>
      </c>
      <c r="B330" s="71">
        <v>1704</v>
      </c>
    </row>
    <row r="331" spans="1:2">
      <c r="A331" s="3">
        <v>31868</v>
      </c>
      <c r="B331" s="71">
        <v>1601</v>
      </c>
    </row>
    <row r="332" spans="1:2">
      <c r="A332" s="3">
        <v>31898</v>
      </c>
      <c r="B332" s="71">
        <v>1500</v>
      </c>
    </row>
    <row r="333" spans="1:2">
      <c r="A333" s="3">
        <v>31929</v>
      </c>
      <c r="B333" s="71">
        <v>1522</v>
      </c>
    </row>
    <row r="334" spans="1:2">
      <c r="A334" s="3">
        <v>31959</v>
      </c>
      <c r="B334" s="71">
        <v>1516</v>
      </c>
    </row>
    <row r="335" spans="1:2">
      <c r="A335" s="3">
        <v>31990</v>
      </c>
      <c r="B335" s="71">
        <v>1511</v>
      </c>
    </row>
    <row r="336" spans="1:2">
      <c r="A336" s="3">
        <v>32021</v>
      </c>
      <c r="B336" s="71">
        <v>1514</v>
      </c>
    </row>
    <row r="337" spans="1:2">
      <c r="A337" s="3">
        <v>32051</v>
      </c>
      <c r="B337" s="71">
        <v>1447</v>
      </c>
    </row>
    <row r="338" spans="1:2">
      <c r="A338" s="3">
        <v>32082</v>
      </c>
      <c r="B338" s="71">
        <v>1457</v>
      </c>
    </row>
    <row r="339" spans="1:2">
      <c r="A339" s="3">
        <v>32112</v>
      </c>
      <c r="B339" s="71">
        <v>1345</v>
      </c>
    </row>
    <row r="340" spans="1:2">
      <c r="A340" s="3">
        <v>32143</v>
      </c>
      <c r="B340" s="71">
        <v>1244</v>
      </c>
    </row>
    <row r="341" spans="1:2">
      <c r="A341" s="3">
        <v>32174</v>
      </c>
      <c r="B341" s="71">
        <v>1438</v>
      </c>
    </row>
    <row r="342" spans="1:2">
      <c r="A342" s="3">
        <v>32203</v>
      </c>
      <c r="B342" s="71">
        <v>1525</v>
      </c>
    </row>
    <row r="343" spans="1:2">
      <c r="A343" s="3">
        <v>32234</v>
      </c>
      <c r="B343" s="71">
        <v>1429</v>
      </c>
    </row>
    <row r="344" spans="1:2">
      <c r="A344" s="3">
        <v>32264</v>
      </c>
      <c r="B344" s="71">
        <v>1444</v>
      </c>
    </row>
    <row r="345" spans="1:2">
      <c r="A345" s="3">
        <v>32295</v>
      </c>
      <c r="B345" s="71">
        <v>1485</v>
      </c>
    </row>
    <row r="346" spans="1:2">
      <c r="A346" s="3">
        <v>32325</v>
      </c>
      <c r="B346" s="71">
        <v>1439</v>
      </c>
    </row>
    <row r="347" spans="1:2">
      <c r="A347" s="3">
        <v>32356</v>
      </c>
      <c r="B347" s="71">
        <v>1460</v>
      </c>
    </row>
    <row r="348" spans="1:2">
      <c r="A348" s="3">
        <v>32387</v>
      </c>
      <c r="B348" s="71">
        <v>1436</v>
      </c>
    </row>
    <row r="349" spans="1:2">
      <c r="A349" s="3">
        <v>32417</v>
      </c>
      <c r="B349" s="71">
        <v>1516</v>
      </c>
    </row>
    <row r="350" spans="1:2">
      <c r="A350" s="3">
        <v>32448</v>
      </c>
      <c r="B350" s="71">
        <v>1508</v>
      </c>
    </row>
    <row r="351" spans="1:2">
      <c r="A351" s="3">
        <v>32478</v>
      </c>
      <c r="B351" s="71">
        <v>1501</v>
      </c>
    </row>
    <row r="352" spans="1:2">
      <c r="A352" s="3">
        <v>32509</v>
      </c>
      <c r="B352" s="71">
        <v>1466</v>
      </c>
    </row>
    <row r="353" spans="1:2">
      <c r="A353" s="3">
        <v>32540</v>
      </c>
      <c r="B353" s="71">
        <v>1383</v>
      </c>
    </row>
    <row r="354" spans="1:2">
      <c r="A354" s="3">
        <v>32568</v>
      </c>
      <c r="B354" s="71">
        <v>1214</v>
      </c>
    </row>
    <row r="355" spans="1:2">
      <c r="A355" s="3">
        <v>32599</v>
      </c>
      <c r="B355" s="71">
        <v>1376</v>
      </c>
    </row>
    <row r="356" spans="1:2">
      <c r="A356" s="3">
        <v>32629</v>
      </c>
      <c r="B356" s="71">
        <v>1381</v>
      </c>
    </row>
    <row r="357" spans="1:2">
      <c r="A357" s="3">
        <v>32660</v>
      </c>
      <c r="B357" s="71">
        <v>1322</v>
      </c>
    </row>
    <row r="358" spans="1:2">
      <c r="A358" s="3">
        <v>32690</v>
      </c>
      <c r="B358" s="71">
        <v>1283</v>
      </c>
    </row>
    <row r="359" spans="1:2">
      <c r="A359" s="3">
        <v>32721</v>
      </c>
      <c r="B359" s="71">
        <v>1334</v>
      </c>
    </row>
    <row r="360" spans="1:2">
      <c r="A360" s="3">
        <v>32752</v>
      </c>
      <c r="B360" s="71">
        <v>1314</v>
      </c>
    </row>
    <row r="361" spans="1:2">
      <c r="A361" s="3">
        <v>32782</v>
      </c>
      <c r="B361" s="71">
        <v>1365</v>
      </c>
    </row>
    <row r="362" spans="1:2">
      <c r="A362" s="3">
        <v>32813</v>
      </c>
      <c r="B362" s="71">
        <v>1344</v>
      </c>
    </row>
    <row r="363" spans="1:2">
      <c r="A363" s="3">
        <v>32843</v>
      </c>
      <c r="B363" s="71">
        <v>1422</v>
      </c>
    </row>
    <row r="364" spans="1:2">
      <c r="A364" s="3">
        <v>32874</v>
      </c>
      <c r="B364" s="71">
        <v>1748</v>
      </c>
    </row>
    <row r="365" spans="1:2">
      <c r="A365" s="3">
        <v>32905</v>
      </c>
      <c r="B365" s="71">
        <v>1329</v>
      </c>
    </row>
    <row r="366" spans="1:2">
      <c r="A366" s="3">
        <v>32933</v>
      </c>
      <c r="B366" s="71">
        <v>1246</v>
      </c>
    </row>
    <row r="367" spans="1:2">
      <c r="A367" s="3">
        <v>32964</v>
      </c>
      <c r="B367" s="71">
        <v>1136</v>
      </c>
    </row>
    <row r="368" spans="1:2">
      <c r="A368" s="3">
        <v>32994</v>
      </c>
      <c r="B368" s="71">
        <v>1067</v>
      </c>
    </row>
    <row r="369" spans="1:2">
      <c r="A369" s="3">
        <v>33025</v>
      </c>
      <c r="B369" s="71">
        <v>1108</v>
      </c>
    </row>
    <row r="370" spans="1:2">
      <c r="A370" s="3">
        <v>33055</v>
      </c>
      <c r="B370" s="71">
        <v>1078</v>
      </c>
    </row>
    <row r="371" spans="1:2">
      <c r="A371" s="3">
        <v>33086</v>
      </c>
      <c r="B371" s="71">
        <v>1069</v>
      </c>
    </row>
    <row r="372" spans="1:2">
      <c r="A372" s="3">
        <v>33117</v>
      </c>
      <c r="B372" s="71">
        <v>976</v>
      </c>
    </row>
    <row r="373" spans="1:2">
      <c r="A373" s="3">
        <v>33147</v>
      </c>
      <c r="B373" s="71">
        <v>925</v>
      </c>
    </row>
    <row r="374" spans="1:2">
      <c r="A374" s="3">
        <v>33178</v>
      </c>
      <c r="B374" s="71">
        <v>941</v>
      </c>
    </row>
    <row r="375" spans="1:2">
      <c r="A375" s="3">
        <v>33208</v>
      </c>
      <c r="B375" s="71">
        <v>861</v>
      </c>
    </row>
    <row r="376" spans="1:2">
      <c r="A376" s="3">
        <v>33239</v>
      </c>
      <c r="B376" s="71">
        <v>786</v>
      </c>
    </row>
    <row r="377" spans="1:2">
      <c r="A377" s="3">
        <v>33270</v>
      </c>
      <c r="B377" s="71">
        <v>853</v>
      </c>
    </row>
    <row r="378" spans="1:2">
      <c r="A378" s="3">
        <v>33298</v>
      </c>
      <c r="B378" s="71">
        <v>911</v>
      </c>
    </row>
    <row r="379" spans="1:2">
      <c r="A379" s="3">
        <v>33329</v>
      </c>
      <c r="B379" s="71">
        <v>916</v>
      </c>
    </row>
    <row r="380" spans="1:2">
      <c r="A380" s="3">
        <v>33359</v>
      </c>
      <c r="B380" s="71">
        <v>991</v>
      </c>
    </row>
    <row r="381" spans="1:2">
      <c r="A381" s="3">
        <v>33390</v>
      </c>
      <c r="B381" s="71">
        <v>964</v>
      </c>
    </row>
    <row r="382" spans="1:2">
      <c r="A382" s="3">
        <v>33420</v>
      </c>
      <c r="B382" s="71">
        <v>973</v>
      </c>
    </row>
    <row r="383" spans="1:2">
      <c r="A383" s="3">
        <v>33451</v>
      </c>
      <c r="B383" s="71">
        <v>944</v>
      </c>
    </row>
    <row r="384" spans="1:2">
      <c r="A384" s="3">
        <v>33482</v>
      </c>
      <c r="B384" s="71">
        <v>974</v>
      </c>
    </row>
    <row r="385" spans="1:2">
      <c r="A385" s="3">
        <v>33512</v>
      </c>
      <c r="B385" s="71">
        <v>991</v>
      </c>
    </row>
    <row r="386" spans="1:2">
      <c r="A386" s="3">
        <v>33543</v>
      </c>
      <c r="B386" s="71">
        <v>984</v>
      </c>
    </row>
    <row r="387" spans="1:2">
      <c r="A387" s="3">
        <v>33573</v>
      </c>
      <c r="B387" s="71">
        <v>1061</v>
      </c>
    </row>
    <row r="388" spans="1:2">
      <c r="A388" s="3">
        <v>33604</v>
      </c>
      <c r="B388" s="71">
        <v>1077</v>
      </c>
    </row>
    <row r="389" spans="1:2">
      <c r="A389" s="3">
        <v>33635</v>
      </c>
      <c r="B389" s="71">
        <v>1146</v>
      </c>
    </row>
    <row r="390" spans="1:2">
      <c r="A390" s="3">
        <v>33664</v>
      </c>
      <c r="B390" s="71">
        <v>1082</v>
      </c>
    </row>
    <row r="391" spans="1:2">
      <c r="A391" s="3">
        <v>33695</v>
      </c>
      <c r="B391" s="71">
        <v>1054</v>
      </c>
    </row>
    <row r="392" spans="1:2">
      <c r="A392" s="3">
        <v>33725</v>
      </c>
      <c r="B392" s="71">
        <v>1056</v>
      </c>
    </row>
    <row r="393" spans="1:2">
      <c r="A393" s="3">
        <v>33756</v>
      </c>
      <c r="B393" s="71">
        <v>1057</v>
      </c>
    </row>
    <row r="394" spans="1:2">
      <c r="A394" s="3">
        <v>33786</v>
      </c>
      <c r="B394" s="71">
        <v>1089</v>
      </c>
    </row>
    <row r="395" spans="1:2">
      <c r="A395" s="3">
        <v>33817</v>
      </c>
      <c r="B395" s="71">
        <v>1075</v>
      </c>
    </row>
    <row r="396" spans="1:2">
      <c r="A396" s="3">
        <v>33848</v>
      </c>
      <c r="B396" s="71">
        <v>1114</v>
      </c>
    </row>
    <row r="397" spans="1:2">
      <c r="A397" s="3">
        <v>33878</v>
      </c>
      <c r="B397" s="71">
        <v>1132</v>
      </c>
    </row>
    <row r="398" spans="1:2">
      <c r="A398" s="3">
        <v>33909</v>
      </c>
      <c r="B398" s="71">
        <v>1118</v>
      </c>
    </row>
    <row r="399" spans="1:2">
      <c r="A399" s="3">
        <v>33939</v>
      </c>
      <c r="B399" s="71">
        <v>1176</v>
      </c>
    </row>
    <row r="400" spans="1:2">
      <c r="A400" s="3">
        <v>33970</v>
      </c>
      <c r="B400" s="71">
        <v>1177</v>
      </c>
    </row>
    <row r="401" spans="1:2">
      <c r="A401" s="3">
        <v>34001</v>
      </c>
      <c r="B401" s="71">
        <v>1148</v>
      </c>
    </row>
    <row r="402" spans="1:2">
      <c r="A402" s="3">
        <v>34029</v>
      </c>
      <c r="B402" s="71">
        <v>1056</v>
      </c>
    </row>
    <row r="403" spans="1:2">
      <c r="A403" s="3">
        <v>34060</v>
      </c>
      <c r="B403" s="71">
        <v>1104</v>
      </c>
    </row>
    <row r="404" spans="1:2">
      <c r="A404" s="3">
        <v>34090</v>
      </c>
      <c r="B404" s="71">
        <v>1112</v>
      </c>
    </row>
    <row r="405" spans="1:2">
      <c r="A405" s="3">
        <v>34121</v>
      </c>
      <c r="B405" s="71">
        <v>1130</v>
      </c>
    </row>
    <row r="406" spans="1:2">
      <c r="A406" s="3">
        <v>34151</v>
      </c>
      <c r="B406" s="71">
        <v>1174</v>
      </c>
    </row>
    <row r="407" spans="1:2">
      <c r="A407" s="3">
        <v>34182</v>
      </c>
      <c r="B407" s="71">
        <v>1230</v>
      </c>
    </row>
    <row r="408" spans="1:2">
      <c r="A408" s="3">
        <v>34213</v>
      </c>
      <c r="B408" s="71">
        <v>1251</v>
      </c>
    </row>
    <row r="409" spans="1:2">
      <c r="A409" s="3">
        <v>34243</v>
      </c>
      <c r="B409" s="71">
        <v>1287</v>
      </c>
    </row>
    <row r="410" spans="1:2">
      <c r="A410" s="3">
        <v>34274</v>
      </c>
      <c r="B410" s="71">
        <v>1357</v>
      </c>
    </row>
    <row r="411" spans="1:2">
      <c r="A411" s="3">
        <v>34304</v>
      </c>
      <c r="B411" s="71">
        <v>1461</v>
      </c>
    </row>
    <row r="412" spans="1:2">
      <c r="A412" s="3">
        <v>34335</v>
      </c>
      <c r="B412" s="71">
        <v>1390</v>
      </c>
    </row>
    <row r="413" spans="1:2">
      <c r="A413" s="3">
        <v>34366</v>
      </c>
      <c r="B413" s="71">
        <v>1269</v>
      </c>
    </row>
    <row r="414" spans="1:2">
      <c r="A414" s="3">
        <v>34394</v>
      </c>
      <c r="B414" s="71">
        <v>1342</v>
      </c>
    </row>
    <row r="415" spans="1:2">
      <c r="A415" s="3">
        <v>34425</v>
      </c>
      <c r="B415" s="71">
        <v>1392</v>
      </c>
    </row>
    <row r="416" spans="1:2">
      <c r="A416" s="3">
        <v>34455</v>
      </c>
      <c r="B416" s="71">
        <v>1396</v>
      </c>
    </row>
    <row r="417" spans="1:2">
      <c r="A417" s="3">
        <v>34486</v>
      </c>
      <c r="B417" s="71">
        <v>1357</v>
      </c>
    </row>
    <row r="418" spans="1:2">
      <c r="A418" s="3">
        <v>34516</v>
      </c>
      <c r="B418" s="71">
        <v>1335</v>
      </c>
    </row>
    <row r="419" spans="1:2">
      <c r="A419" s="3">
        <v>34547</v>
      </c>
      <c r="B419" s="71">
        <v>1377</v>
      </c>
    </row>
    <row r="420" spans="1:2">
      <c r="A420" s="3">
        <v>34578</v>
      </c>
      <c r="B420" s="71">
        <v>1412</v>
      </c>
    </row>
    <row r="421" spans="1:2">
      <c r="A421" s="3">
        <v>34608</v>
      </c>
      <c r="B421" s="71">
        <v>1397</v>
      </c>
    </row>
    <row r="422" spans="1:2">
      <c r="A422" s="3">
        <v>34639</v>
      </c>
      <c r="B422" s="71">
        <v>1340</v>
      </c>
    </row>
    <row r="423" spans="1:2">
      <c r="A423" s="3">
        <v>34669</v>
      </c>
      <c r="B423" s="71">
        <v>1396</v>
      </c>
    </row>
    <row r="424" spans="1:2">
      <c r="A424" s="3">
        <v>34700</v>
      </c>
      <c r="B424" s="71">
        <v>1282</v>
      </c>
    </row>
    <row r="425" spans="1:2">
      <c r="A425" s="3">
        <v>34731</v>
      </c>
      <c r="B425" s="71">
        <v>1254</v>
      </c>
    </row>
    <row r="426" spans="1:2">
      <c r="A426" s="3">
        <v>34759</v>
      </c>
      <c r="B426" s="71">
        <v>1226</v>
      </c>
    </row>
    <row r="427" spans="1:2">
      <c r="A427" s="3">
        <v>34790</v>
      </c>
      <c r="B427" s="71">
        <v>1259</v>
      </c>
    </row>
    <row r="428" spans="1:2">
      <c r="A428" s="3">
        <v>34820</v>
      </c>
      <c r="B428" s="71">
        <v>1271</v>
      </c>
    </row>
    <row r="429" spans="1:2">
      <c r="A429" s="3">
        <v>34851</v>
      </c>
      <c r="B429" s="71">
        <v>1305</v>
      </c>
    </row>
    <row r="430" spans="1:2">
      <c r="A430" s="3">
        <v>34881</v>
      </c>
      <c r="B430" s="71">
        <v>1354</v>
      </c>
    </row>
    <row r="431" spans="1:2">
      <c r="A431" s="3">
        <v>34912</v>
      </c>
      <c r="B431" s="71">
        <v>1386</v>
      </c>
    </row>
    <row r="432" spans="1:2">
      <c r="A432" s="3">
        <v>34943</v>
      </c>
      <c r="B432" s="71">
        <v>1421</v>
      </c>
    </row>
    <row r="433" spans="1:2">
      <c r="A433" s="3">
        <v>34973</v>
      </c>
      <c r="B433" s="71">
        <v>1400</v>
      </c>
    </row>
    <row r="434" spans="1:2">
      <c r="A434" s="3">
        <v>35004</v>
      </c>
      <c r="B434" s="71">
        <v>1430</v>
      </c>
    </row>
    <row r="435" spans="1:2">
      <c r="A435" s="3">
        <v>35034</v>
      </c>
      <c r="B435" s="71">
        <v>1442</v>
      </c>
    </row>
    <row r="436" spans="1:2">
      <c r="A436" s="3">
        <v>35065</v>
      </c>
      <c r="B436" s="71">
        <v>1387</v>
      </c>
    </row>
    <row r="437" spans="1:2">
      <c r="A437" s="3">
        <v>35096</v>
      </c>
      <c r="B437" s="71">
        <v>1420</v>
      </c>
    </row>
    <row r="438" spans="1:2">
      <c r="A438" s="3">
        <v>35125</v>
      </c>
      <c r="B438" s="71">
        <v>1437</v>
      </c>
    </row>
    <row r="439" spans="1:2">
      <c r="A439" s="3">
        <v>35156</v>
      </c>
      <c r="B439" s="71">
        <v>1463</v>
      </c>
    </row>
    <row r="440" spans="1:2">
      <c r="A440" s="3">
        <v>35186</v>
      </c>
      <c r="B440" s="71">
        <v>1457</v>
      </c>
    </row>
    <row r="441" spans="1:2">
      <c r="A441" s="3">
        <v>35217</v>
      </c>
      <c r="B441" s="71">
        <v>1429</v>
      </c>
    </row>
    <row r="442" spans="1:2">
      <c r="A442" s="3">
        <v>35247</v>
      </c>
      <c r="B442" s="71">
        <v>1450</v>
      </c>
    </row>
    <row r="443" spans="1:2">
      <c r="A443" s="3">
        <v>35278</v>
      </c>
      <c r="B443" s="71">
        <v>1413</v>
      </c>
    </row>
    <row r="444" spans="1:2">
      <c r="A444" s="3">
        <v>35309</v>
      </c>
      <c r="B444" s="71">
        <v>1392</v>
      </c>
    </row>
    <row r="445" spans="1:2">
      <c r="A445" s="3">
        <v>35339</v>
      </c>
      <c r="B445" s="71">
        <v>1358</v>
      </c>
    </row>
    <row r="446" spans="1:2">
      <c r="A446" s="3">
        <v>35370</v>
      </c>
      <c r="B446" s="71">
        <v>1412</v>
      </c>
    </row>
    <row r="447" spans="1:2">
      <c r="A447" s="3">
        <v>35400</v>
      </c>
      <c r="B447" s="71">
        <v>1411</v>
      </c>
    </row>
    <row r="448" spans="1:2">
      <c r="A448" s="3">
        <v>35431</v>
      </c>
      <c r="B448" s="71">
        <v>1382</v>
      </c>
    </row>
    <row r="449" spans="1:2">
      <c r="A449" s="3">
        <v>35462</v>
      </c>
      <c r="B449" s="71">
        <v>1445</v>
      </c>
    </row>
    <row r="450" spans="1:2">
      <c r="A450" s="3">
        <v>35490</v>
      </c>
      <c r="B450" s="71">
        <v>1436</v>
      </c>
    </row>
    <row r="451" spans="1:2">
      <c r="A451" s="3">
        <v>35521</v>
      </c>
      <c r="B451" s="71">
        <v>1421</v>
      </c>
    </row>
    <row r="452" spans="1:2">
      <c r="A452" s="3">
        <v>35551</v>
      </c>
      <c r="B452" s="71">
        <v>1414</v>
      </c>
    </row>
    <row r="453" spans="1:2">
      <c r="A453" s="3">
        <v>35582</v>
      </c>
      <c r="B453" s="71">
        <v>1402</v>
      </c>
    </row>
    <row r="454" spans="1:2">
      <c r="A454" s="3">
        <v>35612</v>
      </c>
      <c r="B454" s="71">
        <v>1440</v>
      </c>
    </row>
    <row r="455" spans="1:2">
      <c r="A455" s="3">
        <v>35643</v>
      </c>
      <c r="B455" s="71">
        <v>1449</v>
      </c>
    </row>
    <row r="456" spans="1:2">
      <c r="A456" s="3">
        <v>35674</v>
      </c>
      <c r="B456" s="71">
        <v>1494</v>
      </c>
    </row>
    <row r="457" spans="1:2">
      <c r="A457" s="3">
        <v>35704</v>
      </c>
      <c r="B457" s="71">
        <v>1499</v>
      </c>
    </row>
    <row r="458" spans="1:2">
      <c r="A458" s="3">
        <v>35735</v>
      </c>
      <c r="B458" s="71">
        <v>1469</v>
      </c>
    </row>
    <row r="459" spans="1:2">
      <c r="A459" s="3">
        <v>35765</v>
      </c>
      <c r="B459" s="71">
        <v>1456</v>
      </c>
    </row>
    <row r="460" spans="1:2">
      <c r="A460" s="3">
        <v>35796</v>
      </c>
      <c r="B460" s="71">
        <v>1555</v>
      </c>
    </row>
    <row r="461" spans="1:2">
      <c r="A461" s="3">
        <v>35827</v>
      </c>
      <c r="B461" s="71">
        <v>1647</v>
      </c>
    </row>
    <row r="462" spans="1:2">
      <c r="A462" s="3">
        <v>35855</v>
      </c>
      <c r="B462" s="71">
        <v>1605</v>
      </c>
    </row>
    <row r="463" spans="1:2">
      <c r="A463" s="3">
        <v>35886</v>
      </c>
      <c r="B463" s="71">
        <v>1547</v>
      </c>
    </row>
    <row r="464" spans="1:2">
      <c r="A464" s="3">
        <v>35916</v>
      </c>
      <c r="B464" s="71">
        <v>1554</v>
      </c>
    </row>
    <row r="465" spans="1:2">
      <c r="A465" s="3">
        <v>35947</v>
      </c>
      <c r="B465" s="71">
        <v>1551</v>
      </c>
    </row>
    <row r="466" spans="1:2">
      <c r="A466" s="3">
        <v>35977</v>
      </c>
      <c r="B466" s="71">
        <v>1610</v>
      </c>
    </row>
    <row r="467" spans="1:2">
      <c r="A467" s="3">
        <v>36008</v>
      </c>
      <c r="B467" s="71">
        <v>1654</v>
      </c>
    </row>
    <row r="468" spans="1:2">
      <c r="A468" s="3">
        <v>36039</v>
      </c>
      <c r="B468" s="71">
        <v>1577</v>
      </c>
    </row>
    <row r="469" spans="1:2">
      <c r="A469" s="3">
        <v>36069</v>
      </c>
      <c r="B469" s="71">
        <v>1719</v>
      </c>
    </row>
    <row r="470" spans="1:2">
      <c r="A470" s="3">
        <v>36100</v>
      </c>
      <c r="B470" s="71">
        <v>1672</v>
      </c>
    </row>
    <row r="471" spans="1:2">
      <c r="A471" s="3">
        <v>36130</v>
      </c>
      <c r="B471" s="71">
        <v>1742</v>
      </c>
    </row>
    <row r="472" spans="1:2">
      <c r="A472" s="3">
        <v>36161</v>
      </c>
      <c r="B472" s="71">
        <v>1732</v>
      </c>
    </row>
    <row r="473" spans="1:2">
      <c r="A473" s="3">
        <v>36192</v>
      </c>
      <c r="B473" s="71">
        <v>1720</v>
      </c>
    </row>
    <row r="474" spans="1:2">
      <c r="A474" s="3">
        <v>36220</v>
      </c>
      <c r="B474" s="71">
        <v>1665</v>
      </c>
    </row>
    <row r="475" spans="1:2">
      <c r="A475" s="3">
        <v>36251</v>
      </c>
      <c r="B475" s="71">
        <v>1600</v>
      </c>
    </row>
    <row r="476" spans="1:2">
      <c r="A476" s="3">
        <v>36281</v>
      </c>
      <c r="B476" s="71">
        <v>1640</v>
      </c>
    </row>
    <row r="477" spans="1:2">
      <c r="A477" s="3">
        <v>36312</v>
      </c>
      <c r="B477" s="71">
        <v>1702</v>
      </c>
    </row>
    <row r="478" spans="1:2">
      <c r="A478" s="3">
        <v>36342</v>
      </c>
      <c r="B478" s="71">
        <v>1682</v>
      </c>
    </row>
    <row r="479" spans="1:2">
      <c r="A479" s="3">
        <v>36373</v>
      </c>
      <c r="B479" s="71">
        <v>1671</v>
      </c>
    </row>
    <row r="480" spans="1:2">
      <c r="A480" s="3">
        <v>36404</v>
      </c>
      <c r="B480" s="71">
        <v>1551</v>
      </c>
    </row>
    <row r="481" spans="1:2">
      <c r="A481" s="3">
        <v>36434</v>
      </c>
      <c r="B481" s="71">
        <v>1649</v>
      </c>
    </row>
    <row r="482" spans="1:2">
      <c r="A482" s="3">
        <v>36465</v>
      </c>
      <c r="B482" s="71">
        <v>1672</v>
      </c>
    </row>
    <row r="483" spans="1:2">
      <c r="A483" s="3">
        <v>36495</v>
      </c>
      <c r="B483" s="71">
        <v>1683</v>
      </c>
    </row>
    <row r="484" spans="1:2">
      <c r="A484" s="3">
        <v>36526</v>
      </c>
      <c r="B484" s="71">
        <v>1727</v>
      </c>
    </row>
    <row r="485" spans="1:2">
      <c r="A485" s="3">
        <v>36557</v>
      </c>
      <c r="B485" s="71">
        <v>1692</v>
      </c>
    </row>
    <row r="486" spans="1:2">
      <c r="A486" s="3">
        <v>36586</v>
      </c>
      <c r="B486" s="71">
        <v>1651</v>
      </c>
    </row>
    <row r="487" spans="1:2">
      <c r="A487" s="3">
        <v>36617</v>
      </c>
      <c r="B487" s="71">
        <v>1597</v>
      </c>
    </row>
    <row r="488" spans="1:2">
      <c r="A488" s="3">
        <v>36647</v>
      </c>
      <c r="B488" s="71">
        <v>1543</v>
      </c>
    </row>
    <row r="489" spans="1:2">
      <c r="A489" s="3">
        <v>36678</v>
      </c>
      <c r="B489" s="71">
        <v>1572</v>
      </c>
    </row>
    <row r="490" spans="1:2">
      <c r="A490" s="3">
        <v>36708</v>
      </c>
      <c r="B490" s="71">
        <v>1542</v>
      </c>
    </row>
    <row r="491" spans="1:2">
      <c r="A491" s="3">
        <v>36739</v>
      </c>
      <c r="B491" s="71">
        <v>1552</v>
      </c>
    </row>
    <row r="492" spans="1:2">
      <c r="A492" s="3">
        <v>36770</v>
      </c>
      <c r="B492" s="71">
        <v>1570</v>
      </c>
    </row>
    <row r="493" spans="1:2">
      <c r="A493" s="3">
        <v>36800</v>
      </c>
      <c r="B493" s="71">
        <v>1577</v>
      </c>
    </row>
    <row r="494" spans="1:2">
      <c r="A494" s="3">
        <v>36831</v>
      </c>
      <c r="B494" s="71">
        <v>1614</v>
      </c>
    </row>
    <row r="495" spans="1:2">
      <c r="A495" s="3">
        <v>36861</v>
      </c>
      <c r="B495" s="71">
        <v>1543</v>
      </c>
    </row>
    <row r="496" spans="1:2">
      <c r="A496" s="3">
        <v>36892</v>
      </c>
      <c r="B496" s="71">
        <v>1699</v>
      </c>
    </row>
    <row r="497" spans="1:2">
      <c r="A497" s="3">
        <v>36923</v>
      </c>
      <c r="B497" s="71">
        <v>1656</v>
      </c>
    </row>
    <row r="498" spans="1:2">
      <c r="A498" s="3">
        <v>36951</v>
      </c>
      <c r="B498" s="71">
        <v>1659</v>
      </c>
    </row>
    <row r="499" spans="1:2">
      <c r="A499" s="3">
        <v>36982</v>
      </c>
      <c r="B499" s="71">
        <v>1666</v>
      </c>
    </row>
    <row r="500" spans="1:2">
      <c r="A500" s="3">
        <v>37012</v>
      </c>
      <c r="B500" s="71">
        <v>1665</v>
      </c>
    </row>
    <row r="501" spans="1:2">
      <c r="A501" s="3">
        <v>37043</v>
      </c>
      <c r="B501" s="71">
        <v>1626</v>
      </c>
    </row>
    <row r="502" spans="1:2">
      <c r="A502" s="3">
        <v>37073</v>
      </c>
      <c r="B502" s="71">
        <v>1598</v>
      </c>
    </row>
    <row r="503" spans="1:2">
      <c r="A503" s="3">
        <v>37104</v>
      </c>
      <c r="B503" s="71">
        <v>1615</v>
      </c>
    </row>
    <row r="504" spans="1:2">
      <c r="A504" s="3">
        <v>37135</v>
      </c>
      <c r="B504" s="71">
        <v>1565</v>
      </c>
    </row>
    <row r="505" spans="1:2">
      <c r="A505" s="3">
        <v>37165</v>
      </c>
      <c r="B505" s="71">
        <v>1566</v>
      </c>
    </row>
    <row r="506" spans="1:2">
      <c r="A506" s="3">
        <v>37196</v>
      </c>
      <c r="B506" s="71">
        <v>1651</v>
      </c>
    </row>
    <row r="507" spans="1:2">
      <c r="A507" s="3">
        <v>37226</v>
      </c>
      <c r="B507" s="71">
        <v>1680</v>
      </c>
    </row>
    <row r="508" spans="1:2">
      <c r="A508" s="3">
        <v>37257</v>
      </c>
      <c r="B508" s="71">
        <v>1665</v>
      </c>
    </row>
    <row r="509" spans="1:2">
      <c r="A509" s="3">
        <v>37288</v>
      </c>
      <c r="B509" s="71">
        <v>1787</v>
      </c>
    </row>
    <row r="510" spans="1:2">
      <c r="A510" s="3">
        <v>37316</v>
      </c>
      <c r="B510" s="71">
        <v>1691</v>
      </c>
    </row>
    <row r="511" spans="1:2">
      <c r="A511" s="3">
        <v>37347</v>
      </c>
      <c r="B511" s="71">
        <v>1669</v>
      </c>
    </row>
    <row r="512" spans="1:2">
      <c r="A512" s="3">
        <v>37377</v>
      </c>
      <c r="B512" s="71">
        <v>1716</v>
      </c>
    </row>
    <row r="513" spans="1:2">
      <c r="A513" s="3">
        <v>37408</v>
      </c>
      <c r="B513" s="71">
        <v>1758</v>
      </c>
    </row>
    <row r="514" spans="1:2">
      <c r="A514" s="3">
        <v>37438</v>
      </c>
      <c r="B514" s="71">
        <v>1738</v>
      </c>
    </row>
    <row r="515" spans="1:2">
      <c r="A515" s="3">
        <v>37469</v>
      </c>
      <c r="B515" s="71">
        <v>1695</v>
      </c>
    </row>
    <row r="516" spans="1:2">
      <c r="A516" s="3">
        <v>37500</v>
      </c>
      <c r="B516" s="71">
        <v>1803</v>
      </c>
    </row>
    <row r="517" spans="1:2">
      <c r="A517" s="3">
        <v>37530</v>
      </c>
      <c r="B517" s="71">
        <v>1799</v>
      </c>
    </row>
    <row r="518" spans="1:2">
      <c r="A518" s="3">
        <v>37561</v>
      </c>
      <c r="B518" s="71">
        <v>1771</v>
      </c>
    </row>
    <row r="519" spans="1:2">
      <c r="A519" s="3">
        <v>37591</v>
      </c>
      <c r="B519" s="71">
        <v>1896</v>
      </c>
    </row>
    <row r="520" spans="1:2">
      <c r="A520" s="3">
        <v>37622</v>
      </c>
      <c r="B520" s="71">
        <v>1808</v>
      </c>
    </row>
    <row r="521" spans="1:2">
      <c r="A521" s="3">
        <v>37653</v>
      </c>
      <c r="B521" s="71">
        <v>1854</v>
      </c>
    </row>
    <row r="522" spans="1:2">
      <c r="A522" s="3">
        <v>37681</v>
      </c>
      <c r="B522" s="71">
        <v>1757</v>
      </c>
    </row>
    <row r="523" spans="1:2">
      <c r="A523" s="3">
        <v>37712</v>
      </c>
      <c r="B523" s="71">
        <v>1803</v>
      </c>
    </row>
    <row r="524" spans="1:2">
      <c r="A524" s="3">
        <v>37742</v>
      </c>
      <c r="B524" s="71">
        <v>1835</v>
      </c>
    </row>
    <row r="525" spans="1:2">
      <c r="A525" s="3">
        <v>37773</v>
      </c>
      <c r="B525" s="71">
        <v>1875</v>
      </c>
    </row>
    <row r="526" spans="1:2">
      <c r="A526" s="3">
        <v>37803</v>
      </c>
      <c r="B526" s="71">
        <v>1885</v>
      </c>
    </row>
    <row r="527" spans="1:2">
      <c r="A527" s="3">
        <v>37834</v>
      </c>
      <c r="B527" s="71">
        <v>1966</v>
      </c>
    </row>
    <row r="528" spans="1:2">
      <c r="A528" s="3">
        <v>37865</v>
      </c>
      <c r="B528" s="71">
        <v>1961</v>
      </c>
    </row>
    <row r="529" spans="1:2">
      <c r="A529" s="3">
        <v>37895</v>
      </c>
      <c r="B529" s="71">
        <v>2012</v>
      </c>
    </row>
    <row r="530" spans="1:2">
      <c r="A530" s="3">
        <v>37926</v>
      </c>
      <c r="B530" s="71">
        <v>1918</v>
      </c>
    </row>
    <row r="531" spans="1:2">
      <c r="A531" s="3">
        <v>37956</v>
      </c>
      <c r="B531" s="71">
        <v>1987</v>
      </c>
    </row>
    <row r="532" spans="1:2">
      <c r="A532" s="3">
        <v>37987</v>
      </c>
      <c r="B532" s="71">
        <v>1952</v>
      </c>
    </row>
    <row r="533" spans="1:2">
      <c r="A533" s="3">
        <v>38018</v>
      </c>
      <c r="B533" s="71">
        <v>1966</v>
      </c>
    </row>
    <row r="534" spans="1:2">
      <c r="A534" s="3">
        <v>38047</v>
      </c>
      <c r="B534" s="71">
        <v>2066</v>
      </c>
    </row>
    <row r="535" spans="1:2">
      <c r="A535" s="3">
        <v>38078</v>
      </c>
      <c r="B535" s="71">
        <v>2070</v>
      </c>
    </row>
    <row r="536" spans="1:2">
      <c r="A536" s="3">
        <v>38108</v>
      </c>
      <c r="B536" s="71">
        <v>2150</v>
      </c>
    </row>
    <row r="537" spans="1:2">
      <c r="A537" s="3">
        <v>38139</v>
      </c>
      <c r="B537" s="71">
        <v>2020</v>
      </c>
    </row>
    <row r="538" spans="1:2">
      <c r="A538" s="3">
        <v>38169</v>
      </c>
      <c r="B538" s="71">
        <v>2112</v>
      </c>
    </row>
    <row r="539" spans="1:2">
      <c r="A539" s="3">
        <v>38200</v>
      </c>
      <c r="B539" s="71">
        <v>2056</v>
      </c>
    </row>
    <row r="540" spans="1:2">
      <c r="A540" s="3">
        <v>38231</v>
      </c>
      <c r="B540" s="71">
        <v>2041</v>
      </c>
    </row>
    <row r="541" spans="1:2">
      <c r="A541" s="3">
        <v>38261</v>
      </c>
      <c r="B541" s="71">
        <v>2097</v>
      </c>
    </row>
    <row r="542" spans="1:2">
      <c r="A542" s="3">
        <v>38292</v>
      </c>
      <c r="B542" s="71">
        <v>2079</v>
      </c>
    </row>
    <row r="543" spans="1:2">
      <c r="A543" s="3">
        <v>38322</v>
      </c>
      <c r="B543" s="71">
        <v>2082</v>
      </c>
    </row>
    <row r="544" spans="1:2">
      <c r="A544" s="3">
        <v>38353</v>
      </c>
      <c r="B544" s="71">
        <v>2139</v>
      </c>
    </row>
    <row r="545" spans="1:2">
      <c r="A545" s="3">
        <v>38384</v>
      </c>
      <c r="B545" s="71">
        <v>2114</v>
      </c>
    </row>
    <row r="546" spans="1:2">
      <c r="A546" s="3">
        <v>38412</v>
      </c>
      <c r="B546" s="71">
        <v>2062</v>
      </c>
    </row>
    <row r="547" spans="1:2">
      <c r="A547" s="3">
        <v>38443</v>
      </c>
      <c r="B547" s="71">
        <v>2150</v>
      </c>
    </row>
    <row r="548" spans="1:2">
      <c r="A548" s="3">
        <v>38473</v>
      </c>
      <c r="B548" s="71">
        <v>2085</v>
      </c>
    </row>
    <row r="549" spans="1:2">
      <c r="A549" s="3">
        <v>38504</v>
      </c>
      <c r="B549" s="71">
        <v>2178</v>
      </c>
    </row>
    <row r="550" spans="1:2">
      <c r="A550" s="3">
        <v>38534</v>
      </c>
      <c r="B550" s="71">
        <v>2203</v>
      </c>
    </row>
    <row r="551" spans="1:2">
      <c r="A551" s="3">
        <v>38565</v>
      </c>
      <c r="B551" s="71">
        <v>2219</v>
      </c>
    </row>
    <row r="552" spans="1:2">
      <c r="A552" s="3">
        <v>38596</v>
      </c>
      <c r="B552" s="71">
        <v>2263</v>
      </c>
    </row>
    <row r="553" spans="1:2">
      <c r="A553" s="3">
        <v>38626</v>
      </c>
      <c r="B553" s="71">
        <v>2170</v>
      </c>
    </row>
    <row r="554" spans="1:2">
      <c r="A554" s="3">
        <v>38657</v>
      </c>
      <c r="B554" s="71">
        <v>2218</v>
      </c>
    </row>
    <row r="555" spans="1:2">
      <c r="A555" s="3">
        <v>38687</v>
      </c>
      <c r="B555" s="71">
        <v>2120</v>
      </c>
    </row>
    <row r="556" spans="1:2">
      <c r="A556" s="3">
        <v>38718</v>
      </c>
      <c r="B556" s="71">
        <v>2212</v>
      </c>
    </row>
    <row r="557" spans="1:2">
      <c r="A557" s="3">
        <v>38749</v>
      </c>
      <c r="B557" s="71">
        <v>2141</v>
      </c>
    </row>
    <row r="558" spans="1:2">
      <c r="A558" s="3">
        <v>38777</v>
      </c>
      <c r="B558" s="71">
        <v>2118</v>
      </c>
    </row>
    <row r="559" spans="1:2">
      <c r="A559" s="3">
        <v>38808</v>
      </c>
      <c r="B559" s="71">
        <v>1998</v>
      </c>
    </row>
    <row r="560" spans="1:2">
      <c r="A560" s="3">
        <v>38838</v>
      </c>
      <c r="B560" s="71">
        <v>1905</v>
      </c>
    </row>
    <row r="561" spans="1:2">
      <c r="A561" s="3">
        <v>38869</v>
      </c>
      <c r="B561" s="71">
        <v>1867</v>
      </c>
    </row>
    <row r="562" spans="1:2">
      <c r="A562" s="3">
        <v>38899</v>
      </c>
      <c r="B562" s="71">
        <v>1763</v>
      </c>
    </row>
    <row r="563" spans="1:2">
      <c r="A563" s="3">
        <v>38930</v>
      </c>
      <c r="B563" s="71">
        <v>1722</v>
      </c>
    </row>
    <row r="564" spans="1:2">
      <c r="A564" s="3">
        <v>38961</v>
      </c>
      <c r="B564" s="71">
        <v>1655</v>
      </c>
    </row>
    <row r="565" spans="1:2">
      <c r="A565" s="3">
        <v>38991</v>
      </c>
      <c r="B565" s="71">
        <v>1570</v>
      </c>
    </row>
    <row r="566" spans="1:2">
      <c r="A566" s="3">
        <v>39022</v>
      </c>
      <c r="B566" s="71">
        <v>1535</v>
      </c>
    </row>
    <row r="567" spans="1:2">
      <c r="A567" s="3">
        <v>39052</v>
      </c>
      <c r="B567" s="71">
        <v>1638</v>
      </c>
    </row>
    <row r="568" spans="1:2">
      <c r="A568" s="3">
        <v>39083</v>
      </c>
      <c r="B568" s="71">
        <v>1626</v>
      </c>
    </row>
    <row r="569" spans="1:2">
      <c r="A569" s="3">
        <v>39114</v>
      </c>
      <c r="B569" s="71">
        <v>1598</v>
      </c>
    </row>
    <row r="570" spans="1:2">
      <c r="A570" s="3">
        <v>39142</v>
      </c>
      <c r="B570" s="71">
        <v>1596</v>
      </c>
    </row>
    <row r="571" spans="1:2">
      <c r="A571" s="3">
        <v>39173</v>
      </c>
      <c r="B571" s="71">
        <v>1470</v>
      </c>
    </row>
    <row r="572" spans="1:2">
      <c r="A572" s="3">
        <v>39203</v>
      </c>
      <c r="B572" s="71">
        <v>1493</v>
      </c>
    </row>
    <row r="573" spans="1:2">
      <c r="A573" s="3">
        <v>39234</v>
      </c>
      <c r="B573" s="71">
        <v>1407</v>
      </c>
    </row>
    <row r="574" spans="1:2">
      <c r="A574" s="3">
        <v>39264</v>
      </c>
      <c r="B574" s="71">
        <v>1361</v>
      </c>
    </row>
    <row r="575" spans="1:2">
      <c r="A575" s="3">
        <v>39295</v>
      </c>
      <c r="B575" s="71">
        <v>1321</v>
      </c>
    </row>
    <row r="576" spans="1:2">
      <c r="A576" s="3">
        <v>39326</v>
      </c>
      <c r="B576" s="71">
        <v>1261</v>
      </c>
    </row>
    <row r="577" spans="1:2">
      <c r="A577" s="3">
        <v>39356</v>
      </c>
      <c r="B577" s="71">
        <v>1192</v>
      </c>
    </row>
    <row r="578" spans="1:2">
      <c r="A578" s="3">
        <v>39387</v>
      </c>
      <c r="B578" s="71">
        <v>1224</v>
      </c>
    </row>
    <row r="579" spans="1:2">
      <c r="A579" s="3">
        <v>39417</v>
      </c>
      <c r="B579" s="71">
        <v>1149</v>
      </c>
    </row>
    <row r="580" spans="1:2">
      <c r="A580" s="3">
        <v>39448</v>
      </c>
      <c r="B580" s="71">
        <v>1094</v>
      </c>
    </row>
    <row r="581" spans="1:2">
      <c r="A581" s="3">
        <v>39479</v>
      </c>
      <c r="B581" s="71">
        <v>1014</v>
      </c>
    </row>
    <row r="582" spans="1:2">
      <c r="A582" s="3">
        <v>39508</v>
      </c>
      <c r="B582" s="71">
        <v>967</v>
      </c>
    </row>
    <row r="583" spans="1:2">
      <c r="A583" s="3">
        <v>39539</v>
      </c>
      <c r="B583" s="71">
        <v>1008</v>
      </c>
    </row>
    <row r="584" spans="1:2">
      <c r="A584" s="3">
        <v>39569</v>
      </c>
      <c r="B584" s="71">
        <v>995</v>
      </c>
    </row>
    <row r="585" spans="1:2">
      <c r="A585" s="3">
        <v>39600</v>
      </c>
      <c r="B585" s="71">
        <v>1180</v>
      </c>
    </row>
    <row r="586" spans="1:2">
      <c r="A586" s="3">
        <v>39630</v>
      </c>
      <c r="B586" s="71">
        <v>921</v>
      </c>
    </row>
    <row r="587" spans="1:2">
      <c r="A587" s="3">
        <v>39661</v>
      </c>
      <c r="B587" s="71">
        <v>858</v>
      </c>
    </row>
    <row r="588" spans="1:2">
      <c r="A588" s="3">
        <v>39692</v>
      </c>
      <c r="B588" s="71">
        <v>797</v>
      </c>
    </row>
    <row r="589" spans="1:2">
      <c r="A589" s="3">
        <v>39722</v>
      </c>
      <c r="B589" s="71">
        <v>736</v>
      </c>
    </row>
    <row r="590" spans="1:2">
      <c r="A590" s="3">
        <v>39753</v>
      </c>
      <c r="B590" s="71">
        <v>626</v>
      </c>
    </row>
    <row r="591" spans="1:2">
      <c r="A591" s="3">
        <v>39783</v>
      </c>
      <c r="B591" s="71">
        <v>554</v>
      </c>
    </row>
    <row r="592" spans="1:2">
      <c r="A592" s="3">
        <v>39814</v>
      </c>
      <c r="B592" s="71">
        <v>545</v>
      </c>
    </row>
    <row r="593" spans="1:2">
      <c r="A593" s="3">
        <v>39845</v>
      </c>
      <c r="B593" s="71">
        <v>558</v>
      </c>
    </row>
    <row r="594" spans="1:2">
      <c r="A594" s="3">
        <v>39873</v>
      </c>
      <c r="B594" s="71">
        <v>513</v>
      </c>
    </row>
    <row r="595" spans="1:2">
      <c r="A595" s="3">
        <v>39904</v>
      </c>
      <c r="B595" s="71">
        <v>521</v>
      </c>
    </row>
    <row r="596" spans="1:2">
      <c r="A596" s="3">
        <v>39934</v>
      </c>
      <c r="B596" s="71">
        <v>556</v>
      </c>
    </row>
    <row r="597" spans="1:2">
      <c r="A597" s="3">
        <v>39965</v>
      </c>
      <c r="B597" s="71">
        <v>601</v>
      </c>
    </row>
    <row r="598" spans="1:2">
      <c r="A598" s="3">
        <v>39995</v>
      </c>
      <c r="B598" s="71">
        <v>595</v>
      </c>
    </row>
    <row r="599" spans="1:2">
      <c r="A599" s="3">
        <v>40026</v>
      </c>
      <c r="B599" s="71">
        <v>616</v>
      </c>
    </row>
    <row r="600" spans="1:2">
      <c r="A600" s="3">
        <v>40057</v>
      </c>
      <c r="B600" s="71">
        <v>609</v>
      </c>
    </row>
    <row r="601" spans="1:2">
      <c r="A601" s="3">
        <v>40087</v>
      </c>
      <c r="B601" s="71">
        <v>583</v>
      </c>
    </row>
    <row r="602" spans="1:2">
      <c r="A602" s="3">
        <v>40118</v>
      </c>
      <c r="B602" s="71">
        <v>623</v>
      </c>
    </row>
    <row r="603" spans="1:2">
      <c r="A603" s="3">
        <v>40148</v>
      </c>
      <c r="B603" s="71">
        <v>664</v>
      </c>
    </row>
    <row r="604" spans="1:2">
      <c r="A604" s="3">
        <v>40179</v>
      </c>
      <c r="B604" s="71">
        <v>636</v>
      </c>
    </row>
    <row r="605" spans="1:2">
      <c r="A605" s="3">
        <v>40210</v>
      </c>
      <c r="B605" s="71">
        <v>650</v>
      </c>
    </row>
    <row r="606" spans="1:2">
      <c r="A606" s="3">
        <v>40238</v>
      </c>
      <c r="B606" s="71">
        <v>687</v>
      </c>
    </row>
    <row r="607" spans="1:2">
      <c r="A607" s="3">
        <v>40269</v>
      </c>
      <c r="B607" s="71">
        <v>637</v>
      </c>
    </row>
    <row r="608" spans="1:2">
      <c r="A608" s="3">
        <v>40299</v>
      </c>
      <c r="B608" s="71">
        <v>575</v>
      </c>
    </row>
    <row r="609" spans="1:2">
      <c r="A609" s="3">
        <v>40330</v>
      </c>
      <c r="B609" s="71">
        <v>587</v>
      </c>
    </row>
    <row r="610" spans="1:2">
      <c r="A610" s="3">
        <v>40360</v>
      </c>
      <c r="B610" s="71">
        <v>579</v>
      </c>
    </row>
    <row r="611" spans="1:2">
      <c r="A611" s="3">
        <v>40391</v>
      </c>
      <c r="B611" s="71">
        <v>580</v>
      </c>
    </row>
    <row r="612" spans="1:2">
      <c r="A612" s="3">
        <v>40422</v>
      </c>
      <c r="B612" s="71">
        <v>563</v>
      </c>
    </row>
    <row r="613" spans="1:2">
      <c r="A613" s="3">
        <v>40452</v>
      </c>
      <c r="B613" s="71">
        <v>558</v>
      </c>
    </row>
    <row r="614" spans="1:2">
      <c r="A614" s="3">
        <v>40483</v>
      </c>
      <c r="B614" s="71">
        <v>560</v>
      </c>
    </row>
    <row r="615" spans="1:2">
      <c r="A615" s="3">
        <v>40513</v>
      </c>
      <c r="B615" s="71">
        <v>632</v>
      </c>
    </row>
    <row r="616" spans="1:2">
      <c r="A616" s="3">
        <v>40544</v>
      </c>
      <c r="B616" s="71">
        <v>576</v>
      </c>
    </row>
    <row r="617" spans="1:2">
      <c r="A617" s="3">
        <v>40575</v>
      </c>
      <c r="B617" s="71">
        <v>542</v>
      </c>
    </row>
    <row r="618" spans="1:2">
      <c r="A618" s="3">
        <v>40603</v>
      </c>
      <c r="B618" s="71">
        <v>583</v>
      </c>
    </row>
    <row r="619" spans="1:2">
      <c r="A619" s="3">
        <v>40634</v>
      </c>
      <c r="B619" s="71">
        <v>581</v>
      </c>
    </row>
    <row r="620" spans="1:2">
      <c r="A620" s="3">
        <v>40664</v>
      </c>
      <c r="B620" s="71">
        <v>618</v>
      </c>
    </row>
    <row r="621" spans="1:2">
      <c r="A621" s="3">
        <v>40695</v>
      </c>
      <c r="B621" s="71">
        <v>636</v>
      </c>
    </row>
    <row r="622" spans="1:2">
      <c r="A622" s="3">
        <v>40725</v>
      </c>
      <c r="B622" s="71">
        <v>621</v>
      </c>
    </row>
    <row r="623" spans="1:2">
      <c r="A623" s="3">
        <v>40756</v>
      </c>
      <c r="B623" s="71">
        <v>647</v>
      </c>
    </row>
    <row r="624" spans="1:2">
      <c r="A624" s="3">
        <v>40787</v>
      </c>
      <c r="B624" s="71">
        <v>610</v>
      </c>
    </row>
    <row r="625" spans="1:2">
      <c r="A625" s="3">
        <v>40817</v>
      </c>
      <c r="B625" s="71">
        <v>671</v>
      </c>
    </row>
    <row r="626" spans="1:2">
      <c r="A626" s="3">
        <v>40848</v>
      </c>
      <c r="B626" s="71">
        <v>706</v>
      </c>
    </row>
    <row r="627" spans="1:2">
      <c r="A627" s="3">
        <v>40878</v>
      </c>
      <c r="B627" s="71">
        <v>697</v>
      </c>
    </row>
    <row r="628" spans="1:2">
      <c r="A628" s="3">
        <v>40909</v>
      </c>
      <c r="B628" s="71">
        <v>712</v>
      </c>
    </row>
    <row r="629" spans="1:2">
      <c r="A629" s="3">
        <v>40940</v>
      </c>
      <c r="B629" s="71">
        <v>738</v>
      </c>
    </row>
    <row r="630" spans="1:2">
      <c r="A630" s="3">
        <v>40969</v>
      </c>
      <c r="B630" s="71">
        <v>806</v>
      </c>
    </row>
    <row r="631" spans="1:2">
      <c r="A631" s="3">
        <v>41000</v>
      </c>
      <c r="B631" s="71">
        <v>732</v>
      </c>
    </row>
    <row r="632" spans="1:2">
      <c r="A632" s="3">
        <v>41030</v>
      </c>
      <c r="B632" s="71">
        <v>796</v>
      </c>
    </row>
    <row r="633" spans="1:2">
      <c r="A633" s="3">
        <v>41061</v>
      </c>
      <c r="B633" s="71">
        <v>794</v>
      </c>
    </row>
    <row r="634" spans="1:2">
      <c r="A634" s="3">
        <v>41091</v>
      </c>
      <c r="B634" s="71">
        <v>849</v>
      </c>
    </row>
    <row r="635" spans="1:2">
      <c r="A635" s="3">
        <v>41122</v>
      </c>
      <c r="B635" s="71">
        <v>840</v>
      </c>
    </row>
    <row r="636" spans="1:2">
      <c r="A636" s="3">
        <v>41153</v>
      </c>
      <c r="B636" s="71">
        <v>930</v>
      </c>
    </row>
    <row r="637" spans="1:2">
      <c r="A637" s="3">
        <v>41183</v>
      </c>
      <c r="B637" s="71">
        <v>887</v>
      </c>
    </row>
    <row r="638" spans="1:2">
      <c r="A638" s="3">
        <v>41214</v>
      </c>
      <c r="B638" s="71">
        <v>917</v>
      </c>
    </row>
    <row r="639" spans="1:2">
      <c r="A639" s="3">
        <v>41244</v>
      </c>
      <c r="B639" s="71">
        <v>941</v>
      </c>
    </row>
    <row r="640" spans="1:2">
      <c r="A640" s="3">
        <v>41275</v>
      </c>
      <c r="B640" s="71">
        <v>940</v>
      </c>
    </row>
    <row r="641" spans="1:2">
      <c r="A641" s="3">
        <v>41306</v>
      </c>
      <c r="B641" s="71">
        <v>980</v>
      </c>
    </row>
    <row r="642" spans="1:2">
      <c r="A642" s="3">
        <v>41334</v>
      </c>
      <c r="B642" s="71">
        <v>936</v>
      </c>
    </row>
    <row r="643" spans="1:2">
      <c r="A643" s="3">
        <v>41365</v>
      </c>
      <c r="B643" s="71">
        <v>1012</v>
      </c>
    </row>
    <row r="644" spans="1:2">
      <c r="A644" s="3">
        <v>41395</v>
      </c>
      <c r="B644" s="71">
        <v>1003</v>
      </c>
    </row>
    <row r="645" spans="1:2">
      <c r="A645" s="3">
        <v>41426</v>
      </c>
      <c r="B645" s="71">
        <v>942</v>
      </c>
    </row>
    <row r="646" spans="1:2">
      <c r="A646" s="3">
        <v>41456</v>
      </c>
      <c r="B646" s="71">
        <v>997</v>
      </c>
    </row>
    <row r="647" spans="1:2">
      <c r="A647" s="3">
        <v>41487</v>
      </c>
      <c r="B647" s="71">
        <v>964</v>
      </c>
    </row>
    <row r="648" spans="1:2">
      <c r="A648" s="3">
        <v>41518</v>
      </c>
      <c r="B648" s="71">
        <v>1004</v>
      </c>
    </row>
    <row r="649" spans="1:2">
      <c r="A649" s="3">
        <v>41548</v>
      </c>
      <c r="B649" s="71">
        <v>1044</v>
      </c>
    </row>
    <row r="650" spans="1:2">
      <c r="A650" s="3">
        <v>41579</v>
      </c>
      <c r="B650" s="71">
        <v>1029</v>
      </c>
    </row>
    <row r="651" spans="1:2">
      <c r="A651" s="3">
        <v>41609</v>
      </c>
      <c r="B651" s="71">
        <v>1005</v>
      </c>
    </row>
    <row r="652" spans="1:2">
      <c r="A652" s="3">
        <v>41640</v>
      </c>
      <c r="B652" s="71">
        <v>976</v>
      </c>
    </row>
    <row r="653" spans="1:2">
      <c r="A653" s="3">
        <v>41671</v>
      </c>
      <c r="B653" s="71">
        <v>1039</v>
      </c>
    </row>
    <row r="654" spans="1:2">
      <c r="A654" s="3">
        <v>41699</v>
      </c>
      <c r="B654" s="71">
        <v>1067</v>
      </c>
    </row>
    <row r="655" spans="1:2">
      <c r="A655" s="3">
        <v>41730</v>
      </c>
      <c r="B655" s="71">
        <v>1090</v>
      </c>
    </row>
    <row r="656" spans="1:2">
      <c r="A656" s="3">
        <v>41760</v>
      </c>
      <c r="B656" s="71">
        <v>1018</v>
      </c>
    </row>
    <row r="657" spans="1:2">
      <c r="A657" s="3">
        <v>41791</v>
      </c>
      <c r="B657" s="71">
        <v>1010</v>
      </c>
    </row>
    <row r="658" spans="1:2">
      <c r="A658" s="3">
        <v>41821</v>
      </c>
      <c r="B658" s="71">
        <v>1076</v>
      </c>
    </row>
    <row r="659" spans="1:2">
      <c r="A659" s="3">
        <v>41852</v>
      </c>
      <c r="B659" s="71">
        <v>1047</v>
      </c>
    </row>
    <row r="660" spans="1:2">
      <c r="A660" s="3">
        <v>41883</v>
      </c>
      <c r="B660" s="71">
        <v>1077</v>
      </c>
    </row>
    <row r="661" spans="1:2">
      <c r="A661" s="3">
        <v>41913</v>
      </c>
      <c r="B661" s="71">
        <v>1094</v>
      </c>
    </row>
    <row r="662" spans="1:2">
      <c r="A662" s="3">
        <v>41944</v>
      </c>
      <c r="B662" s="71">
        <v>1059</v>
      </c>
    </row>
    <row r="663" spans="1:2">
      <c r="A663" s="3">
        <v>41974</v>
      </c>
      <c r="B663" s="71">
        <v>1072</v>
      </c>
    </row>
    <row r="664" spans="1:2">
      <c r="A664" s="3">
        <v>42005</v>
      </c>
      <c r="B664" s="71">
        <v>1049</v>
      </c>
    </row>
    <row r="665" spans="1:2">
      <c r="A665" s="3">
        <v>42036</v>
      </c>
      <c r="B665" s="71">
        <v>1127</v>
      </c>
    </row>
    <row r="666" spans="1:2">
      <c r="A666" s="3">
        <v>42064</v>
      </c>
      <c r="B666" s="71">
        <v>1072</v>
      </c>
    </row>
    <row r="667" spans="1:2">
      <c r="A667" s="3">
        <v>42095</v>
      </c>
      <c r="B667" s="71">
        <v>1166</v>
      </c>
    </row>
    <row r="668" spans="1:2">
      <c r="A668" s="3">
        <v>42125</v>
      </c>
      <c r="B668" s="71">
        <v>1272</v>
      </c>
    </row>
    <row r="669" spans="1:2">
      <c r="A669" s="3">
        <v>42156</v>
      </c>
      <c r="B669" s="71">
        <v>1379</v>
      </c>
    </row>
    <row r="670" spans="1:2">
      <c r="A670" s="3">
        <v>42186</v>
      </c>
      <c r="B670" s="71">
        <v>1140</v>
      </c>
    </row>
    <row r="671" spans="1:2">
      <c r="A671" s="3">
        <v>42217</v>
      </c>
      <c r="B671" s="71">
        <v>1165</v>
      </c>
    </row>
    <row r="672" spans="1:2">
      <c r="A672" s="3">
        <v>42248</v>
      </c>
      <c r="B672" s="71">
        <v>1144</v>
      </c>
    </row>
    <row r="673" spans="1:2">
      <c r="A673" s="3">
        <v>42278</v>
      </c>
      <c r="B673" s="71">
        <v>1160</v>
      </c>
    </row>
    <row r="674" spans="1:2">
      <c r="A674" s="3">
        <v>42309</v>
      </c>
      <c r="B674" s="71">
        <v>1244</v>
      </c>
    </row>
    <row r="675" spans="1:2">
      <c r="A675" s="3">
        <v>42339</v>
      </c>
      <c r="B675" s="71">
        <v>1211</v>
      </c>
    </row>
    <row r="676" spans="1:2">
      <c r="A676" s="3">
        <v>42370</v>
      </c>
      <c r="B676" s="71">
        <v>1171</v>
      </c>
    </row>
    <row r="677" spans="1:2">
      <c r="A677" s="3">
        <v>42401</v>
      </c>
      <c r="B677" s="71">
        <v>1172</v>
      </c>
    </row>
    <row r="678" spans="1:2">
      <c r="A678" s="3">
        <v>42430</v>
      </c>
      <c r="B678" s="71">
        <v>1118</v>
      </c>
    </row>
    <row r="679" spans="1:2">
      <c r="A679" s="3">
        <v>42461</v>
      </c>
      <c r="B679" s="71">
        <v>1160</v>
      </c>
    </row>
    <row r="680" spans="1:2">
      <c r="A680" s="3">
        <v>42491</v>
      </c>
      <c r="B680" s="71">
        <v>1205</v>
      </c>
    </row>
    <row r="681" spans="1:2">
      <c r="A681" s="3">
        <v>42522</v>
      </c>
      <c r="B681" s="71">
        <v>1208</v>
      </c>
    </row>
    <row r="682" spans="1:2">
      <c r="A682" s="3">
        <v>42552</v>
      </c>
      <c r="B682" s="71">
        <v>1198</v>
      </c>
    </row>
    <row r="683" spans="1:2">
      <c r="A683" s="3">
        <v>42583</v>
      </c>
      <c r="B683" s="71">
        <v>1201</v>
      </c>
    </row>
    <row r="684" spans="1:2">
      <c r="A684" s="3">
        <v>42614</v>
      </c>
      <c r="B684" s="71">
        <v>1303</v>
      </c>
    </row>
    <row r="685" spans="1:2">
      <c r="A685" s="3">
        <v>42644</v>
      </c>
      <c r="B685" s="71">
        <v>1254</v>
      </c>
    </row>
    <row r="686" spans="1:2">
      <c r="A686" s="3">
        <v>42675</v>
      </c>
      <c r="B686" s="71">
        <v>1230</v>
      </c>
    </row>
    <row r="687" spans="1:2">
      <c r="A687" s="3">
        <v>42705</v>
      </c>
      <c r="B687" s="71">
        <v>1248</v>
      </c>
    </row>
    <row r="688" spans="1:2">
      <c r="A688" s="3">
        <v>42736</v>
      </c>
      <c r="B688" s="71">
        <v>1303</v>
      </c>
    </row>
    <row r="689" spans="1:2">
      <c r="A689" s="3">
        <v>42767</v>
      </c>
      <c r="B689" s="71">
        <v>1234</v>
      </c>
    </row>
    <row r="690" spans="1:2">
      <c r="A690" s="3">
        <v>42795</v>
      </c>
      <c r="B690" s="71">
        <v>1272</v>
      </c>
    </row>
    <row r="691" spans="1:2">
      <c r="A691" s="3">
        <v>42826</v>
      </c>
      <c r="B691" s="71">
        <v>1251</v>
      </c>
    </row>
    <row r="692" spans="1:2">
      <c r="A692" s="3">
        <v>42856</v>
      </c>
      <c r="B692" s="71">
        <v>1208</v>
      </c>
    </row>
    <row r="693" spans="1:2">
      <c r="A693" s="3">
        <v>42887</v>
      </c>
      <c r="B693" s="71">
        <v>1353</v>
      </c>
    </row>
    <row r="694" spans="1:2">
      <c r="A694" s="3">
        <v>42917</v>
      </c>
      <c r="B694" s="71">
        <v>1256</v>
      </c>
    </row>
    <row r="695" spans="1:2">
      <c r="A695" s="3">
        <v>42948</v>
      </c>
      <c r="B695" s="71">
        <v>1319</v>
      </c>
    </row>
    <row r="696" spans="1:2">
      <c r="A696" s="3">
        <v>42979</v>
      </c>
      <c r="B696" s="71">
        <v>1273</v>
      </c>
    </row>
    <row r="697" spans="1:2">
      <c r="A697" s="3">
        <v>43009</v>
      </c>
      <c r="B697" s="71">
        <v>1356</v>
      </c>
    </row>
    <row r="698" spans="1:2">
      <c r="A698" s="3">
        <v>43040</v>
      </c>
      <c r="B698" s="71">
        <v>1299</v>
      </c>
    </row>
    <row r="699" spans="1:2">
      <c r="A699" s="3">
        <v>43070</v>
      </c>
      <c r="B699" s="71">
        <v>1311</v>
      </c>
    </row>
    <row r="700" spans="1:2">
      <c r="A700" s="3">
        <v>43101</v>
      </c>
      <c r="B700" s="71">
        <v>1317</v>
      </c>
    </row>
    <row r="701" spans="1:2">
      <c r="A701" s="3">
        <v>43132</v>
      </c>
      <c r="B701" s="71">
        <v>1321</v>
      </c>
    </row>
    <row r="702" spans="1:2">
      <c r="A702" s="3">
        <v>43160</v>
      </c>
      <c r="B702" s="71">
        <v>1385</v>
      </c>
    </row>
    <row r="703" spans="1:2">
      <c r="A703" s="3">
        <v>43191</v>
      </c>
      <c r="B703" s="71">
        <v>1378</v>
      </c>
    </row>
    <row r="704" spans="1:2">
      <c r="A704" s="3">
        <v>43221</v>
      </c>
      <c r="B704" s="71">
        <v>1338</v>
      </c>
    </row>
    <row r="705" spans="1:2">
      <c r="A705" s="3">
        <v>43252</v>
      </c>
      <c r="B705" s="71">
        <v>1345</v>
      </c>
    </row>
    <row r="706" spans="1:2">
      <c r="A706" s="3">
        <v>43282</v>
      </c>
      <c r="B706" s="71">
        <v>1334</v>
      </c>
    </row>
    <row r="707" spans="1:2">
      <c r="A707" s="3">
        <v>43313</v>
      </c>
      <c r="B707" s="71">
        <v>1273</v>
      </c>
    </row>
    <row r="708" spans="1:2">
      <c r="A708" s="3">
        <v>43344</v>
      </c>
      <c r="B708" s="71">
        <v>1314</v>
      </c>
    </row>
    <row r="709" spans="1:2">
      <c r="A709" s="3">
        <v>43374</v>
      </c>
      <c r="B709" s="71">
        <v>1272</v>
      </c>
    </row>
    <row r="710" spans="1:2">
      <c r="A710" s="3">
        <v>43405</v>
      </c>
      <c r="B710" s="71">
        <v>1340</v>
      </c>
    </row>
    <row r="711" spans="1:2">
      <c r="A711" s="3">
        <v>43435</v>
      </c>
      <c r="B711" s="71">
        <v>1317</v>
      </c>
    </row>
    <row r="712" spans="1:2">
      <c r="A712" s="3">
        <v>43466</v>
      </c>
      <c r="B712" s="71">
        <v>1261</v>
      </c>
    </row>
    <row r="713" spans="1:2">
      <c r="A713" s="3">
        <v>43497</v>
      </c>
      <c r="B713" s="71">
        <v>1287</v>
      </c>
    </row>
    <row r="714" spans="1:2">
      <c r="A714" s="3">
        <v>43525</v>
      </c>
      <c r="B714" s="71">
        <v>1305</v>
      </c>
    </row>
    <row r="715" spans="1:2">
      <c r="A715" s="3">
        <v>43556</v>
      </c>
      <c r="B715" s="71">
        <v>1311</v>
      </c>
    </row>
    <row r="716" spans="1:2">
      <c r="A716" s="3">
        <v>43586</v>
      </c>
      <c r="B716" s="71">
        <v>1347</v>
      </c>
    </row>
    <row r="717" spans="1:2">
      <c r="A717" s="3">
        <v>43617</v>
      </c>
      <c r="B717" s="71">
        <v>1315</v>
      </c>
    </row>
    <row r="718" spans="1:2">
      <c r="A718" s="3">
        <v>43647</v>
      </c>
      <c r="B718" s="71">
        <v>1352</v>
      </c>
    </row>
    <row r="719" spans="1:2">
      <c r="A719" s="3">
        <v>43678</v>
      </c>
      <c r="B719" s="71">
        <v>1489</v>
      </c>
    </row>
    <row r="720" spans="1:2">
      <c r="A720" s="3">
        <v>43709</v>
      </c>
      <c r="B720" s="71">
        <v>1474</v>
      </c>
    </row>
    <row r="721" spans="1:2">
      <c r="A721" s="3">
        <v>43739</v>
      </c>
      <c r="B721" s="71">
        <v>1525</v>
      </c>
    </row>
    <row r="722" spans="1:2">
      <c r="A722" s="3">
        <v>43770</v>
      </c>
      <c r="B722" s="71">
        <v>1527</v>
      </c>
    </row>
    <row r="723" spans="1:2">
      <c r="A723" s="3">
        <v>43800</v>
      </c>
      <c r="B723" s="71">
        <v>1451</v>
      </c>
    </row>
    <row r="724" spans="1:2">
      <c r="A724" s="3">
        <v>43831</v>
      </c>
      <c r="B724" s="71">
        <v>1507</v>
      </c>
    </row>
    <row r="725" spans="1:2">
      <c r="A725" s="3">
        <v>43862</v>
      </c>
      <c r="B725" s="71">
        <v>1442</v>
      </c>
    </row>
    <row r="726" spans="1:2">
      <c r="A726" s="3">
        <v>43891</v>
      </c>
      <c r="B726" s="71">
        <v>1358</v>
      </c>
    </row>
    <row r="727" spans="1:2">
      <c r="A727" s="3">
        <v>43922</v>
      </c>
      <c r="B727" s="71">
        <v>1066</v>
      </c>
    </row>
    <row r="728" spans="1:2">
      <c r="A728" s="3">
        <v>43952</v>
      </c>
      <c r="B728" s="71">
        <v>1260</v>
      </c>
    </row>
    <row r="729" spans="1:2">
      <c r="A729" s="3">
        <v>43983</v>
      </c>
      <c r="B729" s="71">
        <v>1338</v>
      </c>
    </row>
    <row r="730" spans="1:2">
      <c r="A730" s="3">
        <v>44013</v>
      </c>
      <c r="B730" s="71">
        <v>1546</v>
      </c>
    </row>
    <row r="731" spans="1:2">
      <c r="A731" s="3">
        <v>44044</v>
      </c>
      <c r="B731" s="71">
        <v>1529</v>
      </c>
    </row>
    <row r="732" spans="1:2">
      <c r="A732" s="3">
        <v>44075</v>
      </c>
      <c r="B732" s="71">
        <v>1624</v>
      </c>
    </row>
    <row r="733" spans="1:2">
      <c r="A733" s="3">
        <v>44105</v>
      </c>
      <c r="B733" s="71">
        <v>1613</v>
      </c>
    </row>
    <row r="734" spans="1:2">
      <c r="A734" s="3">
        <v>44136</v>
      </c>
      <c r="B734" s="71">
        <v>1714</v>
      </c>
    </row>
    <row r="735" spans="1:2">
      <c r="A735" s="3">
        <v>44166</v>
      </c>
      <c r="B735" s="71">
        <v>1744</v>
      </c>
    </row>
    <row r="736" spans="1:2">
      <c r="A736" s="3">
        <v>44197</v>
      </c>
      <c r="B736" s="71">
        <v>1883</v>
      </c>
    </row>
    <row r="737" spans="1:2">
      <c r="A737" s="3">
        <v>44228</v>
      </c>
      <c r="B737" s="71">
        <v>1715</v>
      </c>
    </row>
    <row r="738" spans="1:2">
      <c r="A738" s="3">
        <v>44256</v>
      </c>
      <c r="B738" s="71">
        <v>1732</v>
      </c>
    </row>
    <row r="739" spans="1:2">
      <c r="A739" s="3">
        <v>44287</v>
      </c>
      <c r="B739" s="71">
        <v>1738</v>
      </c>
    </row>
    <row r="740" spans="1:2">
      <c r="A740" s="3">
        <v>44317</v>
      </c>
      <c r="B740" s="71">
        <v>1681</v>
      </c>
    </row>
    <row r="741" spans="1:2">
      <c r="A741" s="3">
        <v>44348</v>
      </c>
      <c r="B741" s="71">
        <v>1657</v>
      </c>
    </row>
    <row r="742" spans="1:2">
      <c r="A742" s="3">
        <v>44378</v>
      </c>
      <c r="B742" s="71">
        <v>1652</v>
      </c>
    </row>
    <row r="743" spans="1:2">
      <c r="A743" s="3">
        <v>44409</v>
      </c>
      <c r="B743" s="71">
        <v>1770</v>
      </c>
    </row>
    <row r="744" spans="1:2">
      <c r="A744" s="3">
        <v>44440</v>
      </c>
      <c r="B744" s="71">
        <v>1625</v>
      </c>
    </row>
    <row r="745" spans="1:2">
      <c r="A745" s="3">
        <v>44470</v>
      </c>
      <c r="B745" s="71">
        <v>1719</v>
      </c>
    </row>
    <row r="746" spans="1:2">
      <c r="A746" s="3">
        <v>44501</v>
      </c>
      <c r="B746" s="71">
        <v>1766</v>
      </c>
    </row>
    <row r="747" spans="1:2">
      <c r="A747" s="3">
        <v>44531</v>
      </c>
      <c r="B747" s="71">
        <v>1913</v>
      </c>
    </row>
    <row r="748" spans="1:2">
      <c r="A748" s="3">
        <v>44562</v>
      </c>
      <c r="B748" s="71">
        <v>1915</v>
      </c>
    </row>
    <row r="749" spans="1:2">
      <c r="A749" s="3">
        <v>44593</v>
      </c>
      <c r="B749" s="71">
        <v>1860</v>
      </c>
    </row>
    <row r="750" spans="1:2">
      <c r="A750" s="3">
        <v>44621</v>
      </c>
      <c r="B750" s="71">
        <v>1879</v>
      </c>
    </row>
    <row r="751" spans="1:2">
      <c r="A751" s="3">
        <v>44652</v>
      </c>
      <c r="B751" s="71">
        <v>1835</v>
      </c>
    </row>
    <row r="752" spans="1:2">
      <c r="A752" s="3">
        <v>44682</v>
      </c>
      <c r="B752" s="71">
        <v>1712</v>
      </c>
    </row>
    <row r="753" spans="1:2">
      <c r="A753" s="3">
        <v>44713</v>
      </c>
      <c r="B753" s="71">
        <v>1745</v>
      </c>
    </row>
    <row r="754" spans="1:2">
      <c r="A754" s="3">
        <v>44743</v>
      </c>
      <c r="B754" s="71">
        <v>1719</v>
      </c>
    </row>
    <row r="755" spans="1:2">
      <c r="A755" s="3">
        <v>44774</v>
      </c>
      <c r="B755" s="71">
        <v>1542</v>
      </c>
    </row>
    <row r="756" spans="1:2">
      <c r="A756" s="3">
        <v>44805</v>
      </c>
      <c r="B756" s="71">
        <v>1613</v>
      </c>
    </row>
    <row r="757" spans="1:2">
      <c r="A757" s="3">
        <v>44835</v>
      </c>
      <c r="B757" s="71">
        <v>1560</v>
      </c>
    </row>
    <row r="758" spans="1:2">
      <c r="A758" s="3">
        <v>44866</v>
      </c>
      <c r="B758" s="71">
        <v>1402</v>
      </c>
    </row>
    <row r="759" spans="1:2">
      <c r="A759" s="3">
        <v>44896</v>
      </c>
      <c r="B759" s="71">
        <v>1400</v>
      </c>
    </row>
    <row r="760" spans="1:2">
      <c r="A760" s="3">
        <v>44927</v>
      </c>
      <c r="B760" s="71">
        <v>1443</v>
      </c>
    </row>
    <row r="761" spans="1:2">
      <c r="A761" s="3">
        <v>44958</v>
      </c>
      <c r="B761" s="71">
        <v>1620</v>
      </c>
    </row>
    <row r="762" spans="1:2">
      <c r="A762" s="3">
        <v>44986</v>
      </c>
      <c r="B762" s="71">
        <v>1493</v>
      </c>
    </row>
    <row r="763" spans="1:2">
      <c r="A763" s="3">
        <v>45017</v>
      </c>
      <c r="B763" s="71">
        <v>1470</v>
      </c>
    </row>
    <row r="764" spans="1:2">
      <c r="A764" s="3">
        <v>45047</v>
      </c>
      <c r="B764" s="71">
        <v>1532</v>
      </c>
    </row>
    <row r="765" spans="1:2">
      <c r="A765" s="3">
        <v>45078</v>
      </c>
      <c r="B765" s="71">
        <v>1493</v>
      </c>
    </row>
    <row r="766" spans="1:2">
      <c r="A766" s="3">
        <v>45108</v>
      </c>
      <c r="B766" s="71">
        <v>1501</v>
      </c>
    </row>
    <row r="767" spans="1:2">
      <c r="A767" s="3">
        <v>45139</v>
      </c>
      <c r="B767" s="71">
        <v>1578</v>
      </c>
    </row>
    <row r="768" spans="1:2">
      <c r="A768" s="3">
        <v>45170</v>
      </c>
      <c r="B768" s="71">
        <v>1515</v>
      </c>
    </row>
    <row r="769" spans="1:2">
      <c r="A769" s="3">
        <v>45200</v>
      </c>
      <c r="B769" s="71">
        <v>1534</v>
      </c>
    </row>
    <row r="770" spans="1:2">
      <c r="A770" s="3">
        <v>45231</v>
      </c>
      <c r="B770" s="71">
        <v>1508</v>
      </c>
    </row>
    <row r="771" spans="1:2">
      <c r="A771" s="3">
        <v>45261</v>
      </c>
      <c r="B771" s="71">
        <v>1530</v>
      </c>
    </row>
    <row r="772" spans="1:2">
      <c r="A772" s="3">
        <v>45292</v>
      </c>
      <c r="B772" s="71">
        <v>1508</v>
      </c>
    </row>
    <row r="773" spans="1:2">
      <c r="A773" s="3">
        <v>45323</v>
      </c>
      <c r="B773" s="71">
        <v>1563</v>
      </c>
    </row>
    <row r="774" spans="1:2">
      <c r="A774" s="3">
        <v>45352</v>
      </c>
      <c r="B774" s="71">
        <v>1485</v>
      </c>
    </row>
    <row r="775" spans="1:2">
      <c r="A775" s="3">
        <v>45383</v>
      </c>
      <c r="B775" s="71">
        <v>1440</v>
      </c>
    </row>
    <row r="776" spans="1:2">
      <c r="A776" s="3">
        <v>45413</v>
      </c>
      <c r="B776" s="71">
        <v>1399</v>
      </c>
    </row>
  </sheetData>
  <hyperlinks>
    <hyperlink ref="B1" r:id="rId1" location="0" xr:uid="{1CDE42A3-6B45-491E-9EAF-56D5AFF1D92F}"/>
    <hyperlink ref="B3" location="Summary!A13" display="PERMIT" xr:uid="{F678D3B4-9833-40E8-A296-178C71B6408F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061F-87AF-4053-A0A2-C7D38E45B516}">
  <sheetPr>
    <tabColor rgb="FFFFFF00"/>
  </sheetPr>
  <dimension ref="A1:B1268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28.9062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7" t="s">
        <v>96</v>
      </c>
    </row>
    <row r="3" spans="1:2" ht="14.5">
      <c r="A3" s="5" t="s">
        <v>1</v>
      </c>
      <c r="B3" s="77" t="s">
        <v>95</v>
      </c>
    </row>
    <row r="4" spans="1:2">
      <c r="A4" s="3">
        <v>6941</v>
      </c>
      <c r="B4" s="64">
        <v>100</v>
      </c>
    </row>
    <row r="5" spans="1:2">
      <c r="A5" s="3">
        <v>6972</v>
      </c>
      <c r="B5" s="64">
        <v>95.581040000000002</v>
      </c>
    </row>
    <row r="6" spans="1:2">
      <c r="A6" s="3">
        <v>7000</v>
      </c>
      <c r="B6" s="64">
        <v>92.818680000000001</v>
      </c>
    </row>
    <row r="7" spans="1:2">
      <c r="A7" s="3">
        <v>7031</v>
      </c>
      <c r="B7" s="64">
        <v>94.475269999999995</v>
      </c>
    </row>
    <row r="8" spans="1:2">
      <c r="A8" s="3">
        <v>7061</v>
      </c>
      <c r="B8" s="64">
        <v>95.02816</v>
      </c>
    </row>
    <row r="9" spans="1:2">
      <c r="A9" s="3">
        <v>7092</v>
      </c>
      <c r="B9" s="64">
        <v>101.10577000000001</v>
      </c>
    </row>
    <row r="10" spans="1:2">
      <c r="A10" s="3">
        <v>7122</v>
      </c>
      <c r="B10" s="64">
        <v>107.18338</v>
      </c>
    </row>
    <row r="11" spans="1:2">
      <c r="A11" s="3">
        <v>7153</v>
      </c>
      <c r="B11" s="64">
        <v>108.83996999999999</v>
      </c>
    </row>
    <row r="12" spans="1:2">
      <c r="A12" s="3">
        <v>7184</v>
      </c>
      <c r="B12" s="64">
        <v>106.63048999999999</v>
      </c>
    </row>
    <row r="13" spans="1:2">
      <c r="A13" s="3">
        <v>7214</v>
      </c>
      <c r="B13" s="64">
        <v>105.52473000000001</v>
      </c>
    </row>
    <row r="14" spans="1:2">
      <c r="A14" s="3">
        <v>7245</v>
      </c>
      <c r="B14" s="64">
        <v>103.86812999999999</v>
      </c>
    </row>
    <row r="15" spans="1:2">
      <c r="A15" s="3">
        <v>7275</v>
      </c>
      <c r="B15" s="64">
        <v>105.52473000000001</v>
      </c>
    </row>
    <row r="16" spans="1:2">
      <c r="A16" s="3">
        <v>7306</v>
      </c>
      <c r="B16" s="64">
        <v>115.47046</v>
      </c>
    </row>
    <row r="17" spans="1:2">
      <c r="A17" s="3">
        <v>7337</v>
      </c>
      <c r="B17" s="64">
        <v>115.47046</v>
      </c>
    </row>
    <row r="18" spans="1:2">
      <c r="A18" s="3">
        <v>7366</v>
      </c>
      <c r="B18" s="64">
        <v>113.26099000000001</v>
      </c>
    </row>
    <row r="19" spans="1:2">
      <c r="A19" s="3">
        <v>7397</v>
      </c>
      <c r="B19" s="64">
        <v>107.18338</v>
      </c>
    </row>
    <row r="20" spans="1:2">
      <c r="A20" s="3">
        <v>7427</v>
      </c>
      <c r="B20" s="64">
        <v>109.94574</v>
      </c>
    </row>
    <row r="21" spans="1:2">
      <c r="A21" s="3">
        <v>7458</v>
      </c>
      <c r="B21" s="64">
        <v>111.04944999999999</v>
      </c>
    </row>
    <row r="22" spans="1:2">
      <c r="A22" s="3">
        <v>7488</v>
      </c>
      <c r="B22" s="64">
        <v>108.28709000000001</v>
      </c>
    </row>
    <row r="23" spans="1:2">
      <c r="A23" s="3">
        <v>7519</v>
      </c>
      <c r="B23" s="64">
        <v>108.83996999999999</v>
      </c>
    </row>
    <row r="24" spans="1:2">
      <c r="A24" s="3">
        <v>7550</v>
      </c>
      <c r="B24" s="64">
        <v>104.97184</v>
      </c>
    </row>
    <row r="25" spans="1:2">
      <c r="A25" s="3">
        <v>7580</v>
      </c>
      <c r="B25" s="64">
        <v>100.55288</v>
      </c>
    </row>
    <row r="26" spans="1:2">
      <c r="A26" s="3">
        <v>7611</v>
      </c>
      <c r="B26" s="64">
        <v>92.265799999999999</v>
      </c>
    </row>
    <row r="27" spans="1:2">
      <c r="A27" s="3">
        <v>7641</v>
      </c>
      <c r="B27" s="64">
        <v>86.741069999999993</v>
      </c>
    </row>
    <row r="28" spans="1:2">
      <c r="A28" s="3">
        <v>7672</v>
      </c>
      <c r="B28" s="64">
        <v>81.769229999999993</v>
      </c>
    </row>
    <row r="29" spans="1:2">
      <c r="A29" s="3">
        <v>7703</v>
      </c>
      <c r="B29" s="64">
        <v>80.110579999999999</v>
      </c>
    </row>
    <row r="30" spans="1:2">
      <c r="A30" s="3">
        <v>7731</v>
      </c>
      <c r="B30" s="64">
        <v>77.9011</v>
      </c>
    </row>
    <row r="31" spans="1:2">
      <c r="A31" s="3">
        <v>7762</v>
      </c>
      <c r="B31" s="64">
        <v>77.9011</v>
      </c>
    </row>
    <row r="32" spans="1:2">
      <c r="A32" s="3">
        <v>7792</v>
      </c>
      <c r="B32" s="64">
        <v>80.110579999999999</v>
      </c>
    </row>
    <row r="33" spans="1:2">
      <c r="A33" s="3">
        <v>7823</v>
      </c>
      <c r="B33" s="64">
        <v>79.557689999999994</v>
      </c>
    </row>
    <row r="34" spans="1:2">
      <c r="A34" s="3">
        <v>7853</v>
      </c>
      <c r="B34" s="64">
        <v>79.004810000000006</v>
      </c>
    </row>
    <row r="35" spans="1:2">
      <c r="A35" s="3">
        <v>7884</v>
      </c>
      <c r="B35" s="64">
        <v>81.769229999999993</v>
      </c>
    </row>
    <row r="36" spans="1:2">
      <c r="A36" s="3">
        <v>7915</v>
      </c>
      <c r="B36" s="64">
        <v>82.320059999999998</v>
      </c>
    </row>
    <row r="37" spans="1:2">
      <c r="A37" s="3">
        <v>7945</v>
      </c>
      <c r="B37" s="64">
        <v>87.293949999999995</v>
      </c>
    </row>
    <row r="38" spans="1:2">
      <c r="A38" s="3">
        <v>7976</v>
      </c>
      <c r="B38" s="64">
        <v>86.188190000000006</v>
      </c>
    </row>
    <row r="39" spans="1:2">
      <c r="A39" s="3">
        <v>8006</v>
      </c>
      <c r="B39" s="64">
        <v>85.635300000000001</v>
      </c>
    </row>
    <row r="40" spans="1:2">
      <c r="A40" s="3">
        <v>8037</v>
      </c>
      <c r="B40" s="64">
        <v>88.950550000000007</v>
      </c>
    </row>
    <row r="41" spans="1:2">
      <c r="A41" s="3">
        <v>8068</v>
      </c>
      <c r="B41" s="64">
        <v>92.818680000000001</v>
      </c>
    </row>
    <row r="42" spans="1:2">
      <c r="A42" s="3">
        <v>8096</v>
      </c>
      <c r="B42" s="64">
        <v>97.790520000000001</v>
      </c>
    </row>
    <row r="43" spans="1:2">
      <c r="A43" s="3">
        <v>8127</v>
      </c>
      <c r="B43" s="64">
        <v>94.475269999999995</v>
      </c>
    </row>
    <row r="44" spans="1:2">
      <c r="A44" s="3">
        <v>8157</v>
      </c>
      <c r="B44" s="64">
        <v>99.447119999999998</v>
      </c>
    </row>
    <row r="45" spans="1:2">
      <c r="A45" s="3">
        <v>8188</v>
      </c>
      <c r="B45" s="64">
        <v>104.42101</v>
      </c>
    </row>
    <row r="46" spans="1:2">
      <c r="A46" s="3">
        <v>8218</v>
      </c>
      <c r="B46" s="64">
        <v>104.42101</v>
      </c>
    </row>
    <row r="47" spans="1:2">
      <c r="A47" s="3">
        <v>8249</v>
      </c>
      <c r="B47" s="64">
        <v>102.20948</v>
      </c>
    </row>
    <row r="48" spans="1:2">
      <c r="A48" s="3">
        <v>8280</v>
      </c>
      <c r="B48" s="64">
        <v>107.7342</v>
      </c>
    </row>
    <row r="49" spans="1:2">
      <c r="A49" s="3">
        <v>8310</v>
      </c>
      <c r="B49" s="64">
        <v>113.81180999999999</v>
      </c>
    </row>
    <row r="50" spans="1:2">
      <c r="A50" s="3">
        <v>8341</v>
      </c>
      <c r="B50" s="64">
        <v>118.78570999999999</v>
      </c>
    </row>
    <row r="51" spans="1:2">
      <c r="A51" s="3">
        <v>8371</v>
      </c>
      <c r="B51" s="64">
        <v>122.0989</v>
      </c>
    </row>
    <row r="52" spans="1:2">
      <c r="A52" s="3">
        <v>8402</v>
      </c>
      <c r="B52" s="64">
        <v>119.33654</v>
      </c>
    </row>
    <row r="53" spans="1:2">
      <c r="A53" s="3">
        <v>8433</v>
      </c>
      <c r="B53" s="64">
        <v>120.99518999999999</v>
      </c>
    </row>
    <row r="54" spans="1:2">
      <c r="A54" s="3">
        <v>8461</v>
      </c>
      <c r="B54" s="64">
        <v>124.86332</v>
      </c>
    </row>
    <row r="55" spans="1:2">
      <c r="A55" s="3">
        <v>8492</v>
      </c>
      <c r="B55" s="64">
        <v>127.62568</v>
      </c>
    </row>
    <row r="56" spans="1:2">
      <c r="A56" s="3">
        <v>8522</v>
      </c>
      <c r="B56" s="64">
        <v>129.28227999999999</v>
      </c>
    </row>
    <row r="57" spans="1:2">
      <c r="A57" s="3">
        <v>8553</v>
      </c>
      <c r="B57" s="64">
        <v>128.17651000000001</v>
      </c>
    </row>
    <row r="58" spans="1:2">
      <c r="A58" s="3">
        <v>8583</v>
      </c>
      <c r="B58" s="64">
        <v>127.0728</v>
      </c>
    </row>
    <row r="59" spans="1:2">
      <c r="A59" s="3">
        <v>8614</v>
      </c>
      <c r="B59" s="64">
        <v>124.86332</v>
      </c>
    </row>
    <row r="60" spans="1:2">
      <c r="A60" s="3">
        <v>8645</v>
      </c>
      <c r="B60" s="64">
        <v>122.0989</v>
      </c>
    </row>
    <row r="61" spans="1:2">
      <c r="A61" s="3">
        <v>8675</v>
      </c>
      <c r="B61" s="64">
        <v>121.54807</v>
      </c>
    </row>
    <row r="62" spans="1:2">
      <c r="A62" s="3">
        <v>8706</v>
      </c>
      <c r="B62" s="64">
        <v>121.54807</v>
      </c>
    </row>
    <row r="63" spans="1:2">
      <c r="A63" s="3">
        <v>8736</v>
      </c>
      <c r="B63" s="64">
        <v>118.78570999999999</v>
      </c>
    </row>
    <row r="64" spans="1:2">
      <c r="A64" s="3">
        <v>8767</v>
      </c>
      <c r="B64" s="64">
        <v>121.54807</v>
      </c>
    </row>
    <row r="65" spans="1:2">
      <c r="A65" s="3">
        <v>8798</v>
      </c>
      <c r="B65" s="64">
        <v>123.75754999999999</v>
      </c>
    </row>
    <row r="66" spans="1:2">
      <c r="A66" s="3">
        <v>8827</v>
      </c>
      <c r="B66" s="64">
        <v>121.54807</v>
      </c>
    </row>
    <row r="67" spans="1:2">
      <c r="A67" s="3">
        <v>8858</v>
      </c>
      <c r="B67" s="64">
        <v>117.67994</v>
      </c>
    </row>
    <row r="68" spans="1:2">
      <c r="A68" s="3">
        <v>8888</v>
      </c>
      <c r="B68" s="64">
        <v>112.7081</v>
      </c>
    </row>
    <row r="69" spans="1:2">
      <c r="A69" s="3">
        <v>8919</v>
      </c>
      <c r="B69" s="64">
        <v>107.7342</v>
      </c>
    </row>
    <row r="70" spans="1:2">
      <c r="A70" s="3">
        <v>8949</v>
      </c>
      <c r="B70" s="64">
        <v>106.07761000000001</v>
      </c>
    </row>
    <row r="71" spans="1:2">
      <c r="A71" s="3">
        <v>8980</v>
      </c>
      <c r="B71" s="64">
        <v>109.94574</v>
      </c>
    </row>
    <row r="72" spans="1:2">
      <c r="A72" s="3">
        <v>9011</v>
      </c>
      <c r="B72" s="64">
        <v>113.81180999999999</v>
      </c>
    </row>
    <row r="73" spans="1:2">
      <c r="A73" s="3">
        <v>9041</v>
      </c>
      <c r="B73" s="64">
        <v>116.57418</v>
      </c>
    </row>
    <row r="74" spans="1:2">
      <c r="A74" s="3">
        <v>9072</v>
      </c>
      <c r="B74" s="64">
        <v>118.78570999999999</v>
      </c>
    </row>
    <row r="75" spans="1:2">
      <c r="A75" s="3">
        <v>9102</v>
      </c>
      <c r="B75" s="64">
        <v>122.0989</v>
      </c>
    </row>
    <row r="76" spans="1:2">
      <c r="A76" s="3">
        <v>9133</v>
      </c>
      <c r="B76" s="64">
        <v>125.96702999999999</v>
      </c>
    </row>
    <row r="77" spans="1:2">
      <c r="A77" s="3">
        <v>9164</v>
      </c>
      <c r="B77" s="64">
        <v>125.96702999999999</v>
      </c>
    </row>
    <row r="78" spans="1:2">
      <c r="A78" s="3">
        <v>9192</v>
      </c>
      <c r="B78" s="64">
        <v>125.96702999999999</v>
      </c>
    </row>
    <row r="79" spans="1:2">
      <c r="A79" s="3">
        <v>9223</v>
      </c>
      <c r="B79" s="64">
        <v>127.0728</v>
      </c>
    </row>
    <row r="80" spans="1:2">
      <c r="A80" s="3">
        <v>9253</v>
      </c>
      <c r="B80" s="64">
        <v>126.51992</v>
      </c>
    </row>
    <row r="81" spans="1:2">
      <c r="A81" s="3">
        <v>9284</v>
      </c>
      <c r="B81" s="64">
        <v>125.41415000000001</v>
      </c>
    </row>
    <row r="82" spans="1:2">
      <c r="A82" s="3">
        <v>9314</v>
      </c>
      <c r="B82" s="64">
        <v>128.7294</v>
      </c>
    </row>
    <row r="83" spans="1:2">
      <c r="A83" s="3">
        <v>9345</v>
      </c>
      <c r="B83" s="64">
        <v>126.51992</v>
      </c>
    </row>
    <row r="84" spans="1:2">
      <c r="A84" s="3">
        <v>9376</v>
      </c>
      <c r="B84" s="64">
        <v>124.86332</v>
      </c>
    </row>
    <row r="85" spans="1:2">
      <c r="A85" s="3">
        <v>9406</v>
      </c>
      <c r="B85" s="64">
        <v>129.83516</v>
      </c>
    </row>
    <row r="86" spans="1:2">
      <c r="A86" s="3">
        <v>9437</v>
      </c>
      <c r="B86" s="64">
        <v>132.59753000000001</v>
      </c>
    </row>
    <row r="87" spans="1:2">
      <c r="A87" s="3">
        <v>9467</v>
      </c>
      <c r="B87" s="64">
        <v>134.25412</v>
      </c>
    </row>
    <row r="88" spans="1:2">
      <c r="A88" s="3">
        <v>9498</v>
      </c>
      <c r="B88" s="64">
        <v>132.04463999999999</v>
      </c>
    </row>
    <row r="89" spans="1:2">
      <c r="A89" s="3">
        <v>9529</v>
      </c>
      <c r="B89" s="64">
        <v>132.04463999999999</v>
      </c>
    </row>
    <row r="90" spans="1:2">
      <c r="A90" s="3">
        <v>9557</v>
      </c>
      <c r="B90" s="64">
        <v>133.70124000000001</v>
      </c>
    </row>
    <row r="91" spans="1:2">
      <c r="A91" s="3">
        <v>9588</v>
      </c>
      <c r="B91" s="64">
        <v>133.70124000000001</v>
      </c>
    </row>
    <row r="92" spans="1:2">
      <c r="A92" s="3">
        <v>9618</v>
      </c>
      <c r="B92" s="64">
        <v>132.59753000000001</v>
      </c>
    </row>
    <row r="93" spans="1:2">
      <c r="A93" s="3">
        <v>9649</v>
      </c>
      <c r="B93" s="64">
        <v>134.25412</v>
      </c>
    </row>
    <row r="94" spans="1:2">
      <c r="A94" s="3">
        <v>9679</v>
      </c>
      <c r="B94" s="64">
        <v>134.80699999999999</v>
      </c>
    </row>
    <row r="95" spans="1:2">
      <c r="A95" s="3">
        <v>9710</v>
      </c>
      <c r="B95" s="64">
        <v>136.46566000000001</v>
      </c>
    </row>
    <row r="96" spans="1:2">
      <c r="A96" s="3">
        <v>9741</v>
      </c>
      <c r="B96" s="64">
        <v>138.67513</v>
      </c>
    </row>
    <row r="97" spans="1:2">
      <c r="A97" s="3">
        <v>9771</v>
      </c>
      <c r="B97" s="64">
        <v>138.67513</v>
      </c>
    </row>
    <row r="98" spans="1:2">
      <c r="A98" s="3">
        <v>9802</v>
      </c>
      <c r="B98" s="64">
        <v>138.12225000000001</v>
      </c>
    </row>
    <row r="99" spans="1:2">
      <c r="A99" s="3">
        <v>9832</v>
      </c>
      <c r="B99" s="64">
        <v>137.56936999999999</v>
      </c>
    </row>
    <row r="100" spans="1:2">
      <c r="A100" s="3">
        <v>9863</v>
      </c>
      <c r="B100" s="64">
        <v>137.01648</v>
      </c>
    </row>
    <row r="101" spans="1:2">
      <c r="A101" s="3">
        <v>9894</v>
      </c>
      <c r="B101" s="64">
        <v>138.12225000000001</v>
      </c>
    </row>
    <row r="102" spans="1:2">
      <c r="A102" s="3">
        <v>9922</v>
      </c>
      <c r="B102" s="64">
        <v>139.77885000000001</v>
      </c>
    </row>
    <row r="103" spans="1:2">
      <c r="A103" s="3">
        <v>9953</v>
      </c>
      <c r="B103" s="64">
        <v>136.46566000000001</v>
      </c>
    </row>
    <row r="104" spans="1:2">
      <c r="A104" s="3">
        <v>9983</v>
      </c>
      <c r="B104" s="64">
        <v>137.56936999999999</v>
      </c>
    </row>
    <row r="105" spans="1:2">
      <c r="A105" s="3">
        <v>10014</v>
      </c>
      <c r="B105" s="64">
        <v>137.01648</v>
      </c>
    </row>
    <row r="106" spans="1:2">
      <c r="A106" s="3">
        <v>10044</v>
      </c>
      <c r="B106" s="64">
        <v>135.35989000000001</v>
      </c>
    </row>
    <row r="107" spans="1:2">
      <c r="A107" s="3">
        <v>10075</v>
      </c>
      <c r="B107" s="64">
        <v>135.35989000000001</v>
      </c>
    </row>
    <row r="108" spans="1:2">
      <c r="A108" s="3">
        <v>10106</v>
      </c>
      <c r="B108" s="64">
        <v>133.15040999999999</v>
      </c>
    </row>
    <row r="109" spans="1:2">
      <c r="A109" s="3">
        <v>10136</v>
      </c>
      <c r="B109" s="64">
        <v>130.38804999999999</v>
      </c>
    </row>
    <row r="110" spans="1:2">
      <c r="A110" s="3">
        <v>10167</v>
      </c>
      <c r="B110" s="64">
        <v>130.38804999999999</v>
      </c>
    </row>
    <row r="111" spans="1:2">
      <c r="A111" s="3">
        <v>10197</v>
      </c>
      <c r="B111" s="64">
        <v>130.93887000000001</v>
      </c>
    </row>
    <row r="112" spans="1:2">
      <c r="A112" s="3">
        <v>10228</v>
      </c>
      <c r="B112" s="64">
        <v>133.70124000000001</v>
      </c>
    </row>
    <row r="113" spans="1:2">
      <c r="A113" s="3">
        <v>10259</v>
      </c>
      <c r="B113" s="64">
        <v>134.80699999999999</v>
      </c>
    </row>
    <row r="114" spans="1:2">
      <c r="A114" s="3">
        <v>10288</v>
      </c>
      <c r="B114" s="64">
        <v>135.91276999999999</v>
      </c>
    </row>
    <row r="115" spans="1:2">
      <c r="A115" s="3">
        <v>10319</v>
      </c>
      <c r="B115" s="64">
        <v>135.35989000000001</v>
      </c>
    </row>
    <row r="116" spans="1:2">
      <c r="A116" s="3">
        <v>10349</v>
      </c>
      <c r="B116" s="64">
        <v>137.01648</v>
      </c>
    </row>
    <row r="117" spans="1:2">
      <c r="A117" s="3">
        <v>10380</v>
      </c>
      <c r="B117" s="64">
        <v>138.12225000000001</v>
      </c>
    </row>
    <row r="118" spans="1:2">
      <c r="A118" s="3">
        <v>10410</v>
      </c>
      <c r="B118" s="64">
        <v>139.77885000000001</v>
      </c>
    </row>
    <row r="119" spans="1:2">
      <c r="A119" s="3">
        <v>10441</v>
      </c>
      <c r="B119" s="64">
        <v>142.54121000000001</v>
      </c>
    </row>
    <row r="120" spans="1:2">
      <c r="A120" s="3">
        <v>10472</v>
      </c>
      <c r="B120" s="64">
        <v>143.64698000000001</v>
      </c>
    </row>
    <row r="121" spans="1:2">
      <c r="A121" s="3">
        <v>10502</v>
      </c>
      <c r="B121" s="64">
        <v>146.40933999999999</v>
      </c>
    </row>
    <row r="122" spans="1:2">
      <c r="A122" s="3">
        <v>10533</v>
      </c>
      <c r="B122" s="64">
        <v>149.17169999999999</v>
      </c>
    </row>
    <row r="123" spans="1:2">
      <c r="A123" s="3">
        <v>10563</v>
      </c>
      <c r="B123" s="64">
        <v>151.93406999999999</v>
      </c>
    </row>
    <row r="124" spans="1:2">
      <c r="A124" s="3">
        <v>10594</v>
      </c>
      <c r="B124" s="64">
        <v>154.14354</v>
      </c>
    </row>
    <row r="125" spans="1:2">
      <c r="A125" s="3">
        <v>10625</v>
      </c>
      <c r="B125" s="64">
        <v>153.59066000000001</v>
      </c>
    </row>
    <row r="126" spans="1:2">
      <c r="A126" s="3">
        <v>10653</v>
      </c>
      <c r="B126" s="64">
        <v>154.14354</v>
      </c>
    </row>
    <row r="127" spans="1:2">
      <c r="A127" s="3">
        <v>10684</v>
      </c>
      <c r="B127" s="64">
        <v>156.90591000000001</v>
      </c>
    </row>
    <row r="128" spans="1:2">
      <c r="A128" s="3">
        <v>10714</v>
      </c>
      <c r="B128" s="64">
        <v>159.66827000000001</v>
      </c>
    </row>
    <row r="129" spans="1:2">
      <c r="A129" s="3">
        <v>10745</v>
      </c>
      <c r="B129" s="64">
        <v>160.77404000000001</v>
      </c>
    </row>
    <row r="130" spans="1:2">
      <c r="A130" s="3">
        <v>10775</v>
      </c>
      <c r="B130" s="64">
        <v>162.98352</v>
      </c>
    </row>
    <row r="131" spans="1:2">
      <c r="A131" s="3">
        <v>10806</v>
      </c>
      <c r="B131" s="64">
        <v>161.32692</v>
      </c>
    </row>
    <row r="132" spans="1:2">
      <c r="A132" s="3">
        <v>10837</v>
      </c>
      <c r="B132" s="64">
        <v>160.22114999999999</v>
      </c>
    </row>
    <row r="133" spans="1:2">
      <c r="A133" s="3">
        <v>10867</v>
      </c>
      <c r="B133" s="64">
        <v>157.45878999999999</v>
      </c>
    </row>
    <row r="134" spans="1:2">
      <c r="A134" s="3">
        <v>10898</v>
      </c>
      <c r="B134" s="64">
        <v>149.72459000000001</v>
      </c>
    </row>
    <row r="135" spans="1:2">
      <c r="A135" s="3">
        <v>10928</v>
      </c>
      <c r="B135" s="64">
        <v>143.09408999999999</v>
      </c>
    </row>
    <row r="136" spans="1:2">
      <c r="A136" s="3">
        <v>10959</v>
      </c>
      <c r="B136" s="64">
        <v>143.09408999999999</v>
      </c>
    </row>
    <row r="137" spans="1:2">
      <c r="A137" s="3">
        <v>10990</v>
      </c>
      <c r="B137" s="64">
        <v>142.54121000000001</v>
      </c>
    </row>
    <row r="138" spans="1:2">
      <c r="A138" s="3">
        <v>11018</v>
      </c>
      <c r="B138" s="64">
        <v>140.33172999999999</v>
      </c>
    </row>
    <row r="139" spans="1:2">
      <c r="A139" s="3">
        <v>11049</v>
      </c>
      <c r="B139" s="64">
        <v>139.22801999999999</v>
      </c>
    </row>
    <row r="140" spans="1:2">
      <c r="A140" s="3">
        <v>11079</v>
      </c>
      <c r="B140" s="64">
        <v>137.01648</v>
      </c>
    </row>
    <row r="141" spans="1:2">
      <c r="A141" s="3">
        <v>11110</v>
      </c>
      <c r="B141" s="64">
        <v>133.15040999999999</v>
      </c>
    </row>
    <row r="142" spans="1:2">
      <c r="A142" s="3">
        <v>11140</v>
      </c>
      <c r="B142" s="64">
        <v>127.0728</v>
      </c>
    </row>
    <row r="143" spans="1:2">
      <c r="A143" s="3">
        <v>11171</v>
      </c>
      <c r="B143" s="64">
        <v>124.31044</v>
      </c>
    </row>
    <row r="144" spans="1:2">
      <c r="A144" s="3">
        <v>11202</v>
      </c>
      <c r="B144" s="64">
        <v>122.0989</v>
      </c>
    </row>
    <row r="145" spans="1:2">
      <c r="A145" s="3">
        <v>11232</v>
      </c>
      <c r="B145" s="64">
        <v>118.78570999999999</v>
      </c>
    </row>
    <row r="146" spans="1:2">
      <c r="A146" s="3">
        <v>11263</v>
      </c>
      <c r="B146" s="64">
        <v>116.02334999999999</v>
      </c>
    </row>
    <row r="147" spans="1:2">
      <c r="A147" s="3">
        <v>11293</v>
      </c>
      <c r="B147" s="64">
        <v>113.26099000000001</v>
      </c>
    </row>
    <row r="148" spans="1:2">
      <c r="A148" s="3">
        <v>11324</v>
      </c>
      <c r="B148" s="64">
        <v>112.7081</v>
      </c>
    </row>
    <row r="149" spans="1:2">
      <c r="A149" s="3">
        <v>11355</v>
      </c>
      <c r="B149" s="64">
        <v>113.26099000000001</v>
      </c>
    </row>
    <row r="150" spans="1:2">
      <c r="A150" s="3">
        <v>11383</v>
      </c>
      <c r="B150" s="64">
        <v>115.47046</v>
      </c>
    </row>
    <row r="151" spans="1:2">
      <c r="A151" s="3">
        <v>11414</v>
      </c>
      <c r="B151" s="64">
        <v>116.02334999999999</v>
      </c>
    </row>
    <row r="152" spans="1:2">
      <c r="A152" s="3">
        <v>11444</v>
      </c>
      <c r="B152" s="64">
        <v>114.3647</v>
      </c>
    </row>
    <row r="153" spans="1:2">
      <c r="A153" s="3">
        <v>11475</v>
      </c>
      <c r="B153" s="64">
        <v>111.60232999999999</v>
      </c>
    </row>
    <row r="154" spans="1:2">
      <c r="A154" s="3">
        <v>11505</v>
      </c>
      <c r="B154" s="64">
        <v>109.94574</v>
      </c>
    </row>
    <row r="155" spans="1:2">
      <c r="A155" s="3">
        <v>11536</v>
      </c>
      <c r="B155" s="64">
        <v>106.07761000000001</v>
      </c>
    </row>
    <row r="156" spans="1:2">
      <c r="A156" s="3">
        <v>11567</v>
      </c>
      <c r="B156" s="64">
        <v>101.10577000000001</v>
      </c>
    </row>
    <row r="157" spans="1:2">
      <c r="A157" s="3">
        <v>11597</v>
      </c>
      <c r="B157" s="64">
        <v>97.237639999999999</v>
      </c>
    </row>
    <row r="158" spans="1:2">
      <c r="A158" s="3">
        <v>11628</v>
      </c>
      <c r="B158" s="64">
        <v>96.131870000000006</v>
      </c>
    </row>
    <row r="159" spans="1:2">
      <c r="A159" s="3">
        <v>11658</v>
      </c>
      <c r="B159" s="64">
        <v>95.581040000000002</v>
      </c>
    </row>
    <row r="160" spans="1:2">
      <c r="A160" s="3">
        <v>11689</v>
      </c>
      <c r="B160" s="64">
        <v>92.818680000000001</v>
      </c>
    </row>
    <row r="161" spans="1:2">
      <c r="A161" s="3">
        <v>11720</v>
      </c>
      <c r="B161" s="64">
        <v>90.607140000000001</v>
      </c>
    </row>
    <row r="162" spans="1:2">
      <c r="A162" s="3">
        <v>11749</v>
      </c>
      <c r="B162" s="64">
        <v>89.503429999999994</v>
      </c>
    </row>
    <row r="163" spans="1:2">
      <c r="A163" s="3">
        <v>11780</v>
      </c>
      <c r="B163" s="64">
        <v>83.425820000000002</v>
      </c>
    </row>
    <row r="164" spans="1:2">
      <c r="A164" s="3">
        <v>11810</v>
      </c>
      <c r="B164" s="64">
        <v>80.663460000000001</v>
      </c>
    </row>
    <row r="165" spans="1:2">
      <c r="A165" s="3">
        <v>11841</v>
      </c>
      <c r="B165" s="64">
        <v>77.9011</v>
      </c>
    </row>
    <row r="166" spans="1:2">
      <c r="A166" s="3">
        <v>11871</v>
      </c>
      <c r="B166" s="64">
        <v>75.69162</v>
      </c>
    </row>
    <row r="167" spans="1:2">
      <c r="A167" s="3">
        <v>11902</v>
      </c>
      <c r="B167" s="64">
        <v>77.9011</v>
      </c>
    </row>
    <row r="168" spans="1:2">
      <c r="A168" s="3">
        <v>11933</v>
      </c>
      <c r="B168" s="64">
        <v>82.87294</v>
      </c>
    </row>
    <row r="169" spans="1:2">
      <c r="A169" s="3">
        <v>11963</v>
      </c>
      <c r="B169" s="64">
        <v>85.635300000000001</v>
      </c>
    </row>
    <row r="170" spans="1:2">
      <c r="A170" s="3">
        <v>11994</v>
      </c>
      <c r="B170" s="64">
        <v>85.635300000000001</v>
      </c>
    </row>
    <row r="171" spans="1:2">
      <c r="A171" s="3">
        <v>12024</v>
      </c>
      <c r="B171" s="64">
        <v>83.978710000000007</v>
      </c>
    </row>
    <row r="172" spans="1:2">
      <c r="A172" s="3">
        <v>12055</v>
      </c>
      <c r="B172" s="64">
        <v>82.320059999999998</v>
      </c>
    </row>
    <row r="173" spans="1:2">
      <c r="A173" s="3">
        <v>12086</v>
      </c>
      <c r="B173" s="64">
        <v>82.87294</v>
      </c>
    </row>
    <row r="174" spans="1:2">
      <c r="A174" s="3">
        <v>12114</v>
      </c>
      <c r="B174" s="64">
        <v>77.9011</v>
      </c>
    </row>
    <row r="175" spans="1:2">
      <c r="A175" s="3">
        <v>12145</v>
      </c>
      <c r="B175" s="64">
        <v>83.425820000000002</v>
      </c>
    </row>
    <row r="176" spans="1:2">
      <c r="A176" s="3">
        <v>12175</v>
      </c>
      <c r="B176" s="64">
        <v>97.237639999999999</v>
      </c>
    </row>
    <row r="177" spans="1:2">
      <c r="A177" s="3">
        <v>12206</v>
      </c>
      <c r="B177" s="64">
        <v>112.15522</v>
      </c>
    </row>
    <row r="178" spans="1:2">
      <c r="A178" s="3">
        <v>12236</v>
      </c>
      <c r="B178" s="64">
        <v>122.65179000000001</v>
      </c>
    </row>
    <row r="179" spans="1:2">
      <c r="A179" s="3">
        <v>12267</v>
      </c>
      <c r="B179" s="64">
        <v>117.67994</v>
      </c>
    </row>
    <row r="180" spans="1:2">
      <c r="A180" s="3">
        <v>12298</v>
      </c>
      <c r="B180" s="64">
        <v>111.04944999999999</v>
      </c>
    </row>
    <row r="181" spans="1:2">
      <c r="A181" s="3">
        <v>12328</v>
      </c>
      <c r="B181" s="64">
        <v>105.52473000000001</v>
      </c>
    </row>
    <row r="182" spans="1:2">
      <c r="A182" s="3">
        <v>12359</v>
      </c>
      <c r="B182" s="64">
        <v>99.447119999999998</v>
      </c>
    </row>
    <row r="183" spans="1:2">
      <c r="A183" s="3">
        <v>12389</v>
      </c>
      <c r="B183" s="64">
        <v>100</v>
      </c>
    </row>
    <row r="184" spans="1:2">
      <c r="A184" s="3">
        <v>12420</v>
      </c>
      <c r="B184" s="64">
        <v>103.31525000000001</v>
      </c>
    </row>
    <row r="185" spans="1:2">
      <c r="A185" s="3">
        <v>12451</v>
      </c>
      <c r="B185" s="64">
        <v>108.28709000000001</v>
      </c>
    </row>
    <row r="186" spans="1:2">
      <c r="A186" s="3">
        <v>12479</v>
      </c>
      <c r="B186" s="64">
        <v>113.26099000000001</v>
      </c>
    </row>
    <row r="187" spans="1:2">
      <c r="A187" s="3">
        <v>12510</v>
      </c>
      <c r="B187" s="64">
        <v>113.26099000000001</v>
      </c>
    </row>
    <row r="188" spans="1:2">
      <c r="A188" s="3">
        <v>12540</v>
      </c>
      <c r="B188" s="64">
        <v>115.47046</v>
      </c>
    </row>
    <row r="189" spans="1:2">
      <c r="A189" s="3">
        <v>12571</v>
      </c>
      <c r="B189" s="64">
        <v>113.26099000000001</v>
      </c>
    </row>
    <row r="190" spans="1:2">
      <c r="A190" s="3">
        <v>12601</v>
      </c>
      <c r="B190" s="64">
        <v>105.52473000000001</v>
      </c>
    </row>
    <row r="191" spans="1:2">
      <c r="A191" s="3">
        <v>12632</v>
      </c>
      <c r="B191" s="64">
        <v>104.42101</v>
      </c>
    </row>
    <row r="192" spans="1:2">
      <c r="A192" s="3">
        <v>12663</v>
      </c>
      <c r="B192" s="64">
        <v>98.343400000000003</v>
      </c>
    </row>
    <row r="193" spans="1:2">
      <c r="A193" s="3">
        <v>12693</v>
      </c>
      <c r="B193" s="64">
        <v>102.76236</v>
      </c>
    </row>
    <row r="194" spans="1:2">
      <c r="A194" s="3">
        <v>12724</v>
      </c>
      <c r="B194" s="64">
        <v>103.86812999999999</v>
      </c>
    </row>
    <row r="195" spans="1:2">
      <c r="A195" s="3">
        <v>12754</v>
      </c>
      <c r="B195" s="64">
        <v>110.49657000000001</v>
      </c>
    </row>
    <row r="196" spans="1:2">
      <c r="A196" s="3">
        <v>12785</v>
      </c>
      <c r="B196" s="64">
        <v>119.33654</v>
      </c>
    </row>
    <row r="197" spans="1:2">
      <c r="A197" s="3">
        <v>12816</v>
      </c>
      <c r="B197" s="64">
        <v>121.54807</v>
      </c>
    </row>
    <row r="198" spans="1:2">
      <c r="A198" s="3">
        <v>12844</v>
      </c>
      <c r="B198" s="64">
        <v>120.99518999999999</v>
      </c>
    </row>
    <row r="199" spans="1:2">
      <c r="A199" s="3">
        <v>12875</v>
      </c>
      <c r="B199" s="64">
        <v>118.78570999999999</v>
      </c>
    </row>
    <row r="200" spans="1:2">
      <c r="A200" s="3">
        <v>12905</v>
      </c>
      <c r="B200" s="64">
        <v>118.78570999999999</v>
      </c>
    </row>
    <row r="201" spans="1:2">
      <c r="A201" s="3">
        <v>12936</v>
      </c>
      <c r="B201" s="64">
        <v>120.44231000000001</v>
      </c>
    </row>
    <row r="202" spans="1:2">
      <c r="A202" s="3">
        <v>12966</v>
      </c>
      <c r="B202" s="64">
        <v>120.44231000000001</v>
      </c>
    </row>
    <row r="203" spans="1:2">
      <c r="A203" s="3">
        <v>12997</v>
      </c>
      <c r="B203" s="64">
        <v>124.86127</v>
      </c>
    </row>
    <row r="204" spans="1:2">
      <c r="A204" s="3">
        <v>13028</v>
      </c>
      <c r="B204" s="64">
        <v>128.17651000000001</v>
      </c>
    </row>
    <row r="205" spans="1:2">
      <c r="A205" s="3">
        <v>13058</v>
      </c>
      <c r="B205" s="64">
        <v>132.04463999999999</v>
      </c>
    </row>
    <row r="206" spans="1:2">
      <c r="A206" s="3">
        <v>13089</v>
      </c>
      <c r="B206" s="64">
        <v>134.80699999999999</v>
      </c>
    </row>
    <row r="207" spans="1:2">
      <c r="A207" s="3">
        <v>13119</v>
      </c>
      <c r="B207" s="64">
        <v>136.46360000000001</v>
      </c>
    </row>
    <row r="208" spans="1:2">
      <c r="A208" s="3">
        <v>13150</v>
      </c>
      <c r="B208" s="64">
        <v>134.25412</v>
      </c>
    </row>
    <row r="209" spans="1:2">
      <c r="A209" s="3">
        <v>13181</v>
      </c>
      <c r="B209" s="64">
        <v>130.93887000000001</v>
      </c>
    </row>
    <row r="210" spans="1:2">
      <c r="A210" s="3">
        <v>13210</v>
      </c>
      <c r="B210" s="64">
        <v>132.59753000000001</v>
      </c>
    </row>
    <row r="211" spans="1:2">
      <c r="A211" s="3">
        <v>13241</v>
      </c>
      <c r="B211" s="64">
        <v>140.88461000000001</v>
      </c>
    </row>
    <row r="212" spans="1:2">
      <c r="A212" s="3">
        <v>13271</v>
      </c>
      <c r="B212" s="64">
        <v>143.64698000000001</v>
      </c>
    </row>
    <row r="213" spans="1:2">
      <c r="A213" s="3">
        <v>13302</v>
      </c>
      <c r="B213" s="64">
        <v>146.40933999999999</v>
      </c>
    </row>
    <row r="214" spans="1:2">
      <c r="A214" s="3">
        <v>13332</v>
      </c>
      <c r="B214" s="64">
        <v>149.17169999999999</v>
      </c>
    </row>
    <row r="215" spans="1:2">
      <c r="A215" s="3">
        <v>13363</v>
      </c>
      <c r="B215" s="64">
        <v>151.38118</v>
      </c>
    </row>
    <row r="216" spans="1:2">
      <c r="A216" s="3">
        <v>13394</v>
      </c>
      <c r="B216" s="64">
        <v>154.14354</v>
      </c>
    </row>
    <row r="217" spans="1:2">
      <c r="A217" s="3">
        <v>13424</v>
      </c>
      <c r="B217" s="64">
        <v>156.35507999999999</v>
      </c>
    </row>
    <row r="218" spans="1:2">
      <c r="A218" s="3">
        <v>13455</v>
      </c>
      <c r="B218" s="64">
        <v>160.77404000000001</v>
      </c>
    </row>
    <row r="219" spans="1:2">
      <c r="A219" s="3">
        <v>13485</v>
      </c>
      <c r="B219" s="64">
        <v>165.74588</v>
      </c>
    </row>
    <row r="220" spans="1:2">
      <c r="A220" s="3">
        <v>13516</v>
      </c>
      <c r="B220" s="64">
        <v>165.19300000000001</v>
      </c>
    </row>
    <row r="221" spans="1:2">
      <c r="A221" s="3">
        <v>13547</v>
      </c>
      <c r="B221" s="64">
        <v>167.40452999999999</v>
      </c>
    </row>
    <row r="222" spans="1:2">
      <c r="A222" s="3">
        <v>13575</v>
      </c>
      <c r="B222" s="64">
        <v>171.2706</v>
      </c>
    </row>
    <row r="223" spans="1:2">
      <c r="A223" s="3">
        <v>13606</v>
      </c>
      <c r="B223" s="64">
        <v>171.2706</v>
      </c>
    </row>
    <row r="224" spans="1:2">
      <c r="A224" s="3">
        <v>13636</v>
      </c>
      <c r="B224" s="64">
        <v>171.82348999999999</v>
      </c>
    </row>
    <row r="225" spans="1:2">
      <c r="A225" s="3">
        <v>13667</v>
      </c>
      <c r="B225" s="64">
        <v>169.61401000000001</v>
      </c>
    </row>
    <row r="226" spans="1:2">
      <c r="A226" s="3">
        <v>13697</v>
      </c>
      <c r="B226" s="64">
        <v>170.71977999999999</v>
      </c>
    </row>
    <row r="227" spans="1:2">
      <c r="A227" s="3">
        <v>13728</v>
      </c>
      <c r="B227" s="64">
        <v>169.61401000000001</v>
      </c>
    </row>
    <row r="228" spans="1:2">
      <c r="A228" s="3">
        <v>13759</v>
      </c>
      <c r="B228" s="64">
        <v>164.08928</v>
      </c>
    </row>
    <row r="229" spans="1:2">
      <c r="A229" s="3">
        <v>13789</v>
      </c>
      <c r="B229" s="64">
        <v>151.93406999999999</v>
      </c>
    </row>
    <row r="230" spans="1:2">
      <c r="A230" s="3">
        <v>13820</v>
      </c>
      <c r="B230" s="64">
        <v>137.01648</v>
      </c>
    </row>
    <row r="231" spans="1:2">
      <c r="A231" s="3">
        <v>13850</v>
      </c>
      <c r="B231" s="64">
        <v>124.86127</v>
      </c>
    </row>
    <row r="232" spans="1:2">
      <c r="A232" s="3">
        <v>13881</v>
      </c>
      <c r="B232" s="64">
        <v>122.0989</v>
      </c>
    </row>
    <row r="233" spans="1:2">
      <c r="A233" s="3">
        <v>13912</v>
      </c>
      <c r="B233" s="64">
        <v>120.99518999999999</v>
      </c>
    </row>
    <row r="234" spans="1:2">
      <c r="A234" s="3">
        <v>13940</v>
      </c>
      <c r="B234" s="64">
        <v>120.99518999999999</v>
      </c>
    </row>
    <row r="235" spans="1:2">
      <c r="A235" s="3">
        <v>13971</v>
      </c>
      <c r="B235" s="64">
        <v>118.78570999999999</v>
      </c>
    </row>
    <row r="236" spans="1:2">
      <c r="A236" s="3">
        <v>14001</v>
      </c>
      <c r="B236" s="64">
        <v>116.02334999999999</v>
      </c>
    </row>
    <row r="237" spans="1:2">
      <c r="A237" s="3">
        <v>14032</v>
      </c>
      <c r="B237" s="64">
        <v>117.12706</v>
      </c>
    </row>
    <row r="238" spans="1:2">
      <c r="A238" s="3">
        <v>14062</v>
      </c>
      <c r="B238" s="64">
        <v>123.75754999999999</v>
      </c>
    </row>
    <row r="239" spans="1:2">
      <c r="A239" s="3">
        <v>14093</v>
      </c>
      <c r="B239" s="64">
        <v>130.38804999999999</v>
      </c>
    </row>
    <row r="240" spans="1:2">
      <c r="A240" s="3">
        <v>14124</v>
      </c>
      <c r="B240" s="64">
        <v>134.25412</v>
      </c>
    </row>
    <row r="241" spans="1:2">
      <c r="A241" s="3">
        <v>14154</v>
      </c>
      <c r="B241" s="64">
        <v>137.56936999999999</v>
      </c>
    </row>
    <row r="242" spans="1:2">
      <c r="A242" s="3">
        <v>14185</v>
      </c>
      <c r="B242" s="64">
        <v>143.09408999999999</v>
      </c>
    </row>
    <row r="243" spans="1:2">
      <c r="A243" s="3">
        <v>14215</v>
      </c>
      <c r="B243" s="64">
        <v>144.75273999999999</v>
      </c>
    </row>
    <row r="244" spans="1:2">
      <c r="A244" s="3">
        <v>14246</v>
      </c>
      <c r="B244" s="64">
        <v>144.75273999999999</v>
      </c>
    </row>
    <row r="245" spans="1:2">
      <c r="A245" s="3">
        <v>14277</v>
      </c>
      <c r="B245" s="64">
        <v>145.85646</v>
      </c>
    </row>
    <row r="246" spans="1:2">
      <c r="A246" s="3">
        <v>14305</v>
      </c>
      <c r="B246" s="64">
        <v>146.40933999999999</v>
      </c>
    </row>
    <row r="247" spans="1:2">
      <c r="A247" s="3">
        <v>14336</v>
      </c>
      <c r="B247" s="64">
        <v>145.85646</v>
      </c>
    </row>
    <row r="248" spans="1:2">
      <c r="A248" s="3">
        <v>14366</v>
      </c>
      <c r="B248" s="64">
        <v>145.30357000000001</v>
      </c>
    </row>
    <row r="249" spans="1:2">
      <c r="A249" s="3">
        <v>14397</v>
      </c>
      <c r="B249" s="64">
        <v>148.61882</v>
      </c>
    </row>
    <row r="250" spans="1:2">
      <c r="A250" s="3">
        <v>14427</v>
      </c>
      <c r="B250" s="64">
        <v>153.03982999999999</v>
      </c>
    </row>
    <row r="251" spans="1:2">
      <c r="A251" s="3">
        <v>14458</v>
      </c>
      <c r="B251" s="64">
        <v>155.24931000000001</v>
      </c>
    </row>
    <row r="252" spans="1:2">
      <c r="A252" s="3">
        <v>14489</v>
      </c>
      <c r="B252" s="64">
        <v>164.64216999999999</v>
      </c>
    </row>
    <row r="253" spans="1:2">
      <c r="A253" s="3">
        <v>14519</v>
      </c>
      <c r="B253" s="64">
        <v>172.92926</v>
      </c>
    </row>
    <row r="254" spans="1:2">
      <c r="A254" s="3">
        <v>14550</v>
      </c>
      <c r="B254" s="64">
        <v>177.34820999999999</v>
      </c>
    </row>
    <row r="255" spans="1:2">
      <c r="A255" s="3">
        <v>14580</v>
      </c>
      <c r="B255" s="64">
        <v>177.34820999999999</v>
      </c>
    </row>
    <row r="256" spans="1:2">
      <c r="A256" s="3">
        <v>14611</v>
      </c>
      <c r="B256" s="64">
        <v>175.13873000000001</v>
      </c>
    </row>
    <row r="257" spans="1:2">
      <c r="A257" s="3">
        <v>14642</v>
      </c>
      <c r="B257" s="64">
        <v>169.61401000000001</v>
      </c>
    </row>
    <row r="258" spans="1:2">
      <c r="A258" s="3">
        <v>14671</v>
      </c>
      <c r="B258" s="64">
        <v>165.74588</v>
      </c>
    </row>
    <row r="259" spans="1:2">
      <c r="A259" s="3">
        <v>14702</v>
      </c>
      <c r="B259" s="64">
        <v>169.06112999999999</v>
      </c>
    </row>
    <row r="260" spans="1:2">
      <c r="A260" s="3">
        <v>14732</v>
      </c>
      <c r="B260" s="64">
        <v>174.03297000000001</v>
      </c>
    </row>
    <row r="261" spans="1:2">
      <c r="A261" s="3">
        <v>14763</v>
      </c>
      <c r="B261" s="64">
        <v>179.55769000000001</v>
      </c>
    </row>
    <row r="262" spans="1:2">
      <c r="A262" s="3">
        <v>14793</v>
      </c>
      <c r="B262" s="64">
        <v>181.76922999999999</v>
      </c>
    </row>
    <row r="263" spans="1:2">
      <c r="A263" s="3">
        <v>14824</v>
      </c>
      <c r="B263" s="64">
        <v>182.87294</v>
      </c>
    </row>
    <row r="264" spans="1:2">
      <c r="A264" s="3">
        <v>14855</v>
      </c>
      <c r="B264" s="64">
        <v>186.74107000000001</v>
      </c>
    </row>
    <row r="265" spans="1:2">
      <c r="A265" s="3">
        <v>14885</v>
      </c>
      <c r="B265" s="64">
        <v>189.50343000000001</v>
      </c>
    </row>
    <row r="266" spans="1:2">
      <c r="A266" s="3">
        <v>14916</v>
      </c>
      <c r="B266" s="64">
        <v>193.92239000000001</v>
      </c>
    </row>
    <row r="267" spans="1:2">
      <c r="A267" s="3">
        <v>14946</v>
      </c>
      <c r="B267" s="64">
        <v>200.55287999999999</v>
      </c>
    </row>
    <row r="268" spans="1:2">
      <c r="A268" s="3">
        <v>14977</v>
      </c>
      <c r="B268" s="64">
        <v>205.52473000000001</v>
      </c>
    </row>
    <row r="269" spans="1:2">
      <c r="A269" s="3">
        <v>15008</v>
      </c>
      <c r="B269" s="64">
        <v>211.60232999999999</v>
      </c>
    </row>
    <row r="270" spans="1:2">
      <c r="A270" s="3">
        <v>15036</v>
      </c>
      <c r="B270" s="64">
        <v>218.23283000000001</v>
      </c>
    </row>
    <row r="271" spans="1:2">
      <c r="A271" s="3">
        <v>15067</v>
      </c>
      <c r="B271" s="64">
        <v>218.78570999999999</v>
      </c>
    </row>
    <row r="272" spans="1:2">
      <c r="A272" s="3">
        <v>15097</v>
      </c>
      <c r="B272" s="64">
        <v>228.7294</v>
      </c>
    </row>
    <row r="273" spans="1:2">
      <c r="A273" s="3">
        <v>15128</v>
      </c>
      <c r="B273" s="64">
        <v>230.38804999999999</v>
      </c>
    </row>
    <row r="274" spans="1:2">
      <c r="A274" s="3">
        <v>15158</v>
      </c>
      <c r="B274" s="64">
        <v>233.15040999999999</v>
      </c>
    </row>
    <row r="275" spans="1:2">
      <c r="A275" s="3">
        <v>15189</v>
      </c>
      <c r="B275" s="64">
        <v>235.91276999999999</v>
      </c>
    </row>
    <row r="276" spans="1:2">
      <c r="A276" s="3">
        <v>15220</v>
      </c>
      <c r="B276" s="64">
        <v>235.91276999999999</v>
      </c>
    </row>
    <row r="277" spans="1:2">
      <c r="A277" s="3">
        <v>15250</v>
      </c>
      <c r="B277" s="64">
        <v>238.12225000000001</v>
      </c>
    </row>
    <row r="278" spans="1:2">
      <c r="A278" s="3">
        <v>15281</v>
      </c>
      <c r="B278" s="64">
        <v>239.22801999999999</v>
      </c>
    </row>
    <row r="279" spans="1:2">
      <c r="A279" s="3">
        <v>15311</v>
      </c>
      <c r="B279" s="64">
        <v>243.09408999999999</v>
      </c>
    </row>
    <row r="280" spans="1:2">
      <c r="A280" s="3">
        <v>15342</v>
      </c>
      <c r="B280" s="64">
        <v>248.06799000000001</v>
      </c>
    </row>
    <row r="281" spans="1:2">
      <c r="A281" s="3">
        <v>15373</v>
      </c>
      <c r="B281" s="64">
        <v>252.48695000000001</v>
      </c>
    </row>
    <row r="282" spans="1:2">
      <c r="A282" s="3">
        <v>15401</v>
      </c>
      <c r="B282" s="64">
        <v>255.24931000000001</v>
      </c>
    </row>
    <row r="283" spans="1:2">
      <c r="A283" s="3">
        <v>15432</v>
      </c>
      <c r="B283" s="64">
        <v>248.06799000000001</v>
      </c>
    </row>
    <row r="284" spans="1:2">
      <c r="A284" s="3">
        <v>15462</v>
      </c>
      <c r="B284" s="64">
        <v>248.61882</v>
      </c>
    </row>
    <row r="285" spans="1:2">
      <c r="A285" s="3">
        <v>15493</v>
      </c>
      <c r="B285" s="64">
        <v>249.17169999999999</v>
      </c>
    </row>
    <row r="286" spans="1:2">
      <c r="A286" s="3">
        <v>15523</v>
      </c>
      <c r="B286" s="64">
        <v>255.24931000000001</v>
      </c>
    </row>
    <row r="287" spans="1:2">
      <c r="A287" s="3">
        <v>15554</v>
      </c>
      <c r="B287" s="64">
        <v>262.98352</v>
      </c>
    </row>
    <row r="288" spans="1:2">
      <c r="A288" s="3">
        <v>15585</v>
      </c>
      <c r="B288" s="64">
        <v>269.06112999999999</v>
      </c>
    </row>
    <row r="289" spans="1:2">
      <c r="A289" s="3">
        <v>15615</v>
      </c>
      <c r="B289" s="64">
        <v>277.90109999999999</v>
      </c>
    </row>
    <row r="290" spans="1:2">
      <c r="A290" s="3">
        <v>15646</v>
      </c>
      <c r="B290" s="64">
        <v>284.53158999999999</v>
      </c>
    </row>
    <row r="291" spans="1:2">
      <c r="A291" s="3">
        <v>15676</v>
      </c>
      <c r="B291" s="64">
        <v>291.16208</v>
      </c>
    </row>
    <row r="292" spans="1:2">
      <c r="A292" s="3">
        <v>15707</v>
      </c>
      <c r="B292" s="64">
        <v>293.92444999999998</v>
      </c>
    </row>
    <row r="293" spans="1:2">
      <c r="A293" s="3">
        <v>15738</v>
      </c>
      <c r="B293" s="64">
        <v>301.65865000000002</v>
      </c>
    </row>
    <row r="294" spans="1:2">
      <c r="A294" s="3">
        <v>15766</v>
      </c>
      <c r="B294" s="64">
        <v>303.86813000000001</v>
      </c>
    </row>
    <row r="295" spans="1:2">
      <c r="A295" s="3">
        <v>15797</v>
      </c>
      <c r="B295" s="64">
        <v>307.73626000000002</v>
      </c>
    </row>
    <row r="296" spans="1:2">
      <c r="A296" s="3">
        <v>15827</v>
      </c>
      <c r="B296" s="64">
        <v>309.94574</v>
      </c>
    </row>
    <row r="297" spans="1:2">
      <c r="A297" s="3">
        <v>15858</v>
      </c>
      <c r="B297" s="64">
        <v>308.28913999999997</v>
      </c>
    </row>
    <row r="298" spans="1:2">
      <c r="A298" s="3">
        <v>15888</v>
      </c>
      <c r="B298" s="64">
        <v>317.67993999999999</v>
      </c>
    </row>
    <row r="299" spans="1:2">
      <c r="A299" s="3">
        <v>15919</v>
      </c>
      <c r="B299" s="64">
        <v>324.31044000000003</v>
      </c>
    </row>
    <row r="300" spans="1:2">
      <c r="A300" s="3">
        <v>15950</v>
      </c>
      <c r="B300" s="64">
        <v>332.59753000000001</v>
      </c>
    </row>
    <row r="301" spans="1:2">
      <c r="A301" s="3">
        <v>15980</v>
      </c>
      <c r="B301" s="64">
        <v>337.56936999999999</v>
      </c>
    </row>
    <row r="302" spans="1:2">
      <c r="A302" s="3">
        <v>16011</v>
      </c>
      <c r="B302" s="64">
        <v>341.99038000000002</v>
      </c>
    </row>
    <row r="303" spans="1:2">
      <c r="A303" s="3">
        <v>16041</v>
      </c>
      <c r="B303" s="64">
        <v>337.56936999999999</v>
      </c>
    </row>
    <row r="304" spans="1:2">
      <c r="A304" s="3">
        <v>16072</v>
      </c>
      <c r="B304" s="64">
        <v>341.4375</v>
      </c>
    </row>
    <row r="305" spans="1:2">
      <c r="A305" s="3">
        <v>16103</v>
      </c>
      <c r="B305" s="64">
        <v>344.19986</v>
      </c>
    </row>
    <row r="306" spans="1:2">
      <c r="A306" s="3">
        <v>16132</v>
      </c>
      <c r="B306" s="64">
        <v>343.64697999999999</v>
      </c>
    </row>
    <row r="307" spans="1:2">
      <c r="A307" s="3">
        <v>16163</v>
      </c>
      <c r="B307" s="64">
        <v>343.64697999999999</v>
      </c>
    </row>
    <row r="308" spans="1:2">
      <c r="A308" s="3">
        <v>16193</v>
      </c>
      <c r="B308" s="64">
        <v>341.4375</v>
      </c>
    </row>
    <row r="309" spans="1:2">
      <c r="A309" s="3">
        <v>16224</v>
      </c>
      <c r="B309" s="64">
        <v>340.33172999999999</v>
      </c>
    </row>
    <row r="310" spans="1:2">
      <c r="A310" s="3">
        <v>16254</v>
      </c>
      <c r="B310" s="64">
        <v>339.78089999999997</v>
      </c>
    </row>
    <row r="311" spans="1:2">
      <c r="A311" s="3">
        <v>16285</v>
      </c>
      <c r="B311" s="64">
        <v>344.19986</v>
      </c>
    </row>
    <row r="312" spans="1:2">
      <c r="A312" s="3">
        <v>16316</v>
      </c>
      <c r="B312" s="64">
        <v>341.99038000000002</v>
      </c>
    </row>
    <row r="313" spans="1:2">
      <c r="A313" s="3">
        <v>16346</v>
      </c>
      <c r="B313" s="64">
        <v>343.09615000000002</v>
      </c>
    </row>
    <row r="314" spans="1:2">
      <c r="A314" s="3">
        <v>16377</v>
      </c>
      <c r="B314" s="64">
        <v>340.33172999999999</v>
      </c>
    </row>
    <row r="315" spans="1:2">
      <c r="A315" s="3">
        <v>16407</v>
      </c>
      <c r="B315" s="64">
        <v>339.22802000000001</v>
      </c>
    </row>
    <row r="316" spans="1:2">
      <c r="A316" s="3">
        <v>16438</v>
      </c>
      <c r="B316" s="64">
        <v>335.91277000000002</v>
      </c>
    </row>
    <row r="317" spans="1:2">
      <c r="A317" s="3">
        <v>16469</v>
      </c>
      <c r="B317" s="64">
        <v>334.80700000000002</v>
      </c>
    </row>
    <row r="318" spans="1:2">
      <c r="A318" s="3">
        <v>16497</v>
      </c>
      <c r="B318" s="64">
        <v>332.59753000000001</v>
      </c>
    </row>
    <row r="319" spans="1:2">
      <c r="A319" s="3">
        <v>16528</v>
      </c>
      <c r="B319" s="64">
        <v>326.51992000000001</v>
      </c>
    </row>
    <row r="320" spans="1:2">
      <c r="A320" s="3">
        <v>16558</v>
      </c>
      <c r="B320" s="64">
        <v>317.67993999999999</v>
      </c>
    </row>
    <row r="321" spans="1:2">
      <c r="A321" s="3">
        <v>16589</v>
      </c>
      <c r="B321" s="64">
        <v>310.49862000000002</v>
      </c>
    </row>
    <row r="322" spans="1:2">
      <c r="A322" s="3">
        <v>16619</v>
      </c>
      <c r="B322" s="64">
        <v>303.31729999999999</v>
      </c>
    </row>
    <row r="323" spans="1:2">
      <c r="A323" s="3">
        <v>16650</v>
      </c>
      <c r="B323" s="64">
        <v>271.82348999999999</v>
      </c>
    </row>
    <row r="324" spans="1:2">
      <c r="A324" s="3">
        <v>16681</v>
      </c>
      <c r="B324" s="64">
        <v>247.51510999999999</v>
      </c>
    </row>
    <row r="325" spans="1:2">
      <c r="A325" s="3">
        <v>16711</v>
      </c>
      <c r="B325" s="64">
        <v>237.56936999999999</v>
      </c>
    </row>
    <row r="326" spans="1:2">
      <c r="A326" s="3">
        <v>16742</v>
      </c>
      <c r="B326" s="64">
        <v>246.40933999999999</v>
      </c>
    </row>
    <row r="327" spans="1:2">
      <c r="A327" s="3">
        <v>16772</v>
      </c>
      <c r="B327" s="64">
        <v>247.51510999999999</v>
      </c>
    </row>
    <row r="328" spans="1:2">
      <c r="A328" s="3">
        <v>16803</v>
      </c>
      <c r="B328" s="64">
        <v>233.70329000000001</v>
      </c>
    </row>
    <row r="329" spans="1:2">
      <c r="A329" s="3">
        <v>16834</v>
      </c>
      <c r="B329" s="64">
        <v>222.10095999999999</v>
      </c>
    </row>
    <row r="330" spans="1:2">
      <c r="A330" s="3">
        <v>16862</v>
      </c>
      <c r="B330" s="64">
        <v>245.30563000000001</v>
      </c>
    </row>
    <row r="331" spans="1:2">
      <c r="A331" s="3">
        <v>16893</v>
      </c>
      <c r="B331" s="64">
        <v>240.88461000000001</v>
      </c>
    </row>
    <row r="332" spans="1:2">
      <c r="A332" s="3">
        <v>16923</v>
      </c>
      <c r="B332" s="64">
        <v>232.04463999999999</v>
      </c>
    </row>
    <row r="333" spans="1:2">
      <c r="A333" s="3">
        <v>16954</v>
      </c>
      <c r="B333" s="64">
        <v>246.40933999999999</v>
      </c>
    </row>
    <row r="334" spans="1:2">
      <c r="A334" s="3">
        <v>16984</v>
      </c>
      <c r="B334" s="64">
        <v>254.69642999999999</v>
      </c>
    </row>
    <row r="335" spans="1:2">
      <c r="A335" s="3">
        <v>17015</v>
      </c>
      <c r="B335" s="64">
        <v>264.08927999999997</v>
      </c>
    </row>
    <row r="336" spans="1:2">
      <c r="A336" s="3">
        <v>17046</v>
      </c>
      <c r="B336" s="64">
        <v>269.06112999999999</v>
      </c>
    </row>
    <row r="337" spans="1:2">
      <c r="A337" s="3">
        <v>17076</v>
      </c>
      <c r="B337" s="64">
        <v>274.03501999999997</v>
      </c>
    </row>
    <row r="338" spans="1:2">
      <c r="A338" s="3">
        <v>17107</v>
      </c>
      <c r="B338" s="64">
        <v>275.69162</v>
      </c>
    </row>
    <row r="339" spans="1:2">
      <c r="A339" s="3">
        <v>17137</v>
      </c>
      <c r="B339" s="64">
        <v>277.34820999999999</v>
      </c>
    </row>
    <row r="340" spans="1:2">
      <c r="A340" s="3">
        <v>17168</v>
      </c>
      <c r="B340" s="64">
        <v>280.66345999999999</v>
      </c>
    </row>
    <row r="341" spans="1:2">
      <c r="A341" s="3">
        <v>17199</v>
      </c>
      <c r="B341" s="64">
        <v>282.32211000000001</v>
      </c>
    </row>
    <row r="342" spans="1:2">
      <c r="A342" s="3">
        <v>17227</v>
      </c>
      <c r="B342" s="64">
        <v>283.97870999999998</v>
      </c>
    </row>
    <row r="343" spans="1:2">
      <c r="A343" s="3">
        <v>17258</v>
      </c>
      <c r="B343" s="64">
        <v>281.76922999999999</v>
      </c>
    </row>
    <row r="344" spans="1:2">
      <c r="A344" s="3">
        <v>17288</v>
      </c>
      <c r="B344" s="64">
        <v>282.87294000000003</v>
      </c>
    </row>
    <row r="345" spans="1:2">
      <c r="A345" s="3">
        <v>17319</v>
      </c>
      <c r="B345" s="64">
        <v>282.87294000000003</v>
      </c>
    </row>
    <row r="346" spans="1:2">
      <c r="A346" s="3">
        <v>17349</v>
      </c>
      <c r="B346" s="64">
        <v>281.21634</v>
      </c>
    </row>
    <row r="347" spans="1:2">
      <c r="A347" s="3">
        <v>17380</v>
      </c>
      <c r="B347" s="64">
        <v>282.87294000000003</v>
      </c>
    </row>
    <row r="348" spans="1:2">
      <c r="A348" s="3">
        <v>17411</v>
      </c>
      <c r="B348" s="64">
        <v>285.08447000000001</v>
      </c>
    </row>
    <row r="349" spans="1:2">
      <c r="A349" s="3">
        <v>17441</v>
      </c>
      <c r="B349" s="64">
        <v>287.84683999999999</v>
      </c>
    </row>
    <row r="350" spans="1:2">
      <c r="A350" s="3">
        <v>17472</v>
      </c>
      <c r="B350" s="64">
        <v>291.71291000000002</v>
      </c>
    </row>
    <row r="351" spans="1:2">
      <c r="A351" s="3">
        <v>17502</v>
      </c>
      <c r="B351" s="64">
        <v>292.81867999999997</v>
      </c>
    </row>
    <row r="352" spans="1:2">
      <c r="A352" s="3">
        <v>17533</v>
      </c>
      <c r="B352" s="64">
        <v>294.47527000000002</v>
      </c>
    </row>
    <row r="353" spans="1:2">
      <c r="A353" s="3">
        <v>17564</v>
      </c>
      <c r="B353" s="64">
        <v>295.02816000000001</v>
      </c>
    </row>
    <row r="354" spans="1:2">
      <c r="A354" s="3">
        <v>17593</v>
      </c>
      <c r="B354" s="64">
        <v>291.71496999999999</v>
      </c>
    </row>
    <row r="355" spans="1:2">
      <c r="A355" s="3">
        <v>17624</v>
      </c>
      <c r="B355" s="64">
        <v>292.26580000000001</v>
      </c>
    </row>
    <row r="356" spans="1:2">
      <c r="A356" s="3">
        <v>17654</v>
      </c>
      <c r="B356" s="64">
        <v>297.23764</v>
      </c>
    </row>
    <row r="357" spans="1:2">
      <c r="A357" s="3">
        <v>17685</v>
      </c>
      <c r="B357" s="64">
        <v>301.10577000000001</v>
      </c>
    </row>
    <row r="358" spans="1:2">
      <c r="A358" s="3">
        <v>17715</v>
      </c>
      <c r="B358" s="64">
        <v>301.10577000000001</v>
      </c>
    </row>
    <row r="359" spans="1:2">
      <c r="A359" s="3">
        <v>17746</v>
      </c>
      <c r="B359" s="64">
        <v>300</v>
      </c>
    </row>
    <row r="360" spans="1:2">
      <c r="A360" s="3">
        <v>17777</v>
      </c>
      <c r="B360" s="64">
        <v>297.79052000000001</v>
      </c>
    </row>
    <row r="361" spans="1:2">
      <c r="A361" s="3">
        <v>17807</v>
      </c>
      <c r="B361" s="64">
        <v>300.00205999999997</v>
      </c>
    </row>
    <row r="362" spans="1:2">
      <c r="A362" s="3">
        <v>17838</v>
      </c>
      <c r="B362" s="64">
        <v>296.13393000000002</v>
      </c>
    </row>
    <row r="363" spans="1:2">
      <c r="A363" s="3">
        <v>17868</v>
      </c>
      <c r="B363" s="64">
        <v>293.37155999999999</v>
      </c>
    </row>
    <row r="364" spans="1:2">
      <c r="A364" s="3">
        <v>17899</v>
      </c>
      <c r="B364" s="64">
        <v>290.60919999999999</v>
      </c>
    </row>
    <row r="365" spans="1:2">
      <c r="A365" s="3">
        <v>17930</v>
      </c>
      <c r="B365" s="64">
        <v>287.84683999999999</v>
      </c>
    </row>
    <row r="366" spans="1:2">
      <c r="A366" s="3">
        <v>17958</v>
      </c>
      <c r="B366" s="64">
        <v>282.32211000000001</v>
      </c>
    </row>
    <row r="367" spans="1:2">
      <c r="A367" s="3">
        <v>17989</v>
      </c>
      <c r="B367" s="64">
        <v>280.66345999999999</v>
      </c>
    </row>
    <row r="368" spans="1:2">
      <c r="A368" s="3">
        <v>18019</v>
      </c>
      <c r="B368" s="64">
        <v>276.79739000000001</v>
      </c>
    </row>
    <row r="369" spans="1:2">
      <c r="A369" s="3">
        <v>18050</v>
      </c>
      <c r="B369" s="64">
        <v>276.24450000000002</v>
      </c>
    </row>
    <row r="370" spans="1:2">
      <c r="A370" s="3">
        <v>18080</v>
      </c>
      <c r="B370" s="64">
        <v>275.69162</v>
      </c>
    </row>
    <row r="371" spans="1:2">
      <c r="A371" s="3">
        <v>18111</v>
      </c>
      <c r="B371" s="64">
        <v>278.45398</v>
      </c>
    </row>
    <row r="372" spans="1:2">
      <c r="A372" s="3">
        <v>18142</v>
      </c>
      <c r="B372" s="64">
        <v>281.21634</v>
      </c>
    </row>
    <row r="373" spans="1:2">
      <c r="A373" s="3">
        <v>18172</v>
      </c>
      <c r="B373" s="64">
        <v>270.71978000000001</v>
      </c>
    </row>
    <row r="374" spans="1:2">
      <c r="A374" s="3">
        <v>18203</v>
      </c>
      <c r="B374" s="64">
        <v>277.90109999999999</v>
      </c>
    </row>
    <row r="375" spans="1:2">
      <c r="A375" s="3">
        <v>18233</v>
      </c>
      <c r="B375" s="64">
        <v>282.87294000000003</v>
      </c>
    </row>
    <row r="376" spans="1:2">
      <c r="A376" s="3">
        <v>18264</v>
      </c>
      <c r="B376" s="64">
        <v>287.84683999999999</v>
      </c>
    </row>
    <row r="377" spans="1:2">
      <c r="A377" s="3">
        <v>18295</v>
      </c>
      <c r="B377" s="64">
        <v>288.95055000000002</v>
      </c>
    </row>
    <row r="378" spans="1:2">
      <c r="A378" s="3">
        <v>18323</v>
      </c>
      <c r="B378" s="64">
        <v>298.34339999999997</v>
      </c>
    </row>
    <row r="379" spans="1:2">
      <c r="A379" s="3">
        <v>18354</v>
      </c>
      <c r="B379" s="64">
        <v>308.28913999999997</v>
      </c>
    </row>
    <row r="380" spans="1:2">
      <c r="A380" s="3">
        <v>18384</v>
      </c>
      <c r="B380" s="64">
        <v>315.47046</v>
      </c>
    </row>
    <row r="381" spans="1:2">
      <c r="A381" s="3">
        <v>18415</v>
      </c>
      <c r="B381" s="64">
        <v>324.86331999999999</v>
      </c>
    </row>
    <row r="382" spans="1:2">
      <c r="A382" s="3">
        <v>18445</v>
      </c>
      <c r="B382" s="64">
        <v>335.35989000000001</v>
      </c>
    </row>
    <row r="383" spans="1:2">
      <c r="A383" s="3">
        <v>18476</v>
      </c>
      <c r="B383" s="64">
        <v>345.85851000000002</v>
      </c>
    </row>
    <row r="384" spans="1:2">
      <c r="A384" s="3">
        <v>18507</v>
      </c>
      <c r="B384" s="64">
        <v>343.64697999999999</v>
      </c>
    </row>
    <row r="385" spans="1:2">
      <c r="A385" s="3">
        <v>18537</v>
      </c>
      <c r="B385" s="64">
        <v>345.85646000000003</v>
      </c>
    </row>
    <row r="386" spans="1:2">
      <c r="A386" s="3">
        <v>18568</v>
      </c>
      <c r="B386" s="64">
        <v>345.30563000000001</v>
      </c>
    </row>
    <row r="387" spans="1:2">
      <c r="A387" s="3">
        <v>18598</v>
      </c>
      <c r="B387" s="64">
        <v>351.38324</v>
      </c>
    </row>
    <row r="388" spans="1:2">
      <c r="A388" s="3">
        <v>18629</v>
      </c>
      <c r="B388" s="64">
        <v>352.48694999999998</v>
      </c>
    </row>
    <row r="389" spans="1:2">
      <c r="A389" s="3">
        <v>18660</v>
      </c>
      <c r="B389" s="64">
        <v>354.69848000000002</v>
      </c>
    </row>
    <row r="390" spans="1:2">
      <c r="A390" s="3">
        <v>18688</v>
      </c>
      <c r="B390" s="64">
        <v>356.35507999999999</v>
      </c>
    </row>
    <row r="391" spans="1:2">
      <c r="A391" s="3">
        <v>18719</v>
      </c>
      <c r="B391" s="64">
        <v>356.90796</v>
      </c>
    </row>
    <row r="392" spans="1:2">
      <c r="A392" s="3">
        <v>18749</v>
      </c>
      <c r="B392" s="64">
        <v>355.80220000000003</v>
      </c>
    </row>
    <row r="393" spans="1:2">
      <c r="A393" s="3">
        <v>18780</v>
      </c>
      <c r="B393" s="64">
        <v>354.1456</v>
      </c>
    </row>
    <row r="394" spans="1:2">
      <c r="A394" s="3">
        <v>18810</v>
      </c>
      <c r="B394" s="64">
        <v>348.62087000000002</v>
      </c>
    </row>
    <row r="395" spans="1:2">
      <c r="A395" s="3">
        <v>18841</v>
      </c>
      <c r="B395" s="64">
        <v>345.30563000000001</v>
      </c>
    </row>
    <row r="396" spans="1:2">
      <c r="A396" s="3">
        <v>18872</v>
      </c>
      <c r="B396" s="64">
        <v>347.51510999999999</v>
      </c>
    </row>
    <row r="397" spans="1:2">
      <c r="A397" s="3">
        <v>18902</v>
      </c>
      <c r="B397" s="64">
        <v>346.96222</v>
      </c>
    </row>
    <row r="398" spans="1:2">
      <c r="A398" s="3">
        <v>18933</v>
      </c>
      <c r="B398" s="64">
        <v>349.72458999999998</v>
      </c>
    </row>
    <row r="399" spans="1:2">
      <c r="A399" s="3">
        <v>18963</v>
      </c>
      <c r="B399" s="64">
        <v>351.93407000000002</v>
      </c>
    </row>
    <row r="400" spans="1:2">
      <c r="A400" s="3">
        <v>18994</v>
      </c>
      <c r="B400" s="64">
        <v>355.80220000000003</v>
      </c>
    </row>
    <row r="401" spans="1:2">
      <c r="A401" s="3">
        <v>19025</v>
      </c>
      <c r="B401" s="64">
        <v>358.01166999999998</v>
      </c>
    </row>
    <row r="402" spans="1:2">
      <c r="A402" s="3">
        <v>19054</v>
      </c>
      <c r="B402" s="64">
        <v>359.11743999999999</v>
      </c>
    </row>
    <row r="403" spans="1:2">
      <c r="A403" s="3">
        <v>19085</v>
      </c>
      <c r="B403" s="64">
        <v>355.80220000000003</v>
      </c>
    </row>
    <row r="404" spans="1:2">
      <c r="A404" s="3">
        <v>19115</v>
      </c>
      <c r="B404" s="64">
        <v>352.48694999999998</v>
      </c>
    </row>
    <row r="405" spans="1:2">
      <c r="A405" s="3">
        <v>19146</v>
      </c>
      <c r="B405" s="64">
        <v>349.17169999999999</v>
      </c>
    </row>
    <row r="406" spans="1:2">
      <c r="A406" s="3">
        <v>19176</v>
      </c>
      <c r="B406" s="64">
        <v>343.64697999999999</v>
      </c>
    </row>
    <row r="407" spans="1:2">
      <c r="A407" s="3">
        <v>19207</v>
      </c>
      <c r="B407" s="64">
        <v>365.74793</v>
      </c>
    </row>
    <row r="408" spans="1:2">
      <c r="A408" s="3">
        <v>19238</v>
      </c>
      <c r="B408" s="64">
        <v>379.00686000000002</v>
      </c>
    </row>
    <row r="409" spans="1:2">
      <c r="A409" s="3">
        <v>19268</v>
      </c>
      <c r="B409" s="64">
        <v>382.87499000000003</v>
      </c>
    </row>
    <row r="410" spans="1:2">
      <c r="A410" s="3">
        <v>19299</v>
      </c>
      <c r="B410" s="64">
        <v>390.60919999999999</v>
      </c>
    </row>
    <row r="411" spans="1:2">
      <c r="A411" s="3">
        <v>19329</v>
      </c>
      <c r="B411" s="64">
        <v>392.81867999999997</v>
      </c>
    </row>
    <row r="412" spans="1:2">
      <c r="A412" s="3">
        <v>19360</v>
      </c>
      <c r="B412" s="64">
        <v>393.92444999999998</v>
      </c>
    </row>
    <row r="413" spans="1:2">
      <c r="A413" s="3">
        <v>19391</v>
      </c>
      <c r="B413" s="64">
        <v>396.13393000000002</v>
      </c>
    </row>
    <row r="414" spans="1:2">
      <c r="A414" s="3">
        <v>19419</v>
      </c>
      <c r="B414" s="64">
        <v>399.44916999999998</v>
      </c>
    </row>
    <row r="415" spans="1:2">
      <c r="A415" s="3">
        <v>19450</v>
      </c>
      <c r="B415" s="64">
        <v>401.10577000000001</v>
      </c>
    </row>
    <row r="416" spans="1:2">
      <c r="A416" s="3">
        <v>19480</v>
      </c>
      <c r="B416" s="64">
        <v>403.31524999999999</v>
      </c>
    </row>
    <row r="417" spans="1:2">
      <c r="A417" s="3">
        <v>19511</v>
      </c>
      <c r="B417" s="64">
        <v>401.65865000000002</v>
      </c>
    </row>
    <row r="418" spans="1:2">
      <c r="A418" s="3">
        <v>19541</v>
      </c>
      <c r="B418" s="64">
        <v>406.63049000000001</v>
      </c>
    </row>
    <row r="419" spans="1:2">
      <c r="A419" s="3">
        <v>19572</v>
      </c>
      <c r="B419" s="64">
        <v>404.42101000000002</v>
      </c>
    </row>
    <row r="420" spans="1:2">
      <c r="A420" s="3">
        <v>19603</v>
      </c>
      <c r="B420" s="64">
        <v>396.13393000000002</v>
      </c>
    </row>
    <row r="421" spans="1:2">
      <c r="A421" s="3">
        <v>19633</v>
      </c>
      <c r="B421" s="64">
        <v>392.81867999999997</v>
      </c>
    </row>
    <row r="422" spans="1:2">
      <c r="A422" s="3">
        <v>19664</v>
      </c>
      <c r="B422" s="64">
        <v>383.42788000000002</v>
      </c>
    </row>
    <row r="423" spans="1:2">
      <c r="A423" s="3">
        <v>19694</v>
      </c>
      <c r="B423" s="64">
        <v>374.03501999999997</v>
      </c>
    </row>
    <row r="424" spans="1:2">
      <c r="A424" s="3">
        <v>19725</v>
      </c>
      <c r="B424" s="64">
        <v>371.27265999999997</v>
      </c>
    </row>
    <row r="425" spans="1:2">
      <c r="A425" s="3">
        <v>19756</v>
      </c>
      <c r="B425" s="64">
        <v>372.37637000000001</v>
      </c>
    </row>
    <row r="426" spans="1:2">
      <c r="A426" s="3">
        <v>19784</v>
      </c>
      <c r="B426" s="64">
        <v>370.16689000000002</v>
      </c>
    </row>
    <row r="427" spans="1:2">
      <c r="A427" s="3">
        <v>19815</v>
      </c>
      <c r="B427" s="64">
        <v>367.95740999999998</v>
      </c>
    </row>
    <row r="428" spans="1:2">
      <c r="A428" s="3">
        <v>19845</v>
      </c>
      <c r="B428" s="64">
        <v>370.16689000000002</v>
      </c>
    </row>
    <row r="429" spans="1:2">
      <c r="A429" s="3">
        <v>19876</v>
      </c>
      <c r="B429" s="64">
        <v>371.27265999999997</v>
      </c>
    </row>
    <row r="430" spans="1:2">
      <c r="A430" s="3">
        <v>19906</v>
      </c>
      <c r="B430" s="64">
        <v>371.82348999999999</v>
      </c>
    </row>
    <row r="431" spans="1:2">
      <c r="A431" s="3">
        <v>19937</v>
      </c>
      <c r="B431" s="64">
        <v>371.27265999999997</v>
      </c>
    </row>
    <row r="432" spans="1:2">
      <c r="A432" s="3">
        <v>19968</v>
      </c>
      <c r="B432" s="64">
        <v>371.82553999999999</v>
      </c>
    </row>
    <row r="433" spans="1:2">
      <c r="A433" s="3">
        <v>19998</v>
      </c>
      <c r="B433" s="64">
        <v>376.24450000000002</v>
      </c>
    </row>
    <row r="434" spans="1:2">
      <c r="A434" s="3">
        <v>20029</v>
      </c>
      <c r="B434" s="64">
        <v>382.32211000000001</v>
      </c>
    </row>
    <row r="435" spans="1:2">
      <c r="A435" s="3">
        <v>20059</v>
      </c>
      <c r="B435" s="64">
        <v>387.29395</v>
      </c>
    </row>
    <row r="436" spans="1:2">
      <c r="A436" s="3">
        <v>20090</v>
      </c>
      <c r="B436" s="64">
        <v>396.13393000000002</v>
      </c>
    </row>
    <row r="437" spans="1:2">
      <c r="A437" s="3">
        <v>20121</v>
      </c>
      <c r="B437" s="64">
        <v>401.10577000000001</v>
      </c>
    </row>
    <row r="438" spans="1:2">
      <c r="A438" s="3">
        <v>20149</v>
      </c>
      <c r="B438" s="64">
        <v>410.49862000000002</v>
      </c>
    </row>
    <row r="439" spans="1:2">
      <c r="A439" s="3">
        <v>20180</v>
      </c>
      <c r="B439" s="64">
        <v>415.47046</v>
      </c>
    </row>
    <row r="440" spans="1:2">
      <c r="A440" s="3">
        <v>20210</v>
      </c>
      <c r="B440" s="64">
        <v>422.10095999999999</v>
      </c>
    </row>
    <row r="441" spans="1:2">
      <c r="A441" s="3">
        <v>20241</v>
      </c>
      <c r="B441" s="64">
        <v>422.65384</v>
      </c>
    </row>
    <row r="442" spans="1:2">
      <c r="A442" s="3">
        <v>20271</v>
      </c>
      <c r="B442" s="64">
        <v>425.96908999999999</v>
      </c>
    </row>
    <row r="443" spans="1:2">
      <c r="A443" s="3">
        <v>20302</v>
      </c>
      <c r="B443" s="64">
        <v>425.4162</v>
      </c>
    </row>
    <row r="444" spans="1:2">
      <c r="A444" s="3">
        <v>20333</v>
      </c>
      <c r="B444" s="64">
        <v>428.17856999999998</v>
      </c>
    </row>
    <row r="445" spans="1:2">
      <c r="A445" s="3">
        <v>20363</v>
      </c>
      <c r="B445" s="64">
        <v>435.35989000000001</v>
      </c>
    </row>
    <row r="446" spans="1:2">
      <c r="A446" s="3">
        <v>20394</v>
      </c>
      <c r="B446" s="64">
        <v>436.46566000000001</v>
      </c>
    </row>
    <row r="447" spans="1:2">
      <c r="A447" s="3">
        <v>20424</v>
      </c>
      <c r="B447" s="64">
        <v>438.12225000000001</v>
      </c>
    </row>
    <row r="448" spans="1:2">
      <c r="A448" s="3">
        <v>20455</v>
      </c>
      <c r="B448" s="64">
        <v>440.88461000000001</v>
      </c>
    </row>
    <row r="449" spans="1:2">
      <c r="A449" s="3">
        <v>20486</v>
      </c>
      <c r="B449" s="64">
        <v>437.01853999999997</v>
      </c>
    </row>
    <row r="450" spans="1:2">
      <c r="A450" s="3">
        <v>20515</v>
      </c>
      <c r="B450" s="64">
        <v>437.01853999999997</v>
      </c>
    </row>
    <row r="451" spans="1:2">
      <c r="A451" s="3">
        <v>20546</v>
      </c>
      <c r="B451" s="64">
        <v>440.33379000000002</v>
      </c>
    </row>
    <row r="452" spans="1:2">
      <c r="A452" s="3">
        <v>20576</v>
      </c>
      <c r="B452" s="64">
        <v>436.46566000000001</v>
      </c>
    </row>
    <row r="453" spans="1:2">
      <c r="A453" s="3">
        <v>20607</v>
      </c>
      <c r="B453" s="64">
        <v>432.59753000000001</v>
      </c>
    </row>
    <row r="454" spans="1:2">
      <c r="A454" s="3">
        <v>20637</v>
      </c>
      <c r="B454" s="64">
        <v>419.33859000000001</v>
      </c>
    </row>
    <row r="455" spans="1:2">
      <c r="A455" s="3">
        <v>20668</v>
      </c>
      <c r="B455" s="64">
        <v>436.46566000000001</v>
      </c>
    </row>
    <row r="456" spans="1:2">
      <c r="A456" s="3">
        <v>20699</v>
      </c>
      <c r="B456" s="64">
        <v>446.41138999999998</v>
      </c>
    </row>
    <row r="457" spans="1:2">
      <c r="A457" s="3">
        <v>20729</v>
      </c>
      <c r="B457" s="64">
        <v>450.27746999999999</v>
      </c>
    </row>
    <row r="458" spans="1:2">
      <c r="A458" s="3">
        <v>20760</v>
      </c>
      <c r="B458" s="64">
        <v>446.41138999999998</v>
      </c>
    </row>
    <row r="459" spans="1:2">
      <c r="A459" s="3">
        <v>20790</v>
      </c>
      <c r="B459" s="64">
        <v>453.03982999999999</v>
      </c>
    </row>
    <row r="460" spans="1:2">
      <c r="A460" s="3">
        <v>20821</v>
      </c>
      <c r="B460" s="64">
        <v>451.38324</v>
      </c>
    </row>
    <row r="461" spans="1:2">
      <c r="A461" s="3">
        <v>20852</v>
      </c>
      <c r="B461" s="64">
        <v>455.80220000000003</v>
      </c>
    </row>
    <row r="462" spans="1:2">
      <c r="A462" s="3">
        <v>20880</v>
      </c>
      <c r="B462" s="64">
        <v>455.25137000000001</v>
      </c>
    </row>
    <row r="463" spans="1:2">
      <c r="A463" s="3">
        <v>20911</v>
      </c>
      <c r="B463" s="64">
        <v>449.17376000000002</v>
      </c>
    </row>
    <row r="464" spans="1:2">
      <c r="A464" s="3">
        <v>20941</v>
      </c>
      <c r="B464" s="64">
        <v>447.51510999999999</v>
      </c>
    </row>
    <row r="465" spans="1:2">
      <c r="A465" s="3">
        <v>20972</v>
      </c>
      <c r="B465" s="64">
        <v>448.62087000000002</v>
      </c>
    </row>
    <row r="466" spans="1:2">
      <c r="A466" s="3">
        <v>21002</v>
      </c>
      <c r="B466" s="64">
        <v>451.38324</v>
      </c>
    </row>
    <row r="467" spans="1:2">
      <c r="A467" s="3">
        <v>21033</v>
      </c>
      <c r="B467" s="64">
        <v>451.38324</v>
      </c>
    </row>
    <row r="468" spans="1:2">
      <c r="A468" s="3">
        <v>21064</v>
      </c>
      <c r="B468" s="64">
        <v>447.51510999999999</v>
      </c>
    </row>
    <row r="469" spans="1:2">
      <c r="A469" s="3">
        <v>21094</v>
      </c>
      <c r="B469" s="64">
        <v>440.88461000000001</v>
      </c>
    </row>
    <row r="470" spans="1:2">
      <c r="A470" s="3">
        <v>21125</v>
      </c>
      <c r="B470" s="64">
        <v>430.38805000000002</v>
      </c>
    </row>
    <row r="471" spans="1:2">
      <c r="A471" s="3">
        <v>21155</v>
      </c>
      <c r="B471" s="64">
        <v>422.10095999999999</v>
      </c>
    </row>
    <row r="472" spans="1:2">
      <c r="A472" s="3">
        <v>21186</v>
      </c>
      <c r="B472" s="64">
        <v>414.36675000000002</v>
      </c>
    </row>
    <row r="473" spans="1:2">
      <c r="A473" s="3">
        <v>21217</v>
      </c>
      <c r="B473" s="64">
        <v>405.52677999999997</v>
      </c>
    </row>
    <row r="474" spans="1:2">
      <c r="A474" s="3">
        <v>21245</v>
      </c>
      <c r="B474" s="64">
        <v>400.55288000000002</v>
      </c>
    </row>
    <row r="475" spans="1:2">
      <c r="A475" s="3">
        <v>21276</v>
      </c>
      <c r="B475" s="64">
        <v>393.92444999999998</v>
      </c>
    </row>
    <row r="476" spans="1:2">
      <c r="A476" s="3">
        <v>21306</v>
      </c>
      <c r="B476" s="64">
        <v>397.79052000000001</v>
      </c>
    </row>
    <row r="477" spans="1:2">
      <c r="A477" s="3">
        <v>21337</v>
      </c>
      <c r="B477" s="64">
        <v>408.28913999999997</v>
      </c>
    </row>
    <row r="478" spans="1:2">
      <c r="A478" s="3">
        <v>21367</v>
      </c>
      <c r="B478" s="64">
        <v>414.36675000000002</v>
      </c>
    </row>
    <row r="479" spans="1:2">
      <c r="A479" s="3">
        <v>21398</v>
      </c>
      <c r="B479" s="64">
        <v>422.65384</v>
      </c>
    </row>
    <row r="480" spans="1:2">
      <c r="A480" s="3">
        <v>21429</v>
      </c>
      <c r="B480" s="64">
        <v>426.52197000000001</v>
      </c>
    </row>
    <row r="481" spans="1:2">
      <c r="A481" s="3">
        <v>21459</v>
      </c>
      <c r="B481" s="64">
        <v>431.49381</v>
      </c>
    </row>
    <row r="482" spans="1:2">
      <c r="A482" s="3">
        <v>21490</v>
      </c>
      <c r="B482" s="64">
        <v>444.19986</v>
      </c>
    </row>
    <row r="483" spans="1:2">
      <c r="A483" s="3">
        <v>21520</v>
      </c>
      <c r="B483" s="64">
        <v>444.75274000000002</v>
      </c>
    </row>
    <row r="484" spans="1:2">
      <c r="A484" s="3">
        <v>21551</v>
      </c>
      <c r="B484" s="64">
        <v>451.38324</v>
      </c>
    </row>
    <row r="485" spans="1:2">
      <c r="A485" s="3">
        <v>21582</v>
      </c>
      <c r="B485" s="64">
        <v>460.22320999999999</v>
      </c>
    </row>
    <row r="486" spans="1:2">
      <c r="A486" s="3">
        <v>21610</v>
      </c>
      <c r="B486" s="64">
        <v>466.85165000000001</v>
      </c>
    </row>
    <row r="487" spans="1:2">
      <c r="A487" s="3">
        <v>21641</v>
      </c>
      <c r="B487" s="64">
        <v>476.79739000000001</v>
      </c>
    </row>
    <row r="488" spans="1:2">
      <c r="A488" s="3">
        <v>21671</v>
      </c>
      <c r="B488" s="64">
        <v>483.98075999999998</v>
      </c>
    </row>
    <row r="489" spans="1:2">
      <c r="A489" s="3">
        <v>21702</v>
      </c>
      <c r="B489" s="64">
        <v>484.53158999999999</v>
      </c>
    </row>
    <row r="490" spans="1:2">
      <c r="A490" s="3">
        <v>21732</v>
      </c>
      <c r="B490" s="64">
        <v>472.92926</v>
      </c>
    </row>
    <row r="491" spans="1:2">
      <c r="A491" s="3">
        <v>21763</v>
      </c>
      <c r="B491" s="64">
        <v>456.90796</v>
      </c>
    </row>
    <row r="492" spans="1:2">
      <c r="A492" s="3">
        <v>21794</v>
      </c>
      <c r="B492" s="64">
        <v>456.35507999999999</v>
      </c>
    </row>
    <row r="493" spans="1:2">
      <c r="A493" s="3">
        <v>21824</v>
      </c>
      <c r="B493" s="64">
        <v>453.03982999999999</v>
      </c>
    </row>
    <row r="494" spans="1:2">
      <c r="A494" s="3">
        <v>21855</v>
      </c>
      <c r="B494" s="64">
        <v>455.80220000000003</v>
      </c>
    </row>
    <row r="495" spans="1:2">
      <c r="A495" s="3">
        <v>21885</v>
      </c>
      <c r="B495" s="64">
        <v>483.97870999999998</v>
      </c>
    </row>
    <row r="496" spans="1:2">
      <c r="A496" s="3">
        <v>21916</v>
      </c>
      <c r="B496" s="64">
        <v>496.68680999999998</v>
      </c>
    </row>
    <row r="497" spans="1:2">
      <c r="A497" s="3">
        <v>21947</v>
      </c>
      <c r="B497" s="64">
        <v>492.26785000000001</v>
      </c>
    </row>
    <row r="498" spans="1:2">
      <c r="A498" s="3">
        <v>21976</v>
      </c>
      <c r="B498" s="64">
        <v>487.84683999999999</v>
      </c>
    </row>
    <row r="499" spans="1:2">
      <c r="A499" s="3">
        <v>22007</v>
      </c>
      <c r="B499" s="64">
        <v>483.98075999999998</v>
      </c>
    </row>
    <row r="500" spans="1:2">
      <c r="A500" s="3">
        <v>22037</v>
      </c>
      <c r="B500" s="64">
        <v>483.42788000000002</v>
      </c>
    </row>
    <row r="501" spans="1:2">
      <c r="A501" s="3">
        <v>22068</v>
      </c>
      <c r="B501" s="64">
        <v>477.35027000000002</v>
      </c>
    </row>
    <row r="502" spans="1:2">
      <c r="A502" s="3">
        <v>22098</v>
      </c>
      <c r="B502" s="64">
        <v>475.69162</v>
      </c>
    </row>
    <row r="503" spans="1:2">
      <c r="A503" s="3">
        <v>22129</v>
      </c>
      <c r="B503" s="64">
        <v>475.14078999999998</v>
      </c>
    </row>
    <row r="504" spans="1:2">
      <c r="A504" s="3">
        <v>22160</v>
      </c>
      <c r="B504" s="64">
        <v>470.16689000000002</v>
      </c>
    </row>
    <row r="505" spans="1:2">
      <c r="A505" s="3">
        <v>22190</v>
      </c>
      <c r="B505" s="64">
        <v>469.61606</v>
      </c>
    </row>
    <row r="506" spans="1:2">
      <c r="A506" s="3">
        <v>22221</v>
      </c>
      <c r="B506" s="64">
        <v>462.98557</v>
      </c>
    </row>
    <row r="507" spans="1:2">
      <c r="A507" s="3">
        <v>22251</v>
      </c>
      <c r="B507" s="64">
        <v>454.1456</v>
      </c>
    </row>
    <row r="508" spans="1:2">
      <c r="A508" s="3">
        <v>22282</v>
      </c>
      <c r="B508" s="64">
        <v>454.69848000000002</v>
      </c>
    </row>
    <row r="509" spans="1:2">
      <c r="A509" s="3">
        <v>22313</v>
      </c>
      <c r="B509" s="64">
        <v>454.1456</v>
      </c>
    </row>
    <row r="510" spans="1:2">
      <c r="A510" s="3">
        <v>22341</v>
      </c>
      <c r="B510" s="64">
        <v>456.90796</v>
      </c>
    </row>
    <row r="511" spans="1:2">
      <c r="A511" s="3">
        <v>22372</v>
      </c>
      <c r="B511" s="64">
        <v>466.30081999999999</v>
      </c>
    </row>
    <row r="512" spans="1:2">
      <c r="A512" s="3">
        <v>22402</v>
      </c>
      <c r="B512" s="64">
        <v>473.48214000000002</v>
      </c>
    </row>
    <row r="513" spans="1:2">
      <c r="A513" s="3">
        <v>22433</v>
      </c>
      <c r="B513" s="64">
        <v>480.11263000000002</v>
      </c>
    </row>
    <row r="514" spans="1:2">
      <c r="A514" s="3">
        <v>22463</v>
      </c>
      <c r="B514" s="64">
        <v>485.63736</v>
      </c>
    </row>
    <row r="515" spans="1:2">
      <c r="A515" s="3">
        <v>22494</v>
      </c>
      <c r="B515" s="64">
        <v>490.05632000000003</v>
      </c>
    </row>
    <row r="516" spans="1:2">
      <c r="A516" s="3">
        <v>22525</v>
      </c>
      <c r="B516" s="64">
        <v>489.50549000000001</v>
      </c>
    </row>
    <row r="517" spans="1:2">
      <c r="A517" s="3">
        <v>22555</v>
      </c>
      <c r="B517" s="64">
        <v>498.89629000000002</v>
      </c>
    </row>
    <row r="518" spans="1:2">
      <c r="A518" s="3">
        <v>22586</v>
      </c>
      <c r="B518" s="64">
        <v>506.63254999999998</v>
      </c>
    </row>
    <row r="519" spans="1:2">
      <c r="A519" s="3">
        <v>22616</v>
      </c>
      <c r="B519" s="64">
        <v>511.05151000000001</v>
      </c>
    </row>
    <row r="520" spans="1:2">
      <c r="A520" s="3">
        <v>22647</v>
      </c>
      <c r="B520" s="64">
        <v>506.63049000000001</v>
      </c>
    </row>
    <row r="521" spans="1:2">
      <c r="A521" s="3">
        <v>22678</v>
      </c>
      <c r="B521" s="64">
        <v>514.91963999999996</v>
      </c>
    </row>
    <row r="522" spans="1:2">
      <c r="A522" s="3">
        <v>22706</v>
      </c>
      <c r="B522" s="64">
        <v>517.68200000000002</v>
      </c>
    </row>
    <row r="523" spans="1:2">
      <c r="A523" s="3">
        <v>22737</v>
      </c>
      <c r="B523" s="64">
        <v>518.78570999999999</v>
      </c>
    </row>
    <row r="524" spans="1:2">
      <c r="A524" s="3">
        <v>22767</v>
      </c>
      <c r="B524" s="64">
        <v>518.23283000000004</v>
      </c>
    </row>
    <row r="525" spans="1:2">
      <c r="A525" s="3">
        <v>22798</v>
      </c>
      <c r="B525" s="64">
        <v>517.12911999999994</v>
      </c>
    </row>
    <row r="526" spans="1:2">
      <c r="A526" s="3">
        <v>22828</v>
      </c>
      <c r="B526" s="64">
        <v>522.10095999999999</v>
      </c>
    </row>
    <row r="527" spans="1:2">
      <c r="A527" s="3">
        <v>22859</v>
      </c>
      <c r="B527" s="64">
        <v>522.65383999999995</v>
      </c>
    </row>
    <row r="528" spans="1:2">
      <c r="A528" s="3">
        <v>22890</v>
      </c>
      <c r="B528" s="64">
        <v>525.96909000000005</v>
      </c>
    </row>
    <row r="529" spans="1:2">
      <c r="A529" s="3">
        <v>22920</v>
      </c>
      <c r="B529" s="64">
        <v>526.52197000000001</v>
      </c>
    </row>
    <row r="530" spans="1:2">
      <c r="A530" s="3">
        <v>22951</v>
      </c>
      <c r="B530" s="64">
        <v>528.73145</v>
      </c>
    </row>
    <row r="531" spans="1:2">
      <c r="A531" s="3">
        <v>22981</v>
      </c>
      <c r="B531" s="64">
        <v>528.73145</v>
      </c>
    </row>
    <row r="532" spans="1:2">
      <c r="A532" s="3">
        <v>23012</v>
      </c>
      <c r="B532" s="64">
        <v>532.59753000000001</v>
      </c>
    </row>
    <row r="533" spans="1:2">
      <c r="A533" s="3">
        <v>23043</v>
      </c>
      <c r="B533" s="64">
        <v>538.67719</v>
      </c>
    </row>
    <row r="534" spans="1:2">
      <c r="A534" s="3">
        <v>23071</v>
      </c>
      <c r="B534" s="64">
        <v>541.99037999999996</v>
      </c>
    </row>
    <row r="535" spans="1:2">
      <c r="A535" s="3">
        <v>23102</v>
      </c>
      <c r="B535" s="64">
        <v>546.96428000000003</v>
      </c>
    </row>
    <row r="536" spans="1:2">
      <c r="A536" s="3">
        <v>23132</v>
      </c>
      <c r="B536" s="64">
        <v>553.59271999999999</v>
      </c>
    </row>
    <row r="537" spans="1:2">
      <c r="A537" s="3">
        <v>23163</v>
      </c>
      <c r="B537" s="64">
        <v>555.25136999999995</v>
      </c>
    </row>
    <row r="538" spans="1:2">
      <c r="A538" s="3">
        <v>23193</v>
      </c>
      <c r="B538" s="64">
        <v>553.03983000000005</v>
      </c>
    </row>
    <row r="539" spans="1:2">
      <c r="A539" s="3">
        <v>23224</v>
      </c>
      <c r="B539" s="64">
        <v>554.14559999999994</v>
      </c>
    </row>
    <row r="540" spans="1:2">
      <c r="A540" s="3">
        <v>23255</v>
      </c>
      <c r="B540" s="64">
        <v>559.67033000000004</v>
      </c>
    </row>
    <row r="541" spans="1:2">
      <c r="A541" s="3">
        <v>23285</v>
      </c>
      <c r="B541" s="64">
        <v>563.53845999999999</v>
      </c>
    </row>
    <row r="542" spans="1:2">
      <c r="A542" s="3">
        <v>23316</v>
      </c>
      <c r="B542" s="64">
        <v>566.30082000000004</v>
      </c>
    </row>
    <row r="543" spans="1:2">
      <c r="A543" s="3">
        <v>23346</v>
      </c>
      <c r="B543" s="64">
        <v>565.19505000000004</v>
      </c>
    </row>
    <row r="544" spans="1:2">
      <c r="A544" s="3">
        <v>23377</v>
      </c>
      <c r="B544" s="64">
        <v>570.16688999999997</v>
      </c>
    </row>
    <row r="545" spans="1:2">
      <c r="A545" s="3">
        <v>23408</v>
      </c>
      <c r="B545" s="64">
        <v>574.03502000000003</v>
      </c>
    </row>
    <row r="546" spans="1:2">
      <c r="A546" s="3">
        <v>23437</v>
      </c>
      <c r="B546" s="64">
        <v>574.03502000000003</v>
      </c>
    </row>
    <row r="547" spans="1:2">
      <c r="A547" s="3">
        <v>23468</v>
      </c>
      <c r="B547" s="64">
        <v>583.42787999999996</v>
      </c>
    </row>
    <row r="548" spans="1:2">
      <c r="A548" s="3">
        <v>23498</v>
      </c>
      <c r="B548" s="64">
        <v>586.74311999999998</v>
      </c>
    </row>
    <row r="549" spans="1:2">
      <c r="A549" s="3">
        <v>23529</v>
      </c>
      <c r="B549" s="64">
        <v>588.39972</v>
      </c>
    </row>
    <row r="550" spans="1:2">
      <c r="A550" s="3">
        <v>23559</v>
      </c>
      <c r="B550" s="64">
        <v>592.26784999999995</v>
      </c>
    </row>
    <row r="551" spans="1:2">
      <c r="A551" s="3">
        <v>23590</v>
      </c>
      <c r="B551" s="64">
        <v>596.13392999999996</v>
      </c>
    </row>
    <row r="552" spans="1:2">
      <c r="A552" s="3">
        <v>23621</v>
      </c>
      <c r="B552" s="64">
        <v>598.34546</v>
      </c>
    </row>
    <row r="553" spans="1:2">
      <c r="A553" s="3">
        <v>23651</v>
      </c>
      <c r="B553" s="64">
        <v>590.05836999999997</v>
      </c>
    </row>
    <row r="554" spans="1:2">
      <c r="A554" s="3">
        <v>23682</v>
      </c>
      <c r="B554" s="64">
        <v>608.28913999999997</v>
      </c>
    </row>
    <row r="555" spans="1:2">
      <c r="A555" s="3">
        <v>23712</v>
      </c>
      <c r="B555" s="64">
        <v>615.47252000000003</v>
      </c>
    </row>
    <row r="556" spans="1:2">
      <c r="A556" s="3">
        <v>23743</v>
      </c>
      <c r="B556" s="64">
        <v>622.10095999999999</v>
      </c>
    </row>
    <row r="557" spans="1:2">
      <c r="A557" s="3">
        <v>23774</v>
      </c>
      <c r="B557" s="64">
        <v>625.96909000000005</v>
      </c>
    </row>
    <row r="558" spans="1:2">
      <c r="A558" s="3">
        <v>23802</v>
      </c>
      <c r="B558" s="64">
        <v>634.25617999999997</v>
      </c>
    </row>
    <row r="559" spans="1:2">
      <c r="A559" s="3">
        <v>23833</v>
      </c>
      <c r="B559" s="64">
        <v>637.01854000000003</v>
      </c>
    </row>
    <row r="560" spans="1:2">
      <c r="A560" s="3">
        <v>23863</v>
      </c>
      <c r="B560" s="64">
        <v>641.99037999999996</v>
      </c>
    </row>
    <row r="561" spans="1:2">
      <c r="A561" s="3">
        <v>23894</v>
      </c>
      <c r="B561" s="64">
        <v>646.96428000000003</v>
      </c>
    </row>
    <row r="562" spans="1:2">
      <c r="A562" s="3">
        <v>23924</v>
      </c>
      <c r="B562" s="64">
        <v>653.04188999999997</v>
      </c>
    </row>
    <row r="563" spans="1:2">
      <c r="A563" s="3">
        <v>23955</v>
      </c>
      <c r="B563" s="64">
        <v>655.80425000000002</v>
      </c>
    </row>
    <row r="564" spans="1:2">
      <c r="A564" s="3">
        <v>23986</v>
      </c>
      <c r="B564" s="64">
        <v>657.46085000000005</v>
      </c>
    </row>
    <row r="565" spans="1:2">
      <c r="A565" s="3">
        <v>24016</v>
      </c>
      <c r="B565" s="64">
        <v>664.09133999999995</v>
      </c>
    </row>
    <row r="566" spans="1:2">
      <c r="A566" s="3">
        <v>24047</v>
      </c>
      <c r="B566" s="64">
        <v>666.8537</v>
      </c>
    </row>
    <row r="567" spans="1:2">
      <c r="A567" s="3">
        <v>24077</v>
      </c>
      <c r="B567" s="64">
        <v>675.14079000000004</v>
      </c>
    </row>
    <row r="568" spans="1:2">
      <c r="A568" s="3">
        <v>24108</v>
      </c>
      <c r="B568" s="64">
        <v>681.77128000000005</v>
      </c>
    </row>
    <row r="569" spans="1:2">
      <c r="A569" s="3">
        <v>24139</v>
      </c>
      <c r="B569" s="64">
        <v>686.19024000000002</v>
      </c>
    </row>
    <row r="570" spans="1:2">
      <c r="A570" s="3">
        <v>24167</v>
      </c>
      <c r="B570" s="64">
        <v>695.58309999999994</v>
      </c>
    </row>
    <row r="571" spans="1:2">
      <c r="A571" s="3">
        <v>24198</v>
      </c>
      <c r="B571" s="64">
        <v>696.68885999999998</v>
      </c>
    </row>
    <row r="572" spans="1:2">
      <c r="A572" s="3">
        <v>24228</v>
      </c>
      <c r="B572" s="64">
        <v>703.31730000000005</v>
      </c>
    </row>
    <row r="573" spans="1:2">
      <c r="A573" s="3">
        <v>24259</v>
      </c>
      <c r="B573" s="64">
        <v>706.63255000000004</v>
      </c>
    </row>
    <row r="574" spans="1:2">
      <c r="A574" s="3">
        <v>24289</v>
      </c>
      <c r="B574" s="64">
        <v>710.50067999999999</v>
      </c>
    </row>
    <row r="575" spans="1:2">
      <c r="A575" s="3">
        <v>24320</v>
      </c>
      <c r="B575" s="64">
        <v>711.05151000000001</v>
      </c>
    </row>
    <row r="576" spans="1:2">
      <c r="A576" s="3">
        <v>24351</v>
      </c>
      <c r="B576" s="64">
        <v>717.68200000000002</v>
      </c>
    </row>
    <row r="577" spans="1:2">
      <c r="A577" s="3">
        <v>24381</v>
      </c>
      <c r="B577" s="64">
        <v>722.65383999999995</v>
      </c>
    </row>
    <row r="578" spans="1:2">
      <c r="A578" s="3">
        <v>24412</v>
      </c>
      <c r="B578" s="64">
        <v>717.68200000000002</v>
      </c>
    </row>
    <row r="579" spans="1:2">
      <c r="A579" s="3">
        <v>24442</v>
      </c>
      <c r="B579" s="64">
        <v>719.33858999999995</v>
      </c>
    </row>
    <row r="580" spans="1:2">
      <c r="A580" s="3">
        <v>24473</v>
      </c>
      <c r="B580" s="64">
        <v>722.73194000000001</v>
      </c>
    </row>
    <row r="581" spans="1:2">
      <c r="A581" s="3">
        <v>24504</v>
      </c>
      <c r="B581" s="64">
        <v>714.53529000000003</v>
      </c>
    </row>
    <row r="582" spans="1:2">
      <c r="A582" s="3">
        <v>24532</v>
      </c>
      <c r="B582" s="64">
        <v>710.50890000000004</v>
      </c>
    </row>
    <row r="583" spans="1:2">
      <c r="A583" s="3">
        <v>24563</v>
      </c>
      <c r="B583" s="64">
        <v>717.20926999999995</v>
      </c>
    </row>
    <row r="584" spans="1:2">
      <c r="A584" s="3">
        <v>24593</v>
      </c>
      <c r="B584" s="64">
        <v>710.95285000000001</v>
      </c>
    </row>
    <row r="585" spans="1:2">
      <c r="A585" s="3">
        <v>24624</v>
      </c>
      <c r="B585" s="64">
        <v>710.86242000000004</v>
      </c>
    </row>
    <row r="586" spans="1:2">
      <c r="A586" s="3">
        <v>24654</v>
      </c>
      <c r="B586" s="64">
        <v>709.24486999999999</v>
      </c>
    </row>
    <row r="587" spans="1:2">
      <c r="A587" s="3">
        <v>24685</v>
      </c>
      <c r="B587" s="64">
        <v>722.83266000000003</v>
      </c>
    </row>
    <row r="588" spans="1:2">
      <c r="A588" s="3">
        <v>24716</v>
      </c>
      <c r="B588" s="64">
        <v>721.65905999999995</v>
      </c>
    </row>
    <row r="589" spans="1:2">
      <c r="A589" s="3">
        <v>24746</v>
      </c>
      <c r="B589" s="64">
        <v>727.53729999999996</v>
      </c>
    </row>
    <row r="590" spans="1:2">
      <c r="A590" s="3">
        <v>24777</v>
      </c>
      <c r="B590" s="64">
        <v>737.94137999999998</v>
      </c>
    </row>
    <row r="591" spans="1:2">
      <c r="A591" s="3">
        <v>24807</v>
      </c>
      <c r="B591" s="64">
        <v>745.88933999999995</v>
      </c>
    </row>
    <row r="592" spans="1:2">
      <c r="A592" s="3">
        <v>24838</v>
      </c>
      <c r="B592" s="64">
        <v>745.08570999999995</v>
      </c>
    </row>
    <row r="593" spans="1:2">
      <c r="A593" s="3">
        <v>24869</v>
      </c>
      <c r="B593" s="64">
        <v>747.75558000000001</v>
      </c>
    </row>
    <row r="594" spans="1:2">
      <c r="A594" s="3">
        <v>24898</v>
      </c>
      <c r="B594" s="64">
        <v>750.09042999999997</v>
      </c>
    </row>
    <row r="595" spans="1:2">
      <c r="A595" s="3">
        <v>24929</v>
      </c>
      <c r="B595" s="64">
        <v>751.17565000000002</v>
      </c>
    </row>
    <row r="596" spans="1:2">
      <c r="A596" s="3">
        <v>24959</v>
      </c>
      <c r="B596" s="64">
        <v>759.60249999999996</v>
      </c>
    </row>
    <row r="597" spans="1:2">
      <c r="A597" s="3">
        <v>24990</v>
      </c>
      <c r="B597" s="64">
        <v>762.39157999999998</v>
      </c>
    </row>
    <row r="598" spans="1:2">
      <c r="A598" s="3">
        <v>25020</v>
      </c>
      <c r="B598" s="64">
        <v>761.22415000000001</v>
      </c>
    </row>
    <row r="599" spans="1:2">
      <c r="A599" s="3">
        <v>25051</v>
      </c>
      <c r="B599" s="64">
        <v>763.34730999999999</v>
      </c>
    </row>
    <row r="600" spans="1:2">
      <c r="A600" s="3">
        <v>25082</v>
      </c>
      <c r="B600" s="64">
        <v>766.23915999999997</v>
      </c>
    </row>
    <row r="601" spans="1:2">
      <c r="A601" s="3">
        <v>25112</v>
      </c>
      <c r="B601" s="64">
        <v>767.76009999999997</v>
      </c>
    </row>
    <row r="602" spans="1:2">
      <c r="A602" s="3">
        <v>25143</v>
      </c>
      <c r="B602" s="64">
        <v>777.69145000000003</v>
      </c>
    </row>
    <row r="603" spans="1:2">
      <c r="A603" s="3">
        <v>25173</v>
      </c>
      <c r="B603" s="64">
        <v>780.14756999999997</v>
      </c>
    </row>
    <row r="604" spans="1:2">
      <c r="A604" s="3">
        <v>25204</v>
      </c>
      <c r="B604" s="64">
        <v>784.86661000000004</v>
      </c>
    </row>
    <row r="605" spans="1:2">
      <c r="A605" s="3">
        <v>25235</v>
      </c>
      <c r="B605" s="64">
        <v>789.88982999999996</v>
      </c>
    </row>
    <row r="606" spans="1:2">
      <c r="A606" s="3">
        <v>25263</v>
      </c>
      <c r="B606" s="64">
        <v>796.08253999999999</v>
      </c>
    </row>
    <row r="607" spans="1:2">
      <c r="A607" s="3">
        <v>25294</v>
      </c>
      <c r="B607" s="64">
        <v>793.15369999999996</v>
      </c>
    </row>
    <row r="608" spans="1:2">
      <c r="A608" s="3">
        <v>25324</v>
      </c>
      <c r="B608" s="64">
        <v>790.15702999999996</v>
      </c>
    </row>
    <row r="609" spans="1:2">
      <c r="A609" s="3">
        <v>25355</v>
      </c>
      <c r="B609" s="64">
        <v>797.87478999999996</v>
      </c>
    </row>
    <row r="610" spans="1:2">
      <c r="A610" s="3">
        <v>25385</v>
      </c>
      <c r="B610" s="64">
        <v>802.08821</v>
      </c>
    </row>
    <row r="611" spans="1:2">
      <c r="A611" s="3">
        <v>25416</v>
      </c>
      <c r="B611" s="64">
        <v>803.93185000000005</v>
      </c>
    </row>
    <row r="612" spans="1:2">
      <c r="A612" s="3">
        <v>25447</v>
      </c>
      <c r="B612" s="64">
        <v>803.75098000000003</v>
      </c>
    </row>
    <row r="613" spans="1:2">
      <c r="A613" s="3">
        <v>25477</v>
      </c>
      <c r="B613" s="64">
        <v>803.98527999999999</v>
      </c>
    </row>
    <row r="614" spans="1:2">
      <c r="A614" s="3">
        <v>25508</v>
      </c>
      <c r="B614" s="64">
        <v>796.40728000000001</v>
      </c>
    </row>
    <row r="615" spans="1:2">
      <c r="A615" s="3">
        <v>25538</v>
      </c>
      <c r="B615" s="64">
        <v>794.26973999999996</v>
      </c>
    </row>
    <row r="616" spans="1:2">
      <c r="A616" s="3">
        <v>25569</v>
      </c>
      <c r="B616" s="64">
        <v>779.56179999999995</v>
      </c>
    </row>
    <row r="617" spans="1:2">
      <c r="A617" s="3">
        <v>25600</v>
      </c>
      <c r="B617" s="64">
        <v>779.04796999999996</v>
      </c>
    </row>
    <row r="618" spans="1:2">
      <c r="A618" s="3">
        <v>25628</v>
      </c>
      <c r="B618" s="64">
        <v>778.03674999999998</v>
      </c>
    </row>
    <row r="619" spans="1:2">
      <c r="A619" s="3">
        <v>25659</v>
      </c>
      <c r="B619" s="64">
        <v>776.03691000000003</v>
      </c>
    </row>
    <row r="620" spans="1:2">
      <c r="A620" s="3">
        <v>25689</v>
      </c>
      <c r="B620" s="64">
        <v>775.13256999999999</v>
      </c>
    </row>
    <row r="621" spans="1:2">
      <c r="A621" s="3">
        <v>25720</v>
      </c>
      <c r="B621" s="64">
        <v>772.62507000000005</v>
      </c>
    </row>
    <row r="622" spans="1:2">
      <c r="A622" s="3">
        <v>25750</v>
      </c>
      <c r="B622" s="64">
        <v>774.52214000000004</v>
      </c>
    </row>
    <row r="623" spans="1:2">
      <c r="A623" s="3">
        <v>25781</v>
      </c>
      <c r="B623" s="64">
        <v>773.14094999999998</v>
      </c>
    </row>
    <row r="624" spans="1:2">
      <c r="A624" s="3">
        <v>25812</v>
      </c>
      <c r="B624" s="64">
        <v>767.81149000000005</v>
      </c>
    </row>
    <row r="625" spans="1:2">
      <c r="A625" s="3">
        <v>25842</v>
      </c>
      <c r="B625" s="64">
        <v>752.45200999999997</v>
      </c>
    </row>
    <row r="626" spans="1:2">
      <c r="A626" s="3">
        <v>25873</v>
      </c>
      <c r="B626" s="64">
        <v>747.89534000000003</v>
      </c>
    </row>
    <row r="627" spans="1:2">
      <c r="A627" s="3">
        <v>25903</v>
      </c>
      <c r="B627" s="64">
        <v>765.06967999999995</v>
      </c>
    </row>
    <row r="628" spans="1:2">
      <c r="A628" s="3">
        <v>25934</v>
      </c>
      <c r="B628" s="64">
        <v>770.95614</v>
      </c>
    </row>
    <row r="629" spans="1:2">
      <c r="A629" s="3">
        <v>25965</v>
      </c>
      <c r="B629" s="64">
        <v>769.48658</v>
      </c>
    </row>
    <row r="630" spans="1:2">
      <c r="A630" s="3">
        <v>25993</v>
      </c>
      <c r="B630" s="64">
        <v>768.65210999999999</v>
      </c>
    </row>
    <row r="631" spans="1:2">
      <c r="A631" s="3">
        <v>26024</v>
      </c>
      <c r="B631" s="64">
        <v>772.96830999999997</v>
      </c>
    </row>
    <row r="632" spans="1:2">
      <c r="A632" s="3">
        <v>26054</v>
      </c>
      <c r="B632" s="64">
        <v>776.89193</v>
      </c>
    </row>
    <row r="633" spans="1:2">
      <c r="A633" s="3">
        <v>26085</v>
      </c>
      <c r="B633" s="64">
        <v>780.14963</v>
      </c>
    </row>
    <row r="634" spans="1:2">
      <c r="A634" s="3">
        <v>26115</v>
      </c>
      <c r="B634" s="64">
        <v>777.88464999999997</v>
      </c>
    </row>
    <row r="635" spans="1:2">
      <c r="A635" s="3">
        <v>26146</v>
      </c>
      <c r="B635" s="64">
        <v>773.37114999999994</v>
      </c>
    </row>
    <row r="636" spans="1:2">
      <c r="A636" s="3">
        <v>26177</v>
      </c>
      <c r="B636" s="64">
        <v>785.93948999999998</v>
      </c>
    </row>
    <row r="637" spans="1:2">
      <c r="A637" s="3">
        <v>26207</v>
      </c>
      <c r="B637" s="64">
        <v>791.82183999999995</v>
      </c>
    </row>
    <row r="638" spans="1:2">
      <c r="A638" s="3">
        <v>26238</v>
      </c>
      <c r="B638" s="64">
        <v>795.18231000000003</v>
      </c>
    </row>
    <row r="639" spans="1:2">
      <c r="A639" s="3">
        <v>26268</v>
      </c>
      <c r="B639" s="64">
        <v>804.36346000000003</v>
      </c>
    </row>
    <row r="640" spans="1:2">
      <c r="A640" s="3">
        <v>26299</v>
      </c>
      <c r="B640" s="64">
        <v>823.62806999999998</v>
      </c>
    </row>
    <row r="641" spans="1:2">
      <c r="A641" s="3">
        <v>26330</v>
      </c>
      <c r="B641" s="64">
        <v>831.97475999999995</v>
      </c>
    </row>
    <row r="642" spans="1:2">
      <c r="A642" s="3">
        <v>26359</v>
      </c>
      <c r="B642" s="64">
        <v>837.77283999999997</v>
      </c>
    </row>
    <row r="643" spans="1:2">
      <c r="A643" s="3">
        <v>26390</v>
      </c>
      <c r="B643" s="64">
        <v>846.08460000000002</v>
      </c>
    </row>
    <row r="644" spans="1:2">
      <c r="A644" s="3">
        <v>26420</v>
      </c>
      <c r="B644" s="64">
        <v>846.16476</v>
      </c>
    </row>
    <row r="645" spans="1:2">
      <c r="A645" s="3">
        <v>26451</v>
      </c>
      <c r="B645" s="64">
        <v>848.39478999999994</v>
      </c>
    </row>
    <row r="646" spans="1:2">
      <c r="A646" s="3">
        <v>26481</v>
      </c>
      <c r="B646" s="64">
        <v>847.59526000000005</v>
      </c>
    </row>
    <row r="647" spans="1:2">
      <c r="A647" s="3">
        <v>26512</v>
      </c>
      <c r="B647" s="64">
        <v>859.23047999999994</v>
      </c>
    </row>
    <row r="648" spans="1:2">
      <c r="A648" s="3">
        <v>26543</v>
      </c>
      <c r="B648" s="64">
        <v>865.88563999999997</v>
      </c>
    </row>
    <row r="649" spans="1:2">
      <c r="A649" s="3">
        <v>26573</v>
      </c>
      <c r="B649" s="64">
        <v>877.01525000000004</v>
      </c>
    </row>
    <row r="650" spans="1:2">
      <c r="A650" s="3">
        <v>26604</v>
      </c>
      <c r="B650" s="64">
        <v>887.39877999999999</v>
      </c>
    </row>
    <row r="651" spans="1:2">
      <c r="A651" s="3">
        <v>26634</v>
      </c>
      <c r="B651" s="64">
        <v>897.39179000000001</v>
      </c>
    </row>
    <row r="652" spans="1:2">
      <c r="A652" s="3">
        <v>26665</v>
      </c>
      <c r="B652" s="64">
        <v>903.89895999999999</v>
      </c>
    </row>
    <row r="653" spans="1:2">
      <c r="A653" s="3">
        <v>26696</v>
      </c>
      <c r="B653" s="64">
        <v>916.88864000000001</v>
      </c>
    </row>
    <row r="654" spans="1:2">
      <c r="A654" s="3">
        <v>26724</v>
      </c>
      <c r="B654" s="64">
        <v>917.28120999999999</v>
      </c>
    </row>
    <row r="655" spans="1:2">
      <c r="A655" s="3">
        <v>26755</v>
      </c>
      <c r="B655" s="64">
        <v>916.01923999999997</v>
      </c>
    </row>
    <row r="656" spans="1:2">
      <c r="A656" s="3">
        <v>26785</v>
      </c>
      <c r="B656" s="64">
        <v>922.03724</v>
      </c>
    </row>
    <row r="657" spans="1:2">
      <c r="A657" s="3">
        <v>26816</v>
      </c>
      <c r="B657" s="64">
        <v>923.22522000000004</v>
      </c>
    </row>
    <row r="658" spans="1:2">
      <c r="A658" s="3">
        <v>26846</v>
      </c>
      <c r="B658" s="64">
        <v>926.64529000000005</v>
      </c>
    </row>
    <row r="659" spans="1:2">
      <c r="A659" s="3">
        <v>26877</v>
      </c>
      <c r="B659" s="64">
        <v>925.35248999999999</v>
      </c>
    </row>
    <row r="660" spans="1:2">
      <c r="A660" s="3">
        <v>26908</v>
      </c>
      <c r="B660" s="64">
        <v>932.71056999999996</v>
      </c>
    </row>
    <row r="661" spans="1:2">
      <c r="A661" s="3">
        <v>26938</v>
      </c>
      <c r="B661" s="64">
        <v>940.23513000000003</v>
      </c>
    </row>
    <row r="662" spans="1:2">
      <c r="A662" s="3">
        <v>26969</v>
      </c>
      <c r="B662" s="64">
        <v>944.52255000000002</v>
      </c>
    </row>
    <row r="663" spans="1:2">
      <c r="A663" s="3">
        <v>26999</v>
      </c>
      <c r="B663" s="64">
        <v>941.85883999999999</v>
      </c>
    </row>
    <row r="664" spans="1:2">
      <c r="A664" s="3">
        <v>27030</v>
      </c>
      <c r="B664" s="64">
        <v>935.60036000000002</v>
      </c>
    </row>
    <row r="665" spans="1:2">
      <c r="A665" s="3">
        <v>27061</v>
      </c>
      <c r="B665" s="64">
        <v>932.75990000000002</v>
      </c>
    </row>
    <row r="666" spans="1:2">
      <c r="A666" s="3">
        <v>27089</v>
      </c>
      <c r="B666" s="64">
        <v>932.70439999999996</v>
      </c>
    </row>
    <row r="667" spans="1:2">
      <c r="A667" s="3">
        <v>27120</v>
      </c>
      <c r="B667" s="64">
        <v>929.97492</v>
      </c>
    </row>
    <row r="668" spans="1:2">
      <c r="A668" s="3">
        <v>27150</v>
      </c>
      <c r="B668" s="64">
        <v>937.40083000000004</v>
      </c>
    </row>
    <row r="669" spans="1:2">
      <c r="A669" s="3">
        <v>27181</v>
      </c>
      <c r="B669" s="64">
        <v>935.61886000000004</v>
      </c>
    </row>
    <row r="670" spans="1:2">
      <c r="A670" s="3">
        <v>27211</v>
      </c>
      <c r="B670" s="64">
        <v>937.50976000000003</v>
      </c>
    </row>
    <row r="671" spans="1:2">
      <c r="A671" s="3">
        <v>27242</v>
      </c>
      <c r="B671" s="64">
        <v>927.57636000000002</v>
      </c>
    </row>
    <row r="672" spans="1:2">
      <c r="A672" s="3">
        <v>27273</v>
      </c>
      <c r="B672" s="64">
        <v>927.72844999999995</v>
      </c>
    </row>
    <row r="673" spans="1:2">
      <c r="A673" s="3">
        <v>27303</v>
      </c>
      <c r="B673" s="64">
        <v>924.79548999999997</v>
      </c>
    </row>
    <row r="674" spans="1:2">
      <c r="A674" s="3">
        <v>27334</v>
      </c>
      <c r="B674" s="64">
        <v>894.37251000000003</v>
      </c>
    </row>
    <row r="675" spans="1:2">
      <c r="A675" s="3">
        <v>27364</v>
      </c>
      <c r="B675" s="64">
        <v>862.21687999999995</v>
      </c>
    </row>
    <row r="676" spans="1:2">
      <c r="A676" s="3">
        <v>27395</v>
      </c>
      <c r="B676" s="64">
        <v>850.26719000000003</v>
      </c>
    </row>
    <row r="677" spans="1:2">
      <c r="A677" s="3">
        <v>27426</v>
      </c>
      <c r="B677" s="64">
        <v>830.87104999999997</v>
      </c>
    </row>
    <row r="678" spans="1:2">
      <c r="A678" s="3">
        <v>27454</v>
      </c>
      <c r="B678" s="64">
        <v>821.72893999999997</v>
      </c>
    </row>
    <row r="679" spans="1:2">
      <c r="A679" s="3">
        <v>27485</v>
      </c>
      <c r="B679" s="64">
        <v>823.30744000000004</v>
      </c>
    </row>
    <row r="680" spans="1:2">
      <c r="A680" s="3">
        <v>27515</v>
      </c>
      <c r="B680" s="64">
        <v>820.90269999999998</v>
      </c>
    </row>
    <row r="681" spans="1:2">
      <c r="A681" s="3">
        <v>27546</v>
      </c>
      <c r="B681" s="64">
        <v>826.09240999999997</v>
      </c>
    </row>
    <row r="682" spans="1:2">
      <c r="A682" s="3">
        <v>27576</v>
      </c>
      <c r="B682" s="64">
        <v>834.70012999999994</v>
      </c>
    </row>
    <row r="683" spans="1:2">
      <c r="A683" s="3">
        <v>27607</v>
      </c>
      <c r="B683" s="64">
        <v>842.91939000000002</v>
      </c>
    </row>
    <row r="684" spans="1:2">
      <c r="A684" s="3">
        <v>27638</v>
      </c>
      <c r="B684" s="64">
        <v>853.82907999999998</v>
      </c>
    </row>
    <row r="685" spans="1:2">
      <c r="A685" s="3">
        <v>27668</v>
      </c>
      <c r="B685" s="64">
        <v>857.53278</v>
      </c>
    </row>
    <row r="686" spans="1:2">
      <c r="A686" s="3">
        <v>27699</v>
      </c>
      <c r="B686" s="64">
        <v>858.71049000000005</v>
      </c>
    </row>
    <row r="687" spans="1:2">
      <c r="A687" s="3">
        <v>27729</v>
      </c>
      <c r="B687" s="64">
        <v>870.35392999999999</v>
      </c>
    </row>
    <row r="688" spans="1:2">
      <c r="A688" s="3">
        <v>27760</v>
      </c>
      <c r="B688" s="64">
        <v>881.90488000000005</v>
      </c>
    </row>
    <row r="689" spans="1:2">
      <c r="A689" s="3">
        <v>27791</v>
      </c>
      <c r="B689" s="64">
        <v>890.79417999999998</v>
      </c>
    </row>
    <row r="690" spans="1:2">
      <c r="A690" s="3">
        <v>27820</v>
      </c>
      <c r="B690" s="64">
        <v>892.59054000000003</v>
      </c>
    </row>
    <row r="691" spans="1:2">
      <c r="A691" s="3">
        <v>27851</v>
      </c>
      <c r="B691" s="64">
        <v>897.18831</v>
      </c>
    </row>
    <row r="692" spans="1:2">
      <c r="A692" s="3">
        <v>27881</v>
      </c>
      <c r="B692" s="64">
        <v>900.88174000000004</v>
      </c>
    </row>
    <row r="693" spans="1:2">
      <c r="A693" s="3">
        <v>27912</v>
      </c>
      <c r="B693" s="64">
        <v>901.82718999999997</v>
      </c>
    </row>
    <row r="694" spans="1:2">
      <c r="A694" s="3">
        <v>27942</v>
      </c>
      <c r="B694" s="64">
        <v>906.91002000000003</v>
      </c>
    </row>
    <row r="695" spans="1:2">
      <c r="A695" s="3">
        <v>27973</v>
      </c>
      <c r="B695" s="64">
        <v>913.10478000000001</v>
      </c>
    </row>
    <row r="696" spans="1:2">
      <c r="A696" s="3">
        <v>28004</v>
      </c>
      <c r="B696" s="64">
        <v>916.08294999999998</v>
      </c>
    </row>
    <row r="697" spans="1:2">
      <c r="A697" s="3">
        <v>28034</v>
      </c>
      <c r="B697" s="64">
        <v>915.85481000000004</v>
      </c>
    </row>
    <row r="698" spans="1:2">
      <c r="A698" s="3">
        <v>28065</v>
      </c>
      <c r="B698" s="64">
        <v>929.94204000000002</v>
      </c>
    </row>
    <row r="699" spans="1:2">
      <c r="A699" s="3">
        <v>28095</v>
      </c>
      <c r="B699" s="64">
        <v>939.92272000000003</v>
      </c>
    </row>
    <row r="700" spans="1:2">
      <c r="A700" s="3">
        <v>28126</v>
      </c>
      <c r="B700" s="64">
        <v>933.44020999999998</v>
      </c>
    </row>
    <row r="701" spans="1:2">
      <c r="A701" s="3">
        <v>28157</v>
      </c>
      <c r="B701" s="64">
        <v>948.24269000000004</v>
      </c>
    </row>
    <row r="702" spans="1:2">
      <c r="A702" s="3">
        <v>28185</v>
      </c>
      <c r="B702" s="64">
        <v>960.16359999999997</v>
      </c>
    </row>
    <row r="703" spans="1:2">
      <c r="A703" s="3">
        <v>28216</v>
      </c>
      <c r="B703" s="64">
        <v>969.53796</v>
      </c>
    </row>
    <row r="704" spans="1:2">
      <c r="A704" s="3">
        <v>28246</v>
      </c>
      <c r="B704" s="64">
        <v>977.12418000000002</v>
      </c>
    </row>
    <row r="705" spans="1:2">
      <c r="A705" s="3">
        <v>28277</v>
      </c>
      <c r="B705" s="64">
        <v>984.63229999999999</v>
      </c>
    </row>
    <row r="706" spans="1:2">
      <c r="A706" s="3">
        <v>28307</v>
      </c>
      <c r="B706" s="64">
        <v>985.97032000000002</v>
      </c>
    </row>
    <row r="707" spans="1:2">
      <c r="A707" s="3">
        <v>28338</v>
      </c>
      <c r="B707" s="64">
        <v>986.88082999999995</v>
      </c>
    </row>
    <row r="708" spans="1:2">
      <c r="A708" s="3">
        <v>28369</v>
      </c>
      <c r="B708" s="64">
        <v>990.86816999999996</v>
      </c>
    </row>
    <row r="709" spans="1:2">
      <c r="A709" s="3">
        <v>28399</v>
      </c>
      <c r="B709" s="64">
        <v>992.39323000000002</v>
      </c>
    </row>
    <row r="710" spans="1:2">
      <c r="A710" s="3">
        <v>28430</v>
      </c>
      <c r="B710" s="64">
        <v>994.27590999999995</v>
      </c>
    </row>
    <row r="711" spans="1:2">
      <c r="A711" s="3">
        <v>28460</v>
      </c>
      <c r="B711" s="64">
        <v>995.95717000000002</v>
      </c>
    </row>
    <row r="712" spans="1:2">
      <c r="A712" s="3">
        <v>28491</v>
      </c>
      <c r="B712" s="64">
        <v>981.44448999999997</v>
      </c>
    </row>
    <row r="713" spans="1:2">
      <c r="A713" s="3">
        <v>28522</v>
      </c>
      <c r="B713" s="64">
        <v>986.75957000000005</v>
      </c>
    </row>
    <row r="714" spans="1:2">
      <c r="A714" s="3">
        <v>28550</v>
      </c>
      <c r="B714" s="64">
        <v>1005.79192</v>
      </c>
    </row>
    <row r="715" spans="1:2">
      <c r="A715" s="3">
        <v>28581</v>
      </c>
      <c r="B715" s="64">
        <v>1025.7615000000001</v>
      </c>
    </row>
    <row r="716" spans="1:2">
      <c r="A716" s="3">
        <v>28611</v>
      </c>
      <c r="B716" s="64">
        <v>1030.7744499999999</v>
      </c>
    </row>
    <row r="717" spans="1:2">
      <c r="A717" s="3">
        <v>28642</v>
      </c>
      <c r="B717" s="64">
        <v>1037.4295999999999</v>
      </c>
    </row>
    <row r="718" spans="1:2">
      <c r="A718" s="3">
        <v>28672</v>
      </c>
      <c r="B718" s="64">
        <v>1036.64858</v>
      </c>
    </row>
    <row r="719" spans="1:2">
      <c r="A719" s="3">
        <v>28703</v>
      </c>
      <c r="B719" s="64">
        <v>1040.8044600000001</v>
      </c>
    </row>
    <row r="720" spans="1:2">
      <c r="A720" s="3">
        <v>28734</v>
      </c>
      <c r="B720" s="64">
        <v>1043.3489500000001</v>
      </c>
    </row>
    <row r="721" spans="1:2">
      <c r="A721" s="3">
        <v>28764</v>
      </c>
      <c r="B721" s="64">
        <v>1051.3483000000001</v>
      </c>
    </row>
    <row r="722" spans="1:2">
      <c r="A722" s="3">
        <v>28795</v>
      </c>
      <c r="B722" s="64">
        <v>1059.43191</v>
      </c>
    </row>
    <row r="723" spans="1:2">
      <c r="A723" s="3">
        <v>28825</v>
      </c>
      <c r="B723" s="64">
        <v>1064.7839799999999</v>
      </c>
    </row>
    <row r="724" spans="1:2">
      <c r="A724" s="3">
        <v>28856</v>
      </c>
      <c r="B724" s="64">
        <v>1059.0085099999999</v>
      </c>
    </row>
    <row r="725" spans="1:2">
      <c r="A725" s="3">
        <v>28887</v>
      </c>
      <c r="B725" s="64">
        <v>1064.20849</v>
      </c>
    </row>
    <row r="726" spans="1:2">
      <c r="A726" s="3">
        <v>28915</v>
      </c>
      <c r="B726" s="64">
        <v>1067.5011300000001</v>
      </c>
    </row>
    <row r="727" spans="1:2">
      <c r="A727" s="3">
        <v>28946</v>
      </c>
      <c r="B727" s="64">
        <v>1054.8999100000001</v>
      </c>
    </row>
    <row r="728" spans="1:2">
      <c r="A728" s="3">
        <v>28976</v>
      </c>
      <c r="B728" s="64">
        <v>1064.2126000000001</v>
      </c>
    </row>
    <row r="729" spans="1:2">
      <c r="A729" s="3">
        <v>29007</v>
      </c>
      <c r="B729" s="64">
        <v>1064.3832</v>
      </c>
    </row>
    <row r="730" spans="1:2">
      <c r="A730" s="3">
        <v>29037</v>
      </c>
      <c r="B730" s="64">
        <v>1062.6649399999999</v>
      </c>
    </row>
    <row r="731" spans="1:2">
      <c r="A731" s="3">
        <v>29068</v>
      </c>
      <c r="B731" s="64">
        <v>1055.73642</v>
      </c>
    </row>
    <row r="732" spans="1:2">
      <c r="A732" s="3">
        <v>29099</v>
      </c>
      <c r="B732" s="64">
        <v>1055.6644899999999</v>
      </c>
    </row>
    <row r="733" spans="1:2">
      <c r="A733" s="3">
        <v>29129</v>
      </c>
      <c r="B733" s="64">
        <v>1062.9650200000001</v>
      </c>
    </row>
    <row r="734" spans="1:2">
      <c r="A734" s="3">
        <v>29160</v>
      </c>
      <c r="B734" s="64">
        <v>1061.2508700000001</v>
      </c>
    </row>
    <row r="735" spans="1:2">
      <c r="A735" s="3">
        <v>29190</v>
      </c>
      <c r="B735" s="64">
        <v>1061.9764</v>
      </c>
    </row>
    <row r="736" spans="1:2">
      <c r="A736" s="3">
        <v>29221</v>
      </c>
      <c r="B736" s="64">
        <v>1067.6203399999999</v>
      </c>
    </row>
    <row r="737" spans="1:2">
      <c r="A737" s="3">
        <v>29252</v>
      </c>
      <c r="B737" s="64">
        <v>1068.01702</v>
      </c>
    </row>
    <row r="738" spans="1:2">
      <c r="A738" s="3">
        <v>29281</v>
      </c>
      <c r="B738" s="64">
        <v>1063.53846</v>
      </c>
    </row>
    <row r="739" spans="1:2">
      <c r="A739" s="3">
        <v>29312</v>
      </c>
      <c r="B739" s="64">
        <v>1042.45694</v>
      </c>
    </row>
    <row r="740" spans="1:2">
      <c r="A740" s="3">
        <v>29342</v>
      </c>
      <c r="B740" s="64">
        <v>1016.90714</v>
      </c>
    </row>
    <row r="741" spans="1:2">
      <c r="A741" s="3">
        <v>29373</v>
      </c>
      <c r="B741" s="64">
        <v>1003.78797</v>
      </c>
    </row>
    <row r="742" spans="1:2">
      <c r="A742" s="3">
        <v>29403</v>
      </c>
      <c r="B742" s="64">
        <v>996.64364999999998</v>
      </c>
    </row>
    <row r="743" spans="1:2">
      <c r="A743" s="3">
        <v>29434</v>
      </c>
      <c r="B743" s="64">
        <v>999.82735000000002</v>
      </c>
    </row>
    <row r="744" spans="1:2">
      <c r="A744" s="3">
        <v>29465</v>
      </c>
      <c r="B744" s="64">
        <v>1016.52074</v>
      </c>
    </row>
    <row r="745" spans="1:2">
      <c r="A745" s="3">
        <v>29495</v>
      </c>
      <c r="B745" s="64">
        <v>1029.4343699999999</v>
      </c>
    </row>
    <row r="746" spans="1:2">
      <c r="A746" s="3">
        <v>29526</v>
      </c>
      <c r="B746" s="64">
        <v>1046.5922599999999</v>
      </c>
    </row>
    <row r="747" spans="1:2">
      <c r="A747" s="3">
        <v>29556</v>
      </c>
      <c r="B747" s="64">
        <v>1053.5002300000001</v>
      </c>
    </row>
    <row r="748" spans="1:2">
      <c r="A748" s="3">
        <v>29587</v>
      </c>
      <c r="B748" s="64">
        <v>1046.8368499999999</v>
      </c>
    </row>
    <row r="749" spans="1:2">
      <c r="A749" s="3">
        <v>29618</v>
      </c>
      <c r="B749" s="64">
        <v>1042.5391500000001</v>
      </c>
    </row>
    <row r="750" spans="1:2">
      <c r="A750" s="3">
        <v>29646</v>
      </c>
      <c r="B750" s="64">
        <v>1047.8193000000001</v>
      </c>
    </row>
    <row r="751" spans="1:2">
      <c r="A751" s="3">
        <v>29677</v>
      </c>
      <c r="B751" s="64">
        <v>1043.4106099999999</v>
      </c>
    </row>
    <row r="752" spans="1:2">
      <c r="A752" s="3">
        <v>29707</v>
      </c>
      <c r="B752" s="64">
        <v>1049.35257</v>
      </c>
    </row>
    <row r="753" spans="1:2">
      <c r="A753" s="3">
        <v>29738</v>
      </c>
      <c r="B753" s="64">
        <v>1054.82386</v>
      </c>
    </row>
    <row r="754" spans="1:2">
      <c r="A754" s="3">
        <v>29768</v>
      </c>
      <c r="B754" s="64">
        <v>1061.6907100000001</v>
      </c>
    </row>
    <row r="755" spans="1:2">
      <c r="A755" s="3">
        <v>29799</v>
      </c>
      <c r="B755" s="64">
        <v>1060.3506400000001</v>
      </c>
    </row>
    <row r="756" spans="1:2">
      <c r="A756" s="3">
        <v>29830</v>
      </c>
      <c r="B756" s="64">
        <v>1055.26575</v>
      </c>
    </row>
    <row r="757" spans="1:2">
      <c r="A757" s="3">
        <v>29860</v>
      </c>
      <c r="B757" s="64">
        <v>1047.1143199999999</v>
      </c>
    </row>
    <row r="758" spans="1:2">
      <c r="A758" s="3">
        <v>29891</v>
      </c>
      <c r="B758" s="64">
        <v>1034.9529299999999</v>
      </c>
    </row>
    <row r="759" spans="1:2">
      <c r="A759" s="3">
        <v>29921</v>
      </c>
      <c r="B759" s="64">
        <v>1023.73083</v>
      </c>
    </row>
    <row r="760" spans="1:2">
      <c r="A760" s="3">
        <v>29952</v>
      </c>
      <c r="B760" s="64">
        <v>1002.74798</v>
      </c>
    </row>
    <row r="761" spans="1:2">
      <c r="A761" s="3">
        <v>29983</v>
      </c>
      <c r="B761" s="64">
        <v>1023.22317</v>
      </c>
    </row>
    <row r="762" spans="1:2">
      <c r="A762" s="3">
        <v>30011</v>
      </c>
      <c r="B762" s="64">
        <v>1016.31315</v>
      </c>
    </row>
    <row r="763" spans="1:2">
      <c r="A763" s="3">
        <v>30042</v>
      </c>
      <c r="B763" s="64">
        <v>1006.93263</v>
      </c>
    </row>
    <row r="764" spans="1:2">
      <c r="A764" s="3">
        <v>30072</v>
      </c>
      <c r="B764" s="64">
        <v>1000.26514</v>
      </c>
    </row>
    <row r="765" spans="1:2">
      <c r="A765" s="3">
        <v>30103</v>
      </c>
      <c r="B765" s="64">
        <v>997.68775000000005</v>
      </c>
    </row>
    <row r="766" spans="1:2">
      <c r="A766" s="3">
        <v>30133</v>
      </c>
      <c r="B766" s="64">
        <v>994.31700999999998</v>
      </c>
    </row>
    <row r="767" spans="1:2">
      <c r="A767" s="3">
        <v>30164</v>
      </c>
      <c r="B767" s="64">
        <v>985.28795000000002</v>
      </c>
    </row>
    <row r="768" spans="1:2">
      <c r="A768" s="3">
        <v>30195</v>
      </c>
      <c r="B768" s="64">
        <v>982.73317999999995</v>
      </c>
    </row>
    <row r="769" spans="1:2">
      <c r="A769" s="3">
        <v>30225</v>
      </c>
      <c r="B769" s="64">
        <v>973.35265000000004</v>
      </c>
    </row>
    <row r="770" spans="1:2">
      <c r="A770" s="3">
        <v>30256</v>
      </c>
      <c r="B770" s="64">
        <v>970.27583000000004</v>
      </c>
    </row>
    <row r="771" spans="1:2">
      <c r="A771" s="3">
        <v>30286</v>
      </c>
      <c r="B771" s="64">
        <v>963.35964000000001</v>
      </c>
    </row>
    <row r="772" spans="1:2">
      <c r="A772" s="3">
        <v>30317</v>
      </c>
      <c r="B772" s="64">
        <v>981.21018000000004</v>
      </c>
    </row>
    <row r="773" spans="1:2">
      <c r="A773" s="3">
        <v>30348</v>
      </c>
      <c r="B773" s="64">
        <v>975.22095000000002</v>
      </c>
    </row>
    <row r="774" spans="1:2">
      <c r="A774" s="3">
        <v>30376</v>
      </c>
      <c r="B774" s="64">
        <v>983.32306000000005</v>
      </c>
    </row>
    <row r="775" spans="1:2">
      <c r="A775" s="3">
        <v>30407</v>
      </c>
      <c r="B775" s="64">
        <v>995.77219000000002</v>
      </c>
    </row>
    <row r="776" spans="1:2">
      <c r="A776" s="3">
        <v>30437</v>
      </c>
      <c r="B776" s="64">
        <v>1001.91146</v>
      </c>
    </row>
    <row r="777" spans="1:2">
      <c r="A777" s="3">
        <v>30468</v>
      </c>
      <c r="B777" s="64">
        <v>1008.00345</v>
      </c>
    </row>
    <row r="778" spans="1:2">
      <c r="A778" s="3">
        <v>30498</v>
      </c>
      <c r="B778" s="64">
        <v>1023.0176300000001</v>
      </c>
    </row>
    <row r="779" spans="1:2">
      <c r="A779" s="3">
        <v>30529</v>
      </c>
      <c r="B779" s="64">
        <v>1035.1461300000001</v>
      </c>
    </row>
    <row r="780" spans="1:2">
      <c r="A780" s="3">
        <v>30560</v>
      </c>
      <c r="B780" s="64">
        <v>1050.1438700000001</v>
      </c>
    </row>
    <row r="781" spans="1:2">
      <c r="A781" s="3">
        <v>30590</v>
      </c>
      <c r="B781" s="64">
        <v>1058.2932499999999</v>
      </c>
    </row>
    <row r="782" spans="1:2">
      <c r="A782" s="3">
        <v>30621</v>
      </c>
      <c r="B782" s="64">
        <v>1063.0369499999999</v>
      </c>
    </row>
    <row r="783" spans="1:2">
      <c r="A783" s="3">
        <v>30651</v>
      </c>
      <c r="B783" s="64">
        <v>1068.29654</v>
      </c>
    </row>
    <row r="784" spans="1:2">
      <c r="A784" s="3">
        <v>30682</v>
      </c>
      <c r="B784" s="64">
        <v>1089.50549</v>
      </c>
    </row>
    <row r="785" spans="1:2">
      <c r="A785" s="3">
        <v>30713</v>
      </c>
      <c r="B785" s="64">
        <v>1094.43417</v>
      </c>
    </row>
    <row r="786" spans="1:2">
      <c r="A786" s="3">
        <v>30742</v>
      </c>
      <c r="B786" s="64">
        <v>1099.6588200000001</v>
      </c>
    </row>
    <row r="787" spans="1:2">
      <c r="A787" s="3">
        <v>30773</v>
      </c>
      <c r="B787" s="64">
        <v>1106.2461499999999</v>
      </c>
    </row>
    <row r="788" spans="1:2">
      <c r="A788" s="3">
        <v>30803</v>
      </c>
      <c r="B788" s="64">
        <v>1112.1469999999999</v>
      </c>
    </row>
    <row r="789" spans="1:2">
      <c r="A789" s="3">
        <v>30834</v>
      </c>
      <c r="B789" s="64">
        <v>1116.19805</v>
      </c>
    </row>
    <row r="790" spans="1:2">
      <c r="A790" s="3">
        <v>30864</v>
      </c>
      <c r="B790" s="64">
        <v>1119.3057100000001</v>
      </c>
    </row>
    <row r="791" spans="1:2">
      <c r="A791" s="3">
        <v>30895</v>
      </c>
      <c r="B791" s="64">
        <v>1120.6457800000001</v>
      </c>
    </row>
    <row r="792" spans="1:2">
      <c r="A792" s="3">
        <v>30926</v>
      </c>
      <c r="B792" s="64">
        <v>1117.47441</v>
      </c>
    </row>
    <row r="793" spans="1:2">
      <c r="A793" s="3">
        <v>30956</v>
      </c>
      <c r="B793" s="64">
        <v>1117.0181299999999</v>
      </c>
    </row>
    <row r="794" spans="1:2">
      <c r="A794" s="3">
        <v>30987</v>
      </c>
      <c r="B794" s="64">
        <v>1120.7506100000001</v>
      </c>
    </row>
    <row r="795" spans="1:2">
      <c r="A795" s="3">
        <v>31017</v>
      </c>
      <c r="B795" s="64">
        <v>1121.2973199999999</v>
      </c>
    </row>
    <row r="796" spans="1:2">
      <c r="A796" s="3">
        <v>31048</v>
      </c>
      <c r="B796" s="64">
        <v>1120.7094999999999</v>
      </c>
    </row>
    <row r="797" spans="1:2">
      <c r="A797" s="3">
        <v>31079</v>
      </c>
      <c r="B797" s="64">
        <v>1124.00008</v>
      </c>
    </row>
    <row r="798" spans="1:2">
      <c r="A798" s="3">
        <v>31107</v>
      </c>
      <c r="B798" s="64">
        <v>1125.6484599999999</v>
      </c>
    </row>
    <row r="799" spans="1:2">
      <c r="A799" s="3">
        <v>31138</v>
      </c>
      <c r="B799" s="64">
        <v>1123.1697300000001</v>
      </c>
    </row>
    <row r="800" spans="1:2">
      <c r="A800" s="3">
        <v>31168</v>
      </c>
      <c r="B800" s="64">
        <v>1125.0791300000001</v>
      </c>
    </row>
    <row r="801" spans="1:2">
      <c r="A801" s="3">
        <v>31199</v>
      </c>
      <c r="B801" s="64">
        <v>1124.4913100000001</v>
      </c>
    </row>
    <row r="802" spans="1:2">
      <c r="A802" s="3">
        <v>31229</v>
      </c>
      <c r="B802" s="64">
        <v>1118.84943</v>
      </c>
    </row>
    <row r="803" spans="1:2">
      <c r="A803" s="3">
        <v>31260</v>
      </c>
      <c r="B803" s="64">
        <v>1122.45859</v>
      </c>
    </row>
    <row r="804" spans="1:2">
      <c r="A804" s="3">
        <v>31291</v>
      </c>
      <c r="B804" s="64">
        <v>1126.6226799999999</v>
      </c>
    </row>
    <row r="805" spans="1:2">
      <c r="A805" s="3">
        <v>31321</v>
      </c>
      <c r="B805" s="64">
        <v>1122.67851</v>
      </c>
    </row>
    <row r="806" spans="1:2">
      <c r="A806" s="3">
        <v>31352</v>
      </c>
      <c r="B806" s="64">
        <v>1126.5733499999999</v>
      </c>
    </row>
    <row r="807" spans="1:2">
      <c r="A807" s="3">
        <v>31382</v>
      </c>
      <c r="B807" s="64">
        <v>1137.73379</v>
      </c>
    </row>
    <row r="808" spans="1:2">
      <c r="A808" s="3">
        <v>31413</v>
      </c>
      <c r="B808" s="64">
        <v>1143.69425</v>
      </c>
    </row>
    <row r="809" spans="1:2">
      <c r="A809" s="3">
        <v>31444</v>
      </c>
      <c r="B809" s="64">
        <v>1135.8449499999999</v>
      </c>
    </row>
    <row r="810" spans="1:2">
      <c r="A810" s="3">
        <v>31472</v>
      </c>
      <c r="B810" s="64">
        <v>1127.81683</v>
      </c>
    </row>
    <row r="811" spans="1:2">
      <c r="A811" s="3">
        <v>31503</v>
      </c>
      <c r="B811" s="64">
        <v>1129.0952400000001</v>
      </c>
    </row>
    <row r="812" spans="1:2">
      <c r="A812" s="3">
        <v>31533</v>
      </c>
      <c r="B812" s="64">
        <v>1131.25128</v>
      </c>
    </row>
    <row r="813" spans="1:2">
      <c r="A813" s="3">
        <v>31564</v>
      </c>
      <c r="B813" s="64">
        <v>1126.85493</v>
      </c>
    </row>
    <row r="814" spans="1:2">
      <c r="A814" s="3">
        <v>31594</v>
      </c>
      <c r="B814" s="64">
        <v>1133.8636100000001</v>
      </c>
    </row>
    <row r="815" spans="1:2">
      <c r="A815" s="3">
        <v>31625</v>
      </c>
      <c r="B815" s="64">
        <v>1131.92338</v>
      </c>
    </row>
    <row r="816" spans="1:2">
      <c r="A816" s="3">
        <v>31656</v>
      </c>
      <c r="B816" s="64">
        <v>1135.02898</v>
      </c>
    </row>
    <row r="817" spans="1:2">
      <c r="A817" s="3">
        <v>31686</v>
      </c>
      <c r="B817" s="64">
        <v>1139.86312</v>
      </c>
    </row>
    <row r="818" spans="1:2">
      <c r="A818" s="3">
        <v>31717</v>
      </c>
      <c r="B818" s="64">
        <v>1144.3314</v>
      </c>
    </row>
    <row r="819" spans="1:2">
      <c r="A819" s="3">
        <v>31747</v>
      </c>
      <c r="B819" s="64">
        <v>1155.25548</v>
      </c>
    </row>
    <row r="820" spans="1:2">
      <c r="A820" s="3">
        <v>31778</v>
      </c>
      <c r="B820" s="64">
        <v>1150.8015800000001</v>
      </c>
    </row>
    <row r="821" spans="1:2">
      <c r="A821" s="3">
        <v>31809</v>
      </c>
      <c r="B821" s="64">
        <v>1166.1384499999999</v>
      </c>
    </row>
    <row r="822" spans="1:2">
      <c r="A822" s="3">
        <v>31837</v>
      </c>
      <c r="B822" s="64">
        <v>1167.7066600000001</v>
      </c>
    </row>
    <row r="823" spans="1:2">
      <c r="A823" s="3">
        <v>31868</v>
      </c>
      <c r="B823" s="64">
        <v>1175.34016</v>
      </c>
    </row>
    <row r="824" spans="1:2">
      <c r="A824" s="3">
        <v>31898</v>
      </c>
      <c r="B824" s="64">
        <v>1182.6858999999999</v>
      </c>
    </row>
    <row r="825" spans="1:2">
      <c r="A825" s="3">
        <v>31929</v>
      </c>
      <c r="B825" s="64">
        <v>1189.0122100000001</v>
      </c>
    </row>
    <row r="826" spans="1:2">
      <c r="A826" s="3">
        <v>31959</v>
      </c>
      <c r="B826" s="64">
        <v>1197.0670399999999</v>
      </c>
    </row>
    <row r="827" spans="1:2">
      <c r="A827" s="3">
        <v>31990</v>
      </c>
      <c r="B827" s="64">
        <v>1206.0344500000001</v>
      </c>
    </row>
    <row r="828" spans="1:2">
      <c r="A828" s="3">
        <v>32021</v>
      </c>
      <c r="B828" s="64">
        <v>1210.7699299999999</v>
      </c>
    </row>
    <row r="829" spans="1:2">
      <c r="A829" s="3">
        <v>32051</v>
      </c>
      <c r="B829" s="64">
        <v>1227.0481400000001</v>
      </c>
    </row>
    <row r="830" spans="1:2">
      <c r="A830" s="3">
        <v>32082</v>
      </c>
      <c r="B830" s="64">
        <v>1233.10725</v>
      </c>
    </row>
    <row r="831" spans="1:2">
      <c r="A831" s="3">
        <v>32112</v>
      </c>
      <c r="B831" s="64">
        <v>1239.8692799999999</v>
      </c>
    </row>
    <row r="832" spans="1:2">
      <c r="A832" s="3">
        <v>32143</v>
      </c>
      <c r="B832" s="64">
        <v>1239.54865</v>
      </c>
    </row>
    <row r="833" spans="1:2">
      <c r="A833" s="3">
        <v>32174</v>
      </c>
      <c r="B833" s="64">
        <v>1245.7804100000001</v>
      </c>
    </row>
    <row r="834" spans="1:2">
      <c r="A834" s="3">
        <v>32203</v>
      </c>
      <c r="B834" s="64">
        <v>1248.5139999999999</v>
      </c>
    </row>
    <row r="835" spans="1:2">
      <c r="A835" s="3">
        <v>32234</v>
      </c>
      <c r="B835" s="64">
        <v>1255.97073</v>
      </c>
    </row>
    <row r="836" spans="1:2">
      <c r="A836" s="3">
        <v>32264</v>
      </c>
      <c r="B836" s="64">
        <v>1253.4282900000001</v>
      </c>
    </row>
    <row r="837" spans="1:2">
      <c r="A837" s="3">
        <v>32295</v>
      </c>
      <c r="B837" s="64">
        <v>1257.07033</v>
      </c>
    </row>
    <row r="838" spans="1:2">
      <c r="A838" s="3">
        <v>32325</v>
      </c>
      <c r="B838" s="64">
        <v>1257.26559</v>
      </c>
    </row>
    <row r="839" spans="1:2">
      <c r="A839" s="3">
        <v>32356</v>
      </c>
      <c r="B839" s="64">
        <v>1263.5569499999999</v>
      </c>
    </row>
    <row r="840" spans="1:2">
      <c r="A840" s="3">
        <v>32387</v>
      </c>
      <c r="B840" s="64">
        <v>1259.47507</v>
      </c>
    </row>
    <row r="841" spans="1:2">
      <c r="A841" s="3">
        <v>32417</v>
      </c>
      <c r="B841" s="64">
        <v>1265.03062</v>
      </c>
    </row>
    <row r="842" spans="1:2">
      <c r="A842" s="3">
        <v>32448</v>
      </c>
      <c r="B842" s="64">
        <v>1268.2389900000001</v>
      </c>
    </row>
    <row r="843" spans="1:2">
      <c r="A843" s="3">
        <v>32478</v>
      </c>
      <c r="B843" s="64">
        <v>1273.99803</v>
      </c>
    </row>
    <row r="844" spans="1:2">
      <c r="A844" s="3">
        <v>32509</v>
      </c>
      <c r="B844" s="64">
        <v>1277.7510600000001</v>
      </c>
    </row>
    <row r="845" spans="1:2">
      <c r="A845" s="3">
        <v>32540</v>
      </c>
      <c r="B845" s="64">
        <v>1272.07629</v>
      </c>
    </row>
    <row r="846" spans="1:2">
      <c r="A846" s="3">
        <v>32568</v>
      </c>
      <c r="B846" s="64">
        <v>1275.3483799999999</v>
      </c>
    </row>
    <row r="847" spans="1:2">
      <c r="A847" s="3">
        <v>32599</v>
      </c>
      <c r="B847" s="64">
        <v>1274.8982599999999</v>
      </c>
    </row>
    <row r="848" spans="1:2">
      <c r="A848" s="3">
        <v>32629</v>
      </c>
      <c r="B848" s="64">
        <v>1267.8731499999999</v>
      </c>
    </row>
    <row r="849" spans="1:2">
      <c r="A849" s="3">
        <v>32660</v>
      </c>
      <c r="B849" s="64">
        <v>1267.84437</v>
      </c>
    </row>
    <row r="850" spans="1:2">
      <c r="A850" s="3">
        <v>32690</v>
      </c>
      <c r="B850" s="64">
        <v>1255.5925500000001</v>
      </c>
    </row>
    <row r="851" spans="1:2">
      <c r="A851" s="3">
        <v>32721</v>
      </c>
      <c r="B851" s="64">
        <v>1267.8238200000001</v>
      </c>
    </row>
    <row r="852" spans="1:2">
      <c r="A852" s="3">
        <v>32752</v>
      </c>
      <c r="B852" s="64">
        <v>1263.6042299999999</v>
      </c>
    </row>
    <row r="853" spans="1:2">
      <c r="A853" s="3">
        <v>32782</v>
      </c>
      <c r="B853" s="64">
        <v>1262.00107</v>
      </c>
    </row>
    <row r="854" spans="1:2">
      <c r="A854" s="3">
        <v>32813</v>
      </c>
      <c r="B854" s="64">
        <v>1266.2494300000001</v>
      </c>
    </row>
    <row r="855" spans="1:2">
      <c r="A855" s="3">
        <v>32843</v>
      </c>
      <c r="B855" s="64">
        <v>1273.45748</v>
      </c>
    </row>
    <row r="856" spans="1:2">
      <c r="A856" s="3">
        <v>32874</v>
      </c>
      <c r="B856" s="64">
        <v>1266.8064300000001</v>
      </c>
    </row>
    <row r="857" spans="1:2">
      <c r="A857" s="3">
        <v>32905</v>
      </c>
      <c r="B857" s="64">
        <v>1278.31422</v>
      </c>
    </row>
    <row r="858" spans="1:2">
      <c r="A858" s="3">
        <v>32933</v>
      </c>
      <c r="B858" s="64">
        <v>1284.4082699999999</v>
      </c>
    </row>
    <row r="859" spans="1:2">
      <c r="A859" s="3">
        <v>32964</v>
      </c>
      <c r="B859" s="64">
        <v>1281.52053</v>
      </c>
    </row>
    <row r="860" spans="1:2">
      <c r="A860" s="3">
        <v>32994</v>
      </c>
      <c r="B860" s="64">
        <v>1285.30645</v>
      </c>
    </row>
    <row r="861" spans="1:2">
      <c r="A861" s="3">
        <v>33025</v>
      </c>
      <c r="B861" s="64">
        <v>1289.67608</v>
      </c>
    </row>
    <row r="862" spans="1:2">
      <c r="A862" s="3">
        <v>33055</v>
      </c>
      <c r="B862" s="64">
        <v>1287.5303200000001</v>
      </c>
    </row>
    <row r="863" spans="1:2">
      <c r="A863" s="3">
        <v>33086</v>
      </c>
      <c r="B863" s="64">
        <v>1292.1938600000001</v>
      </c>
    </row>
    <row r="864" spans="1:2">
      <c r="A864" s="3">
        <v>33117</v>
      </c>
      <c r="B864" s="64">
        <v>1292.4713300000001</v>
      </c>
    </row>
    <row r="865" spans="1:2">
      <c r="A865" s="3">
        <v>33147</v>
      </c>
      <c r="B865" s="64">
        <v>1284.5254199999999</v>
      </c>
    </row>
    <row r="866" spans="1:2">
      <c r="A866" s="3">
        <v>33178</v>
      </c>
      <c r="B866" s="64">
        <v>1268.4979699999999</v>
      </c>
    </row>
    <row r="867" spans="1:2">
      <c r="A867" s="3">
        <v>33208</v>
      </c>
      <c r="B867" s="64">
        <v>1259.6805999999999</v>
      </c>
    </row>
    <row r="868" spans="1:2">
      <c r="A868" s="3">
        <v>33239</v>
      </c>
      <c r="B868" s="64">
        <v>1255.4815599999999</v>
      </c>
    </row>
    <row r="869" spans="1:2">
      <c r="A869" s="3">
        <v>33270</v>
      </c>
      <c r="B869" s="64">
        <v>1246.3250700000001</v>
      </c>
    </row>
    <row r="870" spans="1:2">
      <c r="A870" s="3">
        <v>33298</v>
      </c>
      <c r="B870" s="64">
        <v>1239.30818</v>
      </c>
    </row>
    <row r="871" spans="1:2">
      <c r="A871" s="3">
        <v>33329</v>
      </c>
      <c r="B871" s="64">
        <v>1242.4959899999999</v>
      </c>
    </row>
    <row r="872" spans="1:2">
      <c r="A872" s="3">
        <v>33359</v>
      </c>
      <c r="B872" s="64">
        <v>1254.9574500000001</v>
      </c>
    </row>
    <row r="873" spans="1:2">
      <c r="A873" s="3">
        <v>33390</v>
      </c>
      <c r="B873" s="64">
        <v>1265.0840599999999</v>
      </c>
    </row>
    <row r="874" spans="1:2">
      <c r="A874" s="3">
        <v>33420</v>
      </c>
      <c r="B874" s="64">
        <v>1268.5514000000001</v>
      </c>
    </row>
    <row r="875" spans="1:2">
      <c r="A875" s="3">
        <v>33451</v>
      </c>
      <c r="B875" s="64">
        <v>1268.73227</v>
      </c>
    </row>
    <row r="876" spans="1:2">
      <c r="A876" s="3">
        <v>33482</v>
      </c>
      <c r="B876" s="64">
        <v>1279.17335</v>
      </c>
    </row>
    <row r="877" spans="1:2">
      <c r="A877" s="3">
        <v>33512</v>
      </c>
      <c r="B877" s="64">
        <v>1277.8353300000001</v>
      </c>
    </row>
    <row r="878" spans="1:2">
      <c r="A878" s="3">
        <v>33543</v>
      </c>
      <c r="B878" s="64">
        <v>1276.14174</v>
      </c>
    </row>
    <row r="879" spans="1:2">
      <c r="A879" s="3">
        <v>33573</v>
      </c>
      <c r="B879" s="64">
        <v>1270.31693</v>
      </c>
    </row>
    <row r="880" spans="1:2">
      <c r="A880" s="3">
        <v>33604</v>
      </c>
      <c r="B880" s="64">
        <v>1263.66383</v>
      </c>
    </row>
    <row r="881" spans="1:2">
      <c r="A881" s="3">
        <v>33635</v>
      </c>
      <c r="B881" s="64">
        <v>1272.64356</v>
      </c>
    </row>
    <row r="882" spans="1:2">
      <c r="A882" s="3">
        <v>33664</v>
      </c>
      <c r="B882" s="64">
        <v>1283.3538900000001</v>
      </c>
    </row>
    <row r="883" spans="1:2">
      <c r="A883" s="3">
        <v>33695</v>
      </c>
      <c r="B883" s="64">
        <v>1293.2112500000001</v>
      </c>
    </row>
    <row r="884" spans="1:2">
      <c r="A884" s="3">
        <v>33725</v>
      </c>
      <c r="B884" s="64">
        <v>1297.46372</v>
      </c>
    </row>
    <row r="885" spans="1:2">
      <c r="A885" s="3">
        <v>33756</v>
      </c>
      <c r="B885" s="64">
        <v>1298.19542</v>
      </c>
    </row>
    <row r="886" spans="1:2">
      <c r="A886" s="3">
        <v>33786</v>
      </c>
      <c r="B886" s="64">
        <v>1309.9601299999999</v>
      </c>
    </row>
    <row r="887" spans="1:2">
      <c r="A887" s="3">
        <v>33817</v>
      </c>
      <c r="B887" s="64">
        <v>1302.67193</v>
      </c>
    </row>
    <row r="888" spans="1:2">
      <c r="A888" s="3">
        <v>33848</v>
      </c>
      <c r="B888" s="64">
        <v>1306.84836</v>
      </c>
    </row>
    <row r="889" spans="1:2">
      <c r="A889" s="3">
        <v>33878</v>
      </c>
      <c r="B889" s="64">
        <v>1315.7767100000001</v>
      </c>
    </row>
    <row r="890" spans="1:2">
      <c r="A890" s="3">
        <v>33909</v>
      </c>
      <c r="B890" s="64">
        <v>1320.8122699999999</v>
      </c>
    </row>
    <row r="891" spans="1:2">
      <c r="A891" s="3">
        <v>33939</v>
      </c>
      <c r="B891" s="64">
        <v>1322.80799</v>
      </c>
    </row>
    <row r="892" spans="1:2">
      <c r="A892" s="3">
        <v>33970</v>
      </c>
      <c r="B892" s="64">
        <v>1328.0203100000001</v>
      </c>
    </row>
    <row r="893" spans="1:2">
      <c r="A893" s="3">
        <v>34001</v>
      </c>
      <c r="B893" s="64">
        <v>1334.44732</v>
      </c>
    </row>
    <row r="894" spans="1:2">
      <c r="A894" s="3">
        <v>34029</v>
      </c>
      <c r="B894" s="64">
        <v>1333.14219</v>
      </c>
    </row>
    <row r="895" spans="1:2">
      <c r="A895" s="3">
        <v>34060</v>
      </c>
      <c r="B895" s="64">
        <v>1336.83356</v>
      </c>
    </row>
    <row r="896" spans="1:2">
      <c r="A896" s="3">
        <v>34090</v>
      </c>
      <c r="B896" s="64">
        <v>1331.86583</v>
      </c>
    </row>
    <row r="897" spans="1:2">
      <c r="A897" s="3">
        <v>34121</v>
      </c>
      <c r="B897" s="64">
        <v>1334.88716</v>
      </c>
    </row>
    <row r="898" spans="1:2">
      <c r="A898" s="3">
        <v>34151</v>
      </c>
      <c r="B898" s="64">
        <v>1338.31134</v>
      </c>
    </row>
    <row r="899" spans="1:2">
      <c r="A899" s="3">
        <v>34182</v>
      </c>
      <c r="B899" s="64">
        <v>1336.82945</v>
      </c>
    </row>
    <row r="900" spans="1:2">
      <c r="A900" s="3">
        <v>34213</v>
      </c>
      <c r="B900" s="64">
        <v>1343.66959</v>
      </c>
    </row>
    <row r="901" spans="1:2">
      <c r="A901" s="3">
        <v>34243</v>
      </c>
      <c r="B901" s="64">
        <v>1353.70165</v>
      </c>
    </row>
    <row r="902" spans="1:2">
      <c r="A902" s="3">
        <v>34274</v>
      </c>
      <c r="B902" s="64">
        <v>1360.0032900000001</v>
      </c>
    </row>
    <row r="903" spans="1:2">
      <c r="A903" s="3">
        <v>34304</v>
      </c>
      <c r="B903" s="64">
        <v>1367.8854799999999</v>
      </c>
    </row>
    <row r="904" spans="1:2">
      <c r="A904" s="3">
        <v>34335</v>
      </c>
      <c r="B904" s="64">
        <v>1372.1194599999999</v>
      </c>
    </row>
    <row r="905" spans="1:2">
      <c r="A905" s="3">
        <v>34366</v>
      </c>
      <c r="B905" s="64">
        <v>1372.9991399999999</v>
      </c>
    </row>
    <row r="906" spans="1:2">
      <c r="A906" s="3">
        <v>34394</v>
      </c>
      <c r="B906" s="64">
        <v>1386.73901</v>
      </c>
    </row>
    <row r="907" spans="1:2">
      <c r="A907" s="3">
        <v>34425</v>
      </c>
      <c r="B907" s="64">
        <v>1394.9665</v>
      </c>
    </row>
    <row r="908" spans="1:2">
      <c r="A908" s="3">
        <v>34455</v>
      </c>
      <c r="B908" s="64">
        <v>1401.4675099999999</v>
      </c>
    </row>
    <row r="909" spans="1:2">
      <c r="A909" s="3">
        <v>34486</v>
      </c>
      <c r="B909" s="64">
        <v>1410.8809100000001</v>
      </c>
    </row>
    <row r="910" spans="1:2">
      <c r="A910" s="3">
        <v>34516</v>
      </c>
      <c r="B910" s="64">
        <v>1412.6628800000001</v>
      </c>
    </row>
    <row r="911" spans="1:2">
      <c r="A911" s="3">
        <v>34547</v>
      </c>
      <c r="B911" s="64">
        <v>1422.04546</v>
      </c>
    </row>
    <row r="912" spans="1:2">
      <c r="A912" s="3">
        <v>34578</v>
      </c>
      <c r="B912" s="64">
        <v>1426.2650599999999</v>
      </c>
    </row>
    <row r="913" spans="1:2">
      <c r="A913" s="3">
        <v>34608</v>
      </c>
      <c r="B913" s="64">
        <v>1437.8591699999999</v>
      </c>
    </row>
    <row r="914" spans="1:2">
      <c r="A914" s="3">
        <v>34639</v>
      </c>
      <c r="B914" s="64">
        <v>1447.5438799999999</v>
      </c>
    </row>
    <row r="915" spans="1:2">
      <c r="A915" s="3">
        <v>34669</v>
      </c>
      <c r="B915" s="64">
        <v>1461.9003600000001</v>
      </c>
    </row>
    <row r="916" spans="1:2">
      <c r="A916" s="3">
        <v>34700</v>
      </c>
      <c r="B916" s="64">
        <v>1464.6997200000001</v>
      </c>
    </row>
    <row r="917" spans="1:2">
      <c r="A917" s="3">
        <v>34731</v>
      </c>
      <c r="B917" s="64">
        <v>1462.8971899999999</v>
      </c>
    </row>
    <row r="918" spans="1:2">
      <c r="A918" s="3">
        <v>34759</v>
      </c>
      <c r="B918" s="64">
        <v>1465.03062</v>
      </c>
    </row>
    <row r="919" spans="1:2">
      <c r="A919" s="3">
        <v>34790</v>
      </c>
      <c r="B919" s="64">
        <v>1462.4450200000001</v>
      </c>
    </row>
    <row r="920" spans="1:2">
      <c r="A920" s="3">
        <v>34820</v>
      </c>
      <c r="B920" s="64">
        <v>1469.5544</v>
      </c>
    </row>
    <row r="921" spans="1:2">
      <c r="A921" s="3">
        <v>34851</v>
      </c>
      <c r="B921" s="64">
        <v>1474.3433199999999</v>
      </c>
    </row>
    <row r="922" spans="1:2">
      <c r="A922" s="3">
        <v>34881</v>
      </c>
      <c r="B922" s="64">
        <v>1468.19172</v>
      </c>
    </row>
    <row r="923" spans="1:2">
      <c r="A923" s="3">
        <v>34912</v>
      </c>
      <c r="B923" s="64">
        <v>1487.48921</v>
      </c>
    </row>
    <row r="924" spans="1:2">
      <c r="A924" s="3">
        <v>34943</v>
      </c>
      <c r="B924" s="64">
        <v>1493.2852399999999</v>
      </c>
    </row>
    <row r="925" spans="1:2">
      <c r="A925" s="3">
        <v>34973</v>
      </c>
      <c r="B925" s="64">
        <v>1490.8044600000001</v>
      </c>
    </row>
    <row r="926" spans="1:2">
      <c r="A926" s="3">
        <v>35004</v>
      </c>
      <c r="B926" s="64">
        <v>1494.57393</v>
      </c>
    </row>
    <row r="927" spans="1:2">
      <c r="A927" s="3">
        <v>35034</v>
      </c>
      <c r="B927" s="64">
        <v>1499.6464800000001</v>
      </c>
    </row>
    <row r="928" spans="1:2">
      <c r="A928" s="3">
        <v>35065</v>
      </c>
      <c r="B928" s="64">
        <v>1491.57726</v>
      </c>
    </row>
    <row r="929" spans="1:2">
      <c r="A929" s="3">
        <v>35096</v>
      </c>
      <c r="B929" s="64">
        <v>1513.1479400000001</v>
      </c>
    </row>
    <row r="930" spans="1:2">
      <c r="A930" s="3">
        <v>35125</v>
      </c>
      <c r="B930" s="64">
        <v>1510.95696</v>
      </c>
    </row>
    <row r="931" spans="1:2">
      <c r="A931" s="3">
        <v>35156</v>
      </c>
      <c r="B931" s="64">
        <v>1526.0636300000001</v>
      </c>
    </row>
    <row r="932" spans="1:2">
      <c r="A932" s="3">
        <v>35186</v>
      </c>
      <c r="B932" s="64">
        <v>1537.6783</v>
      </c>
    </row>
    <row r="933" spans="1:2">
      <c r="A933" s="3">
        <v>35217</v>
      </c>
      <c r="B933" s="64">
        <v>1549.15526</v>
      </c>
    </row>
    <row r="934" spans="1:2">
      <c r="A934" s="3">
        <v>35247</v>
      </c>
      <c r="B934" s="64">
        <v>1549.17992</v>
      </c>
    </row>
    <row r="935" spans="1:2">
      <c r="A935" s="3">
        <v>35278</v>
      </c>
      <c r="B935" s="64">
        <v>1557.0292300000001</v>
      </c>
    </row>
    <row r="936" spans="1:2">
      <c r="A936" s="3">
        <v>35309</v>
      </c>
      <c r="B936" s="64">
        <v>1566.7817700000001</v>
      </c>
    </row>
    <row r="937" spans="1:2">
      <c r="A937" s="3">
        <v>35339</v>
      </c>
      <c r="B937" s="64">
        <v>1566.4837399999999</v>
      </c>
    </row>
    <row r="938" spans="1:2">
      <c r="A938" s="3">
        <v>35370</v>
      </c>
      <c r="B938" s="64">
        <v>1580.49287</v>
      </c>
    </row>
    <row r="939" spans="1:2">
      <c r="A939" s="3">
        <v>35400</v>
      </c>
      <c r="B939" s="64">
        <v>1590.3563899999999</v>
      </c>
    </row>
    <row r="940" spans="1:2">
      <c r="A940" s="3">
        <v>35431</v>
      </c>
      <c r="B940" s="64">
        <v>1593.1578099999999</v>
      </c>
    </row>
    <row r="941" spans="1:2">
      <c r="A941" s="3">
        <v>35462</v>
      </c>
      <c r="B941" s="64">
        <v>1611.9024099999999</v>
      </c>
    </row>
    <row r="942" spans="1:2">
      <c r="A942" s="3">
        <v>35490</v>
      </c>
      <c r="B942" s="64">
        <v>1622.0598500000001</v>
      </c>
    </row>
    <row r="943" spans="1:2">
      <c r="A943" s="3">
        <v>35521</v>
      </c>
      <c r="B943" s="64">
        <v>1623.39787</v>
      </c>
    </row>
    <row r="944" spans="1:2">
      <c r="A944" s="3">
        <v>35551</v>
      </c>
      <c r="B944" s="64">
        <v>1632.53998</v>
      </c>
    </row>
    <row r="945" spans="1:2">
      <c r="A945" s="3">
        <v>35582</v>
      </c>
      <c r="B945" s="64">
        <v>1640.09331</v>
      </c>
    </row>
    <row r="946" spans="1:2">
      <c r="A946" s="3">
        <v>35612</v>
      </c>
      <c r="B946" s="64">
        <v>1653.85374</v>
      </c>
    </row>
    <row r="947" spans="1:2">
      <c r="A947" s="3">
        <v>35643</v>
      </c>
      <c r="B947" s="64">
        <v>1670.62318</v>
      </c>
    </row>
    <row r="948" spans="1:2">
      <c r="A948" s="3">
        <v>35674</v>
      </c>
      <c r="B948" s="64">
        <v>1686.0422599999999</v>
      </c>
    </row>
    <row r="949" spans="1:2">
      <c r="A949" s="3">
        <v>35704</v>
      </c>
      <c r="B949" s="64">
        <v>1701.1057699999999</v>
      </c>
    </row>
    <row r="950" spans="1:2">
      <c r="A950" s="3">
        <v>35735</v>
      </c>
      <c r="B950" s="64">
        <v>1714.6997200000001</v>
      </c>
    </row>
    <row r="951" spans="1:2">
      <c r="A951" s="3">
        <v>35765</v>
      </c>
      <c r="B951" s="64">
        <v>1722.0372400000001</v>
      </c>
    </row>
    <row r="952" spans="1:2">
      <c r="A952" s="3">
        <v>35796</v>
      </c>
      <c r="B952" s="64">
        <v>1729.69129</v>
      </c>
    </row>
    <row r="953" spans="1:2">
      <c r="A953" s="3">
        <v>35827</v>
      </c>
      <c r="B953" s="64">
        <v>1732.7783899999999</v>
      </c>
    </row>
    <row r="954" spans="1:2">
      <c r="A954" s="3">
        <v>35855</v>
      </c>
      <c r="B954" s="64">
        <v>1733.5059799999999</v>
      </c>
    </row>
    <row r="955" spans="1:2">
      <c r="A955" s="3">
        <v>35886</v>
      </c>
      <c r="B955" s="64">
        <v>1739.50549</v>
      </c>
    </row>
    <row r="956" spans="1:2">
      <c r="A956" s="3">
        <v>35916</v>
      </c>
      <c r="B956" s="64">
        <v>1750.86735</v>
      </c>
    </row>
    <row r="957" spans="1:2">
      <c r="A957" s="3">
        <v>35947</v>
      </c>
      <c r="B957" s="64">
        <v>1740.4714899999999</v>
      </c>
    </row>
    <row r="958" spans="1:2">
      <c r="A958" s="3">
        <v>35977</v>
      </c>
      <c r="B958" s="64">
        <v>1733.55736</v>
      </c>
    </row>
    <row r="959" spans="1:2">
      <c r="A959" s="3">
        <v>36008</v>
      </c>
      <c r="B959" s="64">
        <v>1769.2604899999999</v>
      </c>
    </row>
    <row r="960" spans="1:2">
      <c r="A960" s="3">
        <v>36039</v>
      </c>
      <c r="B960" s="64">
        <v>1767.6306199999999</v>
      </c>
    </row>
    <row r="961" spans="1:2">
      <c r="A961" s="3">
        <v>36069</v>
      </c>
      <c r="B961" s="64">
        <v>1779.7303400000001</v>
      </c>
    </row>
    <row r="962" spans="1:2">
      <c r="A962" s="3">
        <v>36100</v>
      </c>
      <c r="B962" s="64">
        <v>1778.09635</v>
      </c>
    </row>
    <row r="963" spans="1:2">
      <c r="A963" s="3">
        <v>36130</v>
      </c>
      <c r="B963" s="64">
        <v>1785.2900099999999</v>
      </c>
    </row>
    <row r="964" spans="1:2">
      <c r="A964" s="3">
        <v>36161</v>
      </c>
      <c r="B964" s="64">
        <v>1792.6686400000001</v>
      </c>
    </row>
    <row r="965" spans="1:2">
      <c r="A965" s="3">
        <v>36192</v>
      </c>
      <c r="B965" s="64">
        <v>1803.0583300000001</v>
      </c>
    </row>
    <row r="966" spans="1:2">
      <c r="A966" s="3">
        <v>36220</v>
      </c>
      <c r="B966" s="64">
        <v>1806.8915199999999</v>
      </c>
    </row>
    <row r="967" spans="1:2">
      <c r="A967" s="3">
        <v>36251</v>
      </c>
      <c r="B967" s="64">
        <v>1810.9138</v>
      </c>
    </row>
    <row r="968" spans="1:2">
      <c r="A968" s="3">
        <v>36281</v>
      </c>
      <c r="B968" s="64">
        <v>1822.0146299999999</v>
      </c>
    </row>
    <row r="969" spans="1:2">
      <c r="A969" s="3">
        <v>36312</v>
      </c>
      <c r="B969" s="64">
        <v>1820.8225399999999</v>
      </c>
    </row>
    <row r="970" spans="1:2">
      <c r="A970" s="3">
        <v>36342</v>
      </c>
      <c r="B970" s="64">
        <v>1831.4999800000001</v>
      </c>
    </row>
    <row r="971" spans="1:2">
      <c r="A971" s="3">
        <v>36373</v>
      </c>
      <c r="B971" s="64">
        <v>1839.5342599999999</v>
      </c>
    </row>
    <row r="972" spans="1:2">
      <c r="A972" s="3">
        <v>36404</v>
      </c>
      <c r="B972" s="64">
        <v>1831.92338</v>
      </c>
    </row>
    <row r="973" spans="1:2">
      <c r="A973" s="3">
        <v>36434</v>
      </c>
      <c r="B973" s="64">
        <v>1855.3644099999999</v>
      </c>
    </row>
    <row r="974" spans="1:2">
      <c r="A974" s="3">
        <v>36465</v>
      </c>
      <c r="B974" s="64">
        <v>1865.2690399999999</v>
      </c>
    </row>
    <row r="975" spans="1:2">
      <c r="A975" s="3">
        <v>36495</v>
      </c>
      <c r="B975" s="64">
        <v>1880.1825100000001</v>
      </c>
    </row>
    <row r="976" spans="1:2">
      <c r="A976" s="3">
        <v>36526</v>
      </c>
      <c r="B976" s="64">
        <v>1878.7602300000001</v>
      </c>
    </row>
    <row r="977" spans="1:2">
      <c r="A977" s="3">
        <v>36557</v>
      </c>
      <c r="B977" s="64">
        <v>1885.2406800000001</v>
      </c>
    </row>
    <row r="978" spans="1:2">
      <c r="A978" s="3">
        <v>36586</v>
      </c>
      <c r="B978" s="64">
        <v>1892.60904</v>
      </c>
    </row>
    <row r="979" spans="1:2">
      <c r="A979" s="3">
        <v>36617</v>
      </c>
      <c r="B979" s="64">
        <v>1904.5895499999999</v>
      </c>
    </row>
    <row r="980" spans="1:2">
      <c r="A980" s="3">
        <v>36647</v>
      </c>
      <c r="B980" s="64">
        <v>1910.11428</v>
      </c>
    </row>
    <row r="981" spans="1:2">
      <c r="A981" s="3">
        <v>36678</v>
      </c>
      <c r="B981" s="64">
        <v>1911.4934000000001</v>
      </c>
    </row>
    <row r="982" spans="1:2">
      <c r="A982" s="3">
        <v>36708</v>
      </c>
      <c r="B982" s="64">
        <v>1908.11239</v>
      </c>
    </row>
    <row r="983" spans="1:2">
      <c r="A983" s="3">
        <v>36739</v>
      </c>
      <c r="B983" s="64">
        <v>1903.0501099999999</v>
      </c>
    </row>
    <row r="984" spans="1:2">
      <c r="A984" s="3">
        <v>36770</v>
      </c>
      <c r="B984" s="64">
        <v>1911.1008300000001</v>
      </c>
    </row>
    <row r="985" spans="1:2">
      <c r="A985" s="3">
        <v>36800</v>
      </c>
      <c r="B985" s="64">
        <v>1904.0572199999999</v>
      </c>
    </row>
    <row r="986" spans="1:2">
      <c r="A986" s="3">
        <v>36831</v>
      </c>
      <c r="B986" s="64">
        <v>1904.47651</v>
      </c>
    </row>
    <row r="987" spans="1:2">
      <c r="A987" s="3">
        <v>36861</v>
      </c>
      <c r="B987" s="64">
        <v>1898.00839</v>
      </c>
    </row>
    <row r="988" spans="1:2">
      <c r="A988" s="3">
        <v>36892</v>
      </c>
      <c r="B988" s="64">
        <v>1888.65869</v>
      </c>
    </row>
    <row r="989" spans="1:2">
      <c r="A989" s="3">
        <v>36923</v>
      </c>
      <c r="B989" s="64">
        <v>1876.20956</v>
      </c>
    </row>
    <row r="990" spans="1:2">
      <c r="A990" s="3">
        <v>36951</v>
      </c>
      <c r="B990" s="64">
        <v>1871.5521799999999</v>
      </c>
    </row>
    <row r="991" spans="1:2">
      <c r="A991" s="3">
        <v>36982</v>
      </c>
      <c r="B991" s="64">
        <v>1864.97308</v>
      </c>
    </row>
    <row r="992" spans="1:2">
      <c r="A992" s="3">
        <v>37012</v>
      </c>
      <c r="B992" s="64">
        <v>1855.1547700000001</v>
      </c>
    </row>
    <row r="993" spans="1:2">
      <c r="A993" s="3">
        <v>37043</v>
      </c>
      <c r="B993" s="64">
        <v>1845.2974099999999</v>
      </c>
    </row>
    <row r="994" spans="1:2">
      <c r="A994" s="3">
        <v>37073</v>
      </c>
      <c r="B994" s="64">
        <v>1834.07736</v>
      </c>
    </row>
    <row r="995" spans="1:2">
      <c r="A995" s="3">
        <v>37104</v>
      </c>
      <c r="B995" s="64">
        <v>1832.47009</v>
      </c>
    </row>
    <row r="996" spans="1:2">
      <c r="A996" s="3">
        <v>37135</v>
      </c>
      <c r="B996" s="64">
        <v>1822.5613499999999</v>
      </c>
    </row>
    <row r="997" spans="1:2">
      <c r="A997" s="3">
        <v>37165</v>
      </c>
      <c r="B997" s="64">
        <v>1817.0160699999999</v>
      </c>
    </row>
    <row r="998" spans="1:2">
      <c r="A998" s="3">
        <v>37196</v>
      </c>
      <c r="B998" s="64">
        <v>1806.3468600000001</v>
      </c>
    </row>
    <row r="999" spans="1:2">
      <c r="A999" s="3">
        <v>37226</v>
      </c>
      <c r="B999" s="64">
        <v>1805.64393</v>
      </c>
    </row>
    <row r="1000" spans="1:2">
      <c r="A1000" s="3">
        <v>37257</v>
      </c>
      <c r="B1000" s="64">
        <v>1818.21433</v>
      </c>
    </row>
    <row r="1001" spans="1:2">
      <c r="A1001" s="3">
        <v>37288</v>
      </c>
      <c r="B1001" s="64">
        <v>1818.09923</v>
      </c>
    </row>
    <row r="1002" spans="1:2">
      <c r="A1002" s="3">
        <v>37316</v>
      </c>
      <c r="B1002" s="64">
        <v>1831.84322</v>
      </c>
    </row>
    <row r="1003" spans="1:2">
      <c r="A1003" s="3">
        <v>37347</v>
      </c>
      <c r="B1003" s="64">
        <v>1840.5619300000001</v>
      </c>
    </row>
    <row r="1004" spans="1:2">
      <c r="A1004" s="3">
        <v>37377</v>
      </c>
      <c r="B1004" s="64">
        <v>1848.4564499999999</v>
      </c>
    </row>
    <row r="1005" spans="1:2">
      <c r="A1005" s="3">
        <v>37408</v>
      </c>
      <c r="B1005" s="64">
        <v>1863.64122</v>
      </c>
    </row>
    <row r="1006" spans="1:2">
      <c r="A1006" s="3">
        <v>37438</v>
      </c>
      <c r="B1006" s="64">
        <v>1863.0246199999999</v>
      </c>
    </row>
    <row r="1007" spans="1:2">
      <c r="A1007" s="3">
        <v>37469</v>
      </c>
      <c r="B1007" s="64">
        <v>1861.1111100000001</v>
      </c>
    </row>
    <row r="1008" spans="1:2">
      <c r="A1008" s="3">
        <v>37500</v>
      </c>
      <c r="B1008" s="64">
        <v>1862.8951400000001</v>
      </c>
    </row>
    <row r="1009" spans="1:2">
      <c r="A1009" s="3">
        <v>37530</v>
      </c>
      <c r="B1009" s="64">
        <v>1857.9931799999999</v>
      </c>
    </row>
    <row r="1010" spans="1:2">
      <c r="A1010" s="3">
        <v>37561</v>
      </c>
      <c r="B1010" s="64">
        <v>1868.1855599999999</v>
      </c>
    </row>
    <row r="1011" spans="1:2">
      <c r="A1011" s="3">
        <v>37591</v>
      </c>
      <c r="B1011" s="64">
        <v>1857.82464</v>
      </c>
    </row>
    <row r="1012" spans="1:2">
      <c r="A1012" s="3">
        <v>37622</v>
      </c>
      <c r="B1012" s="64">
        <v>1873.16356</v>
      </c>
    </row>
    <row r="1013" spans="1:2">
      <c r="A1013" s="3">
        <v>37653</v>
      </c>
      <c r="B1013" s="64">
        <v>1875.4984199999999</v>
      </c>
    </row>
    <row r="1014" spans="1:2">
      <c r="A1014" s="3">
        <v>37681</v>
      </c>
      <c r="B1014" s="64">
        <v>1870.3621499999999</v>
      </c>
    </row>
    <row r="1015" spans="1:2">
      <c r="A1015" s="3">
        <v>37712</v>
      </c>
      <c r="B1015" s="64">
        <v>1858.65705</v>
      </c>
    </row>
    <row r="1016" spans="1:2">
      <c r="A1016" s="3">
        <v>37742</v>
      </c>
      <c r="B1016" s="64">
        <v>1858.01784</v>
      </c>
    </row>
    <row r="1017" spans="1:2">
      <c r="A1017" s="3">
        <v>37773</v>
      </c>
      <c r="B1017" s="64">
        <v>1860.4760100000001</v>
      </c>
    </row>
    <row r="1018" spans="1:2">
      <c r="A1018" s="3">
        <v>37803</v>
      </c>
      <c r="B1018" s="64">
        <v>1870.0805700000001</v>
      </c>
    </row>
    <row r="1019" spans="1:2">
      <c r="A1019" s="3">
        <v>37834</v>
      </c>
      <c r="B1019" s="64">
        <v>1866.1014500000001</v>
      </c>
    </row>
    <row r="1020" spans="1:2">
      <c r="A1020" s="3">
        <v>37865</v>
      </c>
      <c r="B1020" s="64">
        <v>1878.19912</v>
      </c>
    </row>
    <row r="1021" spans="1:2">
      <c r="A1021" s="3">
        <v>37895</v>
      </c>
      <c r="B1021" s="64">
        <v>1880.7271800000001</v>
      </c>
    </row>
    <row r="1022" spans="1:2">
      <c r="A1022" s="3">
        <v>37926</v>
      </c>
      <c r="B1022" s="64">
        <v>1893.5030999999999</v>
      </c>
    </row>
    <row r="1023" spans="1:2">
      <c r="A1023" s="3">
        <v>37956</v>
      </c>
      <c r="B1023" s="64">
        <v>1894.4629399999999</v>
      </c>
    </row>
    <row r="1024" spans="1:2">
      <c r="A1024" s="3">
        <v>37987</v>
      </c>
      <c r="B1024" s="64">
        <v>1897.6199300000001</v>
      </c>
    </row>
    <row r="1025" spans="1:2">
      <c r="A1025" s="3">
        <v>38018</v>
      </c>
      <c r="B1025" s="64">
        <v>1909.3907999999999</v>
      </c>
    </row>
    <row r="1026" spans="1:2">
      <c r="A1026" s="3">
        <v>38047</v>
      </c>
      <c r="B1026" s="64">
        <v>1901.9361200000001</v>
      </c>
    </row>
    <row r="1027" spans="1:2">
      <c r="A1027" s="3">
        <v>38078</v>
      </c>
      <c r="B1027" s="64">
        <v>1909.3126999999999</v>
      </c>
    </row>
    <row r="1028" spans="1:2">
      <c r="A1028" s="3">
        <v>38108</v>
      </c>
      <c r="B1028" s="64">
        <v>1923.4698100000001</v>
      </c>
    </row>
    <row r="1029" spans="1:2">
      <c r="A1029" s="3">
        <v>38139</v>
      </c>
      <c r="B1029" s="64">
        <v>1908.6837700000001</v>
      </c>
    </row>
    <row r="1030" spans="1:2">
      <c r="A1030" s="3">
        <v>38169</v>
      </c>
      <c r="B1030" s="64">
        <v>1922.7648300000001</v>
      </c>
    </row>
    <row r="1031" spans="1:2">
      <c r="A1031" s="3">
        <v>38200</v>
      </c>
      <c r="B1031" s="64">
        <v>1924.4070400000001</v>
      </c>
    </row>
    <row r="1032" spans="1:2">
      <c r="A1032" s="3">
        <v>38231</v>
      </c>
      <c r="B1032" s="64">
        <v>1926.56924</v>
      </c>
    </row>
    <row r="1033" spans="1:2">
      <c r="A1033" s="3">
        <v>38261</v>
      </c>
      <c r="B1033" s="64">
        <v>1943.7148</v>
      </c>
    </row>
    <row r="1034" spans="1:2">
      <c r="A1034" s="3">
        <v>38292</v>
      </c>
      <c r="B1034" s="64">
        <v>1948.48317</v>
      </c>
    </row>
    <row r="1035" spans="1:2">
      <c r="A1035" s="3">
        <v>38322</v>
      </c>
      <c r="B1035" s="64">
        <v>1963.6926000000001</v>
      </c>
    </row>
    <row r="1036" spans="1:2">
      <c r="A1036" s="3">
        <v>38353</v>
      </c>
      <c r="B1036" s="64">
        <v>1970.61907</v>
      </c>
    </row>
    <row r="1037" spans="1:2">
      <c r="A1037" s="3">
        <v>38384</v>
      </c>
      <c r="B1037" s="64">
        <v>1984.8501699999999</v>
      </c>
    </row>
    <row r="1038" spans="1:2">
      <c r="A1038" s="3">
        <v>38412</v>
      </c>
      <c r="B1038" s="64">
        <v>1982.0467000000001</v>
      </c>
    </row>
    <row r="1039" spans="1:2">
      <c r="A1039" s="3">
        <v>38443</v>
      </c>
      <c r="B1039" s="64">
        <v>1986.16147</v>
      </c>
    </row>
    <row r="1040" spans="1:2">
      <c r="A1040" s="3">
        <v>38473</v>
      </c>
      <c r="B1040" s="64">
        <v>1988.0194799999999</v>
      </c>
    </row>
    <row r="1041" spans="1:2">
      <c r="A1041" s="3">
        <v>38504</v>
      </c>
      <c r="B1041" s="64">
        <v>1996.7176400000001</v>
      </c>
    </row>
    <row r="1042" spans="1:2">
      <c r="A1042" s="3">
        <v>38534</v>
      </c>
      <c r="B1042" s="64">
        <v>1990.3748900000001</v>
      </c>
    </row>
    <row r="1043" spans="1:2">
      <c r="A1043" s="3">
        <v>38565</v>
      </c>
      <c r="B1043" s="64">
        <v>1996.9252300000001</v>
      </c>
    </row>
    <row r="1044" spans="1:2">
      <c r="A1044" s="3">
        <v>38596</v>
      </c>
      <c r="B1044" s="64">
        <v>1958.2439300000001</v>
      </c>
    </row>
    <row r="1045" spans="1:2">
      <c r="A1045" s="3">
        <v>38626</v>
      </c>
      <c r="B1045" s="64">
        <v>1982.18235</v>
      </c>
    </row>
    <row r="1046" spans="1:2">
      <c r="A1046" s="3">
        <v>38657</v>
      </c>
      <c r="B1046" s="64">
        <v>2003.97912</v>
      </c>
    </row>
    <row r="1047" spans="1:2">
      <c r="A1047" s="3">
        <v>38687</v>
      </c>
      <c r="B1047" s="64">
        <v>2013.65355</v>
      </c>
    </row>
    <row r="1048" spans="1:2">
      <c r="A1048" s="3">
        <v>38718</v>
      </c>
      <c r="B1048" s="64">
        <v>2016.8331499999999</v>
      </c>
    </row>
    <row r="1049" spans="1:2">
      <c r="A1049" s="3">
        <v>38749</v>
      </c>
      <c r="B1049" s="64">
        <v>2017.69022</v>
      </c>
    </row>
    <row r="1050" spans="1:2">
      <c r="A1050" s="3">
        <v>38777</v>
      </c>
      <c r="B1050" s="64">
        <v>2022.2653800000001</v>
      </c>
    </row>
    <row r="1051" spans="1:2">
      <c r="A1051" s="3">
        <v>38808</v>
      </c>
      <c r="B1051" s="64">
        <v>2028.2525599999999</v>
      </c>
    </row>
    <row r="1052" spans="1:2">
      <c r="A1052" s="3">
        <v>38838</v>
      </c>
      <c r="B1052" s="64">
        <v>2028.7622799999999</v>
      </c>
    </row>
    <row r="1053" spans="1:2">
      <c r="A1053" s="3">
        <v>38869</v>
      </c>
      <c r="B1053" s="64">
        <v>2035.5942</v>
      </c>
    </row>
    <row r="1054" spans="1:2">
      <c r="A1054" s="3">
        <v>38899</v>
      </c>
      <c r="B1054" s="64">
        <v>2034.2644</v>
      </c>
    </row>
    <row r="1055" spans="1:2">
      <c r="A1055" s="3">
        <v>38930</v>
      </c>
      <c r="B1055" s="64">
        <v>2043.0940900000001</v>
      </c>
    </row>
    <row r="1056" spans="1:2">
      <c r="A1056" s="3">
        <v>38961</v>
      </c>
      <c r="B1056" s="64">
        <v>2039.3924400000001</v>
      </c>
    </row>
    <row r="1057" spans="1:2">
      <c r="A1057" s="3">
        <v>38991</v>
      </c>
      <c r="B1057" s="64">
        <v>2037.3021699999999</v>
      </c>
    </row>
    <row r="1058" spans="1:2">
      <c r="A1058" s="3">
        <v>39022</v>
      </c>
      <c r="B1058" s="64">
        <v>2036.7554600000001</v>
      </c>
    </row>
    <row r="1059" spans="1:2">
      <c r="A1059" s="3">
        <v>39052</v>
      </c>
      <c r="B1059" s="64">
        <v>2057.6417099999999</v>
      </c>
    </row>
    <row r="1060" spans="1:2">
      <c r="A1060" s="3">
        <v>39083</v>
      </c>
      <c r="B1060" s="64">
        <v>2050.2856900000002</v>
      </c>
    </row>
    <row r="1061" spans="1:2">
      <c r="A1061" s="3">
        <v>39114</v>
      </c>
      <c r="B1061" s="64">
        <v>2070.0579600000001</v>
      </c>
    </row>
    <row r="1062" spans="1:2">
      <c r="A1062" s="3">
        <v>39142</v>
      </c>
      <c r="B1062" s="64">
        <v>2073.7287799999999</v>
      </c>
    </row>
    <row r="1063" spans="1:2">
      <c r="A1063" s="3">
        <v>39173</v>
      </c>
      <c r="B1063" s="64">
        <v>2087.6454100000001</v>
      </c>
    </row>
    <row r="1064" spans="1:2">
      <c r="A1064" s="3">
        <v>39203</v>
      </c>
      <c r="B1064" s="64">
        <v>2088.7676200000001</v>
      </c>
    </row>
    <row r="1065" spans="1:2">
      <c r="A1065" s="3">
        <v>39234</v>
      </c>
      <c r="B1065" s="64">
        <v>2089.3390100000001</v>
      </c>
    </row>
    <row r="1066" spans="1:2">
      <c r="A1066" s="3">
        <v>39264</v>
      </c>
      <c r="B1066" s="64">
        <v>2086.0628099999999</v>
      </c>
    </row>
    <row r="1067" spans="1:2">
      <c r="A1067" s="3">
        <v>39295</v>
      </c>
      <c r="B1067" s="64">
        <v>2090.15292</v>
      </c>
    </row>
    <row r="1068" spans="1:2">
      <c r="A1068" s="3">
        <v>39326</v>
      </c>
      <c r="B1068" s="64">
        <v>2095.2604099999999</v>
      </c>
    </row>
    <row r="1069" spans="1:2">
      <c r="A1069" s="3">
        <v>39356</v>
      </c>
      <c r="B1069" s="64">
        <v>2089.1314200000002</v>
      </c>
    </row>
    <row r="1070" spans="1:2">
      <c r="A1070" s="3">
        <v>39387</v>
      </c>
      <c r="B1070" s="64">
        <v>2100.88996</v>
      </c>
    </row>
    <row r="1071" spans="1:2">
      <c r="A1071" s="3">
        <v>39417</v>
      </c>
      <c r="B1071" s="64">
        <v>2102.11699</v>
      </c>
    </row>
    <row r="1072" spans="1:2">
      <c r="A1072" s="3">
        <v>39448</v>
      </c>
      <c r="B1072" s="64">
        <v>2099.5046699999998</v>
      </c>
    </row>
    <row r="1073" spans="1:2">
      <c r="A1073" s="3">
        <v>39479</v>
      </c>
      <c r="B1073" s="64">
        <v>2091.8238999999999</v>
      </c>
    </row>
    <row r="1074" spans="1:2">
      <c r="A1074" s="3">
        <v>39508</v>
      </c>
      <c r="B1074" s="64">
        <v>2085.1481899999999</v>
      </c>
    </row>
    <row r="1075" spans="1:2">
      <c r="A1075" s="3">
        <v>39539</v>
      </c>
      <c r="B1075" s="64">
        <v>2070.8554300000001</v>
      </c>
    </row>
    <row r="1076" spans="1:2">
      <c r="A1076" s="3">
        <v>39569</v>
      </c>
      <c r="B1076" s="64">
        <v>2058.07539</v>
      </c>
    </row>
    <row r="1077" spans="1:2">
      <c r="A1077" s="3">
        <v>39600</v>
      </c>
      <c r="B1077" s="64">
        <v>2052.7150900000001</v>
      </c>
    </row>
    <row r="1078" spans="1:2">
      <c r="A1078" s="3">
        <v>39630</v>
      </c>
      <c r="B1078" s="64">
        <v>2043.3962300000001</v>
      </c>
    </row>
    <row r="1079" spans="1:2">
      <c r="A1079" s="3">
        <v>39661</v>
      </c>
      <c r="B1079" s="64">
        <v>2011.12139</v>
      </c>
    </row>
    <row r="1080" spans="1:2">
      <c r="A1080" s="3">
        <v>39692</v>
      </c>
      <c r="B1080" s="64">
        <v>1922.9169199999999</v>
      </c>
    </row>
    <row r="1081" spans="1:2">
      <c r="A1081" s="3">
        <v>39722</v>
      </c>
      <c r="B1081" s="64">
        <v>1942.2555199999999</v>
      </c>
    </row>
    <row r="1082" spans="1:2">
      <c r="A1082" s="3">
        <v>39753</v>
      </c>
      <c r="B1082" s="64">
        <v>1916.8352</v>
      </c>
    </row>
    <row r="1083" spans="1:2">
      <c r="A1083" s="3">
        <v>39783</v>
      </c>
      <c r="B1083" s="64">
        <v>1862.6752200000001</v>
      </c>
    </row>
    <row r="1084" spans="1:2">
      <c r="A1084" s="3">
        <v>39814</v>
      </c>
      <c r="B1084" s="64">
        <v>1816.3193200000001</v>
      </c>
    </row>
    <row r="1085" spans="1:2">
      <c r="A1085" s="3">
        <v>39845</v>
      </c>
      <c r="B1085" s="64">
        <v>1805.46307</v>
      </c>
    </row>
    <row r="1086" spans="1:2">
      <c r="A1086" s="3">
        <v>39873</v>
      </c>
      <c r="B1086" s="64">
        <v>1777.2207800000001</v>
      </c>
    </row>
    <row r="1087" spans="1:2">
      <c r="A1087" s="3">
        <v>39904</v>
      </c>
      <c r="B1087" s="64">
        <v>1763.27332</v>
      </c>
    </row>
    <row r="1088" spans="1:2">
      <c r="A1088" s="3">
        <v>39934</v>
      </c>
      <c r="B1088" s="64">
        <v>1745.87084</v>
      </c>
    </row>
    <row r="1089" spans="1:2">
      <c r="A1089" s="3">
        <v>39965</v>
      </c>
      <c r="B1089" s="64">
        <v>1740.3420100000001</v>
      </c>
    </row>
    <row r="1090" spans="1:2">
      <c r="A1090" s="3">
        <v>39995</v>
      </c>
      <c r="B1090" s="64">
        <v>1761.1152199999999</v>
      </c>
    </row>
    <row r="1091" spans="1:2">
      <c r="A1091" s="3">
        <v>40026</v>
      </c>
      <c r="B1091" s="64">
        <v>1780.72306</v>
      </c>
    </row>
    <row r="1092" spans="1:2">
      <c r="A1092" s="3">
        <v>40057</v>
      </c>
      <c r="B1092" s="64">
        <v>1795.9900500000001</v>
      </c>
    </row>
    <row r="1093" spans="1:2">
      <c r="A1093" s="3">
        <v>40087</v>
      </c>
      <c r="B1093" s="64">
        <v>1800.0760499999999</v>
      </c>
    </row>
    <row r="1094" spans="1:2">
      <c r="A1094" s="3">
        <v>40118</v>
      </c>
      <c r="B1094" s="64">
        <v>1807.4320700000001</v>
      </c>
    </row>
    <row r="1095" spans="1:2">
      <c r="A1095" s="3">
        <v>40148</v>
      </c>
      <c r="B1095" s="64">
        <v>1813.63095</v>
      </c>
    </row>
    <row r="1096" spans="1:2">
      <c r="A1096" s="3">
        <v>40179</v>
      </c>
      <c r="B1096" s="64">
        <v>1833.14219</v>
      </c>
    </row>
    <row r="1097" spans="1:2">
      <c r="A1097" s="3">
        <v>40210</v>
      </c>
      <c r="B1097" s="64">
        <v>1839.6144200000001</v>
      </c>
    </row>
    <row r="1098" spans="1:2">
      <c r="A1098" s="3">
        <v>40238</v>
      </c>
      <c r="B1098" s="64">
        <v>1852.5835500000001</v>
      </c>
    </row>
    <row r="1099" spans="1:2">
      <c r="A1099" s="3">
        <v>40269</v>
      </c>
      <c r="B1099" s="64">
        <v>1859.2654299999999</v>
      </c>
    </row>
    <row r="1100" spans="1:2">
      <c r="A1100" s="3">
        <v>40299</v>
      </c>
      <c r="B1100" s="64">
        <v>1884.7659000000001</v>
      </c>
    </row>
    <row r="1101" spans="1:2">
      <c r="A1101" s="3">
        <v>40330</v>
      </c>
      <c r="B1101" s="64">
        <v>1888.91561</v>
      </c>
    </row>
    <row r="1102" spans="1:2">
      <c r="A1102" s="3">
        <v>40360</v>
      </c>
      <c r="B1102" s="64">
        <v>1896.1421499999999</v>
      </c>
    </row>
    <row r="1103" spans="1:2">
      <c r="A1103" s="3">
        <v>40391</v>
      </c>
      <c r="B1103" s="64">
        <v>1903.10355</v>
      </c>
    </row>
    <row r="1104" spans="1:2">
      <c r="A1104" s="3">
        <v>40422</v>
      </c>
      <c r="B1104" s="64">
        <v>1908.4412400000001</v>
      </c>
    </row>
    <row r="1105" spans="1:2">
      <c r="A1105" s="3">
        <v>40452</v>
      </c>
      <c r="B1105" s="64">
        <v>1903.3029100000001</v>
      </c>
    </row>
    <row r="1106" spans="1:2">
      <c r="A1106" s="3">
        <v>40483</v>
      </c>
      <c r="B1106" s="64">
        <v>1904.6450400000001</v>
      </c>
    </row>
    <row r="1107" spans="1:2">
      <c r="A1107" s="3">
        <v>40513</v>
      </c>
      <c r="B1107" s="64">
        <v>1923.61574</v>
      </c>
    </row>
    <row r="1108" spans="1:2">
      <c r="A1108" s="3">
        <v>40544</v>
      </c>
      <c r="B1108" s="64">
        <v>1919.44958</v>
      </c>
    </row>
    <row r="1109" spans="1:2">
      <c r="A1109" s="3">
        <v>40575</v>
      </c>
      <c r="B1109" s="64">
        <v>1911.5489</v>
      </c>
    </row>
    <row r="1110" spans="1:2">
      <c r="A1110" s="3">
        <v>40603</v>
      </c>
      <c r="B1110" s="64">
        <v>1931.36022</v>
      </c>
    </row>
    <row r="1111" spans="1:2">
      <c r="A1111" s="3">
        <v>40634</v>
      </c>
      <c r="B1111" s="64">
        <v>1924.96198</v>
      </c>
    </row>
    <row r="1112" spans="1:2">
      <c r="A1112" s="3">
        <v>40664</v>
      </c>
      <c r="B1112" s="64">
        <v>1927.32972</v>
      </c>
    </row>
    <row r="1113" spans="1:2">
      <c r="A1113" s="3">
        <v>40695</v>
      </c>
      <c r="B1113" s="64">
        <v>1933.02298</v>
      </c>
    </row>
    <row r="1114" spans="1:2">
      <c r="A1114" s="3">
        <v>40725</v>
      </c>
      <c r="B1114" s="64">
        <v>1942.20002</v>
      </c>
    </row>
    <row r="1115" spans="1:2">
      <c r="A1115" s="3">
        <v>40756</v>
      </c>
      <c r="B1115" s="64">
        <v>1954.5648900000001</v>
      </c>
    </row>
    <row r="1116" spans="1:2">
      <c r="A1116" s="3">
        <v>40787</v>
      </c>
      <c r="B1116" s="64">
        <v>1953.0645</v>
      </c>
    </row>
    <row r="1117" spans="1:2">
      <c r="A1117" s="3">
        <v>40817</v>
      </c>
      <c r="B1117" s="64">
        <v>1966.7262700000001</v>
      </c>
    </row>
    <row r="1118" spans="1:2">
      <c r="A1118" s="3">
        <v>40848</v>
      </c>
      <c r="B1118" s="64">
        <v>1966.4940200000001</v>
      </c>
    </row>
    <row r="1119" spans="1:2">
      <c r="A1119" s="3">
        <v>40878</v>
      </c>
      <c r="B1119" s="64">
        <v>1976.83438</v>
      </c>
    </row>
    <row r="1120" spans="1:2">
      <c r="A1120" s="3">
        <v>40909</v>
      </c>
      <c r="B1120" s="64">
        <v>1988.7265199999999</v>
      </c>
    </row>
    <row r="1121" spans="1:2">
      <c r="A1121" s="3">
        <v>40940</v>
      </c>
      <c r="B1121" s="64">
        <v>1995.0302099999999</v>
      </c>
    </row>
    <row r="1122" spans="1:2">
      <c r="A1122" s="3">
        <v>40969</v>
      </c>
      <c r="B1122" s="64">
        <v>1984.64463</v>
      </c>
    </row>
    <row r="1123" spans="1:2">
      <c r="A1123" s="3">
        <v>41000</v>
      </c>
      <c r="B1123" s="64">
        <v>1998.82846</v>
      </c>
    </row>
    <row r="1124" spans="1:2">
      <c r="A1124" s="3">
        <v>41030</v>
      </c>
      <c r="B1124" s="64">
        <v>2003.11382</v>
      </c>
    </row>
    <row r="1125" spans="1:2">
      <c r="A1125" s="3">
        <v>41061</v>
      </c>
      <c r="B1125" s="64">
        <v>2003.4694</v>
      </c>
    </row>
    <row r="1126" spans="1:2">
      <c r="A1126" s="3">
        <v>41091</v>
      </c>
      <c r="B1126" s="64">
        <v>2007.4690700000001</v>
      </c>
    </row>
    <row r="1127" spans="1:2">
      <c r="A1127" s="3">
        <v>41122</v>
      </c>
      <c r="B1127" s="64">
        <v>1999.2888600000001</v>
      </c>
    </row>
    <row r="1128" spans="1:2">
      <c r="A1128" s="3">
        <v>41153</v>
      </c>
      <c r="B1128" s="64">
        <v>1998.2262499999999</v>
      </c>
    </row>
    <row r="1129" spans="1:2">
      <c r="A1129" s="3">
        <v>41183</v>
      </c>
      <c r="B1129" s="64">
        <v>2004.5854400000001</v>
      </c>
    </row>
    <row r="1130" spans="1:2">
      <c r="A1130" s="3">
        <v>41214</v>
      </c>
      <c r="B1130" s="64">
        <v>2012.3402000000001</v>
      </c>
    </row>
    <row r="1131" spans="1:2">
      <c r="A1131" s="3">
        <v>41244</v>
      </c>
      <c r="B1131" s="64">
        <v>2018.09512</v>
      </c>
    </row>
    <row r="1132" spans="1:2">
      <c r="A1132" s="3">
        <v>41275</v>
      </c>
      <c r="B1132" s="64">
        <v>2017.7909299999999</v>
      </c>
    </row>
    <row r="1133" spans="1:2">
      <c r="A1133" s="3">
        <v>41306</v>
      </c>
      <c r="B1133" s="64">
        <v>2027.44687</v>
      </c>
    </row>
    <row r="1134" spans="1:2">
      <c r="A1134" s="3">
        <v>41334</v>
      </c>
      <c r="B1134" s="64">
        <v>2035.74218</v>
      </c>
    </row>
    <row r="1135" spans="1:2">
      <c r="A1135" s="3">
        <v>41365</v>
      </c>
      <c r="B1135" s="64">
        <v>2033.6354699999999</v>
      </c>
    </row>
    <row r="1136" spans="1:2">
      <c r="A1136" s="3">
        <v>41395</v>
      </c>
      <c r="B1136" s="64">
        <v>2035.5633700000001</v>
      </c>
    </row>
    <row r="1137" spans="1:2">
      <c r="A1137" s="3">
        <v>41426</v>
      </c>
      <c r="B1137" s="64">
        <v>2039.34106</v>
      </c>
    </row>
    <row r="1138" spans="1:2">
      <c r="A1138" s="3">
        <v>41456</v>
      </c>
      <c r="B1138" s="64">
        <v>2032.6941300000001</v>
      </c>
    </row>
    <row r="1139" spans="1:2">
      <c r="A1139" s="3">
        <v>41487</v>
      </c>
      <c r="B1139" s="64">
        <v>2044.84112</v>
      </c>
    </row>
    <row r="1140" spans="1:2">
      <c r="A1140" s="3">
        <v>41518</v>
      </c>
      <c r="B1140" s="64">
        <v>2055.76109</v>
      </c>
    </row>
    <row r="1141" spans="1:2">
      <c r="A1141" s="3">
        <v>41548</v>
      </c>
      <c r="B1141" s="64">
        <v>2053.3501900000001</v>
      </c>
    </row>
    <row r="1142" spans="1:2">
      <c r="A1142" s="3">
        <v>41579</v>
      </c>
      <c r="B1142" s="64">
        <v>2058.5810000000001</v>
      </c>
    </row>
    <row r="1143" spans="1:2">
      <c r="A1143" s="3">
        <v>41609</v>
      </c>
      <c r="B1143" s="64">
        <v>2063.0164</v>
      </c>
    </row>
    <row r="1144" spans="1:2">
      <c r="A1144" s="3">
        <v>41640</v>
      </c>
      <c r="B1144" s="64">
        <v>2055.1218800000001</v>
      </c>
    </row>
    <row r="1145" spans="1:2">
      <c r="A1145" s="3">
        <v>41671</v>
      </c>
      <c r="B1145" s="64">
        <v>2070.6848399999999</v>
      </c>
    </row>
    <row r="1146" spans="1:2">
      <c r="A1146" s="3">
        <v>41699</v>
      </c>
      <c r="B1146" s="64">
        <v>2091.1641399999999</v>
      </c>
    </row>
    <row r="1147" spans="1:2">
      <c r="A1147" s="3">
        <v>41730</v>
      </c>
      <c r="B1147" s="64">
        <v>2092.8865000000001</v>
      </c>
    </row>
    <row r="1148" spans="1:2">
      <c r="A1148" s="3">
        <v>41760</v>
      </c>
      <c r="B1148" s="64">
        <v>2101.35241</v>
      </c>
    </row>
    <row r="1149" spans="1:2">
      <c r="A1149" s="3">
        <v>41791</v>
      </c>
      <c r="B1149" s="64">
        <v>2108.3035300000001</v>
      </c>
    </row>
    <row r="1150" spans="1:2">
      <c r="A1150" s="3">
        <v>41821</v>
      </c>
      <c r="B1150" s="64">
        <v>2112.78415</v>
      </c>
    </row>
    <row r="1151" spans="1:2">
      <c r="A1151" s="3">
        <v>41852</v>
      </c>
      <c r="B1151" s="64">
        <v>2109.42985</v>
      </c>
    </row>
    <row r="1152" spans="1:2">
      <c r="A1152" s="3">
        <v>41883</v>
      </c>
      <c r="B1152" s="64">
        <v>2115.7910999999999</v>
      </c>
    </row>
    <row r="1153" spans="1:2">
      <c r="A1153" s="3">
        <v>41913</v>
      </c>
      <c r="B1153" s="64">
        <v>2116.1898299999998</v>
      </c>
    </row>
    <row r="1154" spans="1:2">
      <c r="A1154" s="3">
        <v>41944</v>
      </c>
      <c r="B1154" s="64">
        <v>2129.2761099999998</v>
      </c>
    </row>
    <row r="1155" spans="1:2">
      <c r="A1155" s="3">
        <v>41974</v>
      </c>
      <c r="B1155" s="64">
        <v>2129.63168</v>
      </c>
    </row>
    <row r="1156" spans="1:2">
      <c r="A1156" s="3">
        <v>42005</v>
      </c>
      <c r="B1156" s="64">
        <v>2112.7204299999999</v>
      </c>
    </row>
    <row r="1157" spans="1:2">
      <c r="A1157" s="3">
        <v>42036</v>
      </c>
      <c r="B1157" s="64">
        <v>2099.2436400000001</v>
      </c>
    </row>
    <row r="1158" spans="1:2">
      <c r="A1158" s="3">
        <v>42064</v>
      </c>
      <c r="B1158" s="64">
        <v>2092.0561499999999</v>
      </c>
    </row>
    <row r="1159" spans="1:2">
      <c r="A1159" s="3">
        <v>42095</v>
      </c>
      <c r="B1159" s="64">
        <v>2080.5175300000001</v>
      </c>
    </row>
    <row r="1160" spans="1:2">
      <c r="A1160" s="3">
        <v>42125</v>
      </c>
      <c r="B1160" s="64">
        <v>2071.10412</v>
      </c>
    </row>
    <row r="1161" spans="1:2">
      <c r="A1161" s="3">
        <v>42156</v>
      </c>
      <c r="B1161" s="64">
        <v>2064.7593200000001</v>
      </c>
    </row>
    <row r="1162" spans="1:2">
      <c r="A1162" s="3">
        <v>42186</v>
      </c>
      <c r="B1162" s="64">
        <v>2077.7181700000001</v>
      </c>
    </row>
    <row r="1163" spans="1:2">
      <c r="A1163" s="3">
        <v>42217</v>
      </c>
      <c r="B1163" s="64">
        <v>2074.1665600000001</v>
      </c>
    </row>
    <row r="1164" spans="1:2">
      <c r="A1164" s="3">
        <v>42248</v>
      </c>
      <c r="B1164" s="64">
        <v>2068.3397</v>
      </c>
    </row>
    <row r="1165" spans="1:2">
      <c r="A1165" s="3">
        <v>42278</v>
      </c>
      <c r="B1165" s="64">
        <v>2058.5419499999998</v>
      </c>
    </row>
    <row r="1166" spans="1:2">
      <c r="A1166" s="3">
        <v>42309</v>
      </c>
      <c r="B1166" s="64">
        <v>2043.74974</v>
      </c>
    </row>
    <row r="1167" spans="1:2">
      <c r="A1167" s="3">
        <v>42339</v>
      </c>
      <c r="B1167" s="64">
        <v>2033.6889100000001</v>
      </c>
    </row>
    <row r="1168" spans="1:2">
      <c r="A1168" s="3">
        <v>42370</v>
      </c>
      <c r="B1168" s="64">
        <v>2043.8011300000001</v>
      </c>
    </row>
    <row r="1169" spans="1:2">
      <c r="A1169" s="3">
        <v>42401</v>
      </c>
      <c r="B1169" s="64">
        <v>2033.19768</v>
      </c>
    </row>
    <row r="1170" spans="1:2">
      <c r="A1170" s="3">
        <v>42430</v>
      </c>
      <c r="B1170" s="64">
        <v>2017.5833399999999</v>
      </c>
    </row>
    <row r="1171" spans="1:2">
      <c r="A1171" s="3">
        <v>42461</v>
      </c>
      <c r="B1171" s="64">
        <v>2024.0370800000001</v>
      </c>
    </row>
    <row r="1172" spans="1:2">
      <c r="A1172" s="3">
        <v>42491</v>
      </c>
      <c r="B1172" s="64">
        <v>2019.46191</v>
      </c>
    </row>
    <row r="1173" spans="1:2">
      <c r="A1173" s="3">
        <v>42522</v>
      </c>
      <c r="B1173" s="64">
        <v>2029.2576100000001</v>
      </c>
    </row>
    <row r="1174" spans="1:2">
      <c r="A1174" s="3">
        <v>42552</v>
      </c>
      <c r="B1174" s="64">
        <v>2031.5945200000001</v>
      </c>
    </row>
    <row r="1175" spans="1:2">
      <c r="A1175" s="3">
        <v>42583</v>
      </c>
      <c r="B1175" s="64">
        <v>2029.4878100000001</v>
      </c>
    </row>
    <row r="1176" spans="1:2">
      <c r="A1176" s="3">
        <v>42614</v>
      </c>
      <c r="B1176" s="64">
        <v>2027.6894</v>
      </c>
    </row>
    <row r="1177" spans="1:2">
      <c r="A1177" s="3">
        <v>42644</v>
      </c>
      <c r="B1177" s="64">
        <v>2029.0972999999999</v>
      </c>
    </row>
    <row r="1178" spans="1:2">
      <c r="A1178" s="3">
        <v>42675</v>
      </c>
      <c r="B1178" s="64">
        <v>2021.2993799999999</v>
      </c>
    </row>
    <row r="1179" spans="1:2">
      <c r="A1179" s="3">
        <v>42705</v>
      </c>
      <c r="B1179" s="64">
        <v>2035.6106400000001</v>
      </c>
    </row>
    <row r="1180" spans="1:2">
      <c r="A1180" s="3">
        <v>42736</v>
      </c>
      <c r="B1180" s="64">
        <v>2030.99026</v>
      </c>
    </row>
    <row r="1181" spans="1:2">
      <c r="A1181" s="3">
        <v>42767</v>
      </c>
      <c r="B1181" s="64">
        <v>2023.1759</v>
      </c>
    </row>
    <row r="1182" spans="1:2">
      <c r="A1182" s="3">
        <v>42795</v>
      </c>
      <c r="B1182" s="64">
        <v>2035.7873999999999</v>
      </c>
    </row>
    <row r="1183" spans="1:2">
      <c r="A1183" s="3">
        <v>42826</v>
      </c>
      <c r="B1183" s="64">
        <v>2056.1844900000001</v>
      </c>
    </row>
    <row r="1184" spans="1:2">
      <c r="A1184" s="3">
        <v>42856</v>
      </c>
      <c r="B1184" s="64">
        <v>2057.96029</v>
      </c>
    </row>
    <row r="1185" spans="1:2">
      <c r="A1185" s="3">
        <v>42887</v>
      </c>
      <c r="B1185" s="64">
        <v>2062.2559299999998</v>
      </c>
    </row>
    <row r="1186" spans="1:2">
      <c r="A1186" s="3">
        <v>42917</v>
      </c>
      <c r="B1186" s="64">
        <v>2057.1073299999998</v>
      </c>
    </row>
    <row r="1187" spans="1:2">
      <c r="A1187" s="3">
        <v>42948</v>
      </c>
      <c r="B1187" s="64">
        <v>2047.7720200000001</v>
      </c>
    </row>
    <row r="1188" spans="1:2">
      <c r="A1188" s="3">
        <v>42979</v>
      </c>
      <c r="B1188" s="64">
        <v>2050.1541499999998</v>
      </c>
    </row>
    <row r="1189" spans="1:2">
      <c r="A1189" s="3">
        <v>43009</v>
      </c>
      <c r="B1189" s="64">
        <v>2075.66284</v>
      </c>
    </row>
    <row r="1190" spans="1:2">
      <c r="A1190" s="3">
        <v>43040</v>
      </c>
      <c r="B1190" s="64">
        <v>2081.0066999999999</v>
      </c>
    </row>
    <row r="1191" spans="1:2">
      <c r="A1191" s="3">
        <v>43070</v>
      </c>
      <c r="B1191" s="64">
        <v>2085.8942699999998</v>
      </c>
    </row>
    <row r="1192" spans="1:2">
      <c r="A1192" s="3">
        <v>43101</v>
      </c>
      <c r="B1192" s="64">
        <v>2085.8552199999999</v>
      </c>
    </row>
    <row r="1193" spans="1:2">
      <c r="A1193" s="3">
        <v>43132</v>
      </c>
      <c r="B1193" s="64">
        <v>2090.9257200000002</v>
      </c>
    </row>
    <row r="1194" spans="1:2">
      <c r="A1194" s="3">
        <v>43160</v>
      </c>
      <c r="B1194" s="64">
        <v>2100.42956</v>
      </c>
    </row>
    <row r="1195" spans="1:2">
      <c r="A1195" s="3">
        <v>43191</v>
      </c>
      <c r="B1195" s="64">
        <v>2124.2878300000002</v>
      </c>
    </row>
    <row r="1196" spans="1:2">
      <c r="A1196" s="3">
        <v>43221</v>
      </c>
      <c r="B1196" s="64">
        <v>2104.2668600000002</v>
      </c>
    </row>
    <row r="1197" spans="1:2">
      <c r="A1197" s="3">
        <v>43252</v>
      </c>
      <c r="B1197" s="64">
        <v>2121.6261800000002</v>
      </c>
    </row>
    <row r="1198" spans="1:2">
      <c r="A1198" s="3">
        <v>43282</v>
      </c>
      <c r="B1198" s="64">
        <v>2124.3083799999999</v>
      </c>
    </row>
    <row r="1199" spans="1:2">
      <c r="A1199" s="3">
        <v>43313</v>
      </c>
      <c r="B1199" s="64">
        <v>2138.7450199999998</v>
      </c>
    </row>
    <row r="1200" spans="1:2">
      <c r="A1200" s="3">
        <v>43344</v>
      </c>
      <c r="B1200" s="64">
        <v>2139.6760800000002</v>
      </c>
    </row>
    <row r="1201" spans="1:2">
      <c r="A1201" s="3">
        <v>43374</v>
      </c>
      <c r="B1201" s="64">
        <v>2136.0977499999999</v>
      </c>
    </row>
    <row r="1202" spans="1:2">
      <c r="A1202" s="3">
        <v>43405</v>
      </c>
      <c r="B1202" s="64">
        <v>2137.8016200000002</v>
      </c>
    </row>
    <row r="1203" spans="1:2">
      <c r="A1203" s="3">
        <v>43435</v>
      </c>
      <c r="B1203" s="64">
        <v>2138.4695999999999</v>
      </c>
    </row>
    <row r="1204" spans="1:2">
      <c r="A1204" s="3">
        <v>43466</v>
      </c>
      <c r="B1204" s="64">
        <v>2124.3844300000001</v>
      </c>
    </row>
    <row r="1205" spans="1:2">
      <c r="A1205" s="3">
        <v>43497</v>
      </c>
      <c r="B1205" s="64">
        <v>2113.3945800000001</v>
      </c>
    </row>
    <row r="1206" spans="1:2">
      <c r="A1206" s="3">
        <v>43525</v>
      </c>
      <c r="B1206" s="64">
        <v>2113.6206699999998</v>
      </c>
    </row>
    <row r="1207" spans="1:2">
      <c r="A1207" s="3">
        <v>43556</v>
      </c>
      <c r="B1207" s="64">
        <v>2102.0841</v>
      </c>
    </row>
    <row r="1208" spans="1:2">
      <c r="A1208" s="3">
        <v>43586</v>
      </c>
      <c r="B1208" s="64">
        <v>2105.0191100000002</v>
      </c>
    </row>
    <row r="1209" spans="1:2">
      <c r="A1209" s="3">
        <v>43617</v>
      </c>
      <c r="B1209" s="64">
        <v>2107.5862200000001</v>
      </c>
    </row>
    <row r="1210" spans="1:2">
      <c r="A1210" s="3">
        <v>43647</v>
      </c>
      <c r="B1210" s="64">
        <v>2096.55321</v>
      </c>
    </row>
    <row r="1211" spans="1:2">
      <c r="A1211" s="3">
        <v>43678</v>
      </c>
      <c r="B1211" s="64">
        <v>2112.4964</v>
      </c>
    </row>
    <row r="1212" spans="1:2">
      <c r="A1212" s="3">
        <v>43709</v>
      </c>
      <c r="B1212" s="64">
        <v>2105.8926299999998</v>
      </c>
    </row>
    <row r="1213" spans="1:2">
      <c r="A1213" s="3">
        <v>43739</v>
      </c>
      <c r="B1213" s="64">
        <v>2087.9639900000002</v>
      </c>
    </row>
    <row r="1214" spans="1:2">
      <c r="A1214" s="3">
        <v>43770</v>
      </c>
      <c r="B1214" s="64">
        <v>2099.5067199999999</v>
      </c>
    </row>
    <row r="1215" spans="1:2">
      <c r="A1215" s="3">
        <v>43800</v>
      </c>
      <c r="B1215" s="64">
        <v>2095.24602</v>
      </c>
    </row>
    <row r="1216" spans="1:2">
      <c r="A1216" s="3">
        <v>43831</v>
      </c>
      <c r="B1216" s="64">
        <v>2082.81333</v>
      </c>
    </row>
    <row r="1217" spans="1:2">
      <c r="A1217" s="3">
        <v>43862</v>
      </c>
      <c r="B1217" s="64">
        <v>2089.69047</v>
      </c>
    </row>
    <row r="1218" spans="1:2">
      <c r="A1218" s="3">
        <v>43891</v>
      </c>
      <c r="B1218" s="64">
        <v>2006.1248800000001</v>
      </c>
    </row>
    <row r="1219" spans="1:2">
      <c r="A1219" s="3">
        <v>43922</v>
      </c>
      <c r="B1219" s="64">
        <v>1740.47766</v>
      </c>
    </row>
    <row r="1220" spans="1:2">
      <c r="A1220" s="3">
        <v>43952</v>
      </c>
      <c r="B1220" s="64">
        <v>1767.8053199999999</v>
      </c>
    </row>
    <row r="1221" spans="1:2">
      <c r="A1221" s="3">
        <v>43983</v>
      </c>
      <c r="B1221" s="64">
        <v>1884.2130099999999</v>
      </c>
    </row>
    <row r="1222" spans="1:2">
      <c r="A1222" s="3">
        <v>44013</v>
      </c>
      <c r="B1222" s="64">
        <v>1952.63904</v>
      </c>
    </row>
    <row r="1223" spans="1:2">
      <c r="A1223" s="3">
        <v>44044</v>
      </c>
      <c r="B1223" s="64">
        <v>1971.6652300000001</v>
      </c>
    </row>
    <row r="1224" spans="1:2">
      <c r="A1224" s="3">
        <v>44075</v>
      </c>
      <c r="B1224" s="64">
        <v>1970.8842</v>
      </c>
    </row>
    <row r="1225" spans="1:2">
      <c r="A1225" s="3">
        <v>44105</v>
      </c>
      <c r="B1225" s="64">
        <v>1983.9191000000001</v>
      </c>
    </row>
    <row r="1226" spans="1:2">
      <c r="A1226" s="3">
        <v>44136</v>
      </c>
      <c r="B1226" s="64">
        <v>1992.70153</v>
      </c>
    </row>
    <row r="1227" spans="1:2">
      <c r="A1227" s="3">
        <v>44166</v>
      </c>
      <c r="B1227" s="64">
        <v>2018.4137000000001</v>
      </c>
    </row>
    <row r="1228" spans="1:2">
      <c r="A1228" s="3">
        <v>44197</v>
      </c>
      <c r="B1228" s="64">
        <v>2030.94299</v>
      </c>
    </row>
    <row r="1229" spans="1:2">
      <c r="A1229" s="3">
        <v>44228</v>
      </c>
      <c r="B1229" s="64">
        <v>1962.9876300000001</v>
      </c>
    </row>
    <row r="1230" spans="1:2">
      <c r="A1230" s="3">
        <v>44256</v>
      </c>
      <c r="B1230" s="64">
        <v>2018.1876099999999</v>
      </c>
    </row>
    <row r="1231" spans="1:2">
      <c r="A1231" s="3">
        <v>44287</v>
      </c>
      <c r="B1231" s="64">
        <v>2021.0404100000001</v>
      </c>
    </row>
    <row r="1232" spans="1:2">
      <c r="A1232" s="3">
        <v>44317</v>
      </c>
      <c r="B1232" s="64">
        <v>2038.61347</v>
      </c>
    </row>
    <row r="1233" spans="1:2">
      <c r="A1233" s="3">
        <v>44348</v>
      </c>
      <c r="B1233" s="64">
        <v>2048.10088</v>
      </c>
    </row>
    <row r="1234" spans="1:2">
      <c r="A1234" s="3">
        <v>44378</v>
      </c>
      <c r="B1234" s="64">
        <v>2056.7024299999998</v>
      </c>
    </row>
    <row r="1235" spans="1:2">
      <c r="A1235" s="3">
        <v>44409</v>
      </c>
      <c r="B1235" s="64">
        <v>2056.1762699999999</v>
      </c>
    </row>
    <row r="1236" spans="1:2">
      <c r="A1236" s="3">
        <v>44440</v>
      </c>
      <c r="B1236" s="64">
        <v>2034.6836800000001</v>
      </c>
    </row>
    <row r="1237" spans="1:2">
      <c r="A1237" s="3">
        <v>44470</v>
      </c>
      <c r="B1237" s="64">
        <v>2062.6094499999999</v>
      </c>
    </row>
    <row r="1238" spans="1:2">
      <c r="A1238" s="3">
        <v>44501</v>
      </c>
      <c r="B1238" s="64">
        <v>2081.3992699999999</v>
      </c>
    </row>
    <row r="1239" spans="1:2">
      <c r="A1239" s="3">
        <v>44531</v>
      </c>
      <c r="B1239" s="64">
        <v>2079.8865500000002</v>
      </c>
    </row>
    <row r="1240" spans="1:2">
      <c r="A1240" s="3">
        <v>44562</v>
      </c>
      <c r="B1240" s="64">
        <v>2080.2935000000002</v>
      </c>
    </row>
    <row r="1241" spans="1:2">
      <c r="A1241" s="3">
        <v>44593</v>
      </c>
      <c r="B1241" s="64">
        <v>2093.26674</v>
      </c>
    </row>
    <row r="1242" spans="1:2">
      <c r="A1242" s="3">
        <v>44621</v>
      </c>
      <c r="B1242" s="64">
        <v>2110.2725399999999</v>
      </c>
    </row>
    <row r="1243" spans="1:2">
      <c r="A1243" s="3">
        <v>44652</v>
      </c>
      <c r="B1243" s="64">
        <v>2114.98335</v>
      </c>
    </row>
    <row r="1244" spans="1:2">
      <c r="A1244" s="3">
        <v>44682</v>
      </c>
      <c r="B1244" s="64">
        <v>2116.2884899999999</v>
      </c>
    </row>
    <row r="1245" spans="1:2">
      <c r="A1245" s="3">
        <v>44713</v>
      </c>
      <c r="B1245" s="64">
        <v>2113.3390899999999</v>
      </c>
    </row>
    <row r="1246" spans="1:2">
      <c r="A1246" s="3">
        <v>44743</v>
      </c>
      <c r="B1246" s="64">
        <v>2118.02729</v>
      </c>
    </row>
    <row r="1247" spans="1:2">
      <c r="A1247" s="3">
        <v>44774</v>
      </c>
      <c r="B1247" s="64">
        <v>2120.4895799999999</v>
      </c>
    </row>
    <row r="1248" spans="1:2">
      <c r="A1248" s="3">
        <v>44805</v>
      </c>
      <c r="B1248" s="64">
        <v>2127.93604</v>
      </c>
    </row>
    <row r="1249" spans="1:2">
      <c r="A1249" s="3">
        <v>44835</v>
      </c>
      <c r="B1249" s="64">
        <v>2126.11913</v>
      </c>
    </row>
    <row r="1250" spans="1:2">
      <c r="A1250" s="3">
        <v>44866</v>
      </c>
      <c r="B1250" s="64">
        <v>2119.1638899999998</v>
      </c>
    </row>
    <row r="1251" spans="1:2">
      <c r="A1251" s="3">
        <v>44896</v>
      </c>
      <c r="B1251" s="64">
        <v>2092.87212</v>
      </c>
    </row>
    <row r="1252" spans="1:2">
      <c r="A1252" s="3">
        <v>44927</v>
      </c>
      <c r="B1252" s="64">
        <v>2111.8017</v>
      </c>
    </row>
    <row r="1253" spans="1:2">
      <c r="A1253" s="3">
        <v>44958</v>
      </c>
      <c r="B1253" s="64">
        <v>2112.8848600000001</v>
      </c>
    </row>
    <row r="1254" spans="1:2">
      <c r="A1254" s="3">
        <v>44986</v>
      </c>
      <c r="B1254" s="64">
        <v>2113.1726100000001</v>
      </c>
    </row>
    <row r="1255" spans="1:2">
      <c r="A1255" s="3">
        <v>45017</v>
      </c>
      <c r="B1255" s="64">
        <v>2121.5953500000001</v>
      </c>
    </row>
    <row r="1256" spans="1:2">
      <c r="A1256" s="3">
        <v>45047</v>
      </c>
      <c r="B1256" s="64">
        <v>2116.5967900000001</v>
      </c>
    </row>
    <row r="1257" spans="1:2">
      <c r="A1257" s="3">
        <v>45078</v>
      </c>
      <c r="B1257" s="64">
        <v>2104.2648100000001</v>
      </c>
    </row>
    <row r="1258" spans="1:2">
      <c r="A1258" s="3">
        <v>45108</v>
      </c>
      <c r="B1258" s="64">
        <v>2118.4733000000001</v>
      </c>
    </row>
    <row r="1259" spans="1:2">
      <c r="A1259" s="3">
        <v>45139</v>
      </c>
      <c r="B1259" s="64">
        <v>2118.9439699999998</v>
      </c>
    </row>
    <row r="1260" spans="1:2">
      <c r="A1260" s="3">
        <v>45170</v>
      </c>
      <c r="B1260" s="64">
        <v>2123.3218200000001</v>
      </c>
    </row>
    <row r="1261" spans="1:2">
      <c r="A1261" s="3">
        <v>45200</v>
      </c>
      <c r="B1261" s="64">
        <v>2108.31792</v>
      </c>
    </row>
    <row r="1262" spans="1:2">
      <c r="A1262" s="3">
        <v>45231</v>
      </c>
      <c r="B1262" s="64">
        <v>2114.6627199999998</v>
      </c>
    </row>
    <row r="1263" spans="1:2">
      <c r="A1263" s="3">
        <v>45261</v>
      </c>
      <c r="B1263" s="64">
        <v>2109.4031300000001</v>
      </c>
    </row>
    <row r="1264" spans="1:2">
      <c r="A1264" s="3">
        <v>45292</v>
      </c>
      <c r="B1264" s="64">
        <v>2090.5290399999999</v>
      </c>
    </row>
    <row r="1265" spans="1:2">
      <c r="A1265" s="3">
        <v>45323</v>
      </c>
      <c r="B1265" s="64">
        <v>2111.6927700000001</v>
      </c>
    </row>
    <row r="1266" spans="1:2">
      <c r="A1266" s="3">
        <v>45352</v>
      </c>
      <c r="B1266" s="64">
        <v>2106.9100199999998</v>
      </c>
    </row>
    <row r="1267" spans="1:2">
      <c r="A1267" s="3">
        <v>45383</v>
      </c>
      <c r="B1267" s="64">
        <v>2105.25342</v>
      </c>
    </row>
    <row r="1268" spans="1:2">
      <c r="A1268" s="3">
        <v>45413</v>
      </c>
      <c r="B1268" s="64">
        <v>2119.3899799999999</v>
      </c>
    </row>
  </sheetData>
  <hyperlinks>
    <hyperlink ref="B1" r:id="rId1" xr:uid="{23B9AC8F-297E-43A8-B1C3-D529AA482A84}"/>
    <hyperlink ref="B3" location="Summary!A13" display="INDPRO" xr:uid="{C6F26968-0651-4426-B131-74A5F71510BF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8901-C039-4180-AB53-5319CD191842}">
  <sheetPr>
    <tabColor rgb="FFFFFF00"/>
  </sheetPr>
  <dimension ref="A1:B692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26.089843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98</v>
      </c>
    </row>
    <row r="3" spans="1:2" ht="14.5">
      <c r="A3" s="5" t="s">
        <v>1</v>
      </c>
      <c r="B3" s="77" t="s">
        <v>97</v>
      </c>
    </row>
    <row r="4" spans="1:2">
      <c r="A4" s="3">
        <v>24473</v>
      </c>
      <c r="B4" s="64">
        <v>100</v>
      </c>
    </row>
    <row r="5" spans="1:2">
      <c r="A5" s="3">
        <v>24504</v>
      </c>
      <c r="B5" s="64">
        <v>98.416830000000004</v>
      </c>
    </row>
    <row r="6" spans="1:2">
      <c r="A6" s="3">
        <v>24532</v>
      </c>
      <c r="B6" s="64">
        <v>97.419520000000006</v>
      </c>
    </row>
    <row r="7" spans="1:2">
      <c r="A7" s="3">
        <v>24563</v>
      </c>
      <c r="B7" s="64">
        <v>97.895409999999998</v>
      </c>
    </row>
    <row r="8" spans="1:2">
      <c r="A8" s="3">
        <v>24593</v>
      </c>
      <c r="B8" s="64">
        <v>96.606340000000003</v>
      </c>
    </row>
    <row r="9" spans="1:2">
      <c r="A9" s="3">
        <v>24624</v>
      </c>
      <c r="B9" s="64">
        <v>96.162999999999997</v>
      </c>
    </row>
    <row r="10" spans="1:2">
      <c r="A10" s="3">
        <v>24654</v>
      </c>
      <c r="B10" s="64">
        <v>95.517520000000005</v>
      </c>
    </row>
    <row r="11" spans="1:2">
      <c r="A11" s="3">
        <v>24685</v>
      </c>
      <c r="B11" s="64">
        <v>96.916550000000001</v>
      </c>
    </row>
    <row r="12" spans="1:2">
      <c r="A12" s="3">
        <v>24716</v>
      </c>
      <c r="B12" s="64">
        <v>96.332930000000005</v>
      </c>
    </row>
    <row r="13" spans="1:2">
      <c r="A13" s="3">
        <v>24746</v>
      </c>
      <c r="B13" s="64">
        <v>96.691249999999997</v>
      </c>
    </row>
    <row r="14" spans="1:2">
      <c r="A14" s="3">
        <v>24777</v>
      </c>
      <c r="B14" s="64">
        <v>97.645600000000002</v>
      </c>
    </row>
    <row r="15" spans="1:2">
      <c r="A15" s="3">
        <v>24807</v>
      </c>
      <c r="B15" s="64">
        <v>98.267709999999994</v>
      </c>
    </row>
    <row r="16" spans="1:2">
      <c r="A16" s="3">
        <v>24838</v>
      </c>
      <c r="B16" s="64">
        <v>97.75658</v>
      </c>
    </row>
    <row r="17" spans="1:2">
      <c r="A17" s="3">
        <v>24869</v>
      </c>
      <c r="B17" s="64">
        <v>97.718209999999999</v>
      </c>
    </row>
    <row r="18" spans="1:2">
      <c r="A18" s="3">
        <v>24898</v>
      </c>
      <c r="B18" s="64">
        <v>97.636089999999996</v>
      </c>
    </row>
    <row r="19" spans="1:2">
      <c r="A19" s="3">
        <v>24929</v>
      </c>
      <c r="B19" s="64">
        <v>97.392889999999994</v>
      </c>
    </row>
    <row r="20" spans="1:2">
      <c r="A20" s="3">
        <v>24959</v>
      </c>
      <c r="B20" s="64">
        <v>98.099339999999998</v>
      </c>
    </row>
    <row r="21" spans="1:2">
      <c r="A21" s="3">
        <v>24990</v>
      </c>
      <c r="B21" s="64">
        <v>98.075400000000002</v>
      </c>
    </row>
    <row r="22" spans="1:2">
      <c r="A22" s="3">
        <v>25020</v>
      </c>
      <c r="B22" s="64">
        <v>97.544139999999999</v>
      </c>
    </row>
    <row r="23" spans="1:2">
      <c r="A23" s="3">
        <v>25051</v>
      </c>
      <c r="B23" s="64">
        <v>97.437299999999993</v>
      </c>
    </row>
    <row r="24" spans="1:2">
      <c r="A24" s="3">
        <v>25082</v>
      </c>
      <c r="B24" s="64">
        <v>97.428910000000002</v>
      </c>
    </row>
    <row r="25" spans="1:2">
      <c r="A25" s="3">
        <v>25112</v>
      </c>
      <c r="B25" s="64">
        <v>97.246899999999997</v>
      </c>
    </row>
    <row r="26" spans="1:2">
      <c r="A26" s="3">
        <v>25143</v>
      </c>
      <c r="B26" s="64">
        <v>98.127539999999996</v>
      </c>
    </row>
    <row r="27" spans="1:2">
      <c r="A27" s="3">
        <v>25173</v>
      </c>
      <c r="B27" s="64">
        <v>98.061639999999997</v>
      </c>
    </row>
    <row r="28" spans="1:2">
      <c r="A28" s="3">
        <v>25204</v>
      </c>
      <c r="B28" s="64">
        <v>98.289410000000004</v>
      </c>
    </row>
    <row r="29" spans="1:2">
      <c r="A29" s="3">
        <v>25235</v>
      </c>
      <c r="B29" s="64">
        <v>98.563149999999993</v>
      </c>
    </row>
    <row r="30" spans="1:2">
      <c r="A30" s="3">
        <v>25263</v>
      </c>
      <c r="B30" s="64">
        <v>98.980090000000004</v>
      </c>
    </row>
    <row r="31" spans="1:2">
      <c r="A31" s="3">
        <v>25294</v>
      </c>
      <c r="B31" s="64">
        <v>98.264020000000002</v>
      </c>
    </row>
    <row r="32" spans="1:2">
      <c r="A32" s="3">
        <v>25324</v>
      </c>
      <c r="B32" s="64">
        <v>97.544250000000005</v>
      </c>
    </row>
    <row r="33" spans="1:2">
      <c r="A33" s="3">
        <v>25355</v>
      </c>
      <c r="B33" s="64">
        <v>98.148120000000006</v>
      </c>
    </row>
    <row r="34" spans="1:2">
      <c r="A34" s="3">
        <v>25385</v>
      </c>
      <c r="B34" s="64">
        <v>98.317710000000005</v>
      </c>
    </row>
    <row r="35" spans="1:2">
      <c r="A35" s="3">
        <v>25416</v>
      </c>
      <c r="B35" s="64">
        <v>98.196560000000005</v>
      </c>
    </row>
    <row r="36" spans="1:2">
      <c r="A36" s="3">
        <v>25447</v>
      </c>
      <c r="B36" s="64">
        <v>97.830190000000002</v>
      </c>
    </row>
    <row r="37" spans="1:2">
      <c r="A37" s="3">
        <v>25477</v>
      </c>
      <c r="B37" s="64">
        <v>97.516620000000003</v>
      </c>
    </row>
    <row r="38" spans="1:2">
      <c r="A38" s="3">
        <v>25508</v>
      </c>
      <c r="B38" s="64">
        <v>96.260779999999997</v>
      </c>
    </row>
    <row r="39" spans="1:2">
      <c r="A39" s="3">
        <v>25538</v>
      </c>
      <c r="B39" s="64">
        <v>95.668989999999994</v>
      </c>
    </row>
    <row r="40" spans="1:2">
      <c r="A40" s="3">
        <v>25569</v>
      </c>
      <c r="B40" s="64">
        <v>93.587440000000001</v>
      </c>
    </row>
    <row r="41" spans="1:2">
      <c r="A41" s="3">
        <v>25600</v>
      </c>
      <c r="B41" s="64">
        <v>93.233599999999996</v>
      </c>
    </row>
    <row r="42" spans="1:2">
      <c r="A42" s="3">
        <v>25628</v>
      </c>
      <c r="B42" s="64">
        <v>92.822029999999998</v>
      </c>
    </row>
    <row r="43" spans="1:2">
      <c r="A43" s="3">
        <v>25659</v>
      </c>
      <c r="B43" s="64">
        <v>92.295460000000006</v>
      </c>
    </row>
    <row r="44" spans="1:2">
      <c r="A44" s="3">
        <v>25689</v>
      </c>
      <c r="B44" s="64">
        <v>91.902019999999993</v>
      </c>
    </row>
    <row r="45" spans="1:2">
      <c r="A45" s="3">
        <v>25720</v>
      </c>
      <c r="B45" s="64">
        <v>91.321759999999998</v>
      </c>
    </row>
    <row r="46" spans="1:2">
      <c r="A46" s="3">
        <v>25750</v>
      </c>
      <c r="B46" s="64">
        <v>91.2637</v>
      </c>
    </row>
    <row r="47" spans="1:2">
      <c r="A47" s="3">
        <v>25781</v>
      </c>
      <c r="B47" s="64">
        <v>90.821029999999993</v>
      </c>
    </row>
    <row r="48" spans="1:2">
      <c r="A48" s="3">
        <v>25812</v>
      </c>
      <c r="B48" s="64">
        <v>89.918689999999998</v>
      </c>
    </row>
    <row r="49" spans="1:2">
      <c r="A49" s="3">
        <v>25842</v>
      </c>
      <c r="B49" s="64">
        <v>87.850790000000003</v>
      </c>
    </row>
    <row r="50" spans="1:2">
      <c r="A50" s="3">
        <v>25873</v>
      </c>
      <c r="B50" s="64">
        <v>87.05283</v>
      </c>
    </row>
    <row r="51" spans="1:2">
      <c r="A51" s="3">
        <v>25903</v>
      </c>
      <c r="B51" s="64">
        <v>88.781660000000002</v>
      </c>
    </row>
    <row r="52" spans="1:2">
      <c r="A52" s="3">
        <v>25934</v>
      </c>
      <c r="B52" s="64">
        <v>89.21481</v>
      </c>
    </row>
    <row r="53" spans="1:2">
      <c r="A53" s="3">
        <v>25965</v>
      </c>
      <c r="B53" s="64">
        <v>88.818460000000002</v>
      </c>
    </row>
    <row r="54" spans="1:2">
      <c r="A54" s="3">
        <v>25993</v>
      </c>
      <c r="B54" s="64">
        <v>88.496949999999998</v>
      </c>
    </row>
    <row r="55" spans="1:2">
      <c r="A55" s="3">
        <v>26024</v>
      </c>
      <c r="B55" s="64">
        <v>88.768569999999997</v>
      </c>
    </row>
    <row r="56" spans="1:2">
      <c r="A56" s="3">
        <v>26054</v>
      </c>
      <c r="B56" s="64">
        <v>88.993539999999996</v>
      </c>
    </row>
    <row r="57" spans="1:2">
      <c r="A57" s="3">
        <v>26085</v>
      </c>
      <c r="B57" s="64">
        <v>89.141540000000006</v>
      </c>
    </row>
    <row r="58" spans="1:2">
      <c r="A58" s="3">
        <v>26115</v>
      </c>
      <c r="B58" s="64">
        <v>88.659270000000006</v>
      </c>
    </row>
    <row r="59" spans="1:2">
      <c r="A59" s="3">
        <v>26146</v>
      </c>
      <c r="B59" s="64">
        <v>87.923509999999993</v>
      </c>
    </row>
    <row r="60" spans="1:2">
      <c r="A60" s="3">
        <v>26177</v>
      </c>
      <c r="B60" s="64">
        <v>89.128900000000002</v>
      </c>
    </row>
    <row r="61" spans="1:2">
      <c r="A61" s="3">
        <v>26207</v>
      </c>
      <c r="B61" s="64">
        <v>89.571789999999993</v>
      </c>
    </row>
    <row r="62" spans="1:2">
      <c r="A62" s="3">
        <v>26238</v>
      </c>
      <c r="B62" s="64">
        <v>89.727959999999996</v>
      </c>
    </row>
    <row r="63" spans="1:2">
      <c r="A63" s="3">
        <v>26268</v>
      </c>
      <c r="B63" s="64">
        <v>90.538340000000005</v>
      </c>
    </row>
    <row r="64" spans="1:2">
      <c r="A64" s="3">
        <v>26299</v>
      </c>
      <c r="B64" s="64">
        <v>92.472890000000007</v>
      </c>
    </row>
    <row r="65" spans="1:2">
      <c r="A65" s="3">
        <v>26330</v>
      </c>
      <c r="B65" s="64">
        <v>93.190979999999996</v>
      </c>
    </row>
    <row r="66" spans="1:2">
      <c r="A66" s="3">
        <v>26359</v>
      </c>
      <c r="B66" s="64">
        <v>93.615970000000004</v>
      </c>
    </row>
    <row r="67" spans="1:2">
      <c r="A67" s="3">
        <v>26390</v>
      </c>
      <c r="B67" s="64">
        <v>94.313689999999994</v>
      </c>
    </row>
    <row r="68" spans="1:2">
      <c r="A68" s="3">
        <v>26420</v>
      </c>
      <c r="B68" s="64">
        <v>94.089169999999996</v>
      </c>
    </row>
    <row r="69" spans="1:2">
      <c r="A69" s="3">
        <v>26451</v>
      </c>
      <c r="B69" s="64">
        <v>94.098349999999996</v>
      </c>
    </row>
    <row r="70" spans="1:2">
      <c r="A70" s="3">
        <v>26481</v>
      </c>
      <c r="B70" s="64">
        <v>93.766540000000006</v>
      </c>
    </row>
    <row r="71" spans="1:2">
      <c r="A71" s="3">
        <v>26512</v>
      </c>
      <c r="B71" s="64">
        <v>94.799090000000007</v>
      </c>
    </row>
    <row r="72" spans="1:2">
      <c r="A72" s="3">
        <v>26543</v>
      </c>
      <c r="B72" s="64">
        <v>95.267830000000004</v>
      </c>
    </row>
    <row r="73" spans="1:2">
      <c r="A73" s="3">
        <v>26573</v>
      </c>
      <c r="B73" s="64">
        <v>96.212779999999995</v>
      </c>
    </row>
    <row r="74" spans="1:2">
      <c r="A74" s="3">
        <v>26604</v>
      </c>
      <c r="B74" s="64">
        <v>97.058509999999998</v>
      </c>
    </row>
    <row r="75" spans="1:2">
      <c r="A75" s="3">
        <v>26634</v>
      </c>
      <c r="B75" s="64">
        <v>97.846069999999997</v>
      </c>
    </row>
    <row r="76" spans="1:2">
      <c r="A76" s="3">
        <v>26665</v>
      </c>
      <c r="B76" s="64">
        <v>98.243539999999996</v>
      </c>
    </row>
    <row r="77" spans="1:2">
      <c r="A77" s="3">
        <v>26696</v>
      </c>
      <c r="B77" s="64">
        <v>99.330579999999998</v>
      </c>
    </row>
    <row r="78" spans="1:2">
      <c r="A78" s="3">
        <v>26724</v>
      </c>
      <c r="B78" s="64">
        <v>99.041619999999995</v>
      </c>
    </row>
    <row r="79" spans="1:2">
      <c r="A79" s="3">
        <v>26755</v>
      </c>
      <c r="B79" s="64">
        <v>98.571430000000007</v>
      </c>
    </row>
    <row r="80" spans="1:2">
      <c r="A80" s="3">
        <v>26785</v>
      </c>
      <c r="B80" s="64">
        <v>98.878510000000006</v>
      </c>
    </row>
    <row r="81" spans="1:2">
      <c r="A81" s="3">
        <v>26816</v>
      </c>
      <c r="B81" s="64">
        <v>98.662379999999999</v>
      </c>
    </row>
    <row r="82" spans="1:2">
      <c r="A82" s="3">
        <v>26846</v>
      </c>
      <c r="B82" s="64">
        <v>98.686430000000001</v>
      </c>
    </row>
    <row r="83" spans="1:2">
      <c r="A83" s="3">
        <v>26877</v>
      </c>
      <c r="B83" s="64">
        <v>98.213229999999996</v>
      </c>
    </row>
    <row r="84" spans="1:2">
      <c r="A84" s="3">
        <v>26908</v>
      </c>
      <c r="B84" s="64">
        <v>98.66216</v>
      </c>
    </row>
    <row r="85" spans="1:2">
      <c r="A85" s="3">
        <v>26938</v>
      </c>
      <c r="B85" s="64">
        <v>99.131219999999999</v>
      </c>
    </row>
    <row r="86" spans="1:2">
      <c r="A86" s="3">
        <v>26969</v>
      </c>
      <c r="B86" s="64">
        <v>99.263679999999994</v>
      </c>
    </row>
    <row r="87" spans="1:2">
      <c r="A87" s="3">
        <v>26999</v>
      </c>
      <c r="B87" s="64">
        <v>98.677149999999997</v>
      </c>
    </row>
    <row r="88" spans="1:2">
      <c r="A88" s="3">
        <v>27030</v>
      </c>
      <c r="B88" s="64">
        <v>97.724140000000006</v>
      </c>
    </row>
    <row r="89" spans="1:2">
      <c r="A89" s="3">
        <v>27061</v>
      </c>
      <c r="B89" s="64">
        <v>97.143870000000007</v>
      </c>
    </row>
    <row r="90" spans="1:2">
      <c r="A90" s="3">
        <v>27089</v>
      </c>
      <c r="B90" s="64">
        <v>96.866439999999997</v>
      </c>
    </row>
    <row r="91" spans="1:2">
      <c r="A91" s="3">
        <v>27120</v>
      </c>
      <c r="B91" s="64">
        <v>96.326890000000006</v>
      </c>
    </row>
    <row r="92" spans="1:2">
      <c r="A92" s="3">
        <v>27150</v>
      </c>
      <c r="B92" s="64">
        <v>96.849649999999997</v>
      </c>
    </row>
    <row r="93" spans="1:2">
      <c r="A93" s="3">
        <v>27181</v>
      </c>
      <c r="B93" s="64">
        <v>96.430930000000004</v>
      </c>
    </row>
    <row r="94" spans="1:2">
      <c r="A94" s="3">
        <v>27211</v>
      </c>
      <c r="B94" s="64">
        <v>96.404079999999993</v>
      </c>
    </row>
    <row r="95" spans="1:2">
      <c r="A95" s="3">
        <v>27242</v>
      </c>
      <c r="B95" s="64">
        <v>95.174639999999997</v>
      </c>
    </row>
    <row r="96" spans="1:2">
      <c r="A96" s="3">
        <v>27273</v>
      </c>
      <c r="B96" s="64">
        <v>94.991169999999997</v>
      </c>
    </row>
    <row r="97" spans="1:2">
      <c r="A97" s="3">
        <v>27303</v>
      </c>
      <c r="B97" s="64">
        <v>94.50085</v>
      </c>
    </row>
    <row r="98" spans="1:2">
      <c r="A98" s="3">
        <v>27334</v>
      </c>
      <c r="B98" s="64">
        <v>91.220179999999999</v>
      </c>
    </row>
    <row r="99" spans="1:2">
      <c r="A99" s="3">
        <v>27364</v>
      </c>
      <c r="B99" s="64">
        <v>87.782219999999995</v>
      </c>
    </row>
    <row r="100" spans="1:2">
      <c r="A100" s="3">
        <v>27395</v>
      </c>
      <c r="B100" s="64">
        <v>86.416179999999997</v>
      </c>
    </row>
    <row r="101" spans="1:2">
      <c r="A101" s="3">
        <v>27426</v>
      </c>
      <c r="B101" s="64">
        <v>84.302310000000006</v>
      </c>
    </row>
    <row r="102" spans="1:2">
      <c r="A102" s="3">
        <v>27454</v>
      </c>
      <c r="B102" s="64">
        <v>83.237870000000001</v>
      </c>
    </row>
    <row r="103" spans="1:2">
      <c r="A103" s="3">
        <v>27485</v>
      </c>
      <c r="B103" s="64">
        <v>83.264939999999996</v>
      </c>
    </row>
    <row r="104" spans="1:2">
      <c r="A104" s="3">
        <v>27515</v>
      </c>
      <c r="B104" s="64">
        <v>82.890410000000003</v>
      </c>
    </row>
    <row r="105" spans="1:2">
      <c r="A105" s="3">
        <v>27546</v>
      </c>
      <c r="B105" s="64">
        <v>83.282169999999994</v>
      </c>
    </row>
    <row r="106" spans="1:2">
      <c r="A106" s="3">
        <v>27576</v>
      </c>
      <c r="B106" s="64">
        <v>84.016139999999993</v>
      </c>
    </row>
    <row r="107" spans="1:2">
      <c r="A107" s="3">
        <v>27607</v>
      </c>
      <c r="B107" s="64">
        <v>84.706040000000002</v>
      </c>
    </row>
    <row r="108" spans="1:2">
      <c r="A108" s="3">
        <v>27638</v>
      </c>
      <c r="B108" s="64">
        <v>85.660169999999994</v>
      </c>
    </row>
    <row r="109" spans="1:2">
      <c r="A109" s="3">
        <v>27668</v>
      </c>
      <c r="B109" s="64">
        <v>85.885249999999999</v>
      </c>
    </row>
    <row r="110" spans="1:2">
      <c r="A110" s="3">
        <v>27699</v>
      </c>
      <c r="B110" s="64">
        <v>85.852810000000005</v>
      </c>
    </row>
    <row r="111" spans="1:2">
      <c r="A111" s="3">
        <v>27729</v>
      </c>
      <c r="B111" s="64">
        <v>86.860860000000002</v>
      </c>
    </row>
    <row r="112" spans="1:2">
      <c r="A112" s="3">
        <v>27760</v>
      </c>
      <c r="B112" s="64">
        <v>87.852140000000006</v>
      </c>
    </row>
    <row r="113" spans="1:2">
      <c r="A113" s="3">
        <v>27791</v>
      </c>
      <c r="B113" s="64">
        <v>88.567310000000006</v>
      </c>
    </row>
    <row r="114" spans="1:2">
      <c r="A114" s="3">
        <v>27820</v>
      </c>
      <c r="B114" s="64">
        <v>88.57123</v>
      </c>
    </row>
    <row r="115" spans="1:2">
      <c r="A115" s="3">
        <v>27851</v>
      </c>
      <c r="B115" s="64">
        <v>88.847989999999996</v>
      </c>
    </row>
    <row r="116" spans="1:2">
      <c r="A116" s="3">
        <v>27881</v>
      </c>
      <c r="B116" s="64">
        <v>89.029219999999995</v>
      </c>
    </row>
    <row r="117" spans="1:2">
      <c r="A117" s="3">
        <v>27912</v>
      </c>
      <c r="B117" s="64">
        <v>88.933019999999999</v>
      </c>
    </row>
    <row r="118" spans="1:2">
      <c r="A118" s="3">
        <v>27942</v>
      </c>
      <c r="B118" s="64">
        <v>89.240099999999998</v>
      </c>
    </row>
    <row r="119" spans="1:2">
      <c r="A119" s="3">
        <v>27973</v>
      </c>
      <c r="B119" s="64">
        <v>89.650540000000007</v>
      </c>
    </row>
    <row r="120" spans="1:2">
      <c r="A120" s="3">
        <v>28004</v>
      </c>
      <c r="B120" s="64">
        <v>89.73948</v>
      </c>
    </row>
    <row r="121" spans="1:2">
      <c r="A121" s="3">
        <v>28034</v>
      </c>
      <c r="B121" s="64">
        <v>89.508690000000001</v>
      </c>
    </row>
    <row r="122" spans="1:2">
      <c r="A122" s="3">
        <v>28065</v>
      </c>
      <c r="B122" s="64">
        <v>90.668549999999996</v>
      </c>
    </row>
    <row r="123" spans="1:2">
      <c r="A123" s="3">
        <v>28095</v>
      </c>
      <c r="B123" s="64">
        <v>91.418300000000002</v>
      </c>
    </row>
    <row r="124" spans="1:2">
      <c r="A124" s="3">
        <v>28126</v>
      </c>
      <c r="B124" s="64">
        <v>90.564400000000006</v>
      </c>
    </row>
    <row r="125" spans="1:2">
      <c r="A125" s="3">
        <v>28157</v>
      </c>
      <c r="B125" s="64">
        <v>91.761619999999994</v>
      </c>
    </row>
    <row r="126" spans="1:2">
      <c r="A126" s="3">
        <v>28185</v>
      </c>
      <c r="B126" s="64">
        <v>92.667540000000002</v>
      </c>
    </row>
    <row r="127" spans="1:2">
      <c r="A127" s="3">
        <v>28216</v>
      </c>
      <c r="B127" s="64">
        <v>93.319400000000002</v>
      </c>
    </row>
    <row r="128" spans="1:2">
      <c r="A128" s="3">
        <v>28246</v>
      </c>
      <c r="B128" s="64">
        <v>93.789140000000003</v>
      </c>
    </row>
    <row r="129" spans="1:2">
      <c r="A129" s="3">
        <v>28277</v>
      </c>
      <c r="B129" s="64">
        <v>94.241990000000001</v>
      </c>
    </row>
    <row r="130" spans="1:2">
      <c r="A130" s="3">
        <v>28307</v>
      </c>
      <c r="B130" s="64">
        <v>94.100250000000003</v>
      </c>
    </row>
    <row r="131" spans="1:2">
      <c r="A131" s="3">
        <v>28338</v>
      </c>
      <c r="B131" s="64">
        <v>93.915890000000005</v>
      </c>
    </row>
    <row r="132" spans="1:2">
      <c r="A132" s="3">
        <v>28369</v>
      </c>
      <c r="B132" s="64">
        <v>94.022049999999993</v>
      </c>
    </row>
    <row r="133" spans="1:2">
      <c r="A133" s="3">
        <v>28399</v>
      </c>
      <c r="B133" s="64">
        <v>93.893180000000001</v>
      </c>
    </row>
    <row r="134" spans="1:2">
      <c r="A134" s="3">
        <v>28430</v>
      </c>
      <c r="B134" s="64">
        <v>93.797979999999995</v>
      </c>
    </row>
    <row r="135" spans="1:2">
      <c r="A135" s="3">
        <v>28460</v>
      </c>
      <c r="B135" s="64">
        <v>93.685770000000005</v>
      </c>
    </row>
    <row r="136" spans="1:2">
      <c r="A136" s="3">
        <v>28491</v>
      </c>
      <c r="B136" s="64">
        <v>92.058639999999997</v>
      </c>
    </row>
    <row r="137" spans="1:2">
      <c r="A137" s="3">
        <v>28522</v>
      </c>
      <c r="B137" s="64">
        <v>92.295689999999993</v>
      </c>
    </row>
    <row r="138" spans="1:2">
      <c r="A138" s="3">
        <v>28550</v>
      </c>
      <c r="B138" s="64">
        <v>93.813299999999998</v>
      </c>
    </row>
    <row r="139" spans="1:2">
      <c r="A139" s="3">
        <v>28581</v>
      </c>
      <c r="B139" s="64">
        <v>95.413480000000007</v>
      </c>
    </row>
    <row r="140" spans="1:2">
      <c r="A140" s="3">
        <v>28611</v>
      </c>
      <c r="B140" s="64">
        <v>95.618309999999994</v>
      </c>
    </row>
    <row r="141" spans="1:2">
      <c r="A141" s="3">
        <v>28642</v>
      </c>
      <c r="B141" s="64">
        <v>95.973939999999999</v>
      </c>
    </row>
    <row r="142" spans="1:2">
      <c r="A142" s="3">
        <v>28672</v>
      </c>
      <c r="B142" s="64">
        <v>95.643150000000006</v>
      </c>
    </row>
    <row r="143" spans="1:2">
      <c r="A143" s="3">
        <v>28703</v>
      </c>
      <c r="B143" s="64">
        <v>95.768330000000006</v>
      </c>
    </row>
    <row r="144" spans="1:2">
      <c r="A144" s="3">
        <v>28734</v>
      </c>
      <c r="B144" s="64">
        <v>95.743610000000004</v>
      </c>
    </row>
    <row r="145" spans="1:2">
      <c r="A145" s="3">
        <v>28764</v>
      </c>
      <c r="B145" s="64">
        <v>96.215919999999997</v>
      </c>
    </row>
    <row r="146" spans="1:2">
      <c r="A146" s="3">
        <v>28795</v>
      </c>
      <c r="B146" s="64">
        <v>96.692250000000001</v>
      </c>
    </row>
    <row r="147" spans="1:2">
      <c r="A147" s="3">
        <v>28825</v>
      </c>
      <c r="B147" s="64">
        <v>96.916219999999996</v>
      </c>
    </row>
    <row r="148" spans="1:2">
      <c r="A148" s="3">
        <v>28856</v>
      </c>
      <c r="B148" s="64">
        <v>96.128659999999996</v>
      </c>
    </row>
    <row r="149" spans="1:2">
      <c r="A149" s="3">
        <v>28887</v>
      </c>
      <c r="B149" s="64">
        <v>96.338189999999997</v>
      </c>
    </row>
    <row r="150" spans="1:2">
      <c r="A150" s="3">
        <v>28915</v>
      </c>
      <c r="B150" s="64">
        <v>96.373649999999998</v>
      </c>
    </row>
    <row r="151" spans="1:2">
      <c r="A151" s="3">
        <v>28946</v>
      </c>
      <c r="B151" s="64">
        <v>94.980099999999993</v>
      </c>
    </row>
    <row r="152" spans="1:2">
      <c r="A152" s="3">
        <v>28976</v>
      </c>
      <c r="B152" s="64">
        <v>95.563829999999996</v>
      </c>
    </row>
    <row r="153" spans="1:2">
      <c r="A153" s="3">
        <v>29007</v>
      </c>
      <c r="B153" s="64">
        <v>95.32835</v>
      </c>
    </row>
    <row r="154" spans="1:2">
      <c r="A154" s="3">
        <v>29037</v>
      </c>
      <c r="B154" s="64">
        <v>94.933229999999995</v>
      </c>
    </row>
    <row r="155" spans="1:2">
      <c r="A155" s="3">
        <v>29068</v>
      </c>
      <c r="B155" s="64">
        <v>94.084919999999997</v>
      </c>
    </row>
    <row r="156" spans="1:2">
      <c r="A156" s="3">
        <v>29099</v>
      </c>
      <c r="B156" s="64">
        <v>93.858949999999993</v>
      </c>
    </row>
    <row r="157" spans="1:2">
      <c r="A157" s="3">
        <v>29129</v>
      </c>
      <c r="B157" s="64">
        <v>94.296909999999997</v>
      </c>
    </row>
    <row r="158" spans="1:2">
      <c r="A158" s="3">
        <v>29160</v>
      </c>
      <c r="B158" s="64">
        <v>93.944190000000006</v>
      </c>
    </row>
    <row r="159" spans="1:2">
      <c r="A159" s="3">
        <v>29190</v>
      </c>
      <c r="B159" s="64">
        <v>93.817779999999999</v>
      </c>
    </row>
    <row r="160" spans="1:2">
      <c r="A160" s="3">
        <v>29221</v>
      </c>
      <c r="B160" s="64">
        <v>94.133589999999998</v>
      </c>
    </row>
    <row r="161" spans="1:2">
      <c r="A161" s="3">
        <v>29252</v>
      </c>
      <c r="B161" s="64">
        <v>93.992410000000007</v>
      </c>
    </row>
    <row r="162" spans="1:2">
      <c r="A162" s="3">
        <v>29281</v>
      </c>
      <c r="B162" s="64">
        <v>93.42859</v>
      </c>
    </row>
    <row r="163" spans="1:2">
      <c r="A163" s="3">
        <v>29312</v>
      </c>
      <c r="B163" s="64">
        <v>91.415049999999994</v>
      </c>
    </row>
    <row r="164" spans="1:2">
      <c r="A164" s="3">
        <v>29342</v>
      </c>
      <c r="B164" s="64">
        <v>89.018370000000004</v>
      </c>
    </row>
    <row r="165" spans="1:2">
      <c r="A165" s="3">
        <v>29373</v>
      </c>
      <c r="B165" s="64">
        <v>87.714200000000005</v>
      </c>
    </row>
    <row r="166" spans="1:2">
      <c r="A166" s="3">
        <v>29403</v>
      </c>
      <c r="B166" s="64">
        <v>86.934139999999999</v>
      </c>
    </row>
    <row r="167" spans="1:2">
      <c r="A167" s="3">
        <v>29434</v>
      </c>
      <c r="B167" s="64">
        <v>87.052610000000001</v>
      </c>
    </row>
    <row r="168" spans="1:2">
      <c r="A168" s="3">
        <v>29465</v>
      </c>
      <c r="B168" s="64">
        <v>88.339209999999994</v>
      </c>
    </row>
    <row r="169" spans="1:2">
      <c r="A169" s="3">
        <v>29495</v>
      </c>
      <c r="B169" s="64">
        <v>89.286969999999997</v>
      </c>
    </row>
    <row r="170" spans="1:2">
      <c r="A170" s="3">
        <v>29526</v>
      </c>
      <c r="B170" s="64">
        <v>90.591250000000002</v>
      </c>
    </row>
    <row r="171" spans="1:2">
      <c r="A171" s="3">
        <v>29556</v>
      </c>
      <c r="B171" s="64">
        <v>90.999129999999994</v>
      </c>
    </row>
    <row r="172" spans="1:2">
      <c r="A172" s="3">
        <v>29587</v>
      </c>
      <c r="B172" s="64">
        <v>90.230029999999999</v>
      </c>
    </row>
    <row r="173" spans="1:2">
      <c r="A173" s="3">
        <v>29618</v>
      </c>
      <c r="B173" s="64">
        <v>89.660160000000005</v>
      </c>
    </row>
    <row r="174" spans="1:2">
      <c r="A174" s="3">
        <v>29646</v>
      </c>
      <c r="B174" s="64">
        <v>89.908850000000001</v>
      </c>
    </row>
    <row r="175" spans="1:2">
      <c r="A175" s="3">
        <v>29677</v>
      </c>
      <c r="B175" s="64">
        <v>89.323999999999998</v>
      </c>
    </row>
    <row r="176" spans="1:2">
      <c r="A176" s="3">
        <v>29707</v>
      </c>
      <c r="B176" s="64">
        <v>89.621229999999997</v>
      </c>
    </row>
    <row r="177" spans="1:2">
      <c r="A177" s="3">
        <v>29738</v>
      </c>
      <c r="B177" s="64">
        <v>89.873159999999999</v>
      </c>
    </row>
    <row r="178" spans="1:2">
      <c r="A178" s="3">
        <v>29768</v>
      </c>
      <c r="B178" s="64">
        <v>90.240989999999996</v>
      </c>
    </row>
    <row r="179" spans="1:2">
      <c r="A179" s="3">
        <v>29799</v>
      </c>
      <c r="B179" s="64">
        <v>89.91131</v>
      </c>
    </row>
    <row r="180" spans="1:2">
      <c r="A180" s="3">
        <v>29830</v>
      </c>
      <c r="B180" s="64">
        <v>89.266720000000007</v>
      </c>
    </row>
    <row r="181" spans="1:2">
      <c r="A181" s="3">
        <v>29860</v>
      </c>
      <c r="B181" s="64">
        <v>88.367400000000004</v>
      </c>
    </row>
    <row r="182" spans="1:2">
      <c r="A182" s="3">
        <v>29891</v>
      </c>
      <c r="B182" s="64">
        <v>87.137069999999994</v>
      </c>
    </row>
    <row r="183" spans="1:2">
      <c r="A183" s="3">
        <v>29921</v>
      </c>
      <c r="B183" s="64">
        <v>85.995220000000003</v>
      </c>
    </row>
    <row r="184" spans="1:2">
      <c r="A184" s="3">
        <v>29952</v>
      </c>
      <c r="B184" s="64">
        <v>84.046130000000005</v>
      </c>
    </row>
    <row r="185" spans="1:2">
      <c r="A185" s="3">
        <v>29983</v>
      </c>
      <c r="B185" s="64">
        <v>85.575599999999994</v>
      </c>
    </row>
    <row r="186" spans="1:2">
      <c r="A186" s="3">
        <v>30011</v>
      </c>
      <c r="B186" s="64">
        <v>84.820260000000005</v>
      </c>
    </row>
    <row r="187" spans="1:2">
      <c r="A187" s="3">
        <v>30042</v>
      </c>
      <c r="B187" s="64">
        <v>83.871830000000003</v>
      </c>
    </row>
    <row r="188" spans="1:2">
      <c r="A188" s="3">
        <v>30072</v>
      </c>
      <c r="B188" s="64">
        <v>83.161469999999994</v>
      </c>
    </row>
    <row r="189" spans="1:2">
      <c r="A189" s="3">
        <v>30103</v>
      </c>
      <c r="B189" s="64">
        <v>82.802589999999995</v>
      </c>
    </row>
    <row r="190" spans="1:2">
      <c r="A190" s="3">
        <v>30133</v>
      </c>
      <c r="B190" s="64">
        <v>82.391360000000006</v>
      </c>
    </row>
    <row r="191" spans="1:2">
      <c r="A191" s="3">
        <v>30164</v>
      </c>
      <c r="B191" s="64">
        <v>81.526499999999999</v>
      </c>
    </row>
    <row r="192" spans="1:2">
      <c r="A192" s="3">
        <v>30195</v>
      </c>
      <c r="B192" s="64">
        <v>81.212479999999999</v>
      </c>
    </row>
    <row r="193" spans="1:2">
      <c r="A193" s="3">
        <v>30225</v>
      </c>
      <c r="B193" s="64">
        <v>80.349519999999998</v>
      </c>
    </row>
    <row r="194" spans="1:2">
      <c r="A194" s="3">
        <v>30256</v>
      </c>
      <c r="B194" s="64">
        <v>80.021410000000003</v>
      </c>
    </row>
    <row r="195" spans="1:2">
      <c r="A195" s="3">
        <v>30286</v>
      </c>
      <c r="B195" s="64">
        <v>79.390249999999995</v>
      </c>
    </row>
    <row r="196" spans="1:2">
      <c r="A196" s="3">
        <v>30317</v>
      </c>
      <c r="B196" s="64">
        <v>80.810980000000001</v>
      </c>
    </row>
    <row r="197" spans="1:2">
      <c r="A197" s="3">
        <v>30348</v>
      </c>
      <c r="B197" s="64">
        <v>80.277590000000004</v>
      </c>
    </row>
    <row r="198" spans="1:2">
      <c r="A198" s="3">
        <v>30376</v>
      </c>
      <c r="B198" s="64">
        <v>80.912559999999999</v>
      </c>
    </row>
    <row r="199" spans="1:2">
      <c r="A199" s="3">
        <v>30407</v>
      </c>
      <c r="B199" s="64">
        <v>81.910659999999993</v>
      </c>
    </row>
    <row r="200" spans="1:2">
      <c r="A200" s="3">
        <v>30437</v>
      </c>
      <c r="B200" s="64">
        <v>82.392250000000004</v>
      </c>
    </row>
    <row r="201" spans="1:2">
      <c r="A201" s="3">
        <v>30468</v>
      </c>
      <c r="B201" s="64">
        <v>82.869929999999997</v>
      </c>
    </row>
    <row r="202" spans="1:2">
      <c r="A202" s="3">
        <v>30498</v>
      </c>
      <c r="B202" s="64">
        <v>84.0779</v>
      </c>
    </row>
    <row r="203" spans="1:2">
      <c r="A203" s="3">
        <v>30529</v>
      </c>
      <c r="B203" s="64">
        <v>85.040869999999998</v>
      </c>
    </row>
    <row r="204" spans="1:2">
      <c r="A204" s="3">
        <v>30560</v>
      </c>
      <c r="B204" s="64">
        <v>86.228579999999994</v>
      </c>
    </row>
    <row r="205" spans="1:2">
      <c r="A205" s="3">
        <v>30590</v>
      </c>
      <c r="B205" s="64">
        <v>86.840950000000007</v>
      </c>
    </row>
    <row r="206" spans="1:2">
      <c r="A206" s="3">
        <v>30621</v>
      </c>
      <c r="B206" s="64">
        <v>87.159329999999997</v>
      </c>
    </row>
    <row r="207" spans="1:2">
      <c r="A207" s="3">
        <v>30651</v>
      </c>
      <c r="B207" s="64">
        <v>87.505120000000005</v>
      </c>
    </row>
    <row r="208" spans="1:2">
      <c r="A208" s="3">
        <v>30682</v>
      </c>
      <c r="B208" s="64">
        <v>89.139970000000005</v>
      </c>
    </row>
    <row r="209" spans="1:2">
      <c r="A209" s="3">
        <v>30713</v>
      </c>
      <c r="B209" s="64">
        <v>89.424679999999995</v>
      </c>
    </row>
    <row r="210" spans="1:2">
      <c r="A210" s="3">
        <v>30742</v>
      </c>
      <c r="B210" s="64">
        <v>89.717110000000005</v>
      </c>
    </row>
    <row r="211" spans="1:2">
      <c r="A211" s="3">
        <v>30773</v>
      </c>
      <c r="B211" s="64">
        <v>90.104730000000004</v>
      </c>
    </row>
    <row r="212" spans="1:2">
      <c r="A212" s="3">
        <v>30803</v>
      </c>
      <c r="B212" s="64">
        <v>90.421210000000002</v>
      </c>
    </row>
    <row r="213" spans="1:2">
      <c r="A213" s="3">
        <v>30834</v>
      </c>
      <c r="B213" s="64">
        <v>90.572339999999997</v>
      </c>
    </row>
    <row r="214" spans="1:2">
      <c r="A214" s="3">
        <v>30864</v>
      </c>
      <c r="B214" s="64">
        <v>90.636330000000001</v>
      </c>
    </row>
    <row r="215" spans="1:2">
      <c r="A215" s="3">
        <v>30895</v>
      </c>
      <c r="B215" s="64">
        <v>90.548850000000002</v>
      </c>
    </row>
    <row r="216" spans="1:2">
      <c r="A216" s="3">
        <v>30926</v>
      </c>
      <c r="B216" s="64">
        <v>90.090969999999999</v>
      </c>
    </row>
    <row r="217" spans="1:2">
      <c r="A217" s="3">
        <v>30956</v>
      </c>
      <c r="B217" s="64">
        <v>89.847210000000004</v>
      </c>
    </row>
    <row r="218" spans="1:2">
      <c r="A218" s="3">
        <v>30987</v>
      </c>
      <c r="B218" s="64">
        <v>89.935810000000004</v>
      </c>
    </row>
    <row r="219" spans="1:2">
      <c r="A219" s="3">
        <v>31017</v>
      </c>
      <c r="B219" s="64">
        <v>89.765990000000002</v>
      </c>
    </row>
    <row r="220" spans="1:2">
      <c r="A220" s="3">
        <v>31048</v>
      </c>
      <c r="B220" s="64">
        <v>89.503550000000004</v>
      </c>
    </row>
    <row r="221" spans="1:2">
      <c r="A221" s="3">
        <v>31079</v>
      </c>
      <c r="B221" s="64">
        <v>89.549409999999995</v>
      </c>
    </row>
    <row r="222" spans="1:2">
      <c r="A222" s="3">
        <v>31107</v>
      </c>
      <c r="B222" s="64">
        <v>89.464839999999995</v>
      </c>
    </row>
    <row r="223" spans="1:2">
      <c r="A223" s="3">
        <v>31138</v>
      </c>
      <c r="B223" s="64">
        <v>89.056070000000005</v>
      </c>
    </row>
    <row r="224" spans="1:2">
      <c r="A224" s="3">
        <v>31168</v>
      </c>
      <c r="B224" s="64">
        <v>88.99879</v>
      </c>
    </row>
    <row r="225" spans="1:2">
      <c r="A225" s="3">
        <v>31199</v>
      </c>
      <c r="B225" s="64">
        <v>88.748099999999994</v>
      </c>
    </row>
    <row r="226" spans="1:2">
      <c r="A226" s="3">
        <v>31229</v>
      </c>
      <c r="B226" s="64">
        <v>88.107089999999999</v>
      </c>
    </row>
    <row r="227" spans="1:2">
      <c r="A227" s="3">
        <v>31260</v>
      </c>
      <c r="B227" s="64">
        <v>88.202169999999995</v>
      </c>
    </row>
    <row r="228" spans="1:2">
      <c r="A228" s="3">
        <v>31291</v>
      </c>
      <c r="B228" s="64">
        <v>88.348609999999994</v>
      </c>
    </row>
    <row r="229" spans="1:2">
      <c r="A229" s="3">
        <v>31321</v>
      </c>
      <c r="B229" s="64">
        <v>87.868799999999993</v>
      </c>
    </row>
    <row r="230" spans="1:2">
      <c r="A230" s="3">
        <v>31352</v>
      </c>
      <c r="B230" s="64">
        <v>88.013120000000001</v>
      </c>
    </row>
    <row r="231" spans="1:2">
      <c r="A231" s="3">
        <v>31382</v>
      </c>
      <c r="B231" s="64">
        <v>88.733890000000002</v>
      </c>
    </row>
    <row r="232" spans="1:2">
      <c r="A232" s="3">
        <v>31413</v>
      </c>
      <c r="B232" s="64">
        <v>89.05753</v>
      </c>
    </row>
    <row r="233" spans="1:2">
      <c r="A233" s="3">
        <v>31444</v>
      </c>
      <c r="B233" s="64">
        <v>88.316950000000006</v>
      </c>
    </row>
    <row r="234" spans="1:2">
      <c r="A234" s="3">
        <v>31472</v>
      </c>
      <c r="B234" s="64">
        <v>87.57302</v>
      </c>
    </row>
    <row r="235" spans="1:2">
      <c r="A235" s="3">
        <v>31503</v>
      </c>
      <c r="B235" s="64">
        <v>87.559600000000003</v>
      </c>
    </row>
    <row r="236" spans="1:2">
      <c r="A236" s="3">
        <v>31533</v>
      </c>
      <c r="B236" s="64">
        <v>87.618549999999999</v>
      </c>
    </row>
    <row r="237" spans="1:2">
      <c r="A237" s="3">
        <v>31564</v>
      </c>
      <c r="B237" s="64">
        <v>87.172640000000001</v>
      </c>
    </row>
    <row r="238" spans="1:2">
      <c r="A238" s="3">
        <v>31594</v>
      </c>
      <c r="B238" s="64">
        <v>87.610389999999995</v>
      </c>
    </row>
    <row r="239" spans="1:2">
      <c r="A239" s="3">
        <v>31625</v>
      </c>
      <c r="B239" s="64">
        <v>87.355329999999995</v>
      </c>
    </row>
    <row r="240" spans="1:2">
      <c r="A240" s="3">
        <v>31656</v>
      </c>
      <c r="B240" s="64">
        <v>87.486099999999993</v>
      </c>
    </row>
    <row r="241" spans="1:2">
      <c r="A241" s="3">
        <v>31686</v>
      </c>
      <c r="B241" s="64">
        <v>87.743960000000001</v>
      </c>
    </row>
    <row r="242" spans="1:2">
      <c r="A242" s="3">
        <v>31717</v>
      </c>
      <c r="B242" s="64">
        <v>87.965680000000006</v>
      </c>
    </row>
    <row r="243" spans="1:2">
      <c r="A243" s="3">
        <v>31747</v>
      </c>
      <c r="B243" s="64">
        <v>88.675719999999998</v>
      </c>
    </row>
    <row r="244" spans="1:2">
      <c r="A244" s="3">
        <v>31778</v>
      </c>
      <c r="B244" s="64">
        <v>88.198819999999998</v>
      </c>
    </row>
    <row r="245" spans="1:2">
      <c r="A245" s="3">
        <v>31809</v>
      </c>
      <c r="B245" s="64">
        <v>89.22824</v>
      </c>
    </row>
    <row r="246" spans="1:2">
      <c r="A246" s="3">
        <v>31837</v>
      </c>
      <c r="B246" s="64">
        <v>89.195459999999997</v>
      </c>
    </row>
    <row r="247" spans="1:2">
      <c r="A247" s="3">
        <v>31868</v>
      </c>
      <c r="B247" s="64">
        <v>89.621350000000007</v>
      </c>
    </row>
    <row r="248" spans="1:2">
      <c r="A248" s="3">
        <v>31898</v>
      </c>
      <c r="B248" s="64">
        <v>90.020489999999995</v>
      </c>
    </row>
    <row r="249" spans="1:2">
      <c r="A249" s="3">
        <v>31929</v>
      </c>
      <c r="B249" s="64">
        <v>90.339659999999995</v>
      </c>
    </row>
    <row r="250" spans="1:2">
      <c r="A250" s="3">
        <v>31959</v>
      </c>
      <c r="B250" s="64">
        <v>90.792169999999999</v>
      </c>
    </row>
    <row r="251" spans="1:2">
      <c r="A251" s="3">
        <v>31990</v>
      </c>
      <c r="B251" s="64">
        <v>91.319289999999995</v>
      </c>
    </row>
    <row r="252" spans="1:2">
      <c r="A252" s="3">
        <v>32021</v>
      </c>
      <c r="B252" s="64">
        <v>91.534199999999998</v>
      </c>
    </row>
    <row r="253" spans="1:2">
      <c r="A253" s="3">
        <v>32051</v>
      </c>
      <c r="B253" s="64">
        <v>92.631739999999994</v>
      </c>
    </row>
    <row r="254" spans="1:2">
      <c r="A254" s="3">
        <v>32082</v>
      </c>
      <c r="B254" s="64">
        <v>92.969589999999997</v>
      </c>
    </row>
    <row r="255" spans="1:2">
      <c r="A255" s="3">
        <v>32112</v>
      </c>
      <c r="B255" s="64">
        <v>93.37388</v>
      </c>
    </row>
    <row r="256" spans="1:2">
      <c r="A256" s="3">
        <v>32143</v>
      </c>
      <c r="B256" s="64">
        <v>93.259219999999999</v>
      </c>
    </row>
    <row r="257" spans="1:2">
      <c r="A257" s="3">
        <v>32174</v>
      </c>
      <c r="B257" s="64">
        <v>93.652439999999999</v>
      </c>
    </row>
    <row r="258" spans="1:2">
      <c r="A258" s="3">
        <v>32203</v>
      </c>
      <c r="B258" s="64">
        <v>93.794619999999995</v>
      </c>
    </row>
    <row r="259" spans="1:2">
      <c r="A259" s="3">
        <v>32234</v>
      </c>
      <c r="B259" s="64">
        <v>94.301950000000005</v>
      </c>
    </row>
    <row r="260" spans="1:2">
      <c r="A260" s="3">
        <v>32264</v>
      </c>
      <c r="B260" s="64">
        <v>94.063999999999993</v>
      </c>
    </row>
    <row r="261" spans="1:2">
      <c r="A261" s="3">
        <v>32295</v>
      </c>
      <c r="B261" s="64">
        <v>94.29222</v>
      </c>
    </row>
    <row r="262" spans="1:2">
      <c r="A262" s="3">
        <v>32325</v>
      </c>
      <c r="B262" s="64">
        <v>94.261229999999998</v>
      </c>
    </row>
    <row r="263" spans="1:2">
      <c r="A263" s="3">
        <v>32356</v>
      </c>
      <c r="B263" s="64">
        <v>94.680959999999999</v>
      </c>
    </row>
    <row r="264" spans="1:2">
      <c r="A264" s="3">
        <v>32387</v>
      </c>
      <c r="B264" s="64">
        <v>94.314589999999995</v>
      </c>
    </row>
    <row r="265" spans="1:2">
      <c r="A265" s="3">
        <v>32417</v>
      </c>
      <c r="B265" s="64">
        <v>94.657359999999997</v>
      </c>
    </row>
    <row r="266" spans="1:2">
      <c r="A266" s="3">
        <v>32448</v>
      </c>
      <c r="B266" s="64">
        <v>94.809719999999999</v>
      </c>
    </row>
    <row r="267" spans="1:2">
      <c r="A267" s="3">
        <v>32478</v>
      </c>
      <c r="B267" s="64">
        <v>95.137159999999994</v>
      </c>
    </row>
    <row r="268" spans="1:2">
      <c r="A268" s="3">
        <v>32509</v>
      </c>
      <c r="B268" s="64">
        <v>95.298029999999997</v>
      </c>
    </row>
    <row r="269" spans="1:2">
      <c r="A269" s="3">
        <v>32540</v>
      </c>
      <c r="B269" s="64">
        <v>94.739800000000002</v>
      </c>
    </row>
    <row r="270" spans="1:2">
      <c r="A270" s="3">
        <v>32568</v>
      </c>
      <c r="B270" s="64">
        <v>94.831199999999995</v>
      </c>
    </row>
    <row r="271" spans="1:2">
      <c r="A271" s="3">
        <v>32599</v>
      </c>
      <c r="B271" s="64">
        <v>94.63006</v>
      </c>
    </row>
    <row r="272" spans="1:2">
      <c r="A272" s="3">
        <v>32629</v>
      </c>
      <c r="B272" s="64">
        <v>93.926519999999996</v>
      </c>
    </row>
    <row r="273" spans="1:2">
      <c r="A273" s="3">
        <v>32660</v>
      </c>
      <c r="B273" s="64">
        <v>93.728399999999993</v>
      </c>
    </row>
    <row r="274" spans="1:2">
      <c r="A274" s="3">
        <v>32690</v>
      </c>
      <c r="B274" s="64">
        <v>92.617869999999996</v>
      </c>
    </row>
    <row r="275" spans="1:2">
      <c r="A275" s="3">
        <v>32721</v>
      </c>
      <c r="B275" s="64">
        <v>93.304969999999997</v>
      </c>
    </row>
    <row r="276" spans="1:2">
      <c r="A276" s="3">
        <v>32752</v>
      </c>
      <c r="B276" s="64">
        <v>92.773259999999993</v>
      </c>
    </row>
    <row r="277" spans="1:2">
      <c r="A277" s="3">
        <v>32782</v>
      </c>
      <c r="B277" s="64">
        <v>92.430149999999998</v>
      </c>
    </row>
    <row r="278" spans="1:2">
      <c r="A278" s="3">
        <v>32813</v>
      </c>
      <c r="B278" s="64">
        <v>92.51249</v>
      </c>
    </row>
    <row r="279" spans="1:2">
      <c r="A279" s="3">
        <v>32843</v>
      </c>
      <c r="B279" s="64">
        <v>92.809839999999994</v>
      </c>
    </row>
    <row r="280" spans="1:2">
      <c r="A280" s="3">
        <v>32874</v>
      </c>
      <c r="B280" s="64">
        <v>92.099580000000003</v>
      </c>
    </row>
    <row r="281" spans="1:2">
      <c r="A281" s="3">
        <v>32905</v>
      </c>
      <c r="B281" s="64">
        <v>92.712509999999995</v>
      </c>
    </row>
    <row r="282" spans="1:2">
      <c r="A282" s="3">
        <v>32933</v>
      </c>
      <c r="B282" s="64">
        <v>92.936030000000002</v>
      </c>
    </row>
    <row r="283" spans="1:2">
      <c r="A283" s="3">
        <v>32964</v>
      </c>
      <c r="B283" s="64">
        <v>92.517750000000007</v>
      </c>
    </row>
    <row r="284" spans="1:2">
      <c r="A284" s="3">
        <v>32994</v>
      </c>
      <c r="B284" s="64">
        <v>92.590800000000002</v>
      </c>
    </row>
    <row r="285" spans="1:2">
      <c r="A285" s="3">
        <v>33025</v>
      </c>
      <c r="B285" s="64">
        <v>92.715419999999995</v>
      </c>
    </row>
    <row r="286" spans="1:2">
      <c r="A286" s="3">
        <v>33055</v>
      </c>
      <c r="B286" s="64">
        <v>92.385300000000001</v>
      </c>
    </row>
    <row r="287" spans="1:2">
      <c r="A287" s="3">
        <v>33086</v>
      </c>
      <c r="B287" s="64">
        <v>92.557130000000001</v>
      </c>
    </row>
    <row r="288" spans="1:2">
      <c r="A288" s="3">
        <v>33117</v>
      </c>
      <c r="B288" s="64">
        <v>92.428359999999998</v>
      </c>
    </row>
    <row r="289" spans="1:2">
      <c r="A289" s="3">
        <v>33147</v>
      </c>
      <c r="B289" s="64">
        <v>91.725710000000007</v>
      </c>
    </row>
    <row r="290" spans="1:2">
      <c r="A290" s="3">
        <v>33178</v>
      </c>
      <c r="B290" s="64">
        <v>90.461479999999995</v>
      </c>
    </row>
    <row r="291" spans="1:2">
      <c r="A291" s="3">
        <v>33208</v>
      </c>
      <c r="B291" s="64">
        <v>89.725939999999994</v>
      </c>
    </row>
    <row r="292" spans="1:2">
      <c r="A292" s="3">
        <v>33239</v>
      </c>
      <c r="B292" s="64">
        <v>89.331050000000005</v>
      </c>
    </row>
    <row r="293" spans="1:2">
      <c r="A293" s="3">
        <v>33270</v>
      </c>
      <c r="B293" s="64">
        <v>88.593379999999996</v>
      </c>
    </row>
    <row r="294" spans="1:2">
      <c r="A294" s="3">
        <v>33298</v>
      </c>
      <c r="B294" s="64">
        <v>88.015799999999999</v>
      </c>
    </row>
    <row r="295" spans="1:2">
      <c r="A295" s="3">
        <v>33329</v>
      </c>
      <c r="B295" s="64">
        <v>88.167379999999994</v>
      </c>
    </row>
    <row r="296" spans="1:2">
      <c r="A296" s="3">
        <v>33359</v>
      </c>
      <c r="B296" s="64">
        <v>88.976870000000005</v>
      </c>
    </row>
    <row r="297" spans="1:2">
      <c r="A297" s="3">
        <v>33390</v>
      </c>
      <c r="B297" s="64">
        <v>89.617320000000007</v>
      </c>
    </row>
    <row r="298" spans="1:2">
      <c r="A298" s="3">
        <v>33420</v>
      </c>
      <c r="B298" s="64">
        <v>89.780869999999993</v>
      </c>
    </row>
    <row r="299" spans="1:2">
      <c r="A299" s="3">
        <v>33451</v>
      </c>
      <c r="B299" s="64">
        <v>89.703900000000004</v>
      </c>
    </row>
    <row r="300" spans="1:2">
      <c r="A300" s="3">
        <v>33482</v>
      </c>
      <c r="B300" s="64">
        <v>90.341890000000006</v>
      </c>
    </row>
    <row r="301" spans="1:2">
      <c r="A301" s="3">
        <v>33512</v>
      </c>
      <c r="B301" s="64">
        <v>90.135940000000005</v>
      </c>
    </row>
    <row r="302" spans="1:2">
      <c r="A302" s="3">
        <v>33543</v>
      </c>
      <c r="B302" s="64">
        <v>89.893630000000002</v>
      </c>
    </row>
    <row r="303" spans="1:2">
      <c r="A303" s="3">
        <v>33573</v>
      </c>
      <c r="B303" s="64">
        <v>89.349620000000002</v>
      </c>
    </row>
    <row r="304" spans="1:2">
      <c r="A304" s="3">
        <v>33604</v>
      </c>
      <c r="B304" s="64">
        <v>88.716440000000006</v>
      </c>
    </row>
    <row r="305" spans="1:2">
      <c r="A305" s="3">
        <v>33635</v>
      </c>
      <c r="B305" s="64">
        <v>89.174539999999993</v>
      </c>
    </row>
    <row r="306" spans="1:2">
      <c r="A306" s="3">
        <v>33664</v>
      </c>
      <c r="B306" s="64">
        <v>89.740489999999994</v>
      </c>
    </row>
    <row r="307" spans="1:2">
      <c r="A307" s="3">
        <v>33695</v>
      </c>
      <c r="B307" s="64">
        <v>90.235060000000004</v>
      </c>
    </row>
    <row r="308" spans="1:2">
      <c r="A308" s="3">
        <v>33725</v>
      </c>
      <c r="B308" s="64">
        <v>90.329920000000001</v>
      </c>
    </row>
    <row r="309" spans="1:2">
      <c r="A309" s="3">
        <v>33756</v>
      </c>
      <c r="B309" s="64">
        <v>90.1751</v>
      </c>
    </row>
    <row r="310" spans="1:2">
      <c r="A310" s="3">
        <v>33786</v>
      </c>
      <c r="B310" s="64">
        <v>90.785229999999999</v>
      </c>
    </row>
    <row r="311" spans="1:2">
      <c r="A311" s="3">
        <v>33817</v>
      </c>
      <c r="B311" s="64">
        <v>90.078670000000002</v>
      </c>
    </row>
    <row r="312" spans="1:2">
      <c r="A312" s="3">
        <v>33848</v>
      </c>
      <c r="B312" s="64">
        <v>90.172300000000007</v>
      </c>
    </row>
    <row r="313" spans="1:2">
      <c r="A313" s="3">
        <v>33878</v>
      </c>
      <c r="B313" s="64">
        <v>90.600309999999993</v>
      </c>
    </row>
    <row r="314" spans="1:2">
      <c r="A314" s="3">
        <v>33909</v>
      </c>
      <c r="B314" s="64">
        <v>90.767560000000003</v>
      </c>
    </row>
    <row r="315" spans="1:2">
      <c r="A315" s="3">
        <v>33939</v>
      </c>
      <c r="B315" s="64">
        <v>90.737129999999993</v>
      </c>
    </row>
    <row r="316" spans="1:2">
      <c r="A316" s="3">
        <v>33970</v>
      </c>
      <c r="B316" s="64">
        <v>90.932339999999996</v>
      </c>
    </row>
    <row r="317" spans="1:2">
      <c r="A317" s="3">
        <v>34001</v>
      </c>
      <c r="B317" s="64">
        <v>91.219949999999997</v>
      </c>
    </row>
    <row r="318" spans="1:2">
      <c r="A318" s="3">
        <v>34029</v>
      </c>
      <c r="B318" s="64">
        <v>90.986710000000002</v>
      </c>
    </row>
    <row r="319" spans="1:2">
      <c r="A319" s="3">
        <v>34060</v>
      </c>
      <c r="B319" s="64">
        <v>91.101820000000004</v>
      </c>
    </row>
    <row r="320" spans="1:2">
      <c r="A320" s="3">
        <v>34090</v>
      </c>
      <c r="B320" s="64">
        <v>90.629400000000004</v>
      </c>
    </row>
    <row r="321" spans="1:2">
      <c r="A321" s="3">
        <v>34121</v>
      </c>
      <c r="B321" s="64">
        <v>90.69999</v>
      </c>
    </row>
    <row r="322" spans="1:2">
      <c r="A322" s="3">
        <v>34151</v>
      </c>
      <c r="B322" s="64">
        <v>90.794290000000004</v>
      </c>
    </row>
    <row r="323" spans="1:2">
      <c r="A323" s="3">
        <v>34182</v>
      </c>
      <c r="B323" s="64">
        <v>90.548069999999996</v>
      </c>
    </row>
    <row r="324" spans="1:2">
      <c r="A324" s="3">
        <v>34213</v>
      </c>
      <c r="B324" s="64">
        <v>90.854929999999996</v>
      </c>
    </row>
    <row r="325" spans="1:2">
      <c r="A325" s="3">
        <v>34243</v>
      </c>
      <c r="B325" s="64">
        <v>91.362920000000003</v>
      </c>
    </row>
    <row r="326" spans="1:2">
      <c r="A326" s="3">
        <v>34274</v>
      </c>
      <c r="B326" s="64">
        <v>91.603669999999994</v>
      </c>
    </row>
    <row r="327" spans="1:2">
      <c r="A327" s="3">
        <v>34304</v>
      </c>
      <c r="B327" s="64">
        <v>91.935469999999995</v>
      </c>
    </row>
    <row r="328" spans="1:2">
      <c r="A328" s="3">
        <v>34335</v>
      </c>
      <c r="B328" s="64">
        <v>92.007620000000003</v>
      </c>
    </row>
    <row r="329" spans="1:2">
      <c r="A329" s="3">
        <v>34366</v>
      </c>
      <c r="B329" s="64">
        <v>91.840490000000003</v>
      </c>
    </row>
    <row r="330" spans="1:2">
      <c r="A330" s="3">
        <v>34394</v>
      </c>
      <c r="B330" s="64">
        <v>92.51585</v>
      </c>
    </row>
    <row r="331" spans="1:2">
      <c r="A331" s="3">
        <v>34425</v>
      </c>
      <c r="B331" s="64">
        <v>92.807379999999995</v>
      </c>
    </row>
    <row r="332" spans="1:2">
      <c r="A332" s="3">
        <v>34455</v>
      </c>
      <c r="B332" s="64">
        <v>92.968580000000003</v>
      </c>
    </row>
    <row r="333" spans="1:2">
      <c r="A333" s="3">
        <v>34486</v>
      </c>
      <c r="B333" s="64">
        <v>93.308890000000005</v>
      </c>
    </row>
    <row r="334" spans="1:2">
      <c r="A334" s="3">
        <v>34516</v>
      </c>
      <c r="B334" s="64">
        <v>93.135819999999995</v>
      </c>
    </row>
    <row r="335" spans="1:2">
      <c r="A335" s="3">
        <v>34547</v>
      </c>
      <c r="B335" s="64">
        <v>93.458119999999994</v>
      </c>
    </row>
    <row r="336" spans="1:2">
      <c r="A336" s="3">
        <v>34578</v>
      </c>
      <c r="B336" s="64">
        <v>93.435860000000005</v>
      </c>
    </row>
    <row r="337" spans="1:2">
      <c r="A337" s="3">
        <v>34608</v>
      </c>
      <c r="B337" s="64">
        <v>93.891159999999999</v>
      </c>
    </row>
    <row r="338" spans="1:2">
      <c r="A338" s="3">
        <v>34639</v>
      </c>
      <c r="B338" s="64">
        <v>94.215360000000004</v>
      </c>
    </row>
    <row r="339" spans="1:2">
      <c r="A339" s="3">
        <v>34669</v>
      </c>
      <c r="B339" s="64">
        <v>94.838470000000001</v>
      </c>
    </row>
    <row r="340" spans="1:2">
      <c r="A340" s="3">
        <v>34700</v>
      </c>
      <c r="B340" s="64">
        <v>94.71105</v>
      </c>
    </row>
    <row r="341" spans="1:2">
      <c r="A341" s="3">
        <v>34731</v>
      </c>
      <c r="B341" s="64">
        <v>94.285169999999994</v>
      </c>
    </row>
    <row r="342" spans="1:2">
      <c r="A342" s="3">
        <v>34759</v>
      </c>
      <c r="B342" s="64">
        <v>94.111440000000002</v>
      </c>
    </row>
    <row r="343" spans="1:2">
      <c r="A343" s="3">
        <v>34790</v>
      </c>
      <c r="B343" s="64">
        <v>93.634540000000001</v>
      </c>
    </row>
    <row r="344" spans="1:2">
      <c r="A344" s="3">
        <v>34820</v>
      </c>
      <c r="B344" s="64">
        <v>93.771799999999999</v>
      </c>
    </row>
    <row r="345" spans="1:2">
      <c r="A345" s="3">
        <v>34851</v>
      </c>
      <c r="B345" s="64">
        <v>93.750550000000004</v>
      </c>
    </row>
    <row r="346" spans="1:2">
      <c r="A346" s="3">
        <v>34881</v>
      </c>
      <c r="B346" s="64">
        <v>93.026420000000002</v>
      </c>
    </row>
    <row r="347" spans="1:2">
      <c r="A347" s="3">
        <v>34912</v>
      </c>
      <c r="B347" s="64">
        <v>93.901229999999998</v>
      </c>
    </row>
    <row r="348" spans="1:2">
      <c r="A348" s="3">
        <v>34943</v>
      </c>
      <c r="B348" s="64">
        <v>93.906940000000006</v>
      </c>
    </row>
    <row r="349" spans="1:2">
      <c r="A349" s="3">
        <v>34973</v>
      </c>
      <c r="B349" s="64">
        <v>93.378360000000001</v>
      </c>
    </row>
    <row r="350" spans="1:2">
      <c r="A350" s="3">
        <v>35004</v>
      </c>
      <c r="B350" s="64">
        <v>93.229119999999995</v>
      </c>
    </row>
    <row r="351" spans="1:2">
      <c r="A351" s="3">
        <v>35034</v>
      </c>
      <c r="B351" s="64">
        <v>93.148129999999995</v>
      </c>
    </row>
    <row r="352" spans="1:2">
      <c r="A352" s="3">
        <v>35065</v>
      </c>
      <c r="B352" s="64">
        <v>92.241879999999995</v>
      </c>
    </row>
    <row r="353" spans="1:2">
      <c r="A353" s="3">
        <v>35096</v>
      </c>
      <c r="B353" s="64">
        <v>93.162790000000001</v>
      </c>
    </row>
    <row r="354" spans="1:2">
      <c r="A354" s="3">
        <v>35125</v>
      </c>
      <c r="B354" s="64">
        <v>92.60736</v>
      </c>
    </row>
    <row r="355" spans="1:2">
      <c r="A355" s="3">
        <v>35156</v>
      </c>
      <c r="B355" s="64">
        <v>93.104050000000001</v>
      </c>
    </row>
    <row r="356" spans="1:2">
      <c r="A356" s="3">
        <v>35186</v>
      </c>
      <c r="B356" s="64">
        <v>93.37791</v>
      </c>
    </row>
    <row r="357" spans="1:2">
      <c r="A357" s="3">
        <v>35217</v>
      </c>
      <c r="B357" s="64">
        <v>93.637330000000006</v>
      </c>
    </row>
    <row r="358" spans="1:2">
      <c r="A358" s="3">
        <v>35247</v>
      </c>
      <c r="B358" s="64">
        <v>93.206530000000001</v>
      </c>
    </row>
    <row r="359" spans="1:2">
      <c r="A359" s="3">
        <v>35278</v>
      </c>
      <c r="B359" s="64">
        <v>93.245459999999994</v>
      </c>
    </row>
    <row r="360" spans="1:2">
      <c r="A360" s="3">
        <v>35309</v>
      </c>
      <c r="B360" s="64">
        <v>93.392449999999997</v>
      </c>
    </row>
    <row r="361" spans="1:2">
      <c r="A361" s="3">
        <v>35339</v>
      </c>
      <c r="B361" s="64">
        <v>92.934799999999996</v>
      </c>
    </row>
    <row r="362" spans="1:2">
      <c r="A362" s="3">
        <v>35370</v>
      </c>
      <c r="B362" s="64">
        <v>93.316490000000002</v>
      </c>
    </row>
    <row r="363" spans="1:2">
      <c r="A363" s="3">
        <v>35400</v>
      </c>
      <c r="B363" s="64">
        <v>93.443349999999995</v>
      </c>
    </row>
    <row r="364" spans="1:2">
      <c r="A364" s="3">
        <v>35431</v>
      </c>
      <c r="B364" s="64">
        <v>93.15719</v>
      </c>
    </row>
    <row r="365" spans="1:2">
      <c r="A365" s="3">
        <v>35462</v>
      </c>
      <c r="B365" s="64">
        <v>93.786230000000003</v>
      </c>
    </row>
    <row r="366" spans="1:2">
      <c r="A366" s="3">
        <v>35490</v>
      </c>
      <c r="B366" s="64">
        <v>93.901340000000005</v>
      </c>
    </row>
    <row r="367" spans="1:2">
      <c r="A367" s="3">
        <v>35521</v>
      </c>
      <c r="B367" s="64">
        <v>93.497159999999994</v>
      </c>
    </row>
    <row r="368" spans="1:2">
      <c r="A368" s="3">
        <v>35551</v>
      </c>
      <c r="B368" s="64">
        <v>93.526250000000005</v>
      </c>
    </row>
    <row r="369" spans="1:2">
      <c r="A369" s="3">
        <v>35582</v>
      </c>
      <c r="B369" s="64">
        <v>93.442120000000003</v>
      </c>
    </row>
    <row r="370" spans="1:2">
      <c r="A370" s="3">
        <v>35612</v>
      </c>
      <c r="B370" s="64">
        <v>93.690359999999998</v>
      </c>
    </row>
    <row r="371" spans="1:2">
      <c r="A371" s="3">
        <v>35643</v>
      </c>
      <c r="B371" s="64">
        <v>94.080669999999998</v>
      </c>
    </row>
    <row r="372" spans="1:2">
      <c r="A372" s="3">
        <v>35674</v>
      </c>
      <c r="B372" s="64">
        <v>94.368510000000001</v>
      </c>
    </row>
    <row r="373" spans="1:2">
      <c r="A373" s="3">
        <v>35704</v>
      </c>
      <c r="B373" s="64">
        <v>94.611379999999997</v>
      </c>
    </row>
    <row r="374" spans="1:2">
      <c r="A374" s="3">
        <v>35735</v>
      </c>
      <c r="B374" s="64">
        <v>94.752219999999994</v>
      </c>
    </row>
    <row r="375" spans="1:2">
      <c r="A375" s="3">
        <v>35765</v>
      </c>
      <c r="B375" s="64">
        <v>94.537099999999995</v>
      </c>
    </row>
    <row r="376" spans="1:2">
      <c r="A376" s="3">
        <v>35796</v>
      </c>
      <c r="B376" s="64">
        <v>94.33417</v>
      </c>
    </row>
    <row r="377" spans="1:2">
      <c r="A377" s="3">
        <v>35827</v>
      </c>
      <c r="B377" s="64">
        <v>93.884559999999993</v>
      </c>
    </row>
    <row r="378" spans="1:2">
      <c r="A378" s="3">
        <v>35855</v>
      </c>
      <c r="B378" s="64">
        <v>93.314369999999997</v>
      </c>
    </row>
    <row r="379" spans="1:2">
      <c r="A379" s="3">
        <v>35886</v>
      </c>
      <c r="B379" s="64">
        <v>93.041179999999997</v>
      </c>
    </row>
    <row r="380" spans="1:2">
      <c r="A380" s="3">
        <v>35916</v>
      </c>
      <c r="B380" s="64">
        <v>93.070269999999994</v>
      </c>
    </row>
    <row r="381" spans="1:2">
      <c r="A381" s="3">
        <v>35947</v>
      </c>
      <c r="B381" s="64">
        <v>91.970820000000003</v>
      </c>
    </row>
    <row r="382" spans="1:2">
      <c r="A382" s="3">
        <v>35977</v>
      </c>
      <c r="B382" s="64">
        <v>91.102720000000005</v>
      </c>
    </row>
    <row r="383" spans="1:2">
      <c r="A383" s="3">
        <v>36008</v>
      </c>
      <c r="B383" s="64">
        <v>92.496269999999996</v>
      </c>
    </row>
    <row r="384" spans="1:2">
      <c r="A384" s="3">
        <v>36039</v>
      </c>
      <c r="B384" s="64">
        <v>91.953479999999999</v>
      </c>
    </row>
    <row r="385" spans="1:2">
      <c r="A385" s="3">
        <v>36069</v>
      </c>
      <c r="B385" s="64">
        <v>92.144220000000004</v>
      </c>
    </row>
    <row r="386" spans="1:2">
      <c r="A386" s="3">
        <v>36100</v>
      </c>
      <c r="B386" s="64">
        <v>91.637</v>
      </c>
    </row>
    <row r="387" spans="1:2">
      <c r="A387" s="3">
        <v>36130</v>
      </c>
      <c r="B387" s="64">
        <v>91.600980000000007</v>
      </c>
    </row>
    <row r="388" spans="1:2">
      <c r="A388" s="3">
        <v>36161</v>
      </c>
      <c r="B388" s="64">
        <v>91.587000000000003</v>
      </c>
    </row>
    <row r="389" spans="1:2">
      <c r="A389" s="3">
        <v>36192</v>
      </c>
      <c r="B389" s="64">
        <v>91.73612</v>
      </c>
    </row>
    <row r="390" spans="1:2">
      <c r="A390" s="3">
        <v>36220</v>
      </c>
      <c r="B390" s="64">
        <v>91.563280000000006</v>
      </c>
    </row>
    <row r="391" spans="1:2">
      <c r="A391" s="3">
        <v>36251</v>
      </c>
      <c r="B391" s="64">
        <v>91.413939999999997</v>
      </c>
    </row>
    <row r="392" spans="1:2">
      <c r="A392" s="3">
        <v>36281</v>
      </c>
      <c r="B392" s="64">
        <v>91.629949999999994</v>
      </c>
    </row>
    <row r="393" spans="1:2">
      <c r="A393" s="3">
        <v>36312</v>
      </c>
      <c r="B393" s="64">
        <v>91.234049999999996</v>
      </c>
    </row>
    <row r="394" spans="1:2">
      <c r="A394" s="3">
        <v>36342</v>
      </c>
      <c r="B394" s="64">
        <v>91.440449999999998</v>
      </c>
    </row>
    <row r="395" spans="1:2">
      <c r="A395" s="3">
        <v>36373</v>
      </c>
      <c r="B395" s="64">
        <v>91.51182</v>
      </c>
    </row>
    <row r="396" spans="1:2">
      <c r="A396" s="3">
        <v>36404</v>
      </c>
      <c r="B396" s="64">
        <v>90.808719999999994</v>
      </c>
    </row>
    <row r="397" spans="1:2">
      <c r="A397" s="3">
        <v>36434</v>
      </c>
      <c r="B397" s="64">
        <v>91.645169999999993</v>
      </c>
    </row>
    <row r="398" spans="1:2">
      <c r="A398" s="3">
        <v>36465</v>
      </c>
      <c r="B398" s="64">
        <v>91.811179999999993</v>
      </c>
    </row>
    <row r="399" spans="1:2">
      <c r="A399" s="3">
        <v>36495</v>
      </c>
      <c r="B399" s="64">
        <v>92.223870000000005</v>
      </c>
    </row>
    <row r="400" spans="1:2">
      <c r="A400" s="3">
        <v>36526</v>
      </c>
      <c r="B400" s="64">
        <v>91.836910000000003</v>
      </c>
    </row>
    <row r="401" spans="1:2">
      <c r="A401" s="3">
        <v>36557</v>
      </c>
      <c r="B401" s="64">
        <v>91.838139999999996</v>
      </c>
    </row>
    <row r="402" spans="1:2">
      <c r="A402" s="3">
        <v>36586</v>
      </c>
      <c r="B402" s="64">
        <v>91.882559999999998</v>
      </c>
    </row>
    <row r="403" spans="1:2">
      <c r="A403" s="3">
        <v>36617</v>
      </c>
      <c r="B403" s="64">
        <v>92.151150000000001</v>
      </c>
    </row>
    <row r="404" spans="1:2">
      <c r="A404" s="3">
        <v>36647</v>
      </c>
      <c r="B404" s="64">
        <v>92.107410000000002</v>
      </c>
    </row>
    <row r="405" spans="1:2">
      <c r="A405" s="3">
        <v>36678</v>
      </c>
      <c r="B405" s="64">
        <v>91.865889999999993</v>
      </c>
    </row>
    <row r="406" spans="1:2">
      <c r="A406" s="3">
        <v>36708</v>
      </c>
      <c r="B406" s="64">
        <v>91.401070000000004</v>
      </c>
    </row>
    <row r="407" spans="1:2">
      <c r="A407" s="3">
        <v>36739</v>
      </c>
      <c r="B407" s="64">
        <v>90.859290000000001</v>
      </c>
    </row>
    <row r="408" spans="1:2">
      <c r="A408" s="3">
        <v>36770</v>
      </c>
      <c r="B408" s="64">
        <v>90.94453</v>
      </c>
    </row>
    <row r="409" spans="1:2">
      <c r="A409" s="3">
        <v>36800</v>
      </c>
      <c r="B409" s="64">
        <v>90.311689999999999</v>
      </c>
    </row>
    <row r="410" spans="1:2">
      <c r="A410" s="3">
        <v>36831</v>
      </c>
      <c r="B410" s="64">
        <v>90.033919999999995</v>
      </c>
    </row>
    <row r="411" spans="1:2">
      <c r="A411" s="3">
        <v>36861</v>
      </c>
      <c r="B411" s="64">
        <v>89.433629999999994</v>
      </c>
    </row>
    <row r="412" spans="1:2">
      <c r="A412" s="3">
        <v>36892</v>
      </c>
      <c r="B412" s="64">
        <v>88.702680000000001</v>
      </c>
    </row>
    <row r="413" spans="1:2">
      <c r="A413" s="3">
        <v>36923</v>
      </c>
      <c r="B413" s="64">
        <v>87.83502</v>
      </c>
    </row>
    <row r="414" spans="1:2">
      <c r="A414" s="3">
        <v>36951</v>
      </c>
      <c r="B414" s="64">
        <v>87.340779999999995</v>
      </c>
    </row>
    <row r="415" spans="1:2">
      <c r="A415" s="3">
        <v>36982</v>
      </c>
      <c r="B415" s="64">
        <v>86.766779999999997</v>
      </c>
    </row>
    <row r="416" spans="1:2">
      <c r="A416" s="3">
        <v>37012</v>
      </c>
      <c r="B416" s="64">
        <v>86.055179999999993</v>
      </c>
    </row>
    <row r="417" spans="1:2">
      <c r="A417" s="3">
        <v>37043</v>
      </c>
      <c r="B417" s="64">
        <v>85.357569999999996</v>
      </c>
    </row>
    <row r="418" spans="1:2">
      <c r="A418" s="3">
        <v>37073</v>
      </c>
      <c r="B418" s="64">
        <v>84.615200000000002</v>
      </c>
    </row>
    <row r="419" spans="1:2">
      <c r="A419" s="3">
        <v>37104</v>
      </c>
      <c r="B419" s="64">
        <v>84.329830000000001</v>
      </c>
    </row>
    <row r="420" spans="1:2">
      <c r="A420" s="3">
        <v>37135</v>
      </c>
      <c r="B420" s="64">
        <v>83.676060000000007</v>
      </c>
    </row>
    <row r="421" spans="1:2">
      <c r="A421" s="3">
        <v>37165</v>
      </c>
      <c r="B421" s="64">
        <v>83.237200000000001</v>
      </c>
    </row>
    <row r="422" spans="1:2">
      <c r="A422" s="3">
        <v>37196</v>
      </c>
      <c r="B422" s="64">
        <v>82.579409999999996</v>
      </c>
    </row>
    <row r="423" spans="1:2">
      <c r="A423" s="3">
        <v>37226</v>
      </c>
      <c r="B423" s="64">
        <v>82.394159999999999</v>
      </c>
    </row>
    <row r="424" spans="1:2">
      <c r="A424" s="3">
        <v>37257</v>
      </c>
      <c r="B424" s="64">
        <v>82.830110000000005</v>
      </c>
    </row>
    <row r="425" spans="1:2">
      <c r="A425" s="3">
        <v>37288</v>
      </c>
      <c r="B425" s="64">
        <v>82.706490000000002</v>
      </c>
    </row>
    <row r="426" spans="1:2">
      <c r="A426" s="3">
        <v>37316</v>
      </c>
      <c r="B426" s="64">
        <v>83.231719999999996</v>
      </c>
    </row>
    <row r="427" spans="1:2">
      <c r="A427" s="3">
        <v>37347</v>
      </c>
      <c r="B427" s="64">
        <v>83.547190000000001</v>
      </c>
    </row>
    <row r="428" spans="1:2">
      <c r="A428" s="3">
        <v>37377</v>
      </c>
      <c r="B428" s="64">
        <v>83.843639999999994</v>
      </c>
    </row>
    <row r="429" spans="1:2">
      <c r="A429" s="3">
        <v>37408</v>
      </c>
      <c r="B429" s="64">
        <v>84.488460000000003</v>
      </c>
    </row>
    <row r="430" spans="1:2">
      <c r="A430" s="3">
        <v>37438</v>
      </c>
      <c r="B430" s="64">
        <v>84.434870000000004</v>
      </c>
    </row>
    <row r="431" spans="1:2">
      <c r="A431" s="3">
        <v>37469</v>
      </c>
      <c r="B431" s="64">
        <v>84.338099999999997</v>
      </c>
    </row>
    <row r="432" spans="1:2">
      <c r="A432" s="3">
        <v>37500</v>
      </c>
      <c r="B432" s="64">
        <v>84.421220000000005</v>
      </c>
    </row>
    <row r="433" spans="1:2">
      <c r="A433" s="3">
        <v>37530</v>
      </c>
      <c r="B433" s="64">
        <v>84.211799999999997</v>
      </c>
    </row>
    <row r="434" spans="1:2">
      <c r="A434" s="3">
        <v>37561</v>
      </c>
      <c r="B434" s="64">
        <v>84.697540000000004</v>
      </c>
    </row>
    <row r="435" spans="1:2">
      <c r="A435" s="3">
        <v>37591</v>
      </c>
      <c r="B435" s="64">
        <v>84.258899999999997</v>
      </c>
    </row>
    <row r="436" spans="1:2">
      <c r="A436" s="3">
        <v>37622</v>
      </c>
      <c r="B436" s="64">
        <v>84.991079999999997</v>
      </c>
    </row>
    <row r="437" spans="1:2">
      <c r="A437" s="3">
        <v>37653</v>
      </c>
      <c r="B437" s="64">
        <v>85.128349999999998</v>
      </c>
    </row>
    <row r="438" spans="1:2">
      <c r="A438" s="3">
        <v>37681</v>
      </c>
      <c r="B438" s="64">
        <v>84.926310000000001</v>
      </c>
    </row>
    <row r="439" spans="1:2">
      <c r="A439" s="3">
        <v>37712</v>
      </c>
      <c r="B439" s="64">
        <v>84.428719999999998</v>
      </c>
    </row>
    <row r="440" spans="1:2">
      <c r="A440" s="3">
        <v>37742</v>
      </c>
      <c r="B440" s="64">
        <v>84.433530000000005</v>
      </c>
    </row>
    <row r="441" spans="1:2">
      <c r="A441" s="3">
        <v>37773</v>
      </c>
      <c r="B441" s="64">
        <v>84.575710000000001</v>
      </c>
    </row>
    <row r="442" spans="1:2">
      <c r="A442" s="3">
        <v>37803</v>
      </c>
      <c r="B442" s="64">
        <v>85.034040000000005</v>
      </c>
    </row>
    <row r="443" spans="1:2">
      <c r="A443" s="3">
        <v>37834</v>
      </c>
      <c r="B443" s="64">
        <v>84.869479999999996</v>
      </c>
    </row>
    <row r="444" spans="1:2">
      <c r="A444" s="3">
        <v>37865</v>
      </c>
      <c r="B444" s="64">
        <v>85.432739999999995</v>
      </c>
    </row>
    <row r="445" spans="1:2">
      <c r="A445" s="3">
        <v>37895</v>
      </c>
      <c r="B445" s="64">
        <v>85.561170000000004</v>
      </c>
    </row>
    <row r="446" spans="1:2">
      <c r="A446" s="3">
        <v>37926</v>
      </c>
      <c r="B446" s="64">
        <v>86.154970000000006</v>
      </c>
    </row>
    <row r="447" spans="1:2">
      <c r="A447" s="3">
        <v>37956</v>
      </c>
      <c r="B447" s="64">
        <v>86.211020000000005</v>
      </c>
    </row>
    <row r="448" spans="1:2">
      <c r="A448" s="3">
        <v>37987</v>
      </c>
      <c r="B448" s="64">
        <v>86.367519999999999</v>
      </c>
    </row>
    <row r="449" spans="1:2">
      <c r="A449" s="3">
        <v>38018</v>
      </c>
      <c r="B449" s="64">
        <v>86.918139999999994</v>
      </c>
    </row>
    <row r="450" spans="1:2">
      <c r="A450" s="3">
        <v>38047</v>
      </c>
      <c r="B450" s="64">
        <v>86.595290000000006</v>
      </c>
    </row>
    <row r="451" spans="1:2">
      <c r="A451" s="3">
        <v>38078</v>
      </c>
      <c r="B451" s="64">
        <v>86.948679999999996</v>
      </c>
    </row>
    <row r="452" spans="1:2">
      <c r="A452" s="3">
        <v>38108</v>
      </c>
      <c r="B452" s="64">
        <v>87.609719999999996</v>
      </c>
    </row>
    <row r="453" spans="1:2">
      <c r="A453" s="3">
        <v>38139</v>
      </c>
      <c r="B453" s="64">
        <v>86.949129999999997</v>
      </c>
    </row>
    <row r="454" spans="1:2">
      <c r="A454" s="3">
        <v>38169</v>
      </c>
      <c r="B454" s="64">
        <v>87.599090000000004</v>
      </c>
    </row>
    <row r="455" spans="1:2">
      <c r="A455" s="3">
        <v>38200</v>
      </c>
      <c r="B455" s="64">
        <v>87.676050000000004</v>
      </c>
    </row>
    <row r="456" spans="1:2">
      <c r="A456" s="3">
        <v>38231</v>
      </c>
      <c r="B456" s="64">
        <v>87.766559999999998</v>
      </c>
    </row>
    <row r="457" spans="1:2">
      <c r="A457" s="3">
        <v>38261</v>
      </c>
      <c r="B457" s="64">
        <v>88.527829999999994</v>
      </c>
    </row>
    <row r="458" spans="1:2">
      <c r="A458" s="3">
        <v>38292</v>
      </c>
      <c r="B458" s="64">
        <v>88.712190000000007</v>
      </c>
    </row>
    <row r="459" spans="1:2">
      <c r="A459" s="3">
        <v>38322</v>
      </c>
      <c r="B459" s="64">
        <v>89.358680000000007</v>
      </c>
    </row>
    <row r="460" spans="1:2">
      <c r="A460" s="3">
        <v>38353</v>
      </c>
      <c r="B460" s="64">
        <v>89.615639999999999</v>
      </c>
    </row>
    <row r="461" spans="1:2">
      <c r="A461" s="3">
        <v>38384</v>
      </c>
      <c r="B461" s="64">
        <v>90.187179999999998</v>
      </c>
    </row>
    <row r="462" spans="1:2">
      <c r="A462" s="3">
        <v>38412</v>
      </c>
      <c r="B462" s="64">
        <v>89.971159999999998</v>
      </c>
    </row>
    <row r="463" spans="1:2">
      <c r="A463" s="3">
        <v>38443</v>
      </c>
      <c r="B463" s="64">
        <v>90.060100000000006</v>
      </c>
    </row>
    <row r="464" spans="1:2">
      <c r="A464" s="3">
        <v>38473</v>
      </c>
      <c r="B464" s="64">
        <v>90.036159999999995</v>
      </c>
    </row>
    <row r="465" spans="1:2">
      <c r="A465" s="3">
        <v>38504</v>
      </c>
      <c r="B465" s="64">
        <v>90.312359999999998</v>
      </c>
    </row>
    <row r="466" spans="1:2">
      <c r="A466" s="3">
        <v>38534</v>
      </c>
      <c r="B466" s="64">
        <v>89.902029999999996</v>
      </c>
    </row>
    <row r="467" spans="1:2">
      <c r="A467" s="3">
        <v>38565</v>
      </c>
      <c r="B467" s="64">
        <v>90.070719999999994</v>
      </c>
    </row>
    <row r="468" spans="1:2">
      <c r="A468" s="3">
        <v>38596</v>
      </c>
      <c r="B468" s="64">
        <v>88.198480000000004</v>
      </c>
    </row>
    <row r="469" spans="1:2">
      <c r="A469" s="3">
        <v>38626</v>
      </c>
      <c r="B469" s="64">
        <v>89.146460000000005</v>
      </c>
    </row>
    <row r="470" spans="1:2">
      <c r="A470" s="3">
        <v>38657</v>
      </c>
      <c r="B470" s="64">
        <v>89.99409</v>
      </c>
    </row>
    <row r="471" spans="1:2">
      <c r="A471" s="3">
        <v>38687</v>
      </c>
      <c r="B471" s="64">
        <v>90.295019999999994</v>
      </c>
    </row>
    <row r="472" spans="1:2">
      <c r="A472" s="3">
        <v>38718</v>
      </c>
      <c r="B472" s="64">
        <v>90.302850000000007</v>
      </c>
    </row>
    <row r="473" spans="1:2">
      <c r="A473" s="3">
        <v>38749</v>
      </c>
      <c r="B473" s="64">
        <v>90.205190000000002</v>
      </c>
    </row>
    <row r="474" spans="1:2">
      <c r="A474" s="3">
        <v>38777</v>
      </c>
      <c r="B474" s="64">
        <v>90.270520000000005</v>
      </c>
    </row>
    <row r="475" spans="1:2">
      <c r="A475" s="3">
        <v>38808</v>
      </c>
      <c r="B475" s="64">
        <v>90.393910000000005</v>
      </c>
    </row>
    <row r="476" spans="1:2">
      <c r="A476" s="3">
        <v>38838</v>
      </c>
      <c r="B476" s="64">
        <v>90.264259999999993</v>
      </c>
    </row>
    <row r="477" spans="1:2">
      <c r="A477" s="3">
        <v>38869</v>
      </c>
      <c r="B477" s="64">
        <v>90.404880000000006</v>
      </c>
    </row>
    <row r="478" spans="1:2">
      <c r="A478" s="3">
        <v>38899</v>
      </c>
      <c r="B478" s="64">
        <v>90.17174</v>
      </c>
    </row>
    <row r="479" spans="1:2">
      <c r="A479" s="3">
        <v>38930</v>
      </c>
      <c r="B479" s="64">
        <v>90.375569999999996</v>
      </c>
    </row>
    <row r="480" spans="1:2">
      <c r="A480" s="3">
        <v>38961</v>
      </c>
      <c r="B480" s="64">
        <v>90.014679999999998</v>
      </c>
    </row>
    <row r="481" spans="1:2">
      <c r="A481" s="3">
        <v>38991</v>
      </c>
      <c r="B481" s="64">
        <v>89.716660000000005</v>
      </c>
    </row>
    <row r="482" spans="1:2">
      <c r="A482" s="3">
        <v>39022</v>
      </c>
      <c r="B482" s="64">
        <v>89.481059999999999</v>
      </c>
    </row>
    <row r="483" spans="1:2">
      <c r="A483" s="3">
        <v>39052</v>
      </c>
      <c r="B483" s="64">
        <v>90.183149999999998</v>
      </c>
    </row>
    <row r="484" spans="1:2">
      <c r="A484" s="3">
        <v>39083</v>
      </c>
      <c r="B484" s="64">
        <v>89.647189999999995</v>
      </c>
    </row>
    <row r="485" spans="1:2">
      <c r="A485" s="3">
        <v>39114</v>
      </c>
      <c r="B485" s="64">
        <v>90.299940000000007</v>
      </c>
    </row>
    <row r="486" spans="1:2">
      <c r="A486" s="3">
        <v>39142</v>
      </c>
      <c r="B486" s="64">
        <v>90.25497</v>
      </c>
    </row>
    <row r="487" spans="1:2">
      <c r="A487" s="3">
        <v>39173</v>
      </c>
      <c r="B487" s="64">
        <v>90.667209999999997</v>
      </c>
    </row>
    <row r="488" spans="1:2">
      <c r="A488" s="3">
        <v>39203</v>
      </c>
      <c r="B488" s="64">
        <v>90.540909999999997</v>
      </c>
    </row>
    <row r="489" spans="1:2">
      <c r="A489" s="3">
        <v>39234</v>
      </c>
      <c r="B489" s="64">
        <v>90.415059999999997</v>
      </c>
    </row>
    <row r="490" spans="1:2">
      <c r="A490" s="3">
        <v>39264</v>
      </c>
      <c r="B490" s="64">
        <v>90.155969999999996</v>
      </c>
    </row>
    <row r="491" spans="1:2">
      <c r="A491" s="3">
        <v>39295</v>
      </c>
      <c r="B491" s="64">
        <v>90.253069999999994</v>
      </c>
    </row>
    <row r="492" spans="1:2">
      <c r="A492" s="3">
        <v>39326</v>
      </c>
      <c r="B492" s="64">
        <v>90.426689999999994</v>
      </c>
    </row>
    <row r="493" spans="1:2">
      <c r="A493" s="3">
        <v>39356</v>
      </c>
      <c r="B493" s="64">
        <v>90.147350000000003</v>
      </c>
    </row>
    <row r="494" spans="1:2">
      <c r="A494" s="3">
        <v>39387</v>
      </c>
      <c r="B494" s="64">
        <v>90.668999999999997</v>
      </c>
    </row>
    <row r="495" spans="1:2">
      <c r="A495" s="3">
        <v>39417</v>
      </c>
      <c r="B495" s="64">
        <v>90.760400000000004</v>
      </c>
    </row>
    <row r="496" spans="1:2">
      <c r="A496" s="3">
        <v>39448</v>
      </c>
      <c r="B496" s="64">
        <v>90.706590000000006</v>
      </c>
    </row>
    <row r="497" spans="1:2">
      <c r="A497" s="3">
        <v>39479</v>
      </c>
      <c r="B497" s="64">
        <v>90.443250000000006</v>
      </c>
    </row>
    <row r="498" spans="1:2">
      <c r="A498" s="3">
        <v>39508</v>
      </c>
      <c r="B498" s="64">
        <v>90.227680000000007</v>
      </c>
    </row>
    <row r="499" spans="1:2">
      <c r="A499" s="3">
        <v>39539</v>
      </c>
      <c r="B499" s="64">
        <v>89.678290000000004</v>
      </c>
    </row>
    <row r="500" spans="1:2">
      <c r="A500" s="3">
        <v>39569</v>
      </c>
      <c r="B500" s="64">
        <v>89.176220000000001</v>
      </c>
    </row>
    <row r="501" spans="1:2">
      <c r="A501" s="3">
        <v>39600</v>
      </c>
      <c r="B501" s="64">
        <v>88.968140000000005</v>
      </c>
    </row>
    <row r="502" spans="1:2">
      <c r="A502" s="3">
        <v>39630</v>
      </c>
      <c r="B502" s="64">
        <v>88.552549999999997</v>
      </c>
    </row>
    <row r="503" spans="1:2">
      <c r="A503" s="3">
        <v>39661</v>
      </c>
      <c r="B503" s="64">
        <v>87.104960000000005</v>
      </c>
    </row>
    <row r="504" spans="1:2">
      <c r="A504" s="3">
        <v>39692</v>
      </c>
      <c r="B504" s="64">
        <v>83.211690000000004</v>
      </c>
    </row>
    <row r="505" spans="1:2">
      <c r="A505" s="3">
        <v>39722</v>
      </c>
      <c r="B505" s="64">
        <v>83.953159999999997</v>
      </c>
    </row>
    <row r="506" spans="1:2">
      <c r="A506" s="3">
        <v>39753</v>
      </c>
      <c r="B506" s="64">
        <v>82.746319999999997</v>
      </c>
    </row>
    <row r="507" spans="1:2">
      <c r="A507" s="3">
        <v>39783</v>
      </c>
      <c r="B507" s="64">
        <v>80.29571</v>
      </c>
    </row>
    <row r="508" spans="1:2">
      <c r="A508" s="3">
        <v>39814</v>
      </c>
      <c r="B508" s="64">
        <v>78.18329</v>
      </c>
    </row>
    <row r="509" spans="1:2">
      <c r="A509" s="3">
        <v>39845</v>
      </c>
      <c r="B509" s="64">
        <v>77.61533</v>
      </c>
    </row>
    <row r="510" spans="1:2">
      <c r="A510" s="3">
        <v>39873</v>
      </c>
      <c r="B510" s="64">
        <v>76.310940000000002</v>
      </c>
    </row>
    <row r="511" spans="1:2">
      <c r="A511" s="3">
        <v>39904</v>
      </c>
      <c r="B511" s="64">
        <v>75.631</v>
      </c>
    </row>
    <row r="512" spans="1:2">
      <c r="A512" s="3">
        <v>39934</v>
      </c>
      <c r="B512" s="64">
        <v>74.824870000000004</v>
      </c>
    </row>
    <row r="513" spans="1:2">
      <c r="A513" s="3">
        <v>39965</v>
      </c>
      <c r="B513" s="64">
        <v>74.55471</v>
      </c>
    </row>
    <row r="514" spans="1:2">
      <c r="A514" s="3">
        <v>39995</v>
      </c>
      <c r="B514" s="64">
        <v>75.442390000000003</v>
      </c>
    </row>
    <row r="515" spans="1:2">
      <c r="A515" s="3">
        <v>40026</v>
      </c>
      <c r="B515" s="64">
        <v>76.311719999999994</v>
      </c>
    </row>
    <row r="516" spans="1:2">
      <c r="A516" s="3">
        <v>40057</v>
      </c>
      <c r="B516" s="64">
        <v>77.025559999999999</v>
      </c>
    </row>
    <row r="517" spans="1:2">
      <c r="A517" s="3">
        <v>40087</v>
      </c>
      <c r="B517" s="64">
        <v>77.287329999999997</v>
      </c>
    </row>
    <row r="518" spans="1:2">
      <c r="A518" s="3">
        <v>40118</v>
      </c>
      <c r="B518" s="64">
        <v>77.713220000000007</v>
      </c>
    </row>
    <row r="519" spans="1:2">
      <c r="A519" s="3">
        <v>40148</v>
      </c>
      <c r="B519" s="64">
        <v>78.110349999999997</v>
      </c>
    </row>
    <row r="520" spans="1:2">
      <c r="A520" s="3">
        <v>40179</v>
      </c>
      <c r="B520" s="64">
        <v>79.100840000000005</v>
      </c>
    </row>
    <row r="521" spans="1:2">
      <c r="A521" s="3">
        <v>40210</v>
      </c>
      <c r="B521" s="64">
        <v>79.541269999999997</v>
      </c>
    </row>
    <row r="522" spans="1:2">
      <c r="A522" s="3">
        <v>40238</v>
      </c>
      <c r="B522" s="64">
        <v>80.274119999999996</v>
      </c>
    </row>
    <row r="523" spans="1:2">
      <c r="A523" s="3">
        <v>40269</v>
      </c>
      <c r="B523" s="64">
        <v>80.744309999999999</v>
      </c>
    </row>
    <row r="524" spans="1:2">
      <c r="A524" s="3">
        <v>40299</v>
      </c>
      <c r="B524" s="64">
        <v>82.03416</v>
      </c>
    </row>
    <row r="525" spans="1:2">
      <c r="A525" s="3">
        <v>40330</v>
      </c>
      <c r="B525" s="64">
        <v>82.390690000000006</v>
      </c>
    </row>
    <row r="526" spans="1:2">
      <c r="A526" s="3">
        <v>40360</v>
      </c>
      <c r="B526" s="64">
        <v>82.868589999999998</v>
      </c>
    </row>
    <row r="527" spans="1:2">
      <c r="A527" s="3">
        <v>40391</v>
      </c>
      <c r="B527" s="64">
        <v>83.318979999999996</v>
      </c>
    </row>
    <row r="528" spans="1:2">
      <c r="A528" s="3">
        <v>40422</v>
      </c>
      <c r="B528" s="64">
        <v>83.678190000000001</v>
      </c>
    </row>
    <row r="529" spans="1:2">
      <c r="A529" s="3">
        <v>40452</v>
      </c>
      <c r="B529" s="64">
        <v>83.557370000000006</v>
      </c>
    </row>
    <row r="530" spans="1:2">
      <c r="A530" s="3">
        <v>40483</v>
      </c>
      <c r="B530" s="64">
        <v>83.699439999999996</v>
      </c>
    </row>
    <row r="531" spans="1:2">
      <c r="A531" s="3">
        <v>40513</v>
      </c>
      <c r="B531" s="64">
        <v>84.595290000000006</v>
      </c>
    </row>
    <row r="532" spans="1:2">
      <c r="A532" s="3">
        <v>40544</v>
      </c>
      <c r="B532" s="64">
        <v>84.452100000000002</v>
      </c>
    </row>
    <row r="533" spans="1:2">
      <c r="A533" s="3">
        <v>40575</v>
      </c>
      <c r="B533" s="64">
        <v>84.120739999999998</v>
      </c>
    </row>
    <row r="534" spans="1:2">
      <c r="A534" s="3">
        <v>40603</v>
      </c>
      <c r="B534" s="64">
        <v>84.986050000000006</v>
      </c>
    </row>
    <row r="535" spans="1:2">
      <c r="A535" s="3">
        <v>40634</v>
      </c>
      <c r="B535" s="64">
        <v>84.675730000000001</v>
      </c>
    </row>
    <row r="536" spans="1:2">
      <c r="A536" s="3">
        <v>40664</v>
      </c>
      <c r="B536" s="64">
        <v>84.72842</v>
      </c>
    </row>
    <row r="537" spans="1:2">
      <c r="A537" s="3">
        <v>40695</v>
      </c>
      <c r="B537" s="64">
        <v>84.904939999999996</v>
      </c>
    </row>
    <row r="538" spans="1:2">
      <c r="A538" s="3">
        <v>40725</v>
      </c>
      <c r="B538" s="64">
        <v>85.213700000000003</v>
      </c>
    </row>
    <row r="539" spans="1:2">
      <c r="A539" s="3">
        <v>40756</v>
      </c>
      <c r="B539" s="64">
        <v>85.643619999999999</v>
      </c>
    </row>
    <row r="540" spans="1:2">
      <c r="A540" s="3">
        <v>40787</v>
      </c>
      <c r="B540" s="64">
        <v>85.451650000000001</v>
      </c>
    </row>
    <row r="541" spans="1:2">
      <c r="A541" s="3">
        <v>40817</v>
      </c>
      <c r="B541" s="64">
        <v>85.910870000000003</v>
      </c>
    </row>
    <row r="542" spans="1:2">
      <c r="A542" s="3">
        <v>40848</v>
      </c>
      <c r="B542" s="64">
        <v>85.753360000000001</v>
      </c>
    </row>
    <row r="543" spans="1:2">
      <c r="A543" s="3">
        <v>40878</v>
      </c>
      <c r="B543" s="64">
        <v>86.050150000000002</v>
      </c>
    </row>
    <row r="544" spans="1:2">
      <c r="A544" s="3">
        <v>40909</v>
      </c>
      <c r="B544" s="64">
        <v>86.408469999999994</v>
      </c>
    </row>
    <row r="545" spans="1:2">
      <c r="A545" s="3">
        <v>40940</v>
      </c>
      <c r="B545" s="64">
        <v>86.522350000000003</v>
      </c>
    </row>
    <row r="546" spans="1:2">
      <c r="A546" s="3">
        <v>40969</v>
      </c>
      <c r="B546" s="64">
        <v>85.913219999999995</v>
      </c>
    </row>
    <row r="547" spans="1:2">
      <c r="A547" s="3">
        <v>41000</v>
      </c>
      <c r="B547" s="64">
        <v>86.369309999999999</v>
      </c>
    </row>
    <row r="548" spans="1:2">
      <c r="A548" s="3">
        <v>41030</v>
      </c>
      <c r="B548" s="64">
        <v>86.399850000000001</v>
      </c>
    </row>
    <row r="549" spans="1:2">
      <c r="A549" s="3">
        <v>41061</v>
      </c>
      <c r="B549" s="64">
        <v>86.265159999999995</v>
      </c>
    </row>
    <row r="550" spans="1:2">
      <c r="A550" s="3">
        <v>41091</v>
      </c>
      <c r="B550" s="64">
        <v>86.293350000000004</v>
      </c>
    </row>
    <row r="551" spans="1:2">
      <c r="A551" s="3">
        <v>41122</v>
      </c>
      <c r="B551" s="64">
        <v>85.802809999999994</v>
      </c>
    </row>
    <row r="552" spans="1:2">
      <c r="A552" s="3">
        <v>41153</v>
      </c>
      <c r="B552" s="64">
        <v>85.622919999999993</v>
      </c>
    </row>
    <row r="553" spans="1:2">
      <c r="A553" s="3">
        <v>41183</v>
      </c>
      <c r="B553" s="64">
        <v>85.764880000000005</v>
      </c>
    </row>
    <row r="554" spans="1:2">
      <c r="A554" s="3">
        <v>41214</v>
      </c>
      <c r="B554" s="64">
        <v>85.970269999999999</v>
      </c>
    </row>
    <row r="555" spans="1:2">
      <c r="A555" s="3">
        <v>41244</v>
      </c>
      <c r="B555" s="64">
        <v>86.095230000000001</v>
      </c>
    </row>
    <row r="556" spans="1:2">
      <c r="A556" s="3">
        <v>41275</v>
      </c>
      <c r="B556" s="64">
        <v>85.967590000000001</v>
      </c>
    </row>
    <row r="557" spans="1:2">
      <c r="A557" s="3">
        <v>41306</v>
      </c>
      <c r="B557" s="64">
        <v>86.270309999999995</v>
      </c>
    </row>
    <row r="558" spans="1:2">
      <c r="A558" s="3">
        <v>41334</v>
      </c>
      <c r="B558" s="64">
        <v>86.521569999999997</v>
      </c>
    </row>
    <row r="559" spans="1:2">
      <c r="A559" s="3">
        <v>41365</v>
      </c>
      <c r="B559" s="64">
        <v>86.338880000000003</v>
      </c>
    </row>
    <row r="560" spans="1:2">
      <c r="A560" s="3">
        <v>41395</v>
      </c>
      <c r="B560" s="64">
        <v>86.334860000000006</v>
      </c>
    </row>
    <row r="561" spans="1:2">
      <c r="A561" s="3">
        <v>41426</v>
      </c>
      <c r="B561" s="64">
        <v>86.416179999999997</v>
      </c>
    </row>
    <row r="562" spans="1:2">
      <c r="A562" s="3">
        <v>41456</v>
      </c>
      <c r="B562" s="64">
        <v>86.063460000000006</v>
      </c>
    </row>
    <row r="563" spans="1:2">
      <c r="A563" s="3">
        <v>41487</v>
      </c>
      <c r="B563" s="64">
        <v>86.512060000000005</v>
      </c>
    </row>
    <row r="564" spans="1:2">
      <c r="A564" s="3">
        <v>41518</v>
      </c>
      <c r="B564" s="64">
        <v>86.911540000000002</v>
      </c>
    </row>
    <row r="565" spans="1:2">
      <c r="A565" s="3">
        <v>41548</v>
      </c>
      <c r="B565" s="64">
        <v>86.749440000000007</v>
      </c>
    </row>
    <row r="566" spans="1:2">
      <c r="A566" s="3">
        <v>41579</v>
      </c>
      <c r="B566" s="64">
        <v>86.911540000000002</v>
      </c>
    </row>
    <row r="567" spans="1:2">
      <c r="A567" s="3">
        <v>41609</v>
      </c>
      <c r="B567" s="64">
        <v>87.039969999999997</v>
      </c>
    </row>
    <row r="568" spans="1:2">
      <c r="A568" s="3">
        <v>41640</v>
      </c>
      <c r="B568" s="64">
        <v>86.647189999999995</v>
      </c>
    </row>
    <row r="569" spans="1:2">
      <c r="A569" s="3">
        <v>41671</v>
      </c>
      <c r="B569" s="64">
        <v>87.242339999999999</v>
      </c>
    </row>
    <row r="570" spans="1:2">
      <c r="A570" s="3">
        <v>41699</v>
      </c>
      <c r="B570" s="64">
        <v>88.040970000000002</v>
      </c>
    </row>
    <row r="571" spans="1:2">
      <c r="A571" s="3">
        <v>41730</v>
      </c>
      <c r="B571" s="64">
        <v>88.044550000000001</v>
      </c>
    </row>
    <row r="572" spans="1:2">
      <c r="A572" s="3">
        <v>41760</v>
      </c>
      <c r="B572" s="64">
        <v>88.326350000000005</v>
      </c>
    </row>
    <row r="573" spans="1:2">
      <c r="A573" s="3">
        <v>41791</v>
      </c>
      <c r="B573" s="64">
        <v>88.538229999999999</v>
      </c>
    </row>
    <row r="574" spans="1:2">
      <c r="A574" s="3">
        <v>41821</v>
      </c>
      <c r="B574" s="64">
        <v>88.640590000000003</v>
      </c>
    </row>
    <row r="575" spans="1:2">
      <c r="A575" s="3">
        <v>41852</v>
      </c>
      <c r="B575" s="64">
        <v>88.410809999999998</v>
      </c>
    </row>
    <row r="576" spans="1:2">
      <c r="A576" s="3">
        <v>41883</v>
      </c>
      <c r="B576" s="64">
        <v>88.592150000000004</v>
      </c>
    </row>
    <row r="577" spans="1:2">
      <c r="A577" s="3">
        <v>41913</v>
      </c>
      <c r="B577" s="64">
        <v>88.528499999999994</v>
      </c>
    </row>
    <row r="578" spans="1:2">
      <c r="A578" s="3">
        <v>41944</v>
      </c>
      <c r="B578" s="64">
        <v>89.00215</v>
      </c>
    </row>
    <row r="579" spans="1:2">
      <c r="A579" s="3">
        <v>41974</v>
      </c>
      <c r="B579" s="64">
        <v>88.951250000000002</v>
      </c>
    </row>
    <row r="580" spans="1:2">
      <c r="A580" s="3">
        <v>42005</v>
      </c>
      <c r="B580" s="64">
        <v>88.186509999999998</v>
      </c>
    </row>
    <row r="581" spans="1:2">
      <c r="A581" s="3">
        <v>42036</v>
      </c>
      <c r="B581" s="64">
        <v>87.583539999999999</v>
      </c>
    </row>
    <row r="582" spans="1:2">
      <c r="A582" s="3">
        <v>42064</v>
      </c>
      <c r="B582" s="64">
        <v>87.253860000000003</v>
      </c>
    </row>
    <row r="583" spans="1:2">
      <c r="A583" s="3">
        <v>42095</v>
      </c>
      <c r="B583" s="64">
        <v>86.748769999999993</v>
      </c>
    </row>
    <row r="584" spans="1:2">
      <c r="A584" s="3">
        <v>42125</v>
      </c>
      <c r="B584" s="64">
        <v>86.342910000000003</v>
      </c>
    </row>
    <row r="585" spans="1:2">
      <c r="A585" s="3">
        <v>42156</v>
      </c>
      <c r="B585" s="64">
        <v>86.075320000000005</v>
      </c>
    </row>
    <row r="586" spans="1:2">
      <c r="A586" s="3">
        <v>42186</v>
      </c>
      <c r="B586" s="64">
        <v>86.621020000000001</v>
      </c>
    </row>
    <row r="587" spans="1:2">
      <c r="A587" s="3">
        <v>42217</v>
      </c>
      <c r="B587" s="64">
        <v>86.483750000000001</v>
      </c>
    </row>
    <row r="588" spans="1:2">
      <c r="A588" s="3">
        <v>42248</v>
      </c>
      <c r="B588" s="64">
        <v>86.255430000000004</v>
      </c>
    </row>
    <row r="589" spans="1:2">
      <c r="A589" s="3">
        <v>42278</v>
      </c>
      <c r="B589" s="64">
        <v>85.861760000000004</v>
      </c>
    </row>
    <row r="590" spans="1:2">
      <c r="A590" s="3">
        <v>42309</v>
      </c>
      <c r="B590" s="64">
        <v>85.257440000000003</v>
      </c>
    </row>
    <row r="591" spans="1:2">
      <c r="A591" s="3">
        <v>42339</v>
      </c>
      <c r="B591" s="64">
        <v>84.847110000000001</v>
      </c>
    </row>
    <row r="592" spans="1:2">
      <c r="A592" s="3">
        <v>42370</v>
      </c>
      <c r="B592" s="64">
        <v>85.273669999999996</v>
      </c>
    </row>
    <row r="593" spans="1:2">
      <c r="A593" s="3">
        <v>42401</v>
      </c>
      <c r="B593" s="64">
        <v>84.830100000000002</v>
      </c>
    </row>
    <row r="594" spans="1:2">
      <c r="A594" s="3">
        <v>42430</v>
      </c>
      <c r="B594" s="64">
        <v>84.171530000000004</v>
      </c>
    </row>
    <row r="595" spans="1:2">
      <c r="A595" s="3">
        <v>42461</v>
      </c>
      <c r="B595" s="64">
        <v>84.427710000000005</v>
      </c>
    </row>
    <row r="596" spans="1:2">
      <c r="A596" s="3">
        <v>42491</v>
      </c>
      <c r="B596" s="64">
        <v>84.218739999999997</v>
      </c>
    </row>
    <row r="597" spans="1:2">
      <c r="A597" s="3">
        <v>42522</v>
      </c>
      <c r="B597" s="64">
        <v>84.604690000000005</v>
      </c>
    </row>
    <row r="598" spans="1:2">
      <c r="A598" s="3">
        <v>42552</v>
      </c>
      <c r="B598" s="64">
        <v>84.6755</v>
      </c>
    </row>
    <row r="599" spans="1:2">
      <c r="A599" s="3">
        <v>42583</v>
      </c>
      <c r="B599" s="64">
        <v>84.559489999999997</v>
      </c>
    </row>
    <row r="600" spans="1:2">
      <c r="A600" s="3">
        <v>42614</v>
      </c>
      <c r="B600" s="64">
        <v>84.458590000000001</v>
      </c>
    </row>
    <row r="601" spans="1:2">
      <c r="A601" s="3">
        <v>42644</v>
      </c>
      <c r="B601" s="64">
        <v>84.496729999999999</v>
      </c>
    </row>
    <row r="602" spans="1:2">
      <c r="A602" s="3">
        <v>42675</v>
      </c>
      <c r="B602" s="64">
        <v>84.160120000000006</v>
      </c>
    </row>
    <row r="603" spans="1:2">
      <c r="A603" s="3">
        <v>42705</v>
      </c>
      <c r="B603" s="64">
        <v>84.754480000000001</v>
      </c>
    </row>
    <row r="604" spans="1:2">
      <c r="A604" s="3">
        <v>42736</v>
      </c>
      <c r="B604" s="64">
        <v>84.572469999999996</v>
      </c>
    </row>
    <row r="605" spans="1:2">
      <c r="A605" s="3">
        <v>42767</v>
      </c>
      <c r="B605" s="64">
        <v>84.271649999999994</v>
      </c>
    </row>
    <row r="606" spans="1:2">
      <c r="A606" s="3">
        <v>42795</v>
      </c>
      <c r="B606" s="64">
        <v>84.835250000000002</v>
      </c>
    </row>
    <row r="607" spans="1:2">
      <c r="A607" s="3">
        <v>42826</v>
      </c>
      <c r="B607" s="64">
        <v>85.736800000000002</v>
      </c>
    </row>
    <row r="608" spans="1:2">
      <c r="A608" s="3">
        <v>42856</v>
      </c>
      <c r="B608" s="64">
        <v>85.875190000000003</v>
      </c>
    </row>
    <row r="609" spans="1:2">
      <c r="A609" s="3">
        <v>42887</v>
      </c>
      <c r="B609" s="64">
        <v>86.130920000000003</v>
      </c>
    </row>
    <row r="610" spans="1:2">
      <c r="A610" s="3">
        <v>42917</v>
      </c>
      <c r="B610" s="64">
        <v>86.002719999999997</v>
      </c>
    </row>
    <row r="611" spans="1:2">
      <c r="A611" s="3">
        <v>42948</v>
      </c>
      <c r="B611" s="64">
        <v>85.707269999999994</v>
      </c>
    </row>
    <row r="612" spans="1:2">
      <c r="A612" s="3">
        <v>42979</v>
      </c>
      <c r="B612" s="64">
        <v>85.904939999999996</v>
      </c>
    </row>
    <row r="613" spans="1:2">
      <c r="A613" s="3">
        <v>43009</v>
      </c>
      <c r="B613" s="64">
        <v>87.072860000000006</v>
      </c>
    </row>
    <row r="614" spans="1:2">
      <c r="A614" s="3">
        <v>43040</v>
      </c>
      <c r="B614" s="64">
        <v>87.392579999999995</v>
      </c>
    </row>
    <row r="615" spans="1:2">
      <c r="A615" s="3">
        <v>43070</v>
      </c>
      <c r="B615" s="64">
        <v>87.687129999999996</v>
      </c>
    </row>
    <row r="616" spans="1:2">
      <c r="A616" s="3">
        <v>43101</v>
      </c>
      <c r="B616" s="64">
        <v>87.766670000000005</v>
      </c>
    </row>
    <row r="617" spans="1:2">
      <c r="A617" s="3">
        <v>43132</v>
      </c>
      <c r="B617" s="64">
        <v>88.046229999999994</v>
      </c>
    </row>
    <row r="618" spans="1:2">
      <c r="A618" s="3">
        <v>43160</v>
      </c>
      <c r="B618" s="64">
        <v>88.499189999999999</v>
      </c>
    </row>
    <row r="619" spans="1:2">
      <c r="A619" s="3">
        <v>43191</v>
      </c>
      <c r="B619" s="64">
        <v>89.544039999999995</v>
      </c>
    </row>
    <row r="620" spans="1:2">
      <c r="A620" s="3">
        <v>43221</v>
      </c>
      <c r="B620" s="64">
        <v>88.722480000000004</v>
      </c>
    </row>
    <row r="621" spans="1:2">
      <c r="A621" s="3">
        <v>43252</v>
      </c>
      <c r="B621" s="64">
        <v>89.458799999999997</v>
      </c>
    </row>
    <row r="622" spans="1:2">
      <c r="A622" s="3">
        <v>43282</v>
      </c>
      <c r="B622" s="64">
        <v>89.558030000000002</v>
      </c>
    </row>
    <row r="623" spans="1:2">
      <c r="A623" s="3">
        <v>43313</v>
      </c>
      <c r="B623" s="64">
        <v>90.137510000000006</v>
      </c>
    </row>
    <row r="624" spans="1:2">
      <c r="A624" s="3">
        <v>43344</v>
      </c>
      <c r="B624" s="64">
        <v>90.134150000000005</v>
      </c>
    </row>
    <row r="625" spans="1:2">
      <c r="A625" s="3">
        <v>43374</v>
      </c>
      <c r="B625" s="64">
        <v>89.929770000000005</v>
      </c>
    </row>
    <row r="626" spans="1:2">
      <c r="A626" s="3">
        <v>43405</v>
      </c>
      <c r="B626" s="64">
        <v>89.938490000000002</v>
      </c>
    </row>
    <row r="627" spans="1:2">
      <c r="A627" s="3">
        <v>43435</v>
      </c>
      <c r="B627" s="64">
        <v>89.895759999999996</v>
      </c>
    </row>
    <row r="628" spans="1:2">
      <c r="A628" s="3">
        <v>43466</v>
      </c>
      <c r="B628" s="64">
        <v>89.226669999999999</v>
      </c>
    </row>
    <row r="629" spans="1:2">
      <c r="A629" s="3">
        <v>43497</v>
      </c>
      <c r="B629" s="64">
        <v>88.686229999999995</v>
      </c>
    </row>
    <row r="630" spans="1:2">
      <c r="A630" s="3">
        <v>43525</v>
      </c>
      <c r="B630" s="64">
        <v>88.614080000000001</v>
      </c>
    </row>
    <row r="631" spans="1:2">
      <c r="A631" s="3">
        <v>43556</v>
      </c>
      <c r="B631" s="64">
        <v>88.045109999999994</v>
      </c>
    </row>
    <row r="632" spans="1:2">
      <c r="A632" s="3">
        <v>43586</v>
      </c>
      <c r="B632" s="64">
        <v>88.081019999999995</v>
      </c>
    </row>
    <row r="633" spans="1:2">
      <c r="A633" s="3">
        <v>43617</v>
      </c>
      <c r="B633" s="64">
        <v>88.100489999999994</v>
      </c>
    </row>
    <row r="634" spans="1:2">
      <c r="A634" s="3">
        <v>43647</v>
      </c>
      <c r="B634" s="64">
        <v>87.551990000000004</v>
      </c>
    </row>
    <row r="635" spans="1:2">
      <c r="A635" s="3">
        <v>43678</v>
      </c>
      <c r="B635" s="64">
        <v>88.130020000000002</v>
      </c>
    </row>
    <row r="636" spans="1:2">
      <c r="A636" s="3">
        <v>43709</v>
      </c>
      <c r="B636" s="64">
        <v>87.774159999999995</v>
      </c>
    </row>
    <row r="637" spans="1:2">
      <c r="A637" s="3">
        <v>43739</v>
      </c>
      <c r="B637" s="64">
        <v>86.955280000000002</v>
      </c>
    </row>
    <row r="638" spans="1:2">
      <c r="A638" s="3">
        <v>43770</v>
      </c>
      <c r="B638" s="64">
        <v>87.374899999999997</v>
      </c>
    </row>
    <row r="639" spans="1:2">
      <c r="A639" s="3">
        <v>43800</v>
      </c>
      <c r="B639" s="64">
        <v>87.14949</v>
      </c>
    </row>
    <row r="640" spans="1:2">
      <c r="A640" s="3">
        <v>43831</v>
      </c>
      <c r="B640" s="64">
        <v>86.598420000000004</v>
      </c>
    </row>
    <row r="641" spans="1:2">
      <c r="A641" s="3">
        <v>43862</v>
      </c>
      <c r="B641" s="64">
        <v>86.870480000000001</v>
      </c>
    </row>
    <row r="642" spans="1:2">
      <c r="A642" s="3">
        <v>43891</v>
      </c>
      <c r="B642" s="64">
        <v>83.401420000000002</v>
      </c>
    </row>
    <row r="643" spans="1:2">
      <c r="A643" s="3">
        <v>43922</v>
      </c>
      <c r="B643" s="64">
        <v>72.377290000000002</v>
      </c>
    </row>
    <row r="644" spans="1:2">
      <c r="A644" s="3">
        <v>43952</v>
      </c>
      <c r="B644" s="64">
        <v>73.55247</v>
      </c>
    </row>
    <row r="645" spans="1:2">
      <c r="A645" s="3">
        <v>43983</v>
      </c>
      <c r="B645" s="64">
        <v>78.458259999999996</v>
      </c>
    </row>
    <row r="646" spans="1:2">
      <c r="A646" s="3">
        <v>44013</v>
      </c>
      <c r="B646" s="64">
        <v>81.394940000000005</v>
      </c>
    </row>
    <row r="647" spans="1:2">
      <c r="A647" s="3">
        <v>44044</v>
      </c>
      <c r="B647" s="64">
        <v>82.299180000000007</v>
      </c>
    </row>
    <row r="648" spans="1:2">
      <c r="A648" s="3">
        <v>44075</v>
      </c>
      <c r="B648" s="64">
        <v>82.396389999999997</v>
      </c>
    </row>
    <row r="649" spans="1:2">
      <c r="A649" s="3">
        <v>44105</v>
      </c>
      <c r="B649" s="64">
        <v>83.088300000000004</v>
      </c>
    </row>
    <row r="650" spans="1:2">
      <c r="A650" s="3">
        <v>44136</v>
      </c>
      <c r="B650" s="64">
        <v>83.617220000000003</v>
      </c>
    </row>
    <row r="651" spans="1:2">
      <c r="A651" s="3">
        <v>44166</v>
      </c>
      <c r="B651" s="64">
        <v>84.869590000000002</v>
      </c>
    </row>
    <row r="652" spans="1:2">
      <c r="A652" s="3">
        <v>44197</v>
      </c>
      <c r="B652" s="64">
        <v>85.580749999999995</v>
      </c>
    </row>
    <row r="653" spans="1:2">
      <c r="A653" s="3">
        <v>44228</v>
      </c>
      <c r="B653" s="64">
        <v>82.893540000000002</v>
      </c>
    </row>
    <row r="654" spans="1:2">
      <c r="A654" s="3">
        <v>44256</v>
      </c>
      <c r="B654" s="64">
        <v>85.40701</v>
      </c>
    </row>
    <row r="655" spans="1:2">
      <c r="A655" s="3">
        <v>44287</v>
      </c>
      <c r="B655" s="64">
        <v>85.712639999999993</v>
      </c>
    </row>
    <row r="656" spans="1:2">
      <c r="A656" s="3">
        <v>44317</v>
      </c>
      <c r="B656" s="64">
        <v>86.639139999999998</v>
      </c>
    </row>
    <row r="657" spans="1:2">
      <c r="A657" s="3">
        <v>44348</v>
      </c>
      <c r="B657" s="64">
        <v>87.215270000000004</v>
      </c>
    </row>
    <row r="658" spans="1:2">
      <c r="A658" s="3">
        <v>44378</v>
      </c>
      <c r="B658" s="64">
        <v>87.74194</v>
      </c>
    </row>
    <row r="659" spans="1:2">
      <c r="A659" s="3">
        <v>44409</v>
      </c>
      <c r="B659" s="64">
        <v>87.865899999999996</v>
      </c>
    </row>
    <row r="660" spans="1:2">
      <c r="A660" s="3">
        <v>44440</v>
      </c>
      <c r="B660" s="64">
        <v>87.072630000000004</v>
      </c>
    </row>
    <row r="661" spans="1:2">
      <c r="A661" s="3">
        <v>44470</v>
      </c>
      <c r="B661" s="64">
        <v>88.374790000000004</v>
      </c>
    </row>
    <row r="662" spans="1:2">
      <c r="A662" s="3">
        <v>44501</v>
      </c>
      <c r="B662" s="64">
        <v>89.266499999999994</v>
      </c>
    </row>
    <row r="663" spans="1:2">
      <c r="A663" s="3">
        <v>44531</v>
      </c>
      <c r="B663" s="64">
        <v>89.265600000000006</v>
      </c>
    </row>
    <row r="664" spans="1:2">
      <c r="A664" s="3">
        <v>44562</v>
      </c>
      <c r="B664" s="64">
        <v>89.324219999999997</v>
      </c>
    </row>
    <row r="665" spans="1:2">
      <c r="A665" s="3">
        <v>44593</v>
      </c>
      <c r="B665" s="64">
        <v>89.894639999999995</v>
      </c>
    </row>
    <row r="666" spans="1:2">
      <c r="A666" s="3">
        <v>44621</v>
      </c>
      <c r="B666" s="64">
        <v>90.612729999999999</v>
      </c>
    </row>
    <row r="667" spans="1:2">
      <c r="A667" s="3">
        <v>44652</v>
      </c>
      <c r="B667" s="64">
        <v>90.777069999999995</v>
      </c>
    </row>
    <row r="668" spans="1:2">
      <c r="A668" s="3">
        <v>44682</v>
      </c>
      <c r="B668" s="64">
        <v>90.766440000000003</v>
      </c>
    </row>
    <row r="669" spans="1:2">
      <c r="A669" s="3">
        <v>44713</v>
      </c>
      <c r="B669" s="64">
        <v>90.544039999999995</v>
      </c>
    </row>
    <row r="670" spans="1:2">
      <c r="A670" s="3">
        <v>44743</v>
      </c>
      <c r="B670" s="64">
        <v>90.62</v>
      </c>
    </row>
    <row r="671" spans="1:2">
      <c r="A671" s="3">
        <v>44774</v>
      </c>
      <c r="B671" s="64">
        <v>90.573350000000005</v>
      </c>
    </row>
    <row r="672" spans="1:2">
      <c r="A672" s="3">
        <v>44805</v>
      </c>
      <c r="B672" s="64">
        <v>90.718670000000003</v>
      </c>
    </row>
    <row r="673" spans="1:2">
      <c r="A673" s="3">
        <v>44835</v>
      </c>
      <c r="B673" s="64">
        <v>90.451859999999996</v>
      </c>
    </row>
    <row r="674" spans="1:2">
      <c r="A674" s="3">
        <v>44866</v>
      </c>
      <c r="B674" s="64">
        <v>89.954719999999995</v>
      </c>
    </row>
    <row r="675" spans="1:2">
      <c r="A675" s="3">
        <v>44896</v>
      </c>
      <c r="B675" s="64">
        <v>88.632310000000004</v>
      </c>
    </row>
    <row r="676" spans="1:2">
      <c r="A676" s="3">
        <v>44927</v>
      </c>
      <c r="B676" s="64">
        <v>89.220290000000006</v>
      </c>
    </row>
    <row r="677" spans="1:2">
      <c r="A677" s="3">
        <v>44958</v>
      </c>
      <c r="B677" s="64">
        <v>89.05753</v>
      </c>
    </row>
    <row r="678" spans="1:2">
      <c r="A678" s="3">
        <v>44986</v>
      </c>
      <c r="B678" s="64">
        <v>88.864549999999994</v>
      </c>
    </row>
    <row r="679" spans="1:2">
      <c r="A679" s="3">
        <v>45017</v>
      </c>
      <c r="B679" s="64">
        <v>89.017139999999998</v>
      </c>
    </row>
    <row r="680" spans="1:2">
      <c r="A680" s="3">
        <v>45047</v>
      </c>
      <c r="B680" s="64">
        <v>88.61721</v>
      </c>
    </row>
    <row r="681" spans="1:2">
      <c r="A681" s="3">
        <v>45078</v>
      </c>
      <c r="B681" s="64">
        <v>87.925520000000006</v>
      </c>
    </row>
    <row r="682" spans="1:2">
      <c r="A682" s="3">
        <v>45108</v>
      </c>
      <c r="B682" s="64">
        <v>88.360919999999993</v>
      </c>
    </row>
    <row r="683" spans="1:2">
      <c r="A683" s="3">
        <v>45139</v>
      </c>
      <c r="B683" s="64">
        <v>88.239310000000003</v>
      </c>
    </row>
    <row r="684" spans="1:2">
      <c r="A684" s="3">
        <v>45170</v>
      </c>
      <c r="B684" s="64">
        <v>88.296260000000004</v>
      </c>
    </row>
    <row r="685" spans="1:2">
      <c r="A685" s="3">
        <v>45200</v>
      </c>
      <c r="B685" s="64">
        <v>87.561160000000001</v>
      </c>
    </row>
    <row r="686" spans="1:2">
      <c r="A686" s="3">
        <v>45231</v>
      </c>
      <c r="B686" s="64">
        <v>87.724609999999998</v>
      </c>
    </row>
    <row r="687" spans="1:2">
      <c r="A687" s="3">
        <v>45261</v>
      </c>
      <c r="B687" s="64">
        <v>87.416070000000005</v>
      </c>
    </row>
    <row r="688" spans="1:2">
      <c r="A688" s="3">
        <v>45292</v>
      </c>
      <c r="B688" s="64">
        <v>86.552220000000005</v>
      </c>
    </row>
    <row r="689" spans="1:2">
      <c r="A689" s="3">
        <v>45323</v>
      </c>
      <c r="B689" s="64">
        <v>87.350179999999995</v>
      </c>
    </row>
    <row r="690" spans="1:2">
      <c r="A690" s="3">
        <v>45352</v>
      </c>
      <c r="B690" s="64">
        <v>87.077330000000003</v>
      </c>
    </row>
    <row r="691" spans="1:2">
      <c r="A691" s="3">
        <v>45383</v>
      </c>
      <c r="B691" s="64">
        <v>86.935699999999997</v>
      </c>
    </row>
    <row r="692" spans="1:2">
      <c r="A692" s="3">
        <v>45413</v>
      </c>
      <c r="B692" s="64">
        <v>87.44426</v>
      </c>
    </row>
  </sheetData>
  <hyperlinks>
    <hyperlink ref="B1" r:id="rId1" xr:uid="{D79E5BAB-9C19-40BB-B4CE-D78563E09842}"/>
    <hyperlink ref="B3" location="Summary!A13" display="TCU" xr:uid="{EC70F381-48C9-4B6C-88DB-AD750B0AA821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FFB0-8371-4F93-AAD2-AD0492FBF3EC}">
  <sheetPr>
    <tabColor rgb="FFFFFF00"/>
  </sheetPr>
  <dimension ref="A1:B632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37" style="1" bestFit="1" customWidth="1"/>
    <col min="3" max="256" width="20.7265625" style="1" customWidth="1"/>
    <col min="257" max="16384" width="8.7265625" style="1"/>
  </cols>
  <sheetData>
    <row r="1" spans="1:2">
      <c r="A1" s="1" t="s">
        <v>135</v>
      </c>
      <c r="B1" s="66" t="s">
        <v>100</v>
      </c>
    </row>
    <row r="3" spans="1:2" ht="14.5">
      <c r="A3" s="5" t="s">
        <v>1</v>
      </c>
      <c r="B3" s="77" t="s">
        <v>99</v>
      </c>
    </row>
    <row r="4" spans="1:2">
      <c r="A4" s="3">
        <v>26299</v>
      </c>
      <c r="B4" s="64">
        <v>100</v>
      </c>
    </row>
    <row r="5" spans="1:2">
      <c r="A5" s="3">
        <v>26330</v>
      </c>
      <c r="B5" s="64">
        <v>100.76385000000001</v>
      </c>
    </row>
    <row r="6" spans="1:2">
      <c r="A6" s="3">
        <v>26359</v>
      </c>
      <c r="B6" s="64">
        <v>101.43865</v>
      </c>
    </row>
    <row r="7" spans="1:2">
      <c r="A7" s="3">
        <v>26390</v>
      </c>
      <c r="B7" s="64">
        <v>102.58790999999999</v>
      </c>
    </row>
    <row r="8" spans="1:2">
      <c r="A8" s="3">
        <v>26420</v>
      </c>
      <c r="B8" s="64">
        <v>102.77518000000001</v>
      </c>
    </row>
    <row r="9" spans="1:2">
      <c r="A9" s="3">
        <v>26451</v>
      </c>
      <c r="B9" s="64">
        <v>103.08156</v>
      </c>
    </row>
    <row r="10" spans="1:2">
      <c r="A10" s="3">
        <v>26481</v>
      </c>
      <c r="B10" s="64">
        <v>103.06764</v>
      </c>
    </row>
    <row r="11" spans="1:2">
      <c r="A11" s="3">
        <v>26512</v>
      </c>
      <c r="B11" s="64">
        <v>104.43311</v>
      </c>
    </row>
    <row r="12" spans="1:2">
      <c r="A12" s="3">
        <v>26543</v>
      </c>
      <c r="B12" s="64">
        <v>105.18053999999999</v>
      </c>
    </row>
    <row r="13" spans="1:2">
      <c r="A13" s="3">
        <v>26573</v>
      </c>
      <c r="B13" s="64">
        <v>106.75415</v>
      </c>
    </row>
    <row r="14" spans="1:2">
      <c r="A14" s="3">
        <v>26604</v>
      </c>
      <c r="B14" s="64">
        <v>108.1391</v>
      </c>
    </row>
    <row r="15" spans="1:2">
      <c r="A15" s="3">
        <v>26634</v>
      </c>
      <c r="B15" s="64">
        <v>109.69517999999999</v>
      </c>
    </row>
    <row r="16" spans="1:2">
      <c r="A16" s="3">
        <v>26665</v>
      </c>
      <c r="B16" s="64">
        <v>110.53222</v>
      </c>
    </row>
    <row r="17" spans="1:2">
      <c r="A17" s="3">
        <v>26696</v>
      </c>
      <c r="B17" s="64">
        <v>112.2881</v>
      </c>
    </row>
    <row r="18" spans="1:2">
      <c r="A18" s="3">
        <v>26724</v>
      </c>
      <c r="B18" s="64">
        <v>112.49207</v>
      </c>
    </row>
    <row r="19" spans="1:2">
      <c r="A19" s="3">
        <v>26755</v>
      </c>
      <c r="B19" s="64">
        <v>112.33540000000001</v>
      </c>
    </row>
    <row r="20" spans="1:2">
      <c r="A20" s="3">
        <v>26785</v>
      </c>
      <c r="B20" s="64">
        <v>113.06892000000001</v>
      </c>
    </row>
    <row r="21" spans="1:2">
      <c r="A21" s="3">
        <v>26816</v>
      </c>
      <c r="B21" s="64">
        <v>113.10538</v>
      </c>
    </row>
    <row r="22" spans="1:2">
      <c r="A22" s="3">
        <v>26846</v>
      </c>
      <c r="B22" s="64">
        <v>113.62212</v>
      </c>
    </row>
    <row r="23" spans="1:2">
      <c r="A23" s="3">
        <v>26877</v>
      </c>
      <c r="B23" s="64">
        <v>113.31825000000001</v>
      </c>
    </row>
    <row r="24" spans="1:2">
      <c r="A24" s="3">
        <v>26908</v>
      </c>
      <c r="B24" s="64">
        <v>114.26882000000001</v>
      </c>
    </row>
    <row r="25" spans="1:2">
      <c r="A25" s="3">
        <v>26938</v>
      </c>
      <c r="B25" s="64">
        <v>115.39748</v>
      </c>
    </row>
    <row r="26" spans="1:2">
      <c r="A26" s="3">
        <v>26969</v>
      </c>
      <c r="B26" s="64">
        <v>116.19194</v>
      </c>
    </row>
    <row r="27" spans="1:2">
      <c r="A27" s="3">
        <v>26999</v>
      </c>
      <c r="B27" s="64">
        <v>116.20724</v>
      </c>
    </row>
    <row r="28" spans="1:2">
      <c r="A28" s="3">
        <v>27030</v>
      </c>
      <c r="B28" s="64">
        <v>115.22857</v>
      </c>
    </row>
    <row r="29" spans="1:2">
      <c r="A29" s="3">
        <v>27061</v>
      </c>
      <c r="B29" s="64">
        <v>114.74827999999999</v>
      </c>
    </row>
    <row r="30" spans="1:2">
      <c r="A30" s="3">
        <v>27089</v>
      </c>
      <c r="B30" s="64">
        <v>114.67788</v>
      </c>
    </row>
    <row r="31" spans="1:2">
      <c r="A31" s="3">
        <v>27120</v>
      </c>
      <c r="B31" s="64">
        <v>114.18701</v>
      </c>
    </row>
    <row r="32" spans="1:2">
      <c r="A32" s="3">
        <v>27150</v>
      </c>
      <c r="B32" s="64">
        <v>114.99399</v>
      </c>
    </row>
    <row r="33" spans="1:2">
      <c r="A33" s="3">
        <v>27181</v>
      </c>
      <c r="B33" s="64">
        <v>115.04603</v>
      </c>
    </row>
    <row r="34" spans="1:2">
      <c r="A34" s="3">
        <v>27211</v>
      </c>
      <c r="B34" s="64">
        <v>115.02182000000001</v>
      </c>
    </row>
    <row r="35" spans="1:2">
      <c r="A35" s="3">
        <v>27242</v>
      </c>
      <c r="B35" s="64">
        <v>113.93434000000001</v>
      </c>
    </row>
    <row r="36" spans="1:2">
      <c r="A36" s="3">
        <v>27273</v>
      </c>
      <c r="B36" s="64">
        <v>114.09323000000001</v>
      </c>
    </row>
    <row r="37" spans="1:2">
      <c r="A37" s="3">
        <v>27303</v>
      </c>
      <c r="B37" s="64">
        <v>113.27735</v>
      </c>
    </row>
    <row r="38" spans="1:2">
      <c r="A38" s="3">
        <v>27334</v>
      </c>
      <c r="B38" s="64">
        <v>109.80204000000001</v>
      </c>
    </row>
    <row r="39" spans="1:2">
      <c r="A39" s="3">
        <v>27364</v>
      </c>
      <c r="B39" s="64">
        <v>104.72251</v>
      </c>
    </row>
    <row r="40" spans="1:2">
      <c r="A40" s="3">
        <v>27395</v>
      </c>
      <c r="B40" s="64">
        <v>102.50359</v>
      </c>
    </row>
    <row r="41" spans="1:2">
      <c r="A41" s="3">
        <v>27426</v>
      </c>
      <c r="B41" s="64">
        <v>99.63185</v>
      </c>
    </row>
    <row r="42" spans="1:2">
      <c r="A42" s="3">
        <v>27454</v>
      </c>
      <c r="B42" s="64">
        <v>98.251909999999995</v>
      </c>
    </row>
    <row r="43" spans="1:2">
      <c r="A43" s="3">
        <v>27485</v>
      </c>
      <c r="B43" s="64">
        <v>98.259979999999999</v>
      </c>
    </row>
    <row r="44" spans="1:2">
      <c r="A44" s="3">
        <v>27515</v>
      </c>
      <c r="B44" s="64">
        <v>98.066860000000005</v>
      </c>
    </row>
    <row r="45" spans="1:2">
      <c r="A45" s="3">
        <v>27546</v>
      </c>
      <c r="B45" s="64">
        <v>98.898610000000005</v>
      </c>
    </row>
    <row r="46" spans="1:2">
      <c r="A46" s="3">
        <v>27576</v>
      </c>
      <c r="B46" s="64">
        <v>100.34478</v>
      </c>
    </row>
    <row r="47" spans="1:2">
      <c r="A47" s="3">
        <v>27607</v>
      </c>
      <c r="B47" s="64">
        <v>101.39663</v>
      </c>
    </row>
    <row r="48" spans="1:2">
      <c r="A48" s="3">
        <v>27638</v>
      </c>
      <c r="B48" s="64">
        <v>103.16921000000001</v>
      </c>
    </row>
    <row r="49" spans="1:2">
      <c r="A49" s="3">
        <v>27668</v>
      </c>
      <c r="B49" s="64">
        <v>103.73577</v>
      </c>
    </row>
    <row r="50" spans="1:2">
      <c r="A50" s="3">
        <v>27699</v>
      </c>
      <c r="B50" s="64">
        <v>103.96283</v>
      </c>
    </row>
    <row r="51" spans="1:2">
      <c r="A51" s="3">
        <v>27729</v>
      </c>
      <c r="B51" s="64">
        <v>105.41512</v>
      </c>
    </row>
    <row r="52" spans="1:2">
      <c r="A52" s="3">
        <v>27760</v>
      </c>
      <c r="B52" s="64">
        <v>106.70741</v>
      </c>
    </row>
    <row r="53" spans="1:2">
      <c r="A53" s="3">
        <v>27791</v>
      </c>
      <c r="B53" s="64">
        <v>108.4004</v>
      </c>
    </row>
    <row r="54" spans="1:2">
      <c r="A54" s="3">
        <v>27820</v>
      </c>
      <c r="B54" s="64">
        <v>108.73154</v>
      </c>
    </row>
    <row r="55" spans="1:2">
      <c r="A55" s="3">
        <v>27851</v>
      </c>
      <c r="B55" s="64">
        <v>109.32787</v>
      </c>
    </row>
    <row r="56" spans="1:2">
      <c r="A56" s="3">
        <v>27881</v>
      </c>
      <c r="B56" s="64">
        <v>109.86743</v>
      </c>
    </row>
    <row r="57" spans="1:2">
      <c r="A57" s="3">
        <v>27912</v>
      </c>
      <c r="B57" s="64">
        <v>109.98180000000001</v>
      </c>
    </row>
    <row r="58" spans="1:2">
      <c r="A58" s="3">
        <v>27942</v>
      </c>
      <c r="B58" s="64">
        <v>110.76596000000001</v>
      </c>
    </row>
    <row r="59" spans="1:2">
      <c r="A59" s="3">
        <v>27973</v>
      </c>
      <c r="B59" s="64">
        <v>111.45329</v>
      </c>
    </row>
    <row r="60" spans="1:2">
      <c r="A60" s="3">
        <v>28004</v>
      </c>
      <c r="B60" s="64">
        <v>111.74074</v>
      </c>
    </row>
    <row r="61" spans="1:2">
      <c r="A61" s="3">
        <v>28034</v>
      </c>
      <c r="B61" s="64">
        <v>111.5671</v>
      </c>
    </row>
    <row r="62" spans="1:2">
      <c r="A62" s="3">
        <v>28065</v>
      </c>
      <c r="B62" s="64">
        <v>113.08423000000001</v>
      </c>
    </row>
    <row r="63" spans="1:2">
      <c r="A63" s="3">
        <v>28095</v>
      </c>
      <c r="B63" s="64">
        <v>114.32474999999999</v>
      </c>
    </row>
    <row r="64" spans="1:2">
      <c r="A64" s="3">
        <v>28126</v>
      </c>
      <c r="B64" s="64">
        <v>113.90651</v>
      </c>
    </row>
    <row r="65" spans="1:2">
      <c r="A65" s="3">
        <v>28157</v>
      </c>
      <c r="B65" s="64">
        <v>116.01439999999999</v>
      </c>
    </row>
    <row r="66" spans="1:2">
      <c r="A66" s="3">
        <v>28185</v>
      </c>
      <c r="B66" s="64">
        <v>117.71156999999999</v>
      </c>
    </row>
    <row r="67" spans="1:2">
      <c r="A67" s="3">
        <v>28216</v>
      </c>
      <c r="B67" s="64">
        <v>118.92371</v>
      </c>
    </row>
    <row r="68" spans="1:2">
      <c r="A68" s="3">
        <v>28246</v>
      </c>
      <c r="B68" s="64">
        <v>119.90098999999999</v>
      </c>
    </row>
    <row r="69" spans="1:2">
      <c r="A69" s="3">
        <v>28277</v>
      </c>
      <c r="B69" s="64">
        <v>120.98151</v>
      </c>
    </row>
    <row r="70" spans="1:2">
      <c r="A70" s="3">
        <v>28307</v>
      </c>
      <c r="B70" s="64">
        <v>120.99876</v>
      </c>
    </row>
    <row r="71" spans="1:2">
      <c r="A71" s="3">
        <v>28338</v>
      </c>
      <c r="B71" s="64">
        <v>121.63961999999999</v>
      </c>
    </row>
    <row r="72" spans="1:2">
      <c r="A72" s="3">
        <v>28369</v>
      </c>
      <c r="B72" s="64">
        <v>121.63405</v>
      </c>
    </row>
    <row r="73" spans="1:2">
      <c r="A73" s="3">
        <v>28399</v>
      </c>
      <c r="B73" s="64">
        <v>121.91149</v>
      </c>
    </row>
    <row r="74" spans="1:2">
      <c r="A74" s="3">
        <v>28430</v>
      </c>
      <c r="B74" s="64">
        <v>122.24847</v>
      </c>
    </row>
    <row r="75" spans="1:2">
      <c r="A75" s="3">
        <v>28460</v>
      </c>
      <c r="B75" s="64">
        <v>123.61672</v>
      </c>
    </row>
    <row r="76" spans="1:2">
      <c r="A76" s="3">
        <v>28491</v>
      </c>
      <c r="B76" s="64">
        <v>121.70251</v>
      </c>
    </row>
    <row r="77" spans="1:2">
      <c r="A77" s="3">
        <v>28522</v>
      </c>
      <c r="B77" s="64">
        <v>122.14523</v>
      </c>
    </row>
    <row r="78" spans="1:2">
      <c r="A78" s="3">
        <v>28550</v>
      </c>
      <c r="B78" s="64">
        <v>124.31907</v>
      </c>
    </row>
    <row r="79" spans="1:2">
      <c r="A79" s="3">
        <v>28581</v>
      </c>
      <c r="B79" s="64">
        <v>126.27225</v>
      </c>
    </row>
    <row r="80" spans="1:2">
      <c r="A80" s="3">
        <v>28611</v>
      </c>
      <c r="B80" s="64">
        <v>126.92618</v>
      </c>
    </row>
    <row r="81" spans="1:2">
      <c r="A81" s="3">
        <v>28642</v>
      </c>
      <c r="B81" s="64">
        <v>127.87814</v>
      </c>
    </row>
    <row r="82" spans="1:2">
      <c r="A82" s="3">
        <v>28672</v>
      </c>
      <c r="B82" s="64">
        <v>127.78242</v>
      </c>
    </row>
    <row r="83" spans="1:2">
      <c r="A83" s="3">
        <v>28703</v>
      </c>
      <c r="B83" s="64">
        <v>128.48282</v>
      </c>
    </row>
    <row r="84" spans="1:2">
      <c r="A84" s="3">
        <v>28734</v>
      </c>
      <c r="B84" s="64">
        <v>129.14843999999999</v>
      </c>
    </row>
    <row r="85" spans="1:2">
      <c r="A85" s="3">
        <v>28764</v>
      </c>
      <c r="B85" s="64">
        <v>130.05393000000001</v>
      </c>
    </row>
    <row r="86" spans="1:2">
      <c r="A86" s="3">
        <v>28795</v>
      </c>
      <c r="B86" s="64">
        <v>131.28693999999999</v>
      </c>
    </row>
    <row r="87" spans="1:2">
      <c r="A87" s="3">
        <v>28825</v>
      </c>
      <c r="B87" s="64">
        <v>132.21386000000001</v>
      </c>
    </row>
    <row r="88" spans="1:2">
      <c r="A88" s="3">
        <v>28856</v>
      </c>
      <c r="B88" s="64">
        <v>131.26579000000001</v>
      </c>
    </row>
    <row r="89" spans="1:2">
      <c r="A89" s="3">
        <v>28887</v>
      </c>
      <c r="B89" s="64">
        <v>131.6473</v>
      </c>
    </row>
    <row r="90" spans="1:2">
      <c r="A90" s="3">
        <v>28915</v>
      </c>
      <c r="B90" s="64">
        <v>132.28621000000001</v>
      </c>
    </row>
    <row r="91" spans="1:2">
      <c r="A91" s="3">
        <v>28946</v>
      </c>
      <c r="B91" s="64">
        <v>130.06367</v>
      </c>
    </row>
    <row r="92" spans="1:2">
      <c r="A92" s="3">
        <v>28976</v>
      </c>
      <c r="B92" s="64">
        <v>131.88550000000001</v>
      </c>
    </row>
    <row r="93" spans="1:2">
      <c r="A93" s="3">
        <v>29007</v>
      </c>
      <c r="B93" s="64">
        <v>132.04939999999999</v>
      </c>
    </row>
    <row r="94" spans="1:2">
      <c r="A94" s="3">
        <v>29037</v>
      </c>
      <c r="B94" s="64">
        <v>132.13399000000001</v>
      </c>
    </row>
    <row r="95" spans="1:2">
      <c r="A95" s="3">
        <v>29068</v>
      </c>
      <c r="B95" s="64">
        <v>130.39563999999999</v>
      </c>
    </row>
    <row r="96" spans="1:2">
      <c r="A96" s="3">
        <v>29099</v>
      </c>
      <c r="B96" s="64">
        <v>130.55398</v>
      </c>
    </row>
    <row r="97" spans="1:2">
      <c r="A97" s="3">
        <v>29129</v>
      </c>
      <c r="B97" s="64">
        <v>131.24324999999999</v>
      </c>
    </row>
    <row r="98" spans="1:2">
      <c r="A98" s="3">
        <v>29160</v>
      </c>
      <c r="B98" s="64">
        <v>130.75183000000001</v>
      </c>
    </row>
    <row r="99" spans="1:2">
      <c r="A99" s="3">
        <v>29190</v>
      </c>
      <c r="B99" s="64">
        <v>131.17062000000001</v>
      </c>
    </row>
    <row r="100" spans="1:2">
      <c r="A100" s="3">
        <v>29221</v>
      </c>
      <c r="B100" s="64">
        <v>131.83011999999999</v>
      </c>
    </row>
    <row r="101" spans="1:2">
      <c r="A101" s="3">
        <v>29252</v>
      </c>
      <c r="B101" s="64">
        <v>131.63672</v>
      </c>
    </row>
    <row r="102" spans="1:2">
      <c r="A102" s="3">
        <v>29281</v>
      </c>
      <c r="B102" s="64">
        <v>130.55341999999999</v>
      </c>
    </row>
    <row r="103" spans="1:2">
      <c r="A103" s="3">
        <v>29312</v>
      </c>
      <c r="B103" s="64">
        <v>127.82137</v>
      </c>
    </row>
    <row r="104" spans="1:2">
      <c r="A104" s="3">
        <v>29342</v>
      </c>
      <c r="B104" s="64">
        <v>123.85742999999999</v>
      </c>
    </row>
    <row r="105" spans="1:2">
      <c r="A105" s="3">
        <v>29373</v>
      </c>
      <c r="B105" s="64">
        <v>121.8319</v>
      </c>
    </row>
    <row r="106" spans="1:2">
      <c r="A106" s="3">
        <v>29403</v>
      </c>
      <c r="B106" s="64">
        <v>120.46087</v>
      </c>
    </row>
    <row r="107" spans="1:2">
      <c r="A107" s="3">
        <v>29434</v>
      </c>
      <c r="B107" s="64">
        <v>121.34130999999999</v>
      </c>
    </row>
    <row r="108" spans="1:2">
      <c r="A108" s="3">
        <v>29465</v>
      </c>
      <c r="B108" s="64">
        <v>123.4659</v>
      </c>
    </row>
    <row r="109" spans="1:2">
      <c r="A109" s="3">
        <v>29495</v>
      </c>
      <c r="B109" s="64">
        <v>125.80559</v>
      </c>
    </row>
    <row r="110" spans="1:2">
      <c r="A110" s="3">
        <v>29526</v>
      </c>
      <c r="B110" s="64">
        <v>128.0746</v>
      </c>
    </row>
    <row r="111" spans="1:2">
      <c r="A111" s="3">
        <v>29556</v>
      </c>
      <c r="B111" s="64">
        <v>128.5599</v>
      </c>
    </row>
    <row r="112" spans="1:2">
      <c r="A112" s="3">
        <v>29587</v>
      </c>
      <c r="B112" s="64">
        <v>128.02368000000001</v>
      </c>
    </row>
    <row r="113" spans="1:2">
      <c r="A113" s="3">
        <v>29618</v>
      </c>
      <c r="B113" s="64">
        <v>127.39757</v>
      </c>
    </row>
    <row r="114" spans="1:2">
      <c r="A114" s="3">
        <v>29646</v>
      </c>
      <c r="B114" s="64">
        <v>127.81023999999999</v>
      </c>
    </row>
    <row r="115" spans="1:2">
      <c r="A115" s="3">
        <v>29677</v>
      </c>
      <c r="B115" s="64">
        <v>128.51677000000001</v>
      </c>
    </row>
    <row r="116" spans="1:2">
      <c r="A116" s="3">
        <v>29707</v>
      </c>
      <c r="B116" s="64">
        <v>129.09223</v>
      </c>
    </row>
    <row r="117" spans="1:2">
      <c r="A117" s="3">
        <v>29738</v>
      </c>
      <c r="B117" s="64">
        <v>128.47475</v>
      </c>
    </row>
    <row r="118" spans="1:2">
      <c r="A118" s="3">
        <v>29768</v>
      </c>
      <c r="B118" s="64">
        <v>128.75970000000001</v>
      </c>
    </row>
    <row r="119" spans="1:2">
      <c r="A119" s="3">
        <v>29799</v>
      </c>
      <c r="B119" s="64">
        <v>128.70403999999999</v>
      </c>
    </row>
    <row r="120" spans="1:2">
      <c r="A120" s="3">
        <v>29830</v>
      </c>
      <c r="B120" s="64">
        <v>128.17922999999999</v>
      </c>
    </row>
    <row r="121" spans="1:2">
      <c r="A121" s="3">
        <v>29860</v>
      </c>
      <c r="B121" s="64">
        <v>126.86274</v>
      </c>
    </row>
    <row r="122" spans="1:2">
      <c r="A122" s="3">
        <v>29891</v>
      </c>
      <c r="B122" s="64">
        <v>125.1831</v>
      </c>
    </row>
    <row r="123" spans="1:2">
      <c r="A123" s="3">
        <v>29921</v>
      </c>
      <c r="B123" s="64">
        <v>122.98171000000001</v>
      </c>
    </row>
    <row r="124" spans="1:2">
      <c r="A124" s="3">
        <v>29952</v>
      </c>
      <c r="B124" s="64">
        <v>119.91546</v>
      </c>
    </row>
    <row r="125" spans="1:2">
      <c r="A125" s="3">
        <v>29983</v>
      </c>
      <c r="B125" s="64">
        <v>123.36405000000001</v>
      </c>
    </row>
    <row r="126" spans="1:2">
      <c r="A126" s="3">
        <v>30011</v>
      </c>
      <c r="B126" s="64">
        <v>122.43407999999999</v>
      </c>
    </row>
    <row r="127" spans="1:2">
      <c r="A127" s="3">
        <v>30042</v>
      </c>
      <c r="B127" s="64">
        <v>121.53916</v>
      </c>
    </row>
    <row r="128" spans="1:2">
      <c r="A128" s="3">
        <v>30072</v>
      </c>
      <c r="B128" s="64">
        <v>121.29178</v>
      </c>
    </row>
    <row r="129" spans="1:2">
      <c r="A129" s="3">
        <v>30103</v>
      </c>
      <c r="B129" s="64">
        <v>121.18715</v>
      </c>
    </row>
    <row r="130" spans="1:2">
      <c r="A130" s="3">
        <v>30133</v>
      </c>
      <c r="B130" s="64">
        <v>121.04134000000001</v>
      </c>
    </row>
    <row r="131" spans="1:2">
      <c r="A131" s="3">
        <v>30164</v>
      </c>
      <c r="B131" s="64">
        <v>119.8573</v>
      </c>
    </row>
    <row r="132" spans="1:2">
      <c r="A132" s="3">
        <v>30195</v>
      </c>
      <c r="B132" s="64">
        <v>119.62745</v>
      </c>
    </row>
    <row r="133" spans="1:2">
      <c r="A133" s="3">
        <v>30225</v>
      </c>
      <c r="B133" s="64">
        <v>118.08028</v>
      </c>
    </row>
    <row r="134" spans="1:2">
      <c r="A134" s="3">
        <v>30256</v>
      </c>
      <c r="B134" s="64">
        <v>117.36790999999999</v>
      </c>
    </row>
    <row r="135" spans="1:2">
      <c r="A135" s="3">
        <v>30286</v>
      </c>
      <c r="B135" s="64">
        <v>116.99391</v>
      </c>
    </row>
    <row r="136" spans="1:2">
      <c r="A136" s="3">
        <v>30317</v>
      </c>
      <c r="B136" s="64">
        <v>119.74988999999999</v>
      </c>
    </row>
    <row r="137" spans="1:2">
      <c r="A137" s="3">
        <v>30348</v>
      </c>
      <c r="B137" s="64">
        <v>119.69813000000001</v>
      </c>
    </row>
    <row r="138" spans="1:2">
      <c r="A138" s="3">
        <v>30376</v>
      </c>
      <c r="B138" s="64">
        <v>120.86241</v>
      </c>
    </row>
    <row r="139" spans="1:2">
      <c r="A139" s="3">
        <v>30407</v>
      </c>
      <c r="B139" s="64">
        <v>122.35561</v>
      </c>
    </row>
    <row r="140" spans="1:2">
      <c r="A140" s="3">
        <v>30437</v>
      </c>
      <c r="B140" s="64">
        <v>123.86104</v>
      </c>
    </row>
    <row r="141" spans="1:2">
      <c r="A141" s="3">
        <v>30468</v>
      </c>
      <c r="B141" s="64">
        <v>124.89704</v>
      </c>
    </row>
    <row r="142" spans="1:2">
      <c r="A142" s="3">
        <v>30498</v>
      </c>
      <c r="B142" s="64">
        <v>126.77675000000001</v>
      </c>
    </row>
    <row r="143" spans="1:2">
      <c r="A143" s="3">
        <v>30529</v>
      </c>
      <c r="B143" s="64">
        <v>127.84781</v>
      </c>
    </row>
    <row r="144" spans="1:2">
      <c r="A144" s="3">
        <v>30560</v>
      </c>
      <c r="B144" s="64">
        <v>130.28433999999999</v>
      </c>
    </row>
    <row r="145" spans="1:2">
      <c r="A145" s="3">
        <v>30590</v>
      </c>
      <c r="B145" s="64">
        <v>131.65203</v>
      </c>
    </row>
    <row r="146" spans="1:2">
      <c r="A146" s="3">
        <v>30621</v>
      </c>
      <c r="B146" s="64">
        <v>132.32182</v>
      </c>
    </row>
    <row r="147" spans="1:2">
      <c r="A147" s="3">
        <v>30651</v>
      </c>
      <c r="B147" s="64">
        <v>132.76650000000001</v>
      </c>
    </row>
    <row r="148" spans="1:2">
      <c r="A148" s="3">
        <v>30682</v>
      </c>
      <c r="B148" s="64">
        <v>135.18633</v>
      </c>
    </row>
    <row r="149" spans="1:2">
      <c r="A149" s="3">
        <v>30713</v>
      </c>
      <c r="B149" s="64">
        <v>136.65864999999999</v>
      </c>
    </row>
    <row r="150" spans="1:2">
      <c r="A150" s="3">
        <v>30742</v>
      </c>
      <c r="B150" s="64">
        <v>137.25693000000001</v>
      </c>
    </row>
    <row r="151" spans="1:2">
      <c r="A151" s="3">
        <v>30773</v>
      </c>
      <c r="B151" s="64">
        <v>137.95344</v>
      </c>
    </row>
    <row r="152" spans="1:2">
      <c r="A152" s="3">
        <v>30803</v>
      </c>
      <c r="B152" s="64">
        <v>138.36778000000001</v>
      </c>
    </row>
    <row r="153" spans="1:2">
      <c r="A153" s="3">
        <v>30834</v>
      </c>
      <c r="B153" s="64">
        <v>139.01365000000001</v>
      </c>
    </row>
    <row r="154" spans="1:2">
      <c r="A154" s="3">
        <v>30864</v>
      </c>
      <c r="B154" s="64">
        <v>139.59662</v>
      </c>
    </row>
    <row r="155" spans="1:2">
      <c r="A155" s="3">
        <v>30895</v>
      </c>
      <c r="B155" s="64">
        <v>139.84818000000001</v>
      </c>
    </row>
    <row r="156" spans="1:2">
      <c r="A156" s="3">
        <v>30926</v>
      </c>
      <c r="B156" s="64">
        <v>139.32253</v>
      </c>
    </row>
    <row r="157" spans="1:2">
      <c r="A157" s="3">
        <v>30956</v>
      </c>
      <c r="B157" s="64">
        <v>140.05103</v>
      </c>
    </row>
    <row r="158" spans="1:2">
      <c r="A158" s="3">
        <v>30987</v>
      </c>
      <c r="B158" s="64">
        <v>140.42809</v>
      </c>
    </row>
    <row r="159" spans="1:2">
      <c r="A159" s="3">
        <v>31017</v>
      </c>
      <c r="B159" s="64">
        <v>140.82823999999999</v>
      </c>
    </row>
    <row r="160" spans="1:2">
      <c r="A160" s="3">
        <v>31048</v>
      </c>
      <c r="B160" s="64">
        <v>140.45813999999999</v>
      </c>
    </row>
    <row r="161" spans="1:2">
      <c r="A161" s="3">
        <v>31079</v>
      </c>
      <c r="B161" s="64">
        <v>139.82925</v>
      </c>
    </row>
    <row r="162" spans="1:2">
      <c r="A162" s="3">
        <v>31107</v>
      </c>
      <c r="B162" s="64">
        <v>140.88973999999999</v>
      </c>
    </row>
    <row r="163" spans="1:2">
      <c r="A163" s="3">
        <v>31138</v>
      </c>
      <c r="B163" s="64">
        <v>140.36993000000001</v>
      </c>
    </row>
    <row r="164" spans="1:2">
      <c r="A164" s="3">
        <v>31168</v>
      </c>
      <c r="B164" s="64">
        <v>140.71109000000001</v>
      </c>
    </row>
    <row r="165" spans="1:2">
      <c r="A165" s="3">
        <v>31199</v>
      </c>
      <c r="B165" s="64">
        <v>140.74809999999999</v>
      </c>
    </row>
    <row r="166" spans="1:2">
      <c r="A166" s="3">
        <v>31229</v>
      </c>
      <c r="B166" s="64">
        <v>140.16457</v>
      </c>
    </row>
    <row r="167" spans="1:2">
      <c r="A167" s="3">
        <v>31260</v>
      </c>
      <c r="B167" s="64">
        <v>140.87249</v>
      </c>
    </row>
    <row r="168" spans="1:2">
      <c r="A168" s="3">
        <v>31291</v>
      </c>
      <c r="B168" s="64">
        <v>141.00995</v>
      </c>
    </row>
    <row r="169" spans="1:2">
      <c r="A169" s="3">
        <v>31321</v>
      </c>
      <c r="B169" s="64">
        <v>140.73419000000001</v>
      </c>
    </row>
    <row r="170" spans="1:2">
      <c r="A170" s="3">
        <v>31352</v>
      </c>
      <c r="B170" s="64">
        <v>141.72009</v>
      </c>
    </row>
    <row r="171" spans="1:2">
      <c r="A171" s="3">
        <v>31382</v>
      </c>
      <c r="B171" s="64">
        <v>142.20400000000001</v>
      </c>
    </row>
    <row r="172" spans="1:2">
      <c r="A172" s="3">
        <v>31413</v>
      </c>
      <c r="B172" s="64">
        <v>143.90117000000001</v>
      </c>
    </row>
    <row r="173" spans="1:2">
      <c r="A173" s="3">
        <v>31444</v>
      </c>
      <c r="B173" s="64">
        <v>143.15763000000001</v>
      </c>
    </row>
    <row r="174" spans="1:2">
      <c r="A174" s="3">
        <v>31472</v>
      </c>
      <c r="B174" s="64">
        <v>142.66481999999999</v>
      </c>
    </row>
    <row r="175" spans="1:2">
      <c r="A175" s="3">
        <v>31503</v>
      </c>
      <c r="B175" s="64">
        <v>143.03019</v>
      </c>
    </row>
    <row r="176" spans="1:2">
      <c r="A176" s="3">
        <v>31533</v>
      </c>
      <c r="B176" s="64">
        <v>143.19964999999999</v>
      </c>
    </row>
    <row r="177" spans="1:2">
      <c r="A177" s="3">
        <v>31564</v>
      </c>
      <c r="B177" s="64">
        <v>142.64228</v>
      </c>
    </row>
    <row r="178" spans="1:2">
      <c r="A178" s="3">
        <v>31594</v>
      </c>
      <c r="B178" s="64">
        <v>143.43312</v>
      </c>
    </row>
    <row r="179" spans="1:2">
      <c r="A179" s="3">
        <v>31625</v>
      </c>
      <c r="B179" s="64">
        <v>143.83578</v>
      </c>
    </row>
    <row r="180" spans="1:2">
      <c r="A180" s="3">
        <v>31656</v>
      </c>
      <c r="B180" s="64">
        <v>144.23454000000001</v>
      </c>
    </row>
    <row r="181" spans="1:2">
      <c r="A181" s="3">
        <v>31686</v>
      </c>
      <c r="B181" s="64">
        <v>144.78272999999999</v>
      </c>
    </row>
    <row r="182" spans="1:2">
      <c r="A182" s="3">
        <v>31717</v>
      </c>
      <c r="B182" s="64">
        <v>145.30866</v>
      </c>
    </row>
    <row r="183" spans="1:2">
      <c r="A183" s="3">
        <v>31747</v>
      </c>
      <c r="B183" s="64">
        <v>146.75398999999999</v>
      </c>
    </row>
    <row r="184" spans="1:2">
      <c r="A184" s="3">
        <v>31778</v>
      </c>
      <c r="B184" s="64">
        <v>146.20079000000001</v>
      </c>
    </row>
    <row r="185" spans="1:2">
      <c r="A185" s="3">
        <v>31809</v>
      </c>
      <c r="B185" s="64">
        <v>148.38910000000001</v>
      </c>
    </row>
    <row r="186" spans="1:2">
      <c r="A186" s="3">
        <v>31837</v>
      </c>
      <c r="B186" s="64">
        <v>148.43446</v>
      </c>
    </row>
    <row r="187" spans="1:2">
      <c r="A187" s="3">
        <v>31868</v>
      </c>
      <c r="B187" s="64">
        <v>149.34607</v>
      </c>
    </row>
    <row r="188" spans="1:2">
      <c r="A188" s="3">
        <v>31898</v>
      </c>
      <c r="B188" s="64">
        <v>150.40293</v>
      </c>
    </row>
    <row r="189" spans="1:2">
      <c r="A189" s="3">
        <v>31929</v>
      </c>
      <c r="B189" s="64">
        <v>150.98089999999999</v>
      </c>
    </row>
    <row r="190" spans="1:2">
      <c r="A190" s="3">
        <v>31959</v>
      </c>
      <c r="B190" s="64">
        <v>152.15770000000001</v>
      </c>
    </row>
    <row r="191" spans="1:2">
      <c r="A191" s="3">
        <v>31990</v>
      </c>
      <c r="B191" s="64">
        <v>152.97637</v>
      </c>
    </row>
    <row r="192" spans="1:2">
      <c r="A192" s="3">
        <v>32021</v>
      </c>
      <c r="B192" s="64">
        <v>154.08722</v>
      </c>
    </row>
    <row r="193" spans="1:2">
      <c r="A193" s="3">
        <v>32051</v>
      </c>
      <c r="B193" s="64">
        <v>156.49036000000001</v>
      </c>
    </row>
    <row r="194" spans="1:2">
      <c r="A194" s="3">
        <v>32082</v>
      </c>
      <c r="B194" s="64">
        <v>157.28480999999999</v>
      </c>
    </row>
    <row r="195" spans="1:2">
      <c r="A195" s="3">
        <v>32112</v>
      </c>
      <c r="B195" s="64">
        <v>158.40011999999999</v>
      </c>
    </row>
    <row r="196" spans="1:2">
      <c r="A196" s="3">
        <v>32143</v>
      </c>
      <c r="B196" s="64">
        <v>157.9855</v>
      </c>
    </row>
    <row r="197" spans="1:2">
      <c r="A197" s="3">
        <v>32174</v>
      </c>
      <c r="B197" s="64">
        <v>158.55761999999999</v>
      </c>
    </row>
    <row r="198" spans="1:2">
      <c r="A198" s="3">
        <v>32203</v>
      </c>
      <c r="B198" s="64">
        <v>159.04181</v>
      </c>
    </row>
    <row r="199" spans="1:2">
      <c r="A199" s="3">
        <v>32234</v>
      </c>
      <c r="B199" s="64">
        <v>160.54057</v>
      </c>
    </row>
    <row r="200" spans="1:2">
      <c r="A200" s="3">
        <v>32264</v>
      </c>
      <c r="B200" s="64">
        <v>160.17464000000001</v>
      </c>
    </row>
    <row r="201" spans="1:2">
      <c r="A201" s="3">
        <v>32295</v>
      </c>
      <c r="B201" s="64">
        <v>160.57033999999999</v>
      </c>
    </row>
    <row r="202" spans="1:2">
      <c r="A202" s="3">
        <v>32325</v>
      </c>
      <c r="B202" s="64">
        <v>160.51719</v>
      </c>
    </row>
    <row r="203" spans="1:2">
      <c r="A203" s="3">
        <v>32356</v>
      </c>
      <c r="B203" s="64">
        <v>160.76541</v>
      </c>
    </row>
    <row r="204" spans="1:2">
      <c r="A204" s="3">
        <v>32387</v>
      </c>
      <c r="B204" s="64">
        <v>161.2688</v>
      </c>
    </row>
    <row r="205" spans="1:2">
      <c r="A205" s="3">
        <v>32417</v>
      </c>
      <c r="B205" s="64">
        <v>161.93915000000001</v>
      </c>
    </row>
    <row r="206" spans="1:2">
      <c r="A206" s="3">
        <v>32448</v>
      </c>
      <c r="B206" s="64">
        <v>162.58251000000001</v>
      </c>
    </row>
    <row r="207" spans="1:2">
      <c r="A207" s="3">
        <v>32478</v>
      </c>
      <c r="B207" s="64">
        <v>163.35525999999999</v>
      </c>
    </row>
    <row r="208" spans="1:2">
      <c r="A208" s="3">
        <v>32509</v>
      </c>
      <c r="B208" s="64">
        <v>164.75523000000001</v>
      </c>
    </row>
    <row r="209" spans="1:2">
      <c r="A209" s="3">
        <v>32540</v>
      </c>
      <c r="B209" s="64">
        <v>163.06419</v>
      </c>
    </row>
    <row r="210" spans="1:2">
      <c r="A210" s="3">
        <v>32568</v>
      </c>
      <c r="B210" s="64">
        <v>162.86801</v>
      </c>
    </row>
    <row r="211" spans="1:2">
      <c r="A211" s="3">
        <v>32599</v>
      </c>
      <c r="B211" s="64">
        <v>163.15185</v>
      </c>
    </row>
    <row r="212" spans="1:2">
      <c r="A212" s="3">
        <v>32629</v>
      </c>
      <c r="B212" s="64">
        <v>161.822</v>
      </c>
    </row>
    <row r="213" spans="1:2">
      <c r="A213" s="3">
        <v>32660</v>
      </c>
      <c r="B213" s="64">
        <v>162.13894999999999</v>
      </c>
    </row>
    <row r="214" spans="1:2">
      <c r="A214" s="3">
        <v>32690</v>
      </c>
      <c r="B214" s="64">
        <v>160.16712999999999</v>
      </c>
    </row>
    <row r="215" spans="1:2">
      <c r="A215" s="3">
        <v>32721</v>
      </c>
      <c r="B215" s="64">
        <v>161.76132999999999</v>
      </c>
    </row>
    <row r="216" spans="1:2">
      <c r="A216" s="3">
        <v>32752</v>
      </c>
      <c r="B216" s="64">
        <v>161.41906</v>
      </c>
    </row>
    <row r="217" spans="1:2">
      <c r="A217" s="3">
        <v>32782</v>
      </c>
      <c r="B217" s="64">
        <v>160.99804</v>
      </c>
    </row>
    <row r="218" spans="1:2">
      <c r="A218" s="3">
        <v>32813</v>
      </c>
      <c r="B218" s="64">
        <v>161.34476000000001</v>
      </c>
    </row>
    <row r="219" spans="1:2">
      <c r="A219" s="3">
        <v>32843</v>
      </c>
      <c r="B219" s="64">
        <v>161.42713000000001</v>
      </c>
    </row>
    <row r="220" spans="1:2">
      <c r="A220" s="3">
        <v>32874</v>
      </c>
      <c r="B220" s="64">
        <v>161.27631</v>
      </c>
    </row>
    <row r="221" spans="1:2">
      <c r="A221" s="3">
        <v>32905</v>
      </c>
      <c r="B221" s="64">
        <v>163.52861999999999</v>
      </c>
    </row>
    <row r="222" spans="1:2">
      <c r="A222" s="3">
        <v>32933</v>
      </c>
      <c r="B222" s="64">
        <v>164.39766</v>
      </c>
    </row>
    <row r="223" spans="1:2">
      <c r="A223" s="3">
        <v>32964</v>
      </c>
      <c r="B223" s="64">
        <v>163.76933</v>
      </c>
    </row>
    <row r="224" spans="1:2">
      <c r="A224" s="3">
        <v>32994</v>
      </c>
      <c r="B224" s="64">
        <v>164.26047</v>
      </c>
    </row>
    <row r="225" spans="1:2">
      <c r="A225" s="3">
        <v>33025</v>
      </c>
      <c r="B225" s="64">
        <v>164.82034999999999</v>
      </c>
    </row>
    <row r="226" spans="1:2">
      <c r="A226" s="3">
        <v>33055</v>
      </c>
      <c r="B226" s="64">
        <v>164.43467000000001</v>
      </c>
    </row>
    <row r="227" spans="1:2">
      <c r="A227" s="3">
        <v>33086</v>
      </c>
      <c r="B227" s="64">
        <v>165.05520999999999</v>
      </c>
    </row>
    <row r="228" spans="1:2">
      <c r="A228" s="3">
        <v>33117</v>
      </c>
      <c r="B228" s="64">
        <v>164.85959</v>
      </c>
    </row>
    <row r="229" spans="1:2">
      <c r="A229" s="3">
        <v>33147</v>
      </c>
      <c r="B229" s="64">
        <v>163.75067999999999</v>
      </c>
    </row>
    <row r="230" spans="1:2">
      <c r="A230" s="3">
        <v>33178</v>
      </c>
      <c r="B230" s="64">
        <v>161.7861</v>
      </c>
    </row>
    <row r="231" spans="1:2">
      <c r="A231" s="3">
        <v>33208</v>
      </c>
      <c r="B231" s="64">
        <v>160.45680999999999</v>
      </c>
    </row>
    <row r="232" spans="1:2">
      <c r="A232" s="3">
        <v>33239</v>
      </c>
      <c r="B232" s="64">
        <v>159.45197999999999</v>
      </c>
    </row>
    <row r="233" spans="1:2">
      <c r="A233" s="3">
        <v>33270</v>
      </c>
      <c r="B233" s="64">
        <v>158.27934999999999</v>
      </c>
    </row>
    <row r="234" spans="1:2">
      <c r="A234" s="3">
        <v>33298</v>
      </c>
      <c r="B234" s="64">
        <v>157.18213</v>
      </c>
    </row>
    <row r="235" spans="1:2">
      <c r="A235" s="3">
        <v>33329</v>
      </c>
      <c r="B235" s="64">
        <v>157.86501000000001</v>
      </c>
    </row>
    <row r="236" spans="1:2">
      <c r="A236" s="3">
        <v>33359</v>
      </c>
      <c r="B236" s="64">
        <v>159.00647000000001</v>
      </c>
    </row>
    <row r="237" spans="1:2">
      <c r="A237" s="3">
        <v>33390</v>
      </c>
      <c r="B237" s="64">
        <v>160.56867</v>
      </c>
    </row>
    <row r="238" spans="1:2">
      <c r="A238" s="3">
        <v>33420</v>
      </c>
      <c r="B238" s="64">
        <v>161.47611000000001</v>
      </c>
    </row>
    <row r="239" spans="1:2">
      <c r="A239" s="3">
        <v>33451</v>
      </c>
      <c r="B239" s="64">
        <v>161.60939999999999</v>
      </c>
    </row>
    <row r="240" spans="1:2">
      <c r="A240" s="3">
        <v>33482</v>
      </c>
      <c r="B240" s="64">
        <v>163.36109999999999</v>
      </c>
    </row>
    <row r="241" spans="1:2">
      <c r="A241" s="3">
        <v>33512</v>
      </c>
      <c r="B241" s="64">
        <v>163.14767000000001</v>
      </c>
    </row>
    <row r="242" spans="1:2">
      <c r="A242" s="3">
        <v>33543</v>
      </c>
      <c r="B242" s="64">
        <v>162.84046000000001</v>
      </c>
    </row>
    <row r="243" spans="1:2">
      <c r="A243" s="3">
        <v>33573</v>
      </c>
      <c r="B243" s="64">
        <v>162.44977</v>
      </c>
    </row>
    <row r="244" spans="1:2">
      <c r="A244" s="3">
        <v>33604</v>
      </c>
      <c r="B244" s="64">
        <v>161.58157</v>
      </c>
    </row>
    <row r="245" spans="1:2">
      <c r="A245" s="3">
        <v>33635</v>
      </c>
      <c r="B245" s="64">
        <v>163.14850999999999</v>
      </c>
    </row>
    <row r="246" spans="1:2">
      <c r="A246" s="3">
        <v>33664</v>
      </c>
      <c r="B246" s="64">
        <v>164.88713000000001</v>
      </c>
    </row>
    <row r="247" spans="1:2">
      <c r="A247" s="3">
        <v>33695</v>
      </c>
      <c r="B247" s="64">
        <v>165.83046999999999</v>
      </c>
    </row>
    <row r="248" spans="1:2">
      <c r="A248" s="3">
        <v>33725</v>
      </c>
      <c r="B248" s="64">
        <v>166.82111</v>
      </c>
    </row>
    <row r="249" spans="1:2">
      <c r="A249" s="3">
        <v>33756</v>
      </c>
      <c r="B249" s="64">
        <v>167.37598</v>
      </c>
    </row>
    <row r="250" spans="1:2">
      <c r="A250" s="3">
        <v>33786</v>
      </c>
      <c r="B250" s="64">
        <v>168.95348000000001</v>
      </c>
    </row>
    <row r="251" spans="1:2">
      <c r="A251" s="3">
        <v>33817</v>
      </c>
      <c r="B251" s="64">
        <v>168.16848999999999</v>
      </c>
    </row>
    <row r="252" spans="1:2">
      <c r="A252" s="3">
        <v>33848</v>
      </c>
      <c r="B252" s="64">
        <v>168.45537999999999</v>
      </c>
    </row>
    <row r="253" spans="1:2">
      <c r="A253" s="3">
        <v>33878</v>
      </c>
      <c r="B253" s="64">
        <v>169.51809</v>
      </c>
    </row>
    <row r="254" spans="1:2">
      <c r="A254" s="3">
        <v>33909</v>
      </c>
      <c r="B254" s="64">
        <v>170.20319000000001</v>
      </c>
    </row>
    <row r="255" spans="1:2">
      <c r="A255" s="3">
        <v>33939</v>
      </c>
      <c r="B255" s="64">
        <v>170.03900999999999</v>
      </c>
    </row>
    <row r="256" spans="1:2">
      <c r="A256" s="3">
        <v>33970</v>
      </c>
      <c r="B256" s="64">
        <v>171.60623000000001</v>
      </c>
    </row>
    <row r="257" spans="1:2">
      <c r="A257" s="3">
        <v>34001</v>
      </c>
      <c r="B257" s="64">
        <v>172.06732</v>
      </c>
    </row>
    <row r="258" spans="1:2">
      <c r="A258" s="3">
        <v>34029</v>
      </c>
      <c r="B258" s="64">
        <v>171.71279999999999</v>
      </c>
    </row>
    <row r="259" spans="1:2">
      <c r="A259" s="3">
        <v>34060</v>
      </c>
      <c r="B259" s="64">
        <v>172.58963</v>
      </c>
    </row>
    <row r="260" spans="1:2">
      <c r="A260" s="3">
        <v>34090</v>
      </c>
      <c r="B260" s="64">
        <v>172.43547000000001</v>
      </c>
    </row>
    <row r="261" spans="1:2">
      <c r="A261" s="3">
        <v>34121</v>
      </c>
      <c r="B261" s="64">
        <v>172.14245</v>
      </c>
    </row>
    <row r="262" spans="1:2">
      <c r="A262" s="3">
        <v>34151</v>
      </c>
      <c r="B262" s="64">
        <v>172.59464</v>
      </c>
    </row>
    <row r="263" spans="1:2">
      <c r="A263" s="3">
        <v>34182</v>
      </c>
      <c r="B263" s="64">
        <v>172.33306999999999</v>
      </c>
    </row>
    <row r="264" spans="1:2">
      <c r="A264" s="3">
        <v>34213</v>
      </c>
      <c r="B264" s="64">
        <v>173.60113999999999</v>
      </c>
    </row>
    <row r="265" spans="1:2">
      <c r="A265" s="3">
        <v>34243</v>
      </c>
      <c r="B265" s="64">
        <v>175.11519999999999</v>
      </c>
    </row>
    <row r="266" spans="1:2">
      <c r="A266" s="3">
        <v>34274</v>
      </c>
      <c r="B266" s="64">
        <v>175.93664999999999</v>
      </c>
    </row>
    <row r="267" spans="1:2">
      <c r="A267" s="3">
        <v>34304</v>
      </c>
      <c r="B267" s="64">
        <v>177.09537</v>
      </c>
    </row>
    <row r="268" spans="1:2">
      <c r="A268" s="3">
        <v>34335</v>
      </c>
      <c r="B268" s="64">
        <v>177.29794999999999</v>
      </c>
    </row>
    <row r="269" spans="1:2">
      <c r="A269" s="3">
        <v>34366</v>
      </c>
      <c r="B269" s="64">
        <v>177.59458000000001</v>
      </c>
    </row>
    <row r="270" spans="1:2">
      <c r="A270" s="3">
        <v>34394</v>
      </c>
      <c r="B270" s="64">
        <v>179.96822</v>
      </c>
    </row>
    <row r="271" spans="1:2">
      <c r="A271" s="3">
        <v>34425</v>
      </c>
      <c r="B271" s="64">
        <v>181.6114</v>
      </c>
    </row>
    <row r="272" spans="1:2">
      <c r="A272" s="3">
        <v>34455</v>
      </c>
      <c r="B272" s="64">
        <v>182.81713999999999</v>
      </c>
    </row>
    <row r="273" spans="1:2">
      <c r="A273" s="3">
        <v>34486</v>
      </c>
      <c r="B273" s="64">
        <v>183.48249000000001</v>
      </c>
    </row>
    <row r="274" spans="1:2">
      <c r="A274" s="3">
        <v>34516</v>
      </c>
      <c r="B274" s="64">
        <v>184.29419999999999</v>
      </c>
    </row>
    <row r="275" spans="1:2">
      <c r="A275" s="3">
        <v>34547</v>
      </c>
      <c r="B275" s="64">
        <v>185.81494000000001</v>
      </c>
    </row>
    <row r="276" spans="1:2">
      <c r="A276" s="3">
        <v>34578</v>
      </c>
      <c r="B276" s="64">
        <v>186.51674</v>
      </c>
    </row>
    <row r="277" spans="1:2">
      <c r="A277" s="3">
        <v>34608</v>
      </c>
      <c r="B277" s="64">
        <v>188.42037999999999</v>
      </c>
    </row>
    <row r="278" spans="1:2">
      <c r="A278" s="3">
        <v>34639</v>
      </c>
      <c r="B278" s="64">
        <v>189.98007999999999</v>
      </c>
    </row>
    <row r="279" spans="1:2">
      <c r="A279" s="3">
        <v>34669</v>
      </c>
      <c r="B279" s="64">
        <v>192.09771000000001</v>
      </c>
    </row>
    <row r="280" spans="1:2">
      <c r="A280" s="3">
        <v>34700</v>
      </c>
      <c r="B280" s="64">
        <v>192.45111</v>
      </c>
    </row>
    <row r="281" spans="1:2">
      <c r="A281" s="3">
        <v>34731</v>
      </c>
      <c r="B281" s="64">
        <v>191.94828000000001</v>
      </c>
    </row>
    <row r="282" spans="1:2">
      <c r="A282" s="3">
        <v>34759</v>
      </c>
      <c r="B282" s="64">
        <v>192.46557999999999</v>
      </c>
    </row>
    <row r="283" spans="1:2">
      <c r="A283" s="3">
        <v>34790</v>
      </c>
      <c r="B283" s="64">
        <v>191.92796000000001</v>
      </c>
    </row>
    <row r="284" spans="1:2">
      <c r="A284" s="3">
        <v>34820</v>
      </c>
      <c r="B284" s="64">
        <v>192.61668</v>
      </c>
    </row>
    <row r="285" spans="1:2">
      <c r="A285" s="3">
        <v>34851</v>
      </c>
      <c r="B285" s="64">
        <v>193.51715999999999</v>
      </c>
    </row>
    <row r="286" spans="1:2">
      <c r="A286" s="3">
        <v>34881</v>
      </c>
      <c r="B286" s="64">
        <v>192.24629999999999</v>
      </c>
    </row>
    <row r="287" spans="1:2">
      <c r="A287" s="3">
        <v>34912</v>
      </c>
      <c r="B287" s="64">
        <v>194.57514</v>
      </c>
    </row>
    <row r="288" spans="1:2">
      <c r="A288" s="3">
        <v>34943</v>
      </c>
      <c r="B288" s="64">
        <v>196.34576999999999</v>
      </c>
    </row>
    <row r="289" spans="1:2">
      <c r="A289" s="3">
        <v>34973</v>
      </c>
      <c r="B289" s="64">
        <v>196.19828000000001</v>
      </c>
    </row>
    <row r="290" spans="1:2">
      <c r="A290" s="3">
        <v>35004</v>
      </c>
      <c r="B290" s="64">
        <v>196.42257000000001</v>
      </c>
    </row>
    <row r="291" spans="1:2">
      <c r="A291" s="3">
        <v>35034</v>
      </c>
      <c r="B291" s="64">
        <v>197.20979</v>
      </c>
    </row>
    <row r="292" spans="1:2">
      <c r="A292" s="3">
        <v>35065</v>
      </c>
      <c r="B292" s="64">
        <v>195.96009000000001</v>
      </c>
    </row>
    <row r="293" spans="1:2">
      <c r="A293" s="3">
        <v>35096</v>
      </c>
      <c r="B293" s="64">
        <v>198.87996999999999</v>
      </c>
    </row>
    <row r="294" spans="1:2">
      <c r="A294" s="3">
        <v>35125</v>
      </c>
      <c r="B294" s="64">
        <v>198.37741</v>
      </c>
    </row>
    <row r="295" spans="1:2">
      <c r="A295" s="3">
        <v>35156</v>
      </c>
      <c r="B295" s="64">
        <v>200.8707</v>
      </c>
    </row>
    <row r="296" spans="1:2">
      <c r="A296" s="3">
        <v>35186</v>
      </c>
      <c r="B296" s="64">
        <v>202.52446</v>
      </c>
    </row>
    <row r="297" spans="1:2">
      <c r="A297" s="3">
        <v>35217</v>
      </c>
      <c r="B297" s="64">
        <v>204.53106</v>
      </c>
    </row>
    <row r="298" spans="1:2">
      <c r="A298" s="3">
        <v>35247</v>
      </c>
      <c r="B298" s="64">
        <v>205.45881</v>
      </c>
    </row>
    <row r="299" spans="1:2">
      <c r="A299" s="3">
        <v>35278</v>
      </c>
      <c r="B299" s="64">
        <v>206.32701</v>
      </c>
    </row>
    <row r="300" spans="1:2">
      <c r="A300" s="3">
        <v>35309</v>
      </c>
      <c r="B300" s="64">
        <v>208.04532</v>
      </c>
    </row>
    <row r="301" spans="1:2">
      <c r="A301" s="3">
        <v>35339</v>
      </c>
      <c r="B301" s="64">
        <v>207.73088000000001</v>
      </c>
    </row>
    <row r="302" spans="1:2">
      <c r="A302" s="3">
        <v>35370</v>
      </c>
      <c r="B302" s="64">
        <v>209.58054000000001</v>
      </c>
    </row>
    <row r="303" spans="1:2">
      <c r="A303" s="3">
        <v>35400</v>
      </c>
      <c r="B303" s="64">
        <v>211.31082000000001</v>
      </c>
    </row>
    <row r="304" spans="1:2">
      <c r="A304" s="3">
        <v>35431</v>
      </c>
      <c r="B304" s="64">
        <v>211.53648999999999</v>
      </c>
    </row>
    <row r="305" spans="1:2">
      <c r="A305" s="3">
        <v>35462</v>
      </c>
      <c r="B305" s="64">
        <v>214.42688000000001</v>
      </c>
    </row>
    <row r="306" spans="1:2">
      <c r="A306" s="3">
        <v>35490</v>
      </c>
      <c r="B306" s="64">
        <v>216.60851</v>
      </c>
    </row>
    <row r="307" spans="1:2">
      <c r="A307" s="3">
        <v>35521</v>
      </c>
      <c r="B307" s="64">
        <v>216.31326000000001</v>
      </c>
    </row>
    <row r="308" spans="1:2">
      <c r="A308" s="3">
        <v>35551</v>
      </c>
      <c r="B308" s="64">
        <v>217.89995999999999</v>
      </c>
    </row>
    <row r="309" spans="1:2">
      <c r="A309" s="3">
        <v>35582</v>
      </c>
      <c r="B309" s="64">
        <v>219.24010000000001</v>
      </c>
    </row>
    <row r="310" spans="1:2">
      <c r="A310" s="3">
        <v>35612</v>
      </c>
      <c r="B310" s="64">
        <v>220.84878</v>
      </c>
    </row>
    <row r="311" spans="1:2">
      <c r="A311" s="3">
        <v>35643</v>
      </c>
      <c r="B311" s="64">
        <v>223.69074000000001</v>
      </c>
    </row>
    <row r="312" spans="1:2">
      <c r="A312" s="3">
        <v>35674</v>
      </c>
      <c r="B312" s="64">
        <v>225.68899999999999</v>
      </c>
    </row>
    <row r="313" spans="1:2">
      <c r="A313" s="3">
        <v>35704</v>
      </c>
      <c r="B313" s="64">
        <v>227.73066</v>
      </c>
    </row>
    <row r="314" spans="1:2">
      <c r="A314" s="3">
        <v>35735</v>
      </c>
      <c r="B314" s="64">
        <v>230.13379</v>
      </c>
    </row>
    <row r="315" spans="1:2">
      <c r="A315" s="3">
        <v>35765</v>
      </c>
      <c r="B315" s="64">
        <v>231.37181000000001</v>
      </c>
    </row>
    <row r="316" spans="1:2">
      <c r="A316" s="3">
        <v>35796</v>
      </c>
      <c r="B316" s="64">
        <v>233.28853000000001</v>
      </c>
    </row>
    <row r="317" spans="1:2">
      <c r="A317" s="3">
        <v>35827</v>
      </c>
      <c r="B317" s="64">
        <v>233.59907999999999</v>
      </c>
    </row>
    <row r="318" spans="1:2">
      <c r="A318" s="3">
        <v>35855</v>
      </c>
      <c r="B318" s="64">
        <v>233.12547000000001</v>
      </c>
    </row>
    <row r="319" spans="1:2">
      <c r="A319" s="3">
        <v>35886</v>
      </c>
      <c r="B319" s="64">
        <v>234.16063</v>
      </c>
    </row>
    <row r="320" spans="1:2">
      <c r="A320" s="3">
        <v>35916</v>
      </c>
      <c r="B320" s="64">
        <v>235.45958999999999</v>
      </c>
    </row>
    <row r="321" spans="1:2">
      <c r="A321" s="3">
        <v>35947</v>
      </c>
      <c r="B321" s="64">
        <v>233.57682</v>
      </c>
    </row>
    <row r="322" spans="1:2">
      <c r="A322" s="3">
        <v>35977</v>
      </c>
      <c r="B322" s="64">
        <v>232.37943000000001</v>
      </c>
    </row>
    <row r="323" spans="1:2">
      <c r="A323" s="3">
        <v>36008</v>
      </c>
      <c r="B323" s="64">
        <v>238.33215999999999</v>
      </c>
    </row>
    <row r="324" spans="1:2">
      <c r="A324" s="3">
        <v>36039</v>
      </c>
      <c r="B324" s="64">
        <v>238.13347999999999</v>
      </c>
    </row>
    <row r="325" spans="1:2">
      <c r="A325" s="3">
        <v>36069</v>
      </c>
      <c r="B325" s="64">
        <v>240.19266999999999</v>
      </c>
    </row>
    <row r="326" spans="1:2">
      <c r="A326" s="3">
        <v>36100</v>
      </c>
      <c r="B326" s="64">
        <v>240.48903000000001</v>
      </c>
    </row>
    <row r="327" spans="1:2">
      <c r="A327" s="3">
        <v>36130</v>
      </c>
      <c r="B327" s="64">
        <v>241.90459000000001</v>
      </c>
    </row>
    <row r="328" spans="1:2">
      <c r="A328" s="3">
        <v>36161</v>
      </c>
      <c r="B328" s="64">
        <v>242.58078</v>
      </c>
    </row>
    <row r="329" spans="1:2">
      <c r="A329" s="3">
        <v>36192</v>
      </c>
      <c r="B329" s="64">
        <v>244.82335</v>
      </c>
    </row>
    <row r="330" spans="1:2">
      <c r="A330" s="3">
        <v>36220</v>
      </c>
      <c r="B330" s="64">
        <v>244.75183999999999</v>
      </c>
    </row>
    <row r="331" spans="1:2">
      <c r="A331" s="3">
        <v>36251</v>
      </c>
      <c r="B331" s="64">
        <v>245.69656000000001</v>
      </c>
    </row>
    <row r="332" spans="1:2">
      <c r="A332" s="3">
        <v>36281</v>
      </c>
      <c r="B332" s="64">
        <v>247.74128999999999</v>
      </c>
    </row>
    <row r="333" spans="1:2">
      <c r="A333" s="3">
        <v>36312</v>
      </c>
      <c r="B333" s="64">
        <v>247.16526999999999</v>
      </c>
    </row>
    <row r="334" spans="1:2">
      <c r="A334" s="3">
        <v>36342</v>
      </c>
      <c r="B334" s="64">
        <v>248.34791000000001</v>
      </c>
    </row>
    <row r="335" spans="1:2">
      <c r="A335" s="3">
        <v>36373</v>
      </c>
      <c r="B335" s="64">
        <v>249.63825</v>
      </c>
    </row>
    <row r="336" spans="1:2">
      <c r="A336" s="3">
        <v>36404</v>
      </c>
      <c r="B336" s="64">
        <v>248.52239</v>
      </c>
    </row>
    <row r="337" spans="1:2">
      <c r="A337" s="3">
        <v>36434</v>
      </c>
      <c r="B337" s="64">
        <v>252.27652</v>
      </c>
    </row>
    <row r="338" spans="1:2">
      <c r="A338" s="3">
        <v>36465</v>
      </c>
      <c r="B338" s="64">
        <v>253.98176000000001</v>
      </c>
    </row>
    <row r="339" spans="1:2">
      <c r="A339" s="3">
        <v>36495</v>
      </c>
      <c r="B339" s="64">
        <v>255.83336</v>
      </c>
    </row>
    <row r="340" spans="1:2">
      <c r="A340" s="3">
        <v>36526</v>
      </c>
      <c r="B340" s="64">
        <v>256.01868999999999</v>
      </c>
    </row>
    <row r="341" spans="1:2">
      <c r="A341" s="3">
        <v>36557</v>
      </c>
      <c r="B341" s="64">
        <v>256.71129999999999</v>
      </c>
    </row>
    <row r="342" spans="1:2">
      <c r="A342" s="3">
        <v>36586</v>
      </c>
      <c r="B342" s="64">
        <v>258.50056999999998</v>
      </c>
    </row>
    <row r="343" spans="1:2">
      <c r="A343" s="3">
        <v>36617</v>
      </c>
      <c r="B343" s="64">
        <v>260.23057</v>
      </c>
    </row>
    <row r="344" spans="1:2">
      <c r="A344" s="3">
        <v>36647</v>
      </c>
      <c r="B344" s="64">
        <v>260.40949999999998</v>
      </c>
    </row>
    <row r="345" spans="1:2">
      <c r="A345" s="3">
        <v>36678</v>
      </c>
      <c r="B345" s="64">
        <v>260.83190999999999</v>
      </c>
    </row>
    <row r="346" spans="1:2">
      <c r="A346" s="3">
        <v>36708</v>
      </c>
      <c r="B346" s="64">
        <v>261.10295000000002</v>
      </c>
    </row>
    <row r="347" spans="1:2">
      <c r="A347" s="3">
        <v>36739</v>
      </c>
      <c r="B347" s="64">
        <v>259.42637999999999</v>
      </c>
    </row>
    <row r="348" spans="1:2">
      <c r="A348" s="3">
        <v>36770</v>
      </c>
      <c r="B348" s="64">
        <v>260.76596000000001</v>
      </c>
    </row>
    <row r="349" spans="1:2">
      <c r="A349" s="3">
        <v>36800</v>
      </c>
      <c r="B349" s="64">
        <v>259.94702000000001</v>
      </c>
    </row>
    <row r="350" spans="1:2">
      <c r="A350" s="3">
        <v>36831</v>
      </c>
      <c r="B350" s="64">
        <v>259.27499999999998</v>
      </c>
    </row>
    <row r="351" spans="1:2">
      <c r="A351" s="3">
        <v>36861</v>
      </c>
      <c r="B351" s="64">
        <v>257.71807999999999</v>
      </c>
    </row>
    <row r="352" spans="1:2">
      <c r="A352" s="3">
        <v>36892</v>
      </c>
      <c r="B352" s="64">
        <v>256.69878</v>
      </c>
    </row>
    <row r="353" spans="1:2">
      <c r="A353" s="3">
        <v>36923</v>
      </c>
      <c r="B353" s="64">
        <v>255.25985</v>
      </c>
    </row>
    <row r="354" spans="1:2">
      <c r="A354" s="3">
        <v>36951</v>
      </c>
      <c r="B354" s="64">
        <v>254.77455</v>
      </c>
    </row>
    <row r="355" spans="1:2">
      <c r="A355" s="3">
        <v>36982</v>
      </c>
      <c r="B355" s="64">
        <v>253.69236000000001</v>
      </c>
    </row>
    <row r="356" spans="1:2">
      <c r="A356" s="3">
        <v>37012</v>
      </c>
      <c r="B356" s="64">
        <v>252.08673999999999</v>
      </c>
    </row>
    <row r="357" spans="1:2">
      <c r="A357" s="3">
        <v>37043</v>
      </c>
      <c r="B357" s="64">
        <v>250.52565000000001</v>
      </c>
    </row>
    <row r="358" spans="1:2">
      <c r="A358" s="3">
        <v>37073</v>
      </c>
      <c r="B358" s="64">
        <v>249.07225</v>
      </c>
    </row>
    <row r="359" spans="1:2">
      <c r="A359" s="3">
        <v>37104</v>
      </c>
      <c r="B359" s="64">
        <v>248.16036</v>
      </c>
    </row>
    <row r="360" spans="1:2">
      <c r="A360" s="3">
        <v>37135</v>
      </c>
      <c r="B360" s="64">
        <v>247.15024</v>
      </c>
    </row>
    <row r="361" spans="1:2">
      <c r="A361" s="3">
        <v>37165</v>
      </c>
      <c r="B361" s="64">
        <v>246.04551000000001</v>
      </c>
    </row>
    <row r="362" spans="1:2">
      <c r="A362" s="3">
        <v>37196</v>
      </c>
      <c r="B362" s="64">
        <v>245.23741999999999</v>
      </c>
    </row>
    <row r="363" spans="1:2">
      <c r="A363" s="3">
        <v>37226</v>
      </c>
      <c r="B363" s="64">
        <v>245.7038</v>
      </c>
    </row>
    <row r="364" spans="1:2">
      <c r="A364" s="3">
        <v>37257</v>
      </c>
      <c r="B364" s="64">
        <v>247.41154</v>
      </c>
    </row>
    <row r="365" spans="1:2">
      <c r="A365" s="3">
        <v>37288</v>
      </c>
      <c r="B365" s="64">
        <v>247.48527999999999</v>
      </c>
    </row>
    <row r="366" spans="1:2">
      <c r="A366" s="3">
        <v>37316</v>
      </c>
      <c r="B366" s="64">
        <v>249.44179</v>
      </c>
    </row>
    <row r="367" spans="1:2">
      <c r="A367" s="3">
        <v>37347</v>
      </c>
      <c r="B367" s="64">
        <v>250.28189</v>
      </c>
    </row>
    <row r="368" spans="1:2">
      <c r="A368" s="3">
        <v>37377</v>
      </c>
      <c r="B368" s="64">
        <v>251.69772</v>
      </c>
    </row>
    <row r="369" spans="1:2">
      <c r="A369" s="3">
        <v>37408</v>
      </c>
      <c r="B369" s="64">
        <v>254.26309000000001</v>
      </c>
    </row>
    <row r="370" spans="1:2">
      <c r="A370" s="3">
        <v>37438</v>
      </c>
      <c r="B370" s="64">
        <v>253.9581</v>
      </c>
    </row>
    <row r="371" spans="1:2">
      <c r="A371" s="3">
        <v>37469</v>
      </c>
      <c r="B371" s="64">
        <v>254.23276000000001</v>
      </c>
    </row>
    <row r="372" spans="1:2">
      <c r="A372" s="3">
        <v>37500</v>
      </c>
      <c r="B372" s="64">
        <v>254.48124999999999</v>
      </c>
    </row>
    <row r="373" spans="1:2">
      <c r="A373" s="3">
        <v>37530</v>
      </c>
      <c r="B373" s="64">
        <v>253.64366000000001</v>
      </c>
    </row>
    <row r="374" spans="1:2">
      <c r="A374" s="3">
        <v>37561</v>
      </c>
      <c r="B374" s="64">
        <v>255.00161</v>
      </c>
    </row>
    <row r="375" spans="1:2">
      <c r="A375" s="3">
        <v>37591</v>
      </c>
      <c r="B375" s="64">
        <v>253.21707000000001</v>
      </c>
    </row>
    <row r="376" spans="1:2">
      <c r="A376" s="3">
        <v>37622</v>
      </c>
      <c r="B376" s="64">
        <v>255.41039000000001</v>
      </c>
    </row>
    <row r="377" spans="1:2">
      <c r="A377" s="3">
        <v>37653</v>
      </c>
      <c r="B377" s="64">
        <v>255.10874999999999</v>
      </c>
    </row>
    <row r="378" spans="1:2">
      <c r="A378" s="3">
        <v>37681</v>
      </c>
      <c r="B378" s="64">
        <v>255.43878000000001</v>
      </c>
    </row>
    <row r="379" spans="1:2">
      <c r="A379" s="3">
        <v>37712</v>
      </c>
      <c r="B379" s="64">
        <v>253.62585000000001</v>
      </c>
    </row>
    <row r="380" spans="1:2">
      <c r="A380" s="3">
        <v>37742</v>
      </c>
      <c r="B380" s="64">
        <v>253.76498000000001</v>
      </c>
    </row>
    <row r="381" spans="1:2">
      <c r="A381" s="3">
        <v>37773</v>
      </c>
      <c r="B381" s="64">
        <v>254.95459</v>
      </c>
    </row>
    <row r="382" spans="1:2">
      <c r="A382" s="3">
        <v>37803</v>
      </c>
      <c r="B382" s="64">
        <v>255.95441</v>
      </c>
    </row>
    <row r="383" spans="1:2">
      <c r="A383" s="3">
        <v>37834</v>
      </c>
      <c r="B383" s="64">
        <v>254.99104</v>
      </c>
    </row>
    <row r="384" spans="1:2">
      <c r="A384" s="3">
        <v>37865</v>
      </c>
      <c r="B384" s="64">
        <v>257.26339000000002</v>
      </c>
    </row>
    <row r="385" spans="1:2">
      <c r="A385" s="3">
        <v>37895</v>
      </c>
      <c r="B385" s="64">
        <v>257.49657999999999</v>
      </c>
    </row>
    <row r="386" spans="1:2">
      <c r="A386" s="3">
        <v>37926</v>
      </c>
      <c r="B386" s="64">
        <v>259.87299999999999</v>
      </c>
    </row>
    <row r="387" spans="1:2">
      <c r="A387" s="3">
        <v>37956</v>
      </c>
      <c r="B387" s="64">
        <v>259.64648999999997</v>
      </c>
    </row>
    <row r="388" spans="1:2">
      <c r="A388" s="3">
        <v>37987</v>
      </c>
      <c r="B388" s="64">
        <v>259.46143999999998</v>
      </c>
    </row>
    <row r="389" spans="1:2">
      <c r="A389" s="3">
        <v>38018</v>
      </c>
      <c r="B389" s="64">
        <v>261.40821</v>
      </c>
    </row>
    <row r="390" spans="1:2">
      <c r="A390" s="3">
        <v>38047</v>
      </c>
      <c r="B390" s="64">
        <v>261.31693999999999</v>
      </c>
    </row>
    <row r="391" spans="1:2">
      <c r="A391" s="3">
        <v>38078</v>
      </c>
      <c r="B391" s="64">
        <v>262.13227000000001</v>
      </c>
    </row>
    <row r="392" spans="1:2">
      <c r="A392" s="3">
        <v>38108</v>
      </c>
      <c r="B392" s="64">
        <v>264.07292000000001</v>
      </c>
    </row>
    <row r="393" spans="1:2">
      <c r="A393" s="3">
        <v>38139</v>
      </c>
      <c r="B393" s="64">
        <v>262.07772999999997</v>
      </c>
    </row>
    <row r="394" spans="1:2">
      <c r="A394" s="3">
        <v>38169</v>
      </c>
      <c r="B394" s="64">
        <v>264.37455999999997</v>
      </c>
    </row>
    <row r="395" spans="1:2">
      <c r="A395" s="3">
        <v>38200</v>
      </c>
      <c r="B395" s="64">
        <v>265.58085999999997</v>
      </c>
    </row>
    <row r="396" spans="1:2">
      <c r="A396" s="3">
        <v>38231</v>
      </c>
      <c r="B396" s="64">
        <v>265.80903999999998</v>
      </c>
    </row>
    <row r="397" spans="1:2">
      <c r="A397" s="3">
        <v>38261</v>
      </c>
      <c r="B397" s="64">
        <v>268.63069000000002</v>
      </c>
    </row>
    <row r="398" spans="1:2">
      <c r="A398" s="3">
        <v>38292</v>
      </c>
      <c r="B398" s="64">
        <v>268.59980000000002</v>
      </c>
    </row>
    <row r="399" spans="1:2">
      <c r="A399" s="3">
        <v>38322</v>
      </c>
      <c r="B399" s="64">
        <v>270.77838000000003</v>
      </c>
    </row>
    <row r="400" spans="1:2">
      <c r="A400" s="3">
        <v>38353</v>
      </c>
      <c r="B400" s="64">
        <v>272.50114000000002</v>
      </c>
    </row>
    <row r="401" spans="1:2">
      <c r="A401" s="3">
        <v>38384</v>
      </c>
      <c r="B401" s="64">
        <v>275.01474999999999</v>
      </c>
    </row>
    <row r="402" spans="1:2">
      <c r="A402" s="3">
        <v>38412</v>
      </c>
      <c r="B402" s="64">
        <v>273.66847999999999</v>
      </c>
    </row>
    <row r="403" spans="1:2">
      <c r="A403" s="3">
        <v>38443</v>
      </c>
      <c r="B403" s="64">
        <v>274.83638000000002</v>
      </c>
    </row>
    <row r="404" spans="1:2">
      <c r="A404" s="3">
        <v>38473</v>
      </c>
      <c r="B404" s="64">
        <v>275.53928999999999</v>
      </c>
    </row>
    <row r="405" spans="1:2">
      <c r="A405" s="3">
        <v>38504</v>
      </c>
      <c r="B405" s="64">
        <v>276.28559999999999</v>
      </c>
    </row>
    <row r="406" spans="1:2">
      <c r="A406" s="3">
        <v>38534</v>
      </c>
      <c r="B406" s="64">
        <v>275.30804000000001</v>
      </c>
    </row>
    <row r="407" spans="1:2">
      <c r="A407" s="3">
        <v>38565</v>
      </c>
      <c r="B407" s="64">
        <v>276.81571000000002</v>
      </c>
    </row>
    <row r="408" spans="1:2">
      <c r="A408" s="3">
        <v>38596</v>
      </c>
      <c r="B408" s="64">
        <v>273.63090999999997</v>
      </c>
    </row>
    <row r="409" spans="1:2">
      <c r="A409" s="3">
        <v>38626</v>
      </c>
      <c r="B409" s="64">
        <v>277.77546000000001</v>
      </c>
    </row>
    <row r="410" spans="1:2">
      <c r="A410" s="3">
        <v>38657</v>
      </c>
      <c r="B410" s="64">
        <v>280.38006000000001</v>
      </c>
    </row>
    <row r="411" spans="1:2">
      <c r="A411" s="3">
        <v>38687</v>
      </c>
      <c r="B411" s="64">
        <v>280.68142999999998</v>
      </c>
    </row>
    <row r="412" spans="1:2">
      <c r="A412" s="3">
        <v>38718</v>
      </c>
      <c r="B412" s="64">
        <v>282.88699000000003</v>
      </c>
    </row>
    <row r="413" spans="1:2">
      <c r="A413" s="3">
        <v>38749</v>
      </c>
      <c r="B413" s="64">
        <v>282.08613000000003</v>
      </c>
    </row>
    <row r="414" spans="1:2">
      <c r="A414" s="3">
        <v>38777</v>
      </c>
      <c r="B414" s="64">
        <v>281.91248999999999</v>
      </c>
    </row>
    <row r="415" spans="1:2">
      <c r="A415" s="3">
        <v>38808</v>
      </c>
      <c r="B415" s="64">
        <v>282.90814</v>
      </c>
    </row>
    <row r="416" spans="1:2">
      <c r="A416" s="3">
        <v>38838</v>
      </c>
      <c r="B416" s="64">
        <v>282.30540999999999</v>
      </c>
    </row>
    <row r="417" spans="1:2">
      <c r="A417" s="3">
        <v>38869</v>
      </c>
      <c r="B417" s="64">
        <v>283.31858999999997</v>
      </c>
    </row>
    <row r="418" spans="1:2">
      <c r="A418" s="3">
        <v>38899</v>
      </c>
      <c r="B418" s="64">
        <v>282.51549999999997</v>
      </c>
    </row>
    <row r="419" spans="1:2">
      <c r="A419" s="3">
        <v>38930</v>
      </c>
      <c r="B419" s="64">
        <v>284.77032000000003</v>
      </c>
    </row>
    <row r="420" spans="1:2">
      <c r="A420" s="3">
        <v>38961</v>
      </c>
      <c r="B420" s="64">
        <v>285.06583999999998</v>
      </c>
    </row>
    <row r="421" spans="1:2">
      <c r="A421" s="3">
        <v>38991</v>
      </c>
      <c r="B421" s="64">
        <v>283.74601000000001</v>
      </c>
    </row>
    <row r="422" spans="1:2">
      <c r="A422" s="3">
        <v>39022</v>
      </c>
      <c r="B422" s="64">
        <v>284.13475</v>
      </c>
    </row>
    <row r="423" spans="1:2">
      <c r="A423" s="3">
        <v>39052</v>
      </c>
      <c r="B423" s="64">
        <v>288.48910999999998</v>
      </c>
    </row>
    <row r="424" spans="1:2">
      <c r="A424" s="3">
        <v>39083</v>
      </c>
      <c r="B424" s="64">
        <v>287.44977</v>
      </c>
    </row>
    <row r="425" spans="1:2">
      <c r="A425" s="3">
        <v>39114</v>
      </c>
      <c r="B425" s="64">
        <v>288.48716000000002</v>
      </c>
    </row>
    <row r="426" spans="1:2">
      <c r="A426" s="3">
        <v>39142</v>
      </c>
      <c r="B426" s="64">
        <v>291.02748000000003</v>
      </c>
    </row>
    <row r="427" spans="1:2">
      <c r="A427" s="3">
        <v>39173</v>
      </c>
      <c r="B427" s="64">
        <v>292.89328</v>
      </c>
    </row>
    <row r="428" spans="1:2">
      <c r="A428" s="3">
        <v>39203</v>
      </c>
      <c r="B428" s="64">
        <v>292.78113999999999</v>
      </c>
    </row>
    <row r="429" spans="1:2">
      <c r="A429" s="3">
        <v>39234</v>
      </c>
      <c r="B429" s="64">
        <v>293.96627999999998</v>
      </c>
    </row>
    <row r="430" spans="1:2">
      <c r="A430" s="3">
        <v>39264</v>
      </c>
      <c r="B430" s="64">
        <v>294.03196000000003</v>
      </c>
    </row>
    <row r="431" spans="1:2">
      <c r="A431" s="3">
        <v>39295</v>
      </c>
      <c r="B431" s="64">
        <v>293.36104999999998</v>
      </c>
    </row>
    <row r="432" spans="1:2">
      <c r="A432" s="3">
        <v>39326</v>
      </c>
      <c r="B432" s="64">
        <v>294.37533999999999</v>
      </c>
    </row>
    <row r="433" spans="1:2">
      <c r="A433" s="3">
        <v>39356</v>
      </c>
      <c r="B433" s="64">
        <v>293.98493000000002</v>
      </c>
    </row>
    <row r="434" spans="1:2">
      <c r="A434" s="3">
        <v>39387</v>
      </c>
      <c r="B434" s="64">
        <v>295.68765999999999</v>
      </c>
    </row>
    <row r="435" spans="1:2">
      <c r="A435" s="3">
        <v>39417</v>
      </c>
      <c r="B435" s="64">
        <v>296.19828000000001</v>
      </c>
    </row>
    <row r="436" spans="1:2">
      <c r="A436" s="3">
        <v>39448</v>
      </c>
      <c r="B436" s="64">
        <v>295.53823</v>
      </c>
    </row>
    <row r="437" spans="1:2">
      <c r="A437" s="3">
        <v>39479</v>
      </c>
      <c r="B437" s="64">
        <v>293.41753999999997</v>
      </c>
    </row>
    <row r="438" spans="1:2">
      <c r="A438" s="3">
        <v>39508</v>
      </c>
      <c r="B438" s="64">
        <v>292.22208999999998</v>
      </c>
    </row>
    <row r="439" spans="1:2">
      <c r="A439" s="3">
        <v>39539</v>
      </c>
      <c r="B439" s="64">
        <v>289.22039999999998</v>
      </c>
    </row>
    <row r="440" spans="1:2">
      <c r="A440" s="3">
        <v>39569</v>
      </c>
      <c r="B440" s="64">
        <v>287.59363999999999</v>
      </c>
    </row>
    <row r="441" spans="1:2">
      <c r="A441" s="3">
        <v>39600</v>
      </c>
      <c r="B441" s="64">
        <v>285.55615</v>
      </c>
    </row>
    <row r="442" spans="1:2">
      <c r="A442" s="3">
        <v>39630</v>
      </c>
      <c r="B442" s="64">
        <v>282.37914999999998</v>
      </c>
    </row>
    <row r="443" spans="1:2">
      <c r="A443" s="3">
        <v>39661</v>
      </c>
      <c r="B443" s="64">
        <v>278.72519</v>
      </c>
    </row>
    <row r="444" spans="1:2">
      <c r="A444" s="3">
        <v>39692</v>
      </c>
      <c r="B444" s="64">
        <v>268.79597999999999</v>
      </c>
    </row>
    <row r="445" spans="1:2">
      <c r="A445" s="3">
        <v>39722</v>
      </c>
      <c r="B445" s="64">
        <v>267.31225000000001</v>
      </c>
    </row>
    <row r="446" spans="1:2">
      <c r="A446" s="3">
        <v>39753</v>
      </c>
      <c r="B446" s="64">
        <v>260.60039</v>
      </c>
    </row>
    <row r="447" spans="1:2">
      <c r="A447" s="3">
        <v>39783</v>
      </c>
      <c r="B447" s="64">
        <v>251.65960000000001</v>
      </c>
    </row>
    <row r="448" spans="1:2">
      <c r="A448" s="3">
        <v>39814</v>
      </c>
      <c r="B448" s="64">
        <v>243.42004</v>
      </c>
    </row>
    <row r="449" spans="1:2">
      <c r="A449" s="3">
        <v>39845</v>
      </c>
      <c r="B449" s="64">
        <v>243.47569999999999</v>
      </c>
    </row>
    <row r="450" spans="1:2">
      <c r="A450" s="3">
        <v>39873</v>
      </c>
      <c r="B450" s="64">
        <v>239.25658000000001</v>
      </c>
    </row>
    <row r="451" spans="1:2">
      <c r="A451" s="3">
        <v>39904</v>
      </c>
      <c r="B451" s="64">
        <v>237.74361999999999</v>
      </c>
    </row>
    <row r="452" spans="1:2">
      <c r="A452" s="3">
        <v>39934</v>
      </c>
      <c r="B452" s="64">
        <v>235.24782999999999</v>
      </c>
    </row>
    <row r="453" spans="1:2">
      <c r="A453" s="3">
        <v>39965</v>
      </c>
      <c r="B453" s="64">
        <v>234.67014</v>
      </c>
    </row>
    <row r="454" spans="1:2">
      <c r="A454" s="3">
        <v>39995</v>
      </c>
      <c r="B454" s="64">
        <v>238.74428</v>
      </c>
    </row>
    <row r="455" spans="1:2">
      <c r="A455" s="3">
        <v>40026</v>
      </c>
      <c r="B455" s="64">
        <v>241.58291</v>
      </c>
    </row>
    <row r="456" spans="1:2">
      <c r="A456" s="3">
        <v>40057</v>
      </c>
      <c r="B456" s="64">
        <v>244.10013000000001</v>
      </c>
    </row>
    <row r="457" spans="1:2">
      <c r="A457" s="3">
        <v>40087</v>
      </c>
      <c r="B457" s="64">
        <v>244.15772999999999</v>
      </c>
    </row>
    <row r="458" spans="1:2">
      <c r="A458" s="3">
        <v>40118</v>
      </c>
      <c r="B458" s="64">
        <v>246.74424999999999</v>
      </c>
    </row>
    <row r="459" spans="1:2">
      <c r="A459" s="3">
        <v>40148</v>
      </c>
      <c r="B459" s="64">
        <v>246.36858000000001</v>
      </c>
    </row>
    <row r="460" spans="1:2">
      <c r="A460" s="3">
        <v>40179</v>
      </c>
      <c r="B460" s="64">
        <v>249.18577999999999</v>
      </c>
    </row>
    <row r="461" spans="1:2">
      <c r="A461" s="3">
        <v>40210</v>
      </c>
      <c r="B461" s="64">
        <v>249.24533</v>
      </c>
    </row>
    <row r="462" spans="1:2">
      <c r="A462" s="3">
        <v>40238</v>
      </c>
      <c r="B462" s="64">
        <v>252.60711000000001</v>
      </c>
    </row>
    <row r="463" spans="1:2">
      <c r="A463" s="3">
        <v>40269</v>
      </c>
      <c r="B463" s="64">
        <v>254.89420000000001</v>
      </c>
    </row>
    <row r="464" spans="1:2">
      <c r="A464" s="3">
        <v>40299</v>
      </c>
      <c r="B464" s="64">
        <v>258.27823999999998</v>
      </c>
    </row>
    <row r="465" spans="1:2">
      <c r="A465" s="3">
        <v>40330</v>
      </c>
      <c r="B465" s="64">
        <v>258.24178000000001</v>
      </c>
    </row>
    <row r="466" spans="1:2">
      <c r="A466" s="3">
        <v>40360</v>
      </c>
      <c r="B466" s="64">
        <v>259.67959999999999</v>
      </c>
    </row>
    <row r="467" spans="1:2">
      <c r="A467" s="3">
        <v>40391</v>
      </c>
      <c r="B467" s="64">
        <v>260.20386000000002</v>
      </c>
    </row>
    <row r="468" spans="1:2">
      <c r="A468" s="3">
        <v>40422</v>
      </c>
      <c r="B468" s="64">
        <v>260.47462000000002</v>
      </c>
    </row>
    <row r="469" spans="1:2">
      <c r="A469" s="3">
        <v>40452</v>
      </c>
      <c r="B469" s="64">
        <v>260.62153999999998</v>
      </c>
    </row>
    <row r="470" spans="1:2">
      <c r="A470" s="3">
        <v>40483</v>
      </c>
      <c r="B470" s="64">
        <v>260.94126999999997</v>
      </c>
    </row>
    <row r="471" spans="1:2">
      <c r="A471" s="3">
        <v>40513</v>
      </c>
      <c r="B471" s="64">
        <v>262.35014999999999</v>
      </c>
    </row>
    <row r="472" spans="1:2">
      <c r="A472" s="3">
        <v>40544</v>
      </c>
      <c r="B472" s="64">
        <v>262.61200000000002</v>
      </c>
    </row>
    <row r="473" spans="1:2">
      <c r="A473" s="3">
        <v>40575</v>
      </c>
      <c r="B473" s="64">
        <v>263.10955000000001</v>
      </c>
    </row>
    <row r="474" spans="1:2">
      <c r="A474" s="3">
        <v>40603</v>
      </c>
      <c r="B474" s="64">
        <v>264.88601999999997</v>
      </c>
    </row>
    <row r="475" spans="1:2">
      <c r="A475" s="3">
        <v>40634</v>
      </c>
      <c r="B475" s="64">
        <v>263.35831999999999</v>
      </c>
    </row>
    <row r="476" spans="1:2">
      <c r="A476" s="3">
        <v>40664</v>
      </c>
      <c r="B476" s="64">
        <v>263.33634000000001</v>
      </c>
    </row>
    <row r="477" spans="1:2">
      <c r="A477" s="3">
        <v>40695</v>
      </c>
      <c r="B477" s="64">
        <v>263.70226000000002</v>
      </c>
    </row>
    <row r="478" spans="1:2">
      <c r="A478" s="3">
        <v>40725</v>
      </c>
      <c r="B478" s="64">
        <v>265.18182000000002</v>
      </c>
    </row>
    <row r="479" spans="1:2">
      <c r="A479" s="3">
        <v>40756</v>
      </c>
      <c r="B479" s="64">
        <v>266.40035999999998</v>
      </c>
    </row>
    <row r="480" spans="1:2">
      <c r="A480" s="3">
        <v>40787</v>
      </c>
      <c r="B480" s="64">
        <v>267.11523999999997</v>
      </c>
    </row>
    <row r="481" spans="1:2">
      <c r="A481" s="3">
        <v>40817</v>
      </c>
      <c r="B481" s="64">
        <v>268.59953000000002</v>
      </c>
    </row>
    <row r="482" spans="1:2">
      <c r="A482" s="3">
        <v>40848</v>
      </c>
      <c r="B482" s="64">
        <v>268.04187000000002</v>
      </c>
    </row>
    <row r="483" spans="1:2">
      <c r="A483" s="3">
        <v>40878</v>
      </c>
      <c r="B483" s="64">
        <v>269.83031</v>
      </c>
    </row>
    <row r="484" spans="1:2">
      <c r="A484" s="3">
        <v>40909</v>
      </c>
      <c r="B484" s="64">
        <v>272.32082000000003</v>
      </c>
    </row>
    <row r="485" spans="1:2">
      <c r="A485" s="3">
        <v>40940</v>
      </c>
      <c r="B485" s="64">
        <v>273.48259999999999</v>
      </c>
    </row>
    <row r="486" spans="1:2">
      <c r="A486" s="3">
        <v>40969</v>
      </c>
      <c r="B486" s="64">
        <v>272.05786000000001</v>
      </c>
    </row>
    <row r="487" spans="1:2">
      <c r="A487" s="3">
        <v>41000</v>
      </c>
      <c r="B487" s="64">
        <v>273.49928999999997</v>
      </c>
    </row>
    <row r="488" spans="1:2">
      <c r="A488" s="3">
        <v>41030</v>
      </c>
      <c r="B488" s="64">
        <v>272.72264000000001</v>
      </c>
    </row>
    <row r="489" spans="1:2">
      <c r="A489" s="3">
        <v>41061</v>
      </c>
      <c r="B489" s="64">
        <v>273.73833000000002</v>
      </c>
    </row>
    <row r="490" spans="1:2">
      <c r="A490" s="3">
        <v>41091</v>
      </c>
      <c r="B490" s="64">
        <v>273.22908999999999</v>
      </c>
    </row>
    <row r="491" spans="1:2">
      <c r="A491" s="3">
        <v>41122</v>
      </c>
      <c r="B491" s="64">
        <v>272.90435000000002</v>
      </c>
    </row>
    <row r="492" spans="1:2">
      <c r="A492" s="3">
        <v>41153</v>
      </c>
      <c r="B492" s="64">
        <v>272.42183</v>
      </c>
    </row>
    <row r="493" spans="1:2">
      <c r="A493" s="3">
        <v>41183</v>
      </c>
      <c r="B493" s="64">
        <v>271.94432</v>
      </c>
    </row>
    <row r="494" spans="1:2">
      <c r="A494" s="3">
        <v>41214</v>
      </c>
      <c r="B494" s="64">
        <v>273.60003</v>
      </c>
    </row>
    <row r="495" spans="1:2">
      <c r="A495" s="3">
        <v>41244</v>
      </c>
      <c r="B495" s="64">
        <v>275.70596999999998</v>
      </c>
    </row>
    <row r="496" spans="1:2">
      <c r="A496" s="3">
        <v>41275</v>
      </c>
      <c r="B496" s="64">
        <v>275.01112999999998</v>
      </c>
    </row>
    <row r="497" spans="1:2">
      <c r="A497" s="3">
        <v>41306</v>
      </c>
      <c r="B497" s="64">
        <v>276.30034999999998</v>
      </c>
    </row>
    <row r="498" spans="1:2">
      <c r="A498" s="3">
        <v>41334</v>
      </c>
      <c r="B498" s="64">
        <v>276.12671</v>
      </c>
    </row>
    <row r="499" spans="1:2">
      <c r="A499" s="3">
        <v>41365</v>
      </c>
      <c r="B499" s="64">
        <v>275.21147999999999</v>
      </c>
    </row>
    <row r="500" spans="1:2">
      <c r="A500" s="3">
        <v>41395</v>
      </c>
      <c r="B500" s="64">
        <v>276.03766999999999</v>
      </c>
    </row>
    <row r="501" spans="1:2">
      <c r="A501" s="3">
        <v>41426</v>
      </c>
      <c r="B501" s="64">
        <v>276.68074999999999</v>
      </c>
    </row>
    <row r="502" spans="1:2">
      <c r="A502" s="3">
        <v>41456</v>
      </c>
      <c r="B502" s="64">
        <v>274.25062000000003</v>
      </c>
    </row>
    <row r="503" spans="1:2">
      <c r="A503" s="3">
        <v>41487</v>
      </c>
      <c r="B503" s="64">
        <v>276.60867999999999</v>
      </c>
    </row>
    <row r="504" spans="1:2">
      <c r="A504" s="3">
        <v>41518</v>
      </c>
      <c r="B504" s="64">
        <v>276.77814000000001</v>
      </c>
    </row>
    <row r="505" spans="1:2">
      <c r="A505" s="3">
        <v>41548</v>
      </c>
      <c r="B505" s="64">
        <v>277.26456000000002</v>
      </c>
    </row>
    <row r="506" spans="1:2">
      <c r="A506" s="3">
        <v>41579</v>
      </c>
      <c r="B506" s="64">
        <v>277.33634999999998</v>
      </c>
    </row>
    <row r="507" spans="1:2">
      <c r="A507" s="3">
        <v>41609</v>
      </c>
      <c r="B507" s="64">
        <v>276.86133999999998</v>
      </c>
    </row>
    <row r="508" spans="1:2">
      <c r="A508" s="3">
        <v>41640</v>
      </c>
      <c r="B508" s="64">
        <v>273.79426000000001</v>
      </c>
    </row>
    <row r="509" spans="1:2">
      <c r="A509" s="3">
        <v>41671</v>
      </c>
      <c r="B509" s="64">
        <v>276.40109000000001</v>
      </c>
    </row>
    <row r="510" spans="1:2">
      <c r="A510" s="3">
        <v>41699</v>
      </c>
      <c r="B510" s="64">
        <v>278.89326999999997</v>
      </c>
    </row>
    <row r="511" spans="1:2">
      <c r="A511" s="3">
        <v>41730</v>
      </c>
      <c r="B511" s="64">
        <v>278.85987</v>
      </c>
    </row>
    <row r="512" spans="1:2">
      <c r="A512" s="3">
        <v>41760</v>
      </c>
      <c r="B512" s="64">
        <v>279.67966000000001</v>
      </c>
    </row>
    <row r="513" spans="1:2">
      <c r="A513" s="3">
        <v>41791</v>
      </c>
      <c r="B513" s="64">
        <v>280.55203</v>
      </c>
    </row>
    <row r="514" spans="1:2">
      <c r="A514" s="3">
        <v>41821</v>
      </c>
      <c r="B514" s="64">
        <v>281.84710000000001</v>
      </c>
    </row>
    <row r="515" spans="1:2">
      <c r="A515" s="3">
        <v>41852</v>
      </c>
      <c r="B515" s="64">
        <v>280.31216000000001</v>
      </c>
    </row>
    <row r="516" spans="1:2">
      <c r="A516" s="3">
        <v>41883</v>
      </c>
      <c r="B516" s="64">
        <v>280.48914000000002</v>
      </c>
    </row>
    <row r="517" spans="1:2">
      <c r="A517" s="3">
        <v>41913</v>
      </c>
      <c r="B517" s="64">
        <v>280.28016000000002</v>
      </c>
    </row>
    <row r="518" spans="1:2">
      <c r="A518" s="3">
        <v>41944</v>
      </c>
      <c r="B518" s="64">
        <v>282.24641000000003</v>
      </c>
    </row>
    <row r="519" spans="1:2">
      <c r="A519" s="3">
        <v>41974</v>
      </c>
      <c r="B519" s="64">
        <v>281.77586000000002</v>
      </c>
    </row>
    <row r="520" spans="1:2">
      <c r="A520" s="3">
        <v>42005</v>
      </c>
      <c r="B520" s="64">
        <v>280.10541000000001</v>
      </c>
    </row>
    <row r="521" spans="1:2">
      <c r="A521" s="3">
        <v>42036</v>
      </c>
      <c r="B521" s="64">
        <v>278.00531000000001</v>
      </c>
    </row>
    <row r="522" spans="1:2">
      <c r="A522" s="3">
        <v>42064</v>
      </c>
      <c r="B522" s="64">
        <v>278.89326999999997</v>
      </c>
    </row>
    <row r="523" spans="1:2">
      <c r="A523" s="3">
        <v>42095</v>
      </c>
      <c r="B523" s="64">
        <v>278.82704000000001</v>
      </c>
    </row>
    <row r="524" spans="1:2">
      <c r="A524" s="3">
        <v>42125</v>
      </c>
      <c r="B524" s="64">
        <v>278.86043000000001</v>
      </c>
    </row>
    <row r="525" spans="1:2">
      <c r="A525" s="3">
        <v>42156</v>
      </c>
      <c r="B525" s="64">
        <v>277.78129999999999</v>
      </c>
    </row>
    <row r="526" spans="1:2">
      <c r="A526" s="3">
        <v>42186</v>
      </c>
      <c r="B526" s="64">
        <v>279.75450999999998</v>
      </c>
    </row>
    <row r="527" spans="1:2">
      <c r="A527" s="3">
        <v>42217</v>
      </c>
      <c r="B527" s="64">
        <v>278.95170000000002</v>
      </c>
    </row>
    <row r="528" spans="1:2">
      <c r="A528" s="3">
        <v>42248</v>
      </c>
      <c r="B528" s="64">
        <v>278.31112999999999</v>
      </c>
    </row>
    <row r="529" spans="1:2">
      <c r="A529" s="3">
        <v>42278</v>
      </c>
      <c r="B529" s="64">
        <v>277.88258999999999</v>
      </c>
    </row>
    <row r="530" spans="1:2">
      <c r="A530" s="3">
        <v>42309</v>
      </c>
      <c r="B530" s="64">
        <v>277.17689999999999</v>
      </c>
    </row>
    <row r="531" spans="1:2">
      <c r="A531" s="3">
        <v>42339</v>
      </c>
      <c r="B531" s="64">
        <v>276.44783999999999</v>
      </c>
    </row>
    <row r="532" spans="1:2">
      <c r="A532" s="3">
        <v>42370</v>
      </c>
      <c r="B532" s="64">
        <v>277.56175000000002</v>
      </c>
    </row>
    <row r="533" spans="1:2">
      <c r="A533" s="3">
        <v>42401</v>
      </c>
      <c r="B533" s="64">
        <v>276.6148</v>
      </c>
    </row>
    <row r="534" spans="1:2">
      <c r="A534" s="3">
        <v>42430</v>
      </c>
      <c r="B534" s="64">
        <v>276.41917000000001</v>
      </c>
    </row>
    <row r="535" spans="1:2">
      <c r="A535" s="3">
        <v>42461</v>
      </c>
      <c r="B535" s="64">
        <v>276.04183999999998</v>
      </c>
    </row>
    <row r="536" spans="1:2">
      <c r="A536" s="3">
        <v>42491</v>
      </c>
      <c r="B536" s="64">
        <v>275.83425</v>
      </c>
    </row>
    <row r="537" spans="1:2">
      <c r="A537" s="3">
        <v>42522</v>
      </c>
      <c r="B537" s="64">
        <v>276.57639999999998</v>
      </c>
    </row>
    <row r="538" spans="1:2">
      <c r="A538" s="3">
        <v>42552</v>
      </c>
      <c r="B538" s="64">
        <v>276.67295999999999</v>
      </c>
    </row>
    <row r="539" spans="1:2">
      <c r="A539" s="3">
        <v>42583</v>
      </c>
      <c r="B539" s="64">
        <v>275.68927000000002</v>
      </c>
    </row>
    <row r="540" spans="1:2">
      <c r="A540" s="3">
        <v>42614</v>
      </c>
      <c r="B540" s="64">
        <v>276.29590000000002</v>
      </c>
    </row>
    <row r="541" spans="1:2">
      <c r="A541" s="3">
        <v>42644</v>
      </c>
      <c r="B541" s="64">
        <v>276.69299000000001</v>
      </c>
    </row>
    <row r="542" spans="1:2">
      <c r="A542" s="3">
        <v>42675</v>
      </c>
      <c r="B542" s="64">
        <v>276.49486000000002</v>
      </c>
    </row>
    <row r="543" spans="1:2">
      <c r="A543" s="3">
        <v>42705</v>
      </c>
      <c r="B543" s="64">
        <v>276.63650000000001</v>
      </c>
    </row>
    <row r="544" spans="1:2">
      <c r="A544" s="3">
        <v>42736</v>
      </c>
      <c r="B544" s="64">
        <v>277.17746</v>
      </c>
    </row>
    <row r="545" spans="1:2">
      <c r="A545" s="3">
        <v>42767</v>
      </c>
      <c r="B545" s="64">
        <v>276.89918999999998</v>
      </c>
    </row>
    <row r="546" spans="1:2">
      <c r="A546" s="3">
        <v>42795</v>
      </c>
      <c r="B546" s="64">
        <v>275.96086000000003</v>
      </c>
    </row>
    <row r="547" spans="1:2">
      <c r="A547" s="3">
        <v>42826</v>
      </c>
      <c r="B547" s="64">
        <v>279.21521999999999</v>
      </c>
    </row>
    <row r="548" spans="1:2">
      <c r="A548" s="3">
        <v>42856</v>
      </c>
      <c r="B548" s="64">
        <v>278.67844000000002</v>
      </c>
    </row>
    <row r="549" spans="1:2">
      <c r="A549" s="3">
        <v>42887</v>
      </c>
      <c r="B549" s="64">
        <v>278.76024999999998</v>
      </c>
    </row>
    <row r="550" spans="1:2">
      <c r="A550" s="3">
        <v>42917</v>
      </c>
      <c r="B550" s="64">
        <v>277.67973000000001</v>
      </c>
    </row>
    <row r="551" spans="1:2">
      <c r="A551" s="3">
        <v>42948</v>
      </c>
      <c r="B551" s="64">
        <v>277.04723000000001</v>
      </c>
    </row>
    <row r="552" spans="1:2">
      <c r="A552" s="3">
        <v>42979</v>
      </c>
      <c r="B552" s="64">
        <v>277.22336999999999</v>
      </c>
    </row>
    <row r="553" spans="1:2">
      <c r="A553" s="3">
        <v>43009</v>
      </c>
      <c r="B553" s="64">
        <v>280.20447000000001</v>
      </c>
    </row>
    <row r="554" spans="1:2">
      <c r="A554" s="3">
        <v>43040</v>
      </c>
      <c r="B554" s="64">
        <v>280.48329999999999</v>
      </c>
    </row>
    <row r="555" spans="1:2">
      <c r="A555" s="3">
        <v>43070</v>
      </c>
      <c r="B555" s="64">
        <v>279.90282999999999</v>
      </c>
    </row>
    <row r="556" spans="1:2">
      <c r="A556" s="3">
        <v>43101</v>
      </c>
      <c r="B556" s="64">
        <v>278.95866000000001</v>
      </c>
    </row>
    <row r="557" spans="1:2">
      <c r="A557" s="3">
        <v>43132</v>
      </c>
      <c r="B557" s="64">
        <v>281.38350000000003</v>
      </c>
    </row>
    <row r="558" spans="1:2">
      <c r="A558" s="3">
        <v>43160</v>
      </c>
      <c r="B558" s="64">
        <v>281.23630000000003</v>
      </c>
    </row>
    <row r="559" spans="1:2">
      <c r="A559" s="3">
        <v>43191</v>
      </c>
      <c r="B559" s="64">
        <v>283.30662000000001</v>
      </c>
    </row>
    <row r="560" spans="1:2">
      <c r="A560" s="3">
        <v>43221</v>
      </c>
      <c r="B560" s="64">
        <v>280.93993999999998</v>
      </c>
    </row>
    <row r="561" spans="1:2">
      <c r="A561" s="3">
        <v>43252</v>
      </c>
      <c r="B561" s="64">
        <v>283.04755</v>
      </c>
    </row>
    <row r="562" spans="1:2">
      <c r="A562" s="3">
        <v>43282</v>
      </c>
      <c r="B562" s="64">
        <v>283.11878999999999</v>
      </c>
    </row>
    <row r="563" spans="1:2">
      <c r="A563" s="3">
        <v>43313</v>
      </c>
      <c r="B563" s="64">
        <v>283.82058000000001</v>
      </c>
    </row>
    <row r="564" spans="1:2">
      <c r="A564" s="3">
        <v>43344</v>
      </c>
      <c r="B564" s="64">
        <v>283.88904000000002</v>
      </c>
    </row>
    <row r="565" spans="1:2">
      <c r="A565" s="3">
        <v>43374</v>
      </c>
      <c r="B565" s="64">
        <v>282.58535000000001</v>
      </c>
    </row>
    <row r="566" spans="1:2">
      <c r="A566" s="3">
        <v>43405</v>
      </c>
      <c r="B566" s="64">
        <v>281.86156999999997</v>
      </c>
    </row>
    <row r="567" spans="1:2">
      <c r="A567" s="3">
        <v>43435</v>
      </c>
      <c r="B567" s="64">
        <v>282.91120000000001</v>
      </c>
    </row>
    <row r="568" spans="1:2">
      <c r="A568" s="3">
        <v>43466</v>
      </c>
      <c r="B568" s="64">
        <v>280.32495999999998</v>
      </c>
    </row>
    <row r="569" spans="1:2">
      <c r="A569" s="3">
        <v>43497</v>
      </c>
      <c r="B569" s="64">
        <v>278.81034</v>
      </c>
    </row>
    <row r="570" spans="1:2">
      <c r="A570" s="3">
        <v>43525</v>
      </c>
      <c r="B570" s="64">
        <v>278.23572000000001</v>
      </c>
    </row>
    <row r="571" spans="1:2">
      <c r="A571" s="3">
        <v>43556</v>
      </c>
      <c r="B571" s="64">
        <v>276.36853000000002</v>
      </c>
    </row>
    <row r="572" spans="1:2">
      <c r="A572" s="3">
        <v>43586</v>
      </c>
      <c r="B572" s="64">
        <v>276.56749000000002</v>
      </c>
    </row>
    <row r="573" spans="1:2">
      <c r="A573" s="3">
        <v>43617</v>
      </c>
      <c r="B573" s="64">
        <v>277.76294000000001</v>
      </c>
    </row>
    <row r="574" spans="1:2">
      <c r="A574" s="3">
        <v>43647</v>
      </c>
      <c r="B574" s="64">
        <v>275.7491</v>
      </c>
    </row>
    <row r="575" spans="1:2">
      <c r="A575" s="3">
        <v>43678</v>
      </c>
      <c r="B575" s="64">
        <v>277.71730000000002</v>
      </c>
    </row>
    <row r="576" spans="1:2">
      <c r="A576" s="3">
        <v>43709</v>
      </c>
      <c r="B576" s="64">
        <v>275.62416000000002</v>
      </c>
    </row>
    <row r="577" spans="1:2">
      <c r="A577" s="3">
        <v>43739</v>
      </c>
      <c r="B577" s="64">
        <v>273.24912999999998</v>
      </c>
    </row>
    <row r="578" spans="1:2">
      <c r="A578" s="3">
        <v>43770</v>
      </c>
      <c r="B578" s="64">
        <v>275.73406999999997</v>
      </c>
    </row>
    <row r="579" spans="1:2">
      <c r="A579" s="3">
        <v>43800</v>
      </c>
      <c r="B579" s="64">
        <v>275.97699999999998</v>
      </c>
    </row>
    <row r="580" spans="1:2">
      <c r="A580" s="3">
        <v>43831</v>
      </c>
      <c r="B580" s="64">
        <v>275.01614000000001</v>
      </c>
    </row>
    <row r="581" spans="1:2">
      <c r="A581" s="3">
        <v>43862</v>
      </c>
      <c r="B581" s="64">
        <v>275.65449000000001</v>
      </c>
    </row>
    <row r="582" spans="1:2">
      <c r="A582" s="3">
        <v>43891</v>
      </c>
      <c r="B582" s="64">
        <v>263.09312999999997</v>
      </c>
    </row>
    <row r="583" spans="1:2">
      <c r="A583" s="3">
        <v>43922</v>
      </c>
      <c r="B583" s="64">
        <v>222.49418</v>
      </c>
    </row>
    <row r="584" spans="1:2">
      <c r="A584" s="3">
        <v>43952</v>
      </c>
      <c r="B584" s="64">
        <v>232.37496999999999</v>
      </c>
    </row>
    <row r="585" spans="1:2">
      <c r="A585" s="3">
        <v>43983</v>
      </c>
      <c r="B585" s="64">
        <v>250.66479000000001</v>
      </c>
    </row>
    <row r="586" spans="1:2">
      <c r="A586" s="3">
        <v>44013</v>
      </c>
      <c r="B586" s="64">
        <v>259.51569999999998</v>
      </c>
    </row>
    <row r="587" spans="1:2">
      <c r="A587" s="3">
        <v>44044</v>
      </c>
      <c r="B587" s="64">
        <v>263.19135999999997</v>
      </c>
    </row>
    <row r="588" spans="1:2">
      <c r="A588" s="3">
        <v>44075</v>
      </c>
      <c r="B588" s="64">
        <v>263.02802000000003</v>
      </c>
    </row>
    <row r="589" spans="1:2">
      <c r="A589" s="3">
        <v>44105</v>
      </c>
      <c r="B589" s="64">
        <v>265.29813999999999</v>
      </c>
    </row>
    <row r="590" spans="1:2">
      <c r="A590" s="3">
        <v>44136</v>
      </c>
      <c r="B590" s="64">
        <v>266.97694000000001</v>
      </c>
    </row>
    <row r="591" spans="1:2">
      <c r="A591" s="3">
        <v>44166</v>
      </c>
      <c r="B591" s="64">
        <v>268.99578000000002</v>
      </c>
    </row>
    <row r="592" spans="1:2">
      <c r="A592" s="3">
        <v>44197</v>
      </c>
      <c r="B592" s="64">
        <v>271.62376</v>
      </c>
    </row>
    <row r="593" spans="1:2">
      <c r="A593" s="3">
        <v>44228</v>
      </c>
      <c r="B593" s="64">
        <v>260.36581000000001</v>
      </c>
    </row>
    <row r="594" spans="1:2">
      <c r="A594" s="3">
        <v>44256</v>
      </c>
      <c r="B594" s="64">
        <v>268.62428999999997</v>
      </c>
    </row>
    <row r="595" spans="1:2">
      <c r="A595" s="3">
        <v>44287</v>
      </c>
      <c r="B595" s="64">
        <v>268.81657999999999</v>
      </c>
    </row>
    <row r="596" spans="1:2">
      <c r="A596" s="3">
        <v>44317</v>
      </c>
      <c r="B596" s="64">
        <v>271.87698</v>
      </c>
    </row>
    <row r="597" spans="1:2">
      <c r="A597" s="3">
        <v>44348</v>
      </c>
      <c r="B597" s="64">
        <v>272.14190000000002</v>
      </c>
    </row>
    <row r="598" spans="1:2">
      <c r="A598" s="3">
        <v>44378</v>
      </c>
      <c r="B598" s="64">
        <v>274.43344000000002</v>
      </c>
    </row>
    <row r="599" spans="1:2">
      <c r="A599" s="3">
        <v>44409</v>
      </c>
      <c r="B599" s="64">
        <v>273.44197000000003</v>
      </c>
    </row>
    <row r="600" spans="1:2">
      <c r="A600" s="3">
        <v>44440</v>
      </c>
      <c r="B600" s="64">
        <v>270.78282999999999</v>
      </c>
    </row>
    <row r="601" spans="1:2">
      <c r="A601" s="3">
        <v>44470</v>
      </c>
      <c r="B601" s="64">
        <v>274.66969</v>
      </c>
    </row>
    <row r="602" spans="1:2">
      <c r="A602" s="3">
        <v>44501</v>
      </c>
      <c r="B602" s="64">
        <v>277.24063000000001</v>
      </c>
    </row>
    <row r="603" spans="1:2">
      <c r="A603" s="3">
        <v>44531</v>
      </c>
      <c r="B603" s="64">
        <v>277.48912000000001</v>
      </c>
    </row>
    <row r="604" spans="1:2">
      <c r="A604" s="3">
        <v>44562</v>
      </c>
      <c r="B604" s="64">
        <v>275.73741000000001</v>
      </c>
    </row>
    <row r="605" spans="1:2">
      <c r="A605" s="3">
        <v>44593</v>
      </c>
      <c r="B605" s="64">
        <v>278.26215000000002</v>
      </c>
    </row>
    <row r="606" spans="1:2">
      <c r="A606" s="3">
        <v>44621</v>
      </c>
      <c r="B606" s="64">
        <v>280.84338000000002</v>
      </c>
    </row>
    <row r="607" spans="1:2">
      <c r="A607" s="3">
        <v>44652</v>
      </c>
      <c r="B607" s="64">
        <v>280.82557000000003</v>
      </c>
    </row>
    <row r="608" spans="1:2">
      <c r="A608" s="3">
        <v>44682</v>
      </c>
      <c r="B608" s="64">
        <v>280.25511999999998</v>
      </c>
    </row>
    <row r="609" spans="1:2">
      <c r="A609" s="3">
        <v>44713</v>
      </c>
      <c r="B609" s="64">
        <v>279.33098000000001</v>
      </c>
    </row>
    <row r="610" spans="1:2">
      <c r="A610" s="3">
        <v>44743</v>
      </c>
      <c r="B610" s="64">
        <v>279.66935999999998</v>
      </c>
    </row>
    <row r="611" spans="1:2">
      <c r="A611" s="3">
        <v>44774</v>
      </c>
      <c r="B611" s="64">
        <v>280.33971000000003</v>
      </c>
    </row>
    <row r="612" spans="1:2">
      <c r="A612" s="3">
        <v>44805</v>
      </c>
      <c r="B612" s="64">
        <v>280.89429999999999</v>
      </c>
    </row>
    <row r="613" spans="1:2">
      <c r="A613" s="3">
        <v>44835</v>
      </c>
      <c r="B613" s="64">
        <v>281.10244999999998</v>
      </c>
    </row>
    <row r="614" spans="1:2">
      <c r="A614" s="3">
        <v>44866</v>
      </c>
      <c r="B614" s="64">
        <v>279.11838999999998</v>
      </c>
    </row>
    <row r="615" spans="1:2">
      <c r="A615" s="3">
        <v>44896</v>
      </c>
      <c r="B615" s="64">
        <v>273.93117000000001</v>
      </c>
    </row>
    <row r="616" spans="1:2">
      <c r="A616" s="3">
        <v>44927</v>
      </c>
      <c r="B616" s="64">
        <v>278.96728999999999</v>
      </c>
    </row>
    <row r="617" spans="1:2">
      <c r="A617" s="3">
        <v>44958</v>
      </c>
      <c r="B617" s="64">
        <v>278.91581000000002</v>
      </c>
    </row>
    <row r="618" spans="1:2">
      <c r="A618" s="3">
        <v>44986</v>
      </c>
      <c r="B618" s="64">
        <v>277.26983999999999</v>
      </c>
    </row>
    <row r="619" spans="1:2">
      <c r="A619" s="3">
        <v>45017</v>
      </c>
      <c r="B619" s="64">
        <v>279.34239000000002</v>
      </c>
    </row>
    <row r="620" spans="1:2">
      <c r="A620" s="3">
        <v>45047</v>
      </c>
      <c r="B620" s="64">
        <v>279.07274999999998</v>
      </c>
    </row>
    <row r="621" spans="1:2">
      <c r="A621" s="3">
        <v>45078</v>
      </c>
      <c r="B621" s="64">
        <v>277.29516999999998</v>
      </c>
    </row>
    <row r="622" spans="1:2">
      <c r="A622" s="3">
        <v>45108</v>
      </c>
      <c r="B622" s="64">
        <v>278.09323999999998</v>
      </c>
    </row>
    <row r="623" spans="1:2">
      <c r="A623" s="3">
        <v>45139</v>
      </c>
      <c r="B623" s="64">
        <v>278.24795999999998</v>
      </c>
    </row>
    <row r="624" spans="1:2">
      <c r="A624" s="3">
        <v>45170</v>
      </c>
      <c r="B624" s="64">
        <v>278.54820999999998</v>
      </c>
    </row>
    <row r="625" spans="1:2">
      <c r="A625" s="3">
        <v>45200</v>
      </c>
      <c r="B625" s="64">
        <v>276.36768999999998</v>
      </c>
    </row>
    <row r="626" spans="1:2">
      <c r="A626" s="3">
        <v>45231</v>
      </c>
      <c r="B626" s="64">
        <v>277.90597000000002</v>
      </c>
    </row>
    <row r="627" spans="1:2">
      <c r="A627" s="3">
        <v>45261</v>
      </c>
      <c r="B627" s="64">
        <v>277.78269</v>
      </c>
    </row>
    <row r="628" spans="1:2">
      <c r="A628" s="3">
        <v>45292</v>
      </c>
      <c r="B628" s="64">
        <v>274.68833999999998</v>
      </c>
    </row>
    <row r="629" spans="1:2">
      <c r="A629" s="3">
        <v>45323</v>
      </c>
      <c r="B629" s="64">
        <v>277.8005</v>
      </c>
    </row>
    <row r="630" spans="1:2">
      <c r="A630" s="3">
        <v>45352</v>
      </c>
      <c r="B630" s="64">
        <v>278.28998000000001</v>
      </c>
    </row>
    <row r="631" spans="1:2">
      <c r="A631" s="3">
        <v>45383</v>
      </c>
      <c r="B631" s="64">
        <v>276.59921000000003</v>
      </c>
    </row>
    <row r="632" spans="1:2">
      <c r="A632" s="3">
        <v>45413</v>
      </c>
      <c r="B632" s="64">
        <v>278.36009999999999</v>
      </c>
    </row>
  </sheetData>
  <hyperlinks>
    <hyperlink ref="B1" r:id="rId1" xr:uid="{431B585D-F796-41AC-ABDD-069D85819CE7}"/>
    <hyperlink ref="B3" location="Summary!A13" display="IPMAN" xr:uid="{056CDACA-F9CF-43EE-8E42-87019EE2F7DF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D9E3-4AE6-46B4-9F3E-E84225320BFE}">
  <sheetPr>
    <tabColor rgb="FFFFFF00"/>
  </sheetPr>
  <dimension ref="A1:B391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34.3632812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102</v>
      </c>
    </row>
    <row r="3" spans="1:2" ht="14.5">
      <c r="A3" s="5" t="s">
        <v>1</v>
      </c>
      <c r="B3" s="77" t="s">
        <v>101</v>
      </c>
    </row>
    <row r="4" spans="1:2">
      <c r="A4" s="3">
        <v>33604</v>
      </c>
      <c r="B4" s="10">
        <v>1.66</v>
      </c>
    </row>
    <row r="5" spans="1:2">
      <c r="A5" s="3">
        <v>33635</v>
      </c>
      <c r="B5" s="10">
        <v>1.65</v>
      </c>
    </row>
    <row r="6" spans="1:2">
      <c r="A6" s="3">
        <v>33664</v>
      </c>
      <c r="B6" s="10">
        <v>1.58</v>
      </c>
    </row>
    <row r="7" spans="1:2">
      <c r="A7" s="3">
        <v>33695</v>
      </c>
      <c r="B7" s="10">
        <v>1.57</v>
      </c>
    </row>
    <row r="8" spans="1:2">
      <c r="A8" s="3">
        <v>33725</v>
      </c>
      <c r="B8" s="10">
        <v>1.55</v>
      </c>
    </row>
    <row r="9" spans="1:2">
      <c r="A9" s="3">
        <v>33756</v>
      </c>
      <c r="B9" s="10">
        <v>1.53</v>
      </c>
    </row>
    <row r="10" spans="1:2">
      <c r="A10" s="3">
        <v>33786</v>
      </c>
      <c r="B10" s="10">
        <v>1.54</v>
      </c>
    </row>
    <row r="11" spans="1:2">
      <c r="A11" s="3">
        <v>33817</v>
      </c>
      <c r="B11" s="10">
        <v>1.56</v>
      </c>
    </row>
    <row r="12" spans="1:2">
      <c r="A12" s="3">
        <v>33848</v>
      </c>
      <c r="B12" s="10">
        <v>1.55</v>
      </c>
    </row>
    <row r="13" spans="1:2">
      <c r="A13" s="3">
        <v>33878</v>
      </c>
      <c r="B13" s="10">
        <v>1.56</v>
      </c>
    </row>
    <row r="14" spans="1:2">
      <c r="A14" s="3">
        <v>33909</v>
      </c>
      <c r="B14" s="10">
        <v>1.53</v>
      </c>
    </row>
    <row r="15" spans="1:2">
      <c r="A15" s="3">
        <v>33939</v>
      </c>
      <c r="B15" s="10">
        <v>1.53</v>
      </c>
    </row>
    <row r="16" spans="1:2">
      <c r="A16" s="3">
        <v>33970</v>
      </c>
      <c r="B16" s="10">
        <v>1.52</v>
      </c>
    </row>
    <row r="17" spans="1:2">
      <c r="A17" s="3">
        <v>34001</v>
      </c>
      <c r="B17" s="10">
        <v>1.51</v>
      </c>
    </row>
    <row r="18" spans="1:2">
      <c r="A18" s="3">
        <v>34029</v>
      </c>
      <c r="B18" s="10">
        <v>1.51</v>
      </c>
    </row>
    <row r="19" spans="1:2">
      <c r="A19" s="3">
        <v>34060</v>
      </c>
      <c r="B19" s="10">
        <v>1.52</v>
      </c>
    </row>
    <row r="20" spans="1:2">
      <c r="A20" s="3">
        <v>34090</v>
      </c>
      <c r="B20" s="10">
        <v>1.5</v>
      </c>
    </row>
    <row r="21" spans="1:2">
      <c r="A21" s="3">
        <v>34121</v>
      </c>
      <c r="B21" s="10">
        <v>1.5</v>
      </c>
    </row>
    <row r="22" spans="1:2">
      <c r="A22" s="3">
        <v>34151</v>
      </c>
      <c r="B22" s="10">
        <v>1.52</v>
      </c>
    </row>
    <row r="23" spans="1:2">
      <c r="A23" s="3">
        <v>34182</v>
      </c>
      <c r="B23" s="10">
        <v>1.52</v>
      </c>
    </row>
    <row r="24" spans="1:2">
      <c r="A24" s="3">
        <v>34213</v>
      </c>
      <c r="B24" s="10">
        <v>1.5</v>
      </c>
    </row>
    <row r="25" spans="1:2">
      <c r="A25" s="3">
        <v>34243</v>
      </c>
      <c r="B25" s="10">
        <v>1.48</v>
      </c>
    </row>
    <row r="26" spans="1:2">
      <c r="A26" s="3">
        <v>34274</v>
      </c>
      <c r="B26" s="10">
        <v>1.49</v>
      </c>
    </row>
    <row r="27" spans="1:2">
      <c r="A27" s="3">
        <v>34304</v>
      </c>
      <c r="B27" s="10">
        <v>1.48</v>
      </c>
    </row>
    <row r="28" spans="1:2">
      <c r="A28" s="3">
        <v>34335</v>
      </c>
      <c r="B28" s="10">
        <v>1.47</v>
      </c>
    </row>
    <row r="29" spans="1:2">
      <c r="A29" s="3">
        <v>34366</v>
      </c>
      <c r="B29" s="10">
        <v>1.46</v>
      </c>
    </row>
    <row r="30" spans="1:2">
      <c r="A30" s="3">
        <v>34394</v>
      </c>
      <c r="B30" s="10">
        <v>1.46</v>
      </c>
    </row>
    <row r="31" spans="1:2">
      <c r="A31" s="3">
        <v>34425</v>
      </c>
      <c r="B31" s="10">
        <v>1.46</v>
      </c>
    </row>
    <row r="32" spans="1:2">
      <c r="A32" s="3">
        <v>34455</v>
      </c>
      <c r="B32" s="10">
        <v>1.45</v>
      </c>
    </row>
    <row r="33" spans="1:2">
      <c r="A33" s="3">
        <v>34486</v>
      </c>
      <c r="B33" s="10">
        <v>1.45</v>
      </c>
    </row>
    <row r="34" spans="1:2">
      <c r="A34" s="3">
        <v>34516</v>
      </c>
      <c r="B34" s="10">
        <v>1.44</v>
      </c>
    </row>
    <row r="35" spans="1:2">
      <c r="A35" s="3">
        <v>34547</v>
      </c>
      <c r="B35" s="10">
        <v>1.43</v>
      </c>
    </row>
    <row r="36" spans="1:2">
      <c r="A36" s="3">
        <v>34578</v>
      </c>
      <c r="B36" s="10">
        <v>1.44</v>
      </c>
    </row>
    <row r="37" spans="1:2">
      <c r="A37" s="3">
        <v>34608</v>
      </c>
      <c r="B37" s="10">
        <v>1.43</v>
      </c>
    </row>
    <row r="38" spans="1:2">
      <c r="A38" s="3">
        <v>34639</v>
      </c>
      <c r="B38" s="10">
        <v>1.42</v>
      </c>
    </row>
    <row r="39" spans="1:2">
      <c r="A39" s="3">
        <v>34669</v>
      </c>
      <c r="B39" s="10">
        <v>1.39</v>
      </c>
    </row>
    <row r="40" spans="1:2">
      <c r="A40" s="3">
        <v>34700</v>
      </c>
      <c r="B40" s="10">
        <v>1.41</v>
      </c>
    </row>
    <row r="41" spans="1:2">
      <c r="A41" s="3">
        <v>34731</v>
      </c>
      <c r="B41" s="10">
        <v>1.41</v>
      </c>
    </row>
    <row r="42" spans="1:2">
      <c r="A42" s="3">
        <v>34759</v>
      </c>
      <c r="B42" s="10">
        <v>1.44</v>
      </c>
    </row>
    <row r="43" spans="1:2">
      <c r="A43" s="3">
        <v>34790</v>
      </c>
      <c r="B43" s="10">
        <v>1.42</v>
      </c>
    </row>
    <row r="44" spans="1:2">
      <c r="A44" s="3">
        <v>34820</v>
      </c>
      <c r="B44" s="10">
        <v>1.46</v>
      </c>
    </row>
    <row r="45" spans="1:2">
      <c r="A45" s="3">
        <v>34851</v>
      </c>
      <c r="B45" s="10">
        <v>1.45</v>
      </c>
    </row>
    <row r="46" spans="1:2">
      <c r="A46" s="3">
        <v>34881</v>
      </c>
      <c r="B46" s="10">
        <v>1.46</v>
      </c>
    </row>
    <row r="47" spans="1:2">
      <c r="A47" s="3">
        <v>34912</v>
      </c>
      <c r="B47" s="10">
        <v>1.45</v>
      </c>
    </row>
    <row r="48" spans="1:2">
      <c r="A48" s="3">
        <v>34943</v>
      </c>
      <c r="B48" s="10">
        <v>1.43</v>
      </c>
    </row>
    <row r="49" spans="1:2">
      <c r="A49" s="3">
        <v>34973</v>
      </c>
      <c r="B49" s="10">
        <v>1.45</v>
      </c>
    </row>
    <row r="50" spans="1:2">
      <c r="A50" s="3">
        <v>35004</v>
      </c>
      <c r="B50" s="10">
        <v>1.45</v>
      </c>
    </row>
    <row r="51" spans="1:2">
      <c r="A51" s="3">
        <v>35034</v>
      </c>
      <c r="B51" s="10">
        <v>1.41</v>
      </c>
    </row>
    <row r="52" spans="1:2">
      <c r="A52" s="3">
        <v>35065</v>
      </c>
      <c r="B52" s="10">
        <v>1.49</v>
      </c>
    </row>
    <row r="53" spans="1:2">
      <c r="A53" s="3">
        <v>35096</v>
      </c>
      <c r="B53" s="10">
        <v>1.52</v>
      </c>
    </row>
    <row r="54" spans="1:2">
      <c r="A54" s="3">
        <v>35125</v>
      </c>
      <c r="B54" s="10">
        <v>1.45</v>
      </c>
    </row>
    <row r="55" spans="1:2">
      <c r="A55" s="3">
        <v>35156</v>
      </c>
      <c r="B55" s="10">
        <v>1.45</v>
      </c>
    </row>
    <row r="56" spans="1:2">
      <c r="A56" s="3">
        <v>35186</v>
      </c>
      <c r="B56" s="10">
        <v>1.42</v>
      </c>
    </row>
    <row r="57" spans="1:2">
      <c r="A57" s="3">
        <v>35217</v>
      </c>
      <c r="B57" s="10">
        <v>1.41</v>
      </c>
    </row>
    <row r="58" spans="1:2">
      <c r="A58" s="3">
        <v>35247</v>
      </c>
      <c r="B58" s="10">
        <v>1.42</v>
      </c>
    </row>
    <row r="59" spans="1:2">
      <c r="A59" s="3">
        <v>35278</v>
      </c>
      <c r="B59" s="10">
        <v>1.42</v>
      </c>
    </row>
    <row r="60" spans="1:2">
      <c r="A60" s="3">
        <v>35309</v>
      </c>
      <c r="B60" s="10">
        <v>1.41</v>
      </c>
    </row>
    <row r="61" spans="1:2">
      <c r="A61" s="3">
        <v>35339</v>
      </c>
      <c r="B61" s="10">
        <v>1.43</v>
      </c>
    </row>
    <row r="62" spans="1:2">
      <c r="A62" s="3">
        <v>35370</v>
      </c>
      <c r="B62" s="10">
        <v>1.4</v>
      </c>
    </row>
    <row r="63" spans="1:2">
      <c r="A63" s="3">
        <v>35400</v>
      </c>
      <c r="B63" s="10">
        <v>1.4</v>
      </c>
    </row>
    <row r="64" spans="1:2">
      <c r="A64" s="3">
        <v>35431</v>
      </c>
      <c r="B64" s="10">
        <v>1.4</v>
      </c>
    </row>
    <row r="65" spans="1:2">
      <c r="A65" s="3">
        <v>35462</v>
      </c>
      <c r="B65" s="10">
        <v>1.37</v>
      </c>
    </row>
    <row r="66" spans="1:2">
      <c r="A66" s="3">
        <v>35490</v>
      </c>
      <c r="B66" s="10">
        <v>1.37</v>
      </c>
    </row>
    <row r="67" spans="1:2">
      <c r="A67" s="3">
        <v>35521</v>
      </c>
      <c r="B67" s="10">
        <v>1.36</v>
      </c>
    </row>
    <row r="68" spans="1:2">
      <c r="A68" s="3">
        <v>35551</v>
      </c>
      <c r="B68" s="10">
        <v>1.38</v>
      </c>
    </row>
    <row r="69" spans="1:2">
      <c r="A69" s="3">
        <v>35582</v>
      </c>
      <c r="B69" s="10">
        <v>1.36</v>
      </c>
    </row>
    <row r="70" spans="1:2">
      <c r="A70" s="3">
        <v>35612</v>
      </c>
      <c r="B70" s="10">
        <v>1.35</v>
      </c>
    </row>
    <row r="71" spans="1:2">
      <c r="A71" s="3">
        <v>35643</v>
      </c>
      <c r="B71" s="10">
        <v>1.36</v>
      </c>
    </row>
    <row r="72" spans="1:2">
      <c r="A72" s="3">
        <v>35674</v>
      </c>
      <c r="B72" s="10">
        <v>1.36</v>
      </c>
    </row>
    <row r="73" spans="1:2">
      <c r="A73" s="3">
        <v>35704</v>
      </c>
      <c r="B73" s="10">
        <v>1.37</v>
      </c>
    </row>
    <row r="74" spans="1:2">
      <c r="A74" s="3">
        <v>35735</v>
      </c>
      <c r="B74" s="10">
        <v>1.34</v>
      </c>
    </row>
    <row r="75" spans="1:2">
      <c r="A75" s="3">
        <v>35765</v>
      </c>
      <c r="B75" s="10">
        <v>1.36</v>
      </c>
    </row>
    <row r="76" spans="1:2">
      <c r="A76" s="3">
        <v>35796</v>
      </c>
      <c r="B76" s="10">
        <v>1.39</v>
      </c>
    </row>
    <row r="77" spans="1:2">
      <c r="A77" s="3">
        <v>35827</v>
      </c>
      <c r="B77" s="10">
        <v>1.36</v>
      </c>
    </row>
    <row r="78" spans="1:2">
      <c r="A78" s="3">
        <v>35855</v>
      </c>
      <c r="B78" s="10">
        <v>1.37</v>
      </c>
    </row>
    <row r="79" spans="1:2">
      <c r="A79" s="3">
        <v>35886</v>
      </c>
      <c r="B79" s="10">
        <v>1.39</v>
      </c>
    </row>
    <row r="80" spans="1:2">
      <c r="A80" s="3">
        <v>35916</v>
      </c>
      <c r="B80" s="10">
        <v>1.38</v>
      </c>
    </row>
    <row r="81" spans="1:2">
      <c r="A81" s="3">
        <v>35947</v>
      </c>
      <c r="B81" s="10">
        <v>1.41</v>
      </c>
    </row>
    <row r="82" spans="1:2">
      <c r="A82" s="3">
        <v>35977</v>
      </c>
      <c r="B82" s="10">
        <v>1.43</v>
      </c>
    </row>
    <row r="83" spans="1:2">
      <c r="A83" s="3">
        <v>36008</v>
      </c>
      <c r="B83" s="10">
        <v>1.39</v>
      </c>
    </row>
    <row r="84" spans="1:2">
      <c r="A84" s="3">
        <v>36039</v>
      </c>
      <c r="B84" s="10">
        <v>1.38</v>
      </c>
    </row>
    <row r="85" spans="1:2">
      <c r="A85" s="3">
        <v>36069</v>
      </c>
      <c r="B85" s="10">
        <v>1.38</v>
      </c>
    </row>
    <row r="86" spans="1:2">
      <c r="A86" s="3">
        <v>36100</v>
      </c>
      <c r="B86" s="10">
        <v>1.38</v>
      </c>
    </row>
    <row r="87" spans="1:2">
      <c r="A87" s="3">
        <v>36130</v>
      </c>
      <c r="B87" s="10">
        <v>1.37</v>
      </c>
    </row>
    <row r="88" spans="1:2">
      <c r="A88" s="3">
        <v>36161</v>
      </c>
      <c r="B88" s="10">
        <v>1.35</v>
      </c>
    </row>
    <row r="89" spans="1:2">
      <c r="A89" s="3">
        <v>36192</v>
      </c>
      <c r="B89" s="10">
        <v>1.34</v>
      </c>
    </row>
    <row r="90" spans="1:2">
      <c r="A90" s="3">
        <v>36220</v>
      </c>
      <c r="B90" s="10">
        <v>1.37</v>
      </c>
    </row>
    <row r="91" spans="1:2">
      <c r="A91" s="3">
        <v>36251</v>
      </c>
      <c r="B91" s="10">
        <v>1.36</v>
      </c>
    </row>
    <row r="92" spans="1:2">
      <c r="A92" s="3">
        <v>36281</v>
      </c>
      <c r="B92" s="10">
        <v>1.34</v>
      </c>
    </row>
    <row r="93" spans="1:2">
      <c r="A93" s="3">
        <v>36312</v>
      </c>
      <c r="B93" s="10">
        <v>1.35</v>
      </c>
    </row>
    <row r="94" spans="1:2">
      <c r="A94" s="3">
        <v>36342</v>
      </c>
      <c r="B94" s="10">
        <v>1.35</v>
      </c>
    </row>
    <row r="95" spans="1:2">
      <c r="A95" s="3">
        <v>36373</v>
      </c>
      <c r="B95" s="10">
        <v>1.33</v>
      </c>
    </row>
    <row r="96" spans="1:2">
      <c r="A96" s="3">
        <v>36404</v>
      </c>
      <c r="B96" s="10">
        <v>1.34</v>
      </c>
    </row>
    <row r="97" spans="1:2">
      <c r="A97" s="3">
        <v>36434</v>
      </c>
      <c r="B97" s="10">
        <v>1.33</v>
      </c>
    </row>
    <row r="98" spans="1:2">
      <c r="A98" s="3">
        <v>36465</v>
      </c>
      <c r="B98" s="10">
        <v>1.34</v>
      </c>
    </row>
    <row r="99" spans="1:2">
      <c r="A99" s="3">
        <v>36495</v>
      </c>
      <c r="B99" s="10">
        <v>1.34</v>
      </c>
    </row>
    <row r="100" spans="1:2">
      <c r="A100" s="3">
        <v>36526</v>
      </c>
      <c r="B100" s="10">
        <v>1.31</v>
      </c>
    </row>
    <row r="101" spans="1:2">
      <c r="A101" s="3">
        <v>36557</v>
      </c>
      <c r="B101" s="10">
        <v>1.37</v>
      </c>
    </row>
    <row r="102" spans="1:2">
      <c r="A102" s="3">
        <v>36586</v>
      </c>
      <c r="B102" s="10">
        <v>1.34</v>
      </c>
    </row>
    <row r="103" spans="1:2">
      <c r="A103" s="3">
        <v>36617</v>
      </c>
      <c r="B103" s="10">
        <v>1.32</v>
      </c>
    </row>
    <row r="104" spans="1:2">
      <c r="A104" s="3">
        <v>36647</v>
      </c>
      <c r="B104" s="10">
        <v>1.35</v>
      </c>
    </row>
    <row r="105" spans="1:2">
      <c r="A105" s="3">
        <v>36678</v>
      </c>
      <c r="B105" s="10">
        <v>1.34</v>
      </c>
    </row>
    <row r="106" spans="1:2">
      <c r="A106" s="3">
        <v>36708</v>
      </c>
      <c r="B106" s="10">
        <v>1.35</v>
      </c>
    </row>
    <row r="107" spans="1:2">
      <c r="A107" s="3">
        <v>36739</v>
      </c>
      <c r="B107" s="10">
        <v>1.38</v>
      </c>
    </row>
    <row r="108" spans="1:2">
      <c r="A108" s="3">
        <v>36770</v>
      </c>
      <c r="B108" s="10">
        <v>1.34</v>
      </c>
    </row>
    <row r="109" spans="1:2">
      <c r="A109" s="3">
        <v>36800</v>
      </c>
      <c r="B109" s="10">
        <v>1.38</v>
      </c>
    </row>
    <row r="110" spans="1:2">
      <c r="A110" s="3">
        <v>36831</v>
      </c>
      <c r="B110" s="10">
        <v>1.39</v>
      </c>
    </row>
    <row r="111" spans="1:2">
      <c r="A111" s="3">
        <v>36861</v>
      </c>
      <c r="B111" s="10">
        <v>1.37</v>
      </c>
    </row>
    <row r="112" spans="1:2">
      <c r="A112" s="3">
        <v>36892</v>
      </c>
      <c r="B112" s="10">
        <v>1.41</v>
      </c>
    </row>
    <row r="113" spans="1:2">
      <c r="A113" s="3">
        <v>36923</v>
      </c>
      <c r="B113" s="10">
        <v>1.38</v>
      </c>
    </row>
    <row r="114" spans="1:2">
      <c r="A114" s="3">
        <v>36951</v>
      </c>
      <c r="B114" s="10">
        <v>1.39</v>
      </c>
    </row>
    <row r="115" spans="1:2">
      <c r="A115" s="3">
        <v>36982</v>
      </c>
      <c r="B115" s="10">
        <v>1.42</v>
      </c>
    </row>
    <row r="116" spans="1:2">
      <c r="A116" s="3">
        <v>37012</v>
      </c>
      <c r="B116" s="10">
        <v>1.38</v>
      </c>
    </row>
    <row r="117" spans="1:2">
      <c r="A117" s="3">
        <v>37043</v>
      </c>
      <c r="B117" s="10">
        <v>1.39</v>
      </c>
    </row>
    <row r="118" spans="1:2">
      <c r="A118" s="3">
        <v>37073</v>
      </c>
      <c r="B118" s="10">
        <v>1.39</v>
      </c>
    </row>
    <row r="119" spans="1:2">
      <c r="A119" s="3">
        <v>37104</v>
      </c>
      <c r="B119" s="10">
        <v>1.36</v>
      </c>
    </row>
    <row r="120" spans="1:2">
      <c r="A120" s="3">
        <v>37135</v>
      </c>
      <c r="B120" s="10">
        <v>1.38</v>
      </c>
    </row>
    <row r="121" spans="1:2">
      <c r="A121" s="3">
        <v>37165</v>
      </c>
      <c r="B121" s="10">
        <v>1.37</v>
      </c>
    </row>
    <row r="122" spans="1:2">
      <c r="A122" s="3">
        <v>37196</v>
      </c>
      <c r="B122" s="10">
        <v>1.36</v>
      </c>
    </row>
    <row r="123" spans="1:2">
      <c r="A123" s="3">
        <v>37226</v>
      </c>
      <c r="B123" s="10">
        <v>1.33</v>
      </c>
    </row>
    <row r="124" spans="1:2">
      <c r="A124" s="3">
        <v>37257</v>
      </c>
      <c r="B124" s="10">
        <v>1.33</v>
      </c>
    </row>
    <row r="125" spans="1:2">
      <c r="A125" s="3">
        <v>37288</v>
      </c>
      <c r="B125" s="10">
        <v>1.31</v>
      </c>
    </row>
    <row r="126" spans="1:2">
      <c r="A126" s="3">
        <v>37316</v>
      </c>
      <c r="B126" s="10">
        <v>1.3</v>
      </c>
    </row>
    <row r="127" spans="1:2">
      <c r="A127" s="3">
        <v>37347</v>
      </c>
      <c r="B127" s="10">
        <v>1.28</v>
      </c>
    </row>
    <row r="128" spans="1:2">
      <c r="A128" s="3">
        <v>37377</v>
      </c>
      <c r="B128" s="10">
        <v>1.27</v>
      </c>
    </row>
    <row r="129" spans="1:2">
      <c r="A129" s="3">
        <v>37408</v>
      </c>
      <c r="B129" s="10">
        <v>1.27</v>
      </c>
    </row>
    <row r="130" spans="1:2">
      <c r="A130" s="3">
        <v>37438</v>
      </c>
      <c r="B130" s="10">
        <v>1.28</v>
      </c>
    </row>
    <row r="131" spans="1:2">
      <c r="A131" s="3">
        <v>37469</v>
      </c>
      <c r="B131" s="10">
        <v>1.27</v>
      </c>
    </row>
    <row r="132" spans="1:2">
      <c r="A132" s="3">
        <v>37500</v>
      </c>
      <c r="B132" s="10">
        <v>1.27</v>
      </c>
    </row>
    <row r="133" spans="1:2">
      <c r="A133" s="3">
        <v>37530</v>
      </c>
      <c r="B133" s="10">
        <v>1.28</v>
      </c>
    </row>
    <row r="134" spans="1:2">
      <c r="A134" s="3">
        <v>37561</v>
      </c>
      <c r="B134" s="10">
        <v>1.27</v>
      </c>
    </row>
    <row r="135" spans="1:2">
      <c r="A135" s="3">
        <v>37591</v>
      </c>
      <c r="B135" s="10">
        <v>1.3</v>
      </c>
    </row>
    <row r="136" spans="1:2">
      <c r="A136" s="3">
        <v>37622</v>
      </c>
      <c r="B136" s="10">
        <v>1.28</v>
      </c>
    </row>
    <row r="137" spans="1:2">
      <c r="A137" s="3">
        <v>37653</v>
      </c>
      <c r="B137" s="10">
        <v>1.27</v>
      </c>
    </row>
    <row r="138" spans="1:2">
      <c r="A138" s="3">
        <v>37681</v>
      </c>
      <c r="B138" s="10">
        <v>1.26</v>
      </c>
    </row>
    <row r="139" spans="1:2">
      <c r="A139" s="3">
        <v>37712</v>
      </c>
      <c r="B139" s="10">
        <v>1.3</v>
      </c>
    </row>
    <row r="140" spans="1:2">
      <c r="A140" s="3">
        <v>37742</v>
      </c>
      <c r="B140" s="10">
        <v>1.28</v>
      </c>
    </row>
    <row r="141" spans="1:2">
      <c r="A141" s="3">
        <v>37773</v>
      </c>
      <c r="B141" s="10">
        <v>1.26</v>
      </c>
    </row>
    <row r="142" spans="1:2">
      <c r="A142" s="3">
        <v>37803</v>
      </c>
      <c r="B142" s="10">
        <v>1.23</v>
      </c>
    </row>
    <row r="143" spans="1:2">
      <c r="A143" s="3">
        <v>37834</v>
      </c>
      <c r="B143" s="10">
        <v>1.24</v>
      </c>
    </row>
    <row r="144" spans="1:2">
      <c r="A144" s="3">
        <v>37865</v>
      </c>
      <c r="B144" s="10">
        <v>1.21</v>
      </c>
    </row>
    <row r="145" spans="1:2">
      <c r="A145" s="3">
        <v>37895</v>
      </c>
      <c r="B145" s="10">
        <v>1.21</v>
      </c>
    </row>
    <row r="146" spans="1:2">
      <c r="A146" s="3">
        <v>37926</v>
      </c>
      <c r="B146" s="10">
        <v>1.2</v>
      </c>
    </row>
    <row r="147" spans="1:2">
      <c r="A147" s="3">
        <v>37956</v>
      </c>
      <c r="B147" s="10">
        <v>1.2</v>
      </c>
    </row>
    <row r="148" spans="1:2">
      <c r="A148" s="3">
        <v>37987</v>
      </c>
      <c r="B148" s="10">
        <v>1.2</v>
      </c>
    </row>
    <row r="149" spans="1:2">
      <c r="A149" s="3">
        <v>38018</v>
      </c>
      <c r="B149" s="10">
        <v>1.2</v>
      </c>
    </row>
    <row r="150" spans="1:2">
      <c r="A150" s="3">
        <v>38047</v>
      </c>
      <c r="B150" s="10">
        <v>1.17</v>
      </c>
    </row>
    <row r="151" spans="1:2">
      <c r="A151" s="3">
        <v>38078</v>
      </c>
      <c r="B151" s="10">
        <v>1.18</v>
      </c>
    </row>
    <row r="152" spans="1:2">
      <c r="A152" s="3">
        <v>38108</v>
      </c>
      <c r="B152" s="10">
        <v>1.18</v>
      </c>
    </row>
    <row r="153" spans="1:2">
      <c r="A153" s="3">
        <v>38139</v>
      </c>
      <c r="B153" s="10">
        <v>1.19</v>
      </c>
    </row>
    <row r="154" spans="1:2">
      <c r="A154" s="3">
        <v>38169</v>
      </c>
      <c r="B154" s="10">
        <v>1.2</v>
      </c>
    </row>
    <row r="155" spans="1:2">
      <c r="A155" s="3">
        <v>38200</v>
      </c>
      <c r="B155" s="10">
        <v>1.19</v>
      </c>
    </row>
    <row r="156" spans="1:2">
      <c r="A156" s="3">
        <v>38231</v>
      </c>
      <c r="B156" s="10">
        <v>1.19</v>
      </c>
    </row>
    <row r="157" spans="1:2">
      <c r="A157" s="3">
        <v>38261</v>
      </c>
      <c r="B157" s="10">
        <v>1.17</v>
      </c>
    </row>
    <row r="158" spans="1:2">
      <c r="A158" s="3">
        <v>38292</v>
      </c>
      <c r="B158" s="10">
        <v>1.18</v>
      </c>
    </row>
    <row r="159" spans="1:2">
      <c r="A159" s="3">
        <v>38322</v>
      </c>
      <c r="B159" s="10">
        <v>1.17</v>
      </c>
    </row>
    <row r="160" spans="1:2">
      <c r="A160" s="3">
        <v>38353</v>
      </c>
      <c r="B160" s="10">
        <v>1.1599999999999999</v>
      </c>
    </row>
    <row r="161" spans="1:2">
      <c r="A161" s="3">
        <v>38384</v>
      </c>
      <c r="B161" s="10">
        <v>1.18</v>
      </c>
    </row>
    <row r="162" spans="1:2">
      <c r="A162" s="3">
        <v>38412</v>
      </c>
      <c r="B162" s="10">
        <v>1.19</v>
      </c>
    </row>
    <row r="163" spans="1:2">
      <c r="A163" s="3">
        <v>38443</v>
      </c>
      <c r="B163" s="10">
        <v>1.17</v>
      </c>
    </row>
    <row r="164" spans="1:2">
      <c r="A164" s="3">
        <v>38473</v>
      </c>
      <c r="B164" s="10">
        <v>1.18</v>
      </c>
    </row>
    <row r="165" spans="1:2">
      <c r="A165" s="3">
        <v>38504</v>
      </c>
      <c r="B165" s="10">
        <v>1.17</v>
      </c>
    </row>
    <row r="166" spans="1:2">
      <c r="A166" s="3">
        <v>38534</v>
      </c>
      <c r="B166" s="10">
        <v>1.19</v>
      </c>
    </row>
    <row r="167" spans="1:2">
      <c r="A167" s="3">
        <v>38565</v>
      </c>
      <c r="B167" s="10">
        <v>1.1599999999999999</v>
      </c>
    </row>
    <row r="168" spans="1:2">
      <c r="A168" s="3">
        <v>38596</v>
      </c>
      <c r="B168" s="10">
        <v>1.1499999999999999</v>
      </c>
    </row>
    <row r="169" spans="1:2">
      <c r="A169" s="3">
        <v>38626</v>
      </c>
      <c r="B169" s="10">
        <v>1.1499999999999999</v>
      </c>
    </row>
    <row r="170" spans="1:2">
      <c r="A170" s="3">
        <v>38657</v>
      </c>
      <c r="B170" s="10">
        <v>1.1499999999999999</v>
      </c>
    </row>
    <row r="171" spans="1:2">
      <c r="A171" s="3">
        <v>38687</v>
      </c>
      <c r="B171" s="10">
        <v>1.1399999999999999</v>
      </c>
    </row>
    <row r="172" spans="1:2">
      <c r="A172" s="3">
        <v>38718</v>
      </c>
      <c r="B172" s="10">
        <v>1.1499999999999999</v>
      </c>
    </row>
    <row r="173" spans="1:2">
      <c r="A173" s="3">
        <v>38749</v>
      </c>
      <c r="B173" s="10">
        <v>1.1599999999999999</v>
      </c>
    </row>
    <row r="174" spans="1:2">
      <c r="A174" s="3">
        <v>38777</v>
      </c>
      <c r="B174" s="10">
        <v>1.1599999999999999</v>
      </c>
    </row>
    <row r="175" spans="1:2">
      <c r="A175" s="3">
        <v>38808</v>
      </c>
      <c r="B175" s="10">
        <v>1.19</v>
      </c>
    </row>
    <row r="176" spans="1:2">
      <c r="A176" s="3">
        <v>38838</v>
      </c>
      <c r="B176" s="10">
        <v>1.17</v>
      </c>
    </row>
    <row r="177" spans="1:2">
      <c r="A177" s="3">
        <v>38869</v>
      </c>
      <c r="B177" s="10">
        <v>1.19</v>
      </c>
    </row>
    <row r="178" spans="1:2">
      <c r="A178" s="3">
        <v>38899</v>
      </c>
      <c r="B178" s="10">
        <v>1.22</v>
      </c>
    </row>
    <row r="179" spans="1:2">
      <c r="A179" s="3">
        <v>38930</v>
      </c>
      <c r="B179" s="10">
        <v>1.21</v>
      </c>
    </row>
    <row r="180" spans="1:2">
      <c r="A180" s="3">
        <v>38961</v>
      </c>
      <c r="B180" s="10">
        <v>1.25</v>
      </c>
    </row>
    <row r="181" spans="1:2">
      <c r="A181" s="3">
        <v>38991</v>
      </c>
      <c r="B181" s="10">
        <v>1.26</v>
      </c>
    </row>
    <row r="182" spans="1:2">
      <c r="A182" s="3">
        <v>39022</v>
      </c>
      <c r="B182" s="10">
        <v>1.25</v>
      </c>
    </row>
    <row r="183" spans="1:2">
      <c r="A183" s="3">
        <v>39052</v>
      </c>
      <c r="B183" s="10">
        <v>1.22</v>
      </c>
    </row>
    <row r="184" spans="1:2">
      <c r="A184" s="3">
        <v>39083</v>
      </c>
      <c r="B184" s="10">
        <v>1.25</v>
      </c>
    </row>
    <row r="185" spans="1:2">
      <c r="A185" s="3">
        <v>39114</v>
      </c>
      <c r="B185" s="10">
        <v>1.23</v>
      </c>
    </row>
    <row r="186" spans="1:2">
      <c r="A186" s="3">
        <v>39142</v>
      </c>
      <c r="B186" s="10">
        <v>1.22</v>
      </c>
    </row>
    <row r="187" spans="1:2">
      <c r="A187" s="3">
        <v>39173</v>
      </c>
      <c r="B187" s="10">
        <v>1.22</v>
      </c>
    </row>
    <row r="188" spans="1:2">
      <c r="A188" s="3">
        <v>39203</v>
      </c>
      <c r="B188" s="10">
        <v>1.22</v>
      </c>
    </row>
    <row r="189" spans="1:2">
      <c r="A189" s="3">
        <v>39234</v>
      </c>
      <c r="B189" s="10">
        <v>1.22</v>
      </c>
    </row>
    <row r="190" spans="1:2">
      <c r="A190" s="3">
        <v>39264</v>
      </c>
      <c r="B190" s="10">
        <v>1.22</v>
      </c>
    </row>
    <row r="191" spans="1:2">
      <c r="A191" s="3">
        <v>39295</v>
      </c>
      <c r="B191" s="10">
        <v>1.22</v>
      </c>
    </row>
    <row r="192" spans="1:2">
      <c r="A192" s="3">
        <v>39326</v>
      </c>
      <c r="B192" s="10">
        <v>1.23</v>
      </c>
    </row>
    <row r="193" spans="1:2">
      <c r="A193" s="3">
        <v>39356</v>
      </c>
      <c r="B193" s="10">
        <v>1.22</v>
      </c>
    </row>
    <row r="194" spans="1:2">
      <c r="A194" s="3">
        <v>39387</v>
      </c>
      <c r="B194" s="10">
        <v>1.2</v>
      </c>
    </row>
    <row r="195" spans="1:2">
      <c r="A195" s="3">
        <v>39417</v>
      </c>
      <c r="B195" s="10">
        <v>1.22</v>
      </c>
    </row>
    <row r="196" spans="1:2">
      <c r="A196" s="3">
        <v>39448</v>
      </c>
      <c r="B196" s="10">
        <v>1.21</v>
      </c>
    </row>
    <row r="197" spans="1:2">
      <c r="A197" s="3">
        <v>39479</v>
      </c>
      <c r="B197" s="10">
        <v>1.22</v>
      </c>
    </row>
    <row r="198" spans="1:2">
      <c r="A198" s="3">
        <v>39508</v>
      </c>
      <c r="B198" s="10">
        <v>1.24</v>
      </c>
    </row>
    <row r="199" spans="1:2">
      <c r="A199" s="3">
        <v>39539</v>
      </c>
      <c r="B199" s="10">
        <v>1.2</v>
      </c>
    </row>
    <row r="200" spans="1:2">
      <c r="A200" s="3">
        <v>39569</v>
      </c>
      <c r="B200" s="10">
        <v>1.21</v>
      </c>
    </row>
    <row r="201" spans="1:2">
      <c r="A201" s="3">
        <v>39600</v>
      </c>
      <c r="B201" s="10">
        <v>1.2</v>
      </c>
    </row>
    <row r="202" spans="1:2">
      <c r="A202" s="3">
        <v>39630</v>
      </c>
      <c r="B202" s="10">
        <v>1.2</v>
      </c>
    </row>
    <row r="203" spans="1:2">
      <c r="A203" s="3">
        <v>39661</v>
      </c>
      <c r="B203" s="10">
        <v>1.24</v>
      </c>
    </row>
    <row r="204" spans="1:2">
      <c r="A204" s="3">
        <v>39692</v>
      </c>
      <c r="B204" s="10">
        <v>1.26</v>
      </c>
    </row>
    <row r="205" spans="1:2">
      <c r="A205" s="3">
        <v>39722</v>
      </c>
      <c r="B205" s="10">
        <v>1.31</v>
      </c>
    </row>
    <row r="206" spans="1:2">
      <c r="A206" s="3">
        <v>39753</v>
      </c>
      <c r="B206" s="10">
        <v>1.4</v>
      </c>
    </row>
    <row r="207" spans="1:2">
      <c r="A207" s="3">
        <v>39783</v>
      </c>
      <c r="B207" s="10">
        <v>1.42</v>
      </c>
    </row>
    <row r="208" spans="1:2">
      <c r="A208" s="3">
        <v>39814</v>
      </c>
      <c r="B208" s="10">
        <v>1.46</v>
      </c>
    </row>
    <row r="209" spans="1:2">
      <c r="A209" s="3">
        <v>39845</v>
      </c>
      <c r="B209" s="10">
        <v>1.43</v>
      </c>
    </row>
    <row r="210" spans="1:2">
      <c r="A210" s="3">
        <v>39873</v>
      </c>
      <c r="B210" s="10">
        <v>1.46</v>
      </c>
    </row>
    <row r="211" spans="1:2">
      <c r="A211" s="3">
        <v>39904</v>
      </c>
      <c r="B211" s="10">
        <v>1.46</v>
      </c>
    </row>
    <row r="212" spans="1:2">
      <c r="A212" s="3">
        <v>39934</v>
      </c>
      <c r="B212" s="10">
        <v>1.45</v>
      </c>
    </row>
    <row r="213" spans="1:2">
      <c r="A213" s="3">
        <v>39965</v>
      </c>
      <c r="B213" s="10">
        <v>1.4</v>
      </c>
    </row>
    <row r="214" spans="1:2">
      <c r="A214" s="3">
        <v>39995</v>
      </c>
      <c r="B214" s="10">
        <v>1.39</v>
      </c>
    </row>
    <row r="215" spans="1:2">
      <c r="A215" s="3">
        <v>40026</v>
      </c>
      <c r="B215" s="10">
        <v>1.37</v>
      </c>
    </row>
    <row r="216" spans="1:2">
      <c r="A216" s="3">
        <v>40057</v>
      </c>
      <c r="B216" s="10">
        <v>1.33</v>
      </c>
    </row>
    <row r="217" spans="1:2">
      <c r="A217" s="3">
        <v>40087</v>
      </c>
      <c r="B217" s="10">
        <v>1.33</v>
      </c>
    </row>
    <row r="218" spans="1:2">
      <c r="A218" s="3">
        <v>40118</v>
      </c>
      <c r="B218" s="10">
        <v>1.31</v>
      </c>
    </row>
    <row r="219" spans="1:2">
      <c r="A219" s="3">
        <v>40148</v>
      </c>
      <c r="B219" s="10">
        <v>1.29</v>
      </c>
    </row>
    <row r="220" spans="1:2">
      <c r="A220" s="3">
        <v>40179</v>
      </c>
      <c r="B220" s="10">
        <v>1.28</v>
      </c>
    </row>
    <row r="221" spans="1:2">
      <c r="A221" s="3">
        <v>40210</v>
      </c>
      <c r="B221" s="10">
        <v>1.3</v>
      </c>
    </row>
    <row r="222" spans="1:2">
      <c r="A222" s="3">
        <v>40238</v>
      </c>
      <c r="B222" s="10">
        <v>1.28</v>
      </c>
    </row>
    <row r="223" spans="1:2">
      <c r="A223" s="3">
        <v>40269</v>
      </c>
      <c r="B223" s="10">
        <v>1.27</v>
      </c>
    </row>
    <row r="224" spans="1:2">
      <c r="A224" s="3">
        <v>40299</v>
      </c>
      <c r="B224" s="10">
        <v>1.28</v>
      </c>
    </row>
    <row r="225" spans="1:2">
      <c r="A225" s="3">
        <v>40330</v>
      </c>
      <c r="B225" s="10">
        <v>1.29</v>
      </c>
    </row>
    <row r="226" spans="1:2">
      <c r="A226" s="3">
        <v>40360</v>
      </c>
      <c r="B226" s="10">
        <v>1.28</v>
      </c>
    </row>
    <row r="227" spans="1:2">
      <c r="A227" s="3">
        <v>40391</v>
      </c>
      <c r="B227" s="10">
        <v>1.28</v>
      </c>
    </row>
    <row r="228" spans="1:2">
      <c r="A228" s="3">
        <v>40422</v>
      </c>
      <c r="B228" s="10">
        <v>1.28</v>
      </c>
    </row>
    <row r="229" spans="1:2">
      <c r="A229" s="3">
        <v>40452</v>
      </c>
      <c r="B229" s="10">
        <v>1.28</v>
      </c>
    </row>
    <row r="230" spans="1:2">
      <c r="A230" s="3">
        <v>40483</v>
      </c>
      <c r="B230" s="10">
        <v>1.29</v>
      </c>
    </row>
    <row r="231" spans="1:2">
      <c r="A231" s="3">
        <v>40513</v>
      </c>
      <c r="B231" s="10">
        <v>1.28</v>
      </c>
    </row>
    <row r="232" spans="1:2">
      <c r="A232" s="3">
        <v>40544</v>
      </c>
      <c r="B232" s="10">
        <v>1.26</v>
      </c>
    </row>
    <row r="233" spans="1:2">
      <c r="A233" s="3">
        <v>40575</v>
      </c>
      <c r="B233" s="10">
        <v>1.28</v>
      </c>
    </row>
    <row r="234" spans="1:2">
      <c r="A234" s="3">
        <v>40603</v>
      </c>
      <c r="B234" s="10">
        <v>1.25</v>
      </c>
    </row>
    <row r="235" spans="1:2">
      <c r="A235" s="3">
        <v>40634</v>
      </c>
      <c r="B235" s="10">
        <v>1.28</v>
      </c>
    </row>
    <row r="236" spans="1:2">
      <c r="A236" s="3">
        <v>40664</v>
      </c>
      <c r="B236" s="10">
        <v>1.29</v>
      </c>
    </row>
    <row r="237" spans="1:2">
      <c r="A237" s="3">
        <v>40695</v>
      </c>
      <c r="B237" s="10">
        <v>1.29</v>
      </c>
    </row>
    <row r="238" spans="1:2">
      <c r="A238" s="3">
        <v>40725</v>
      </c>
      <c r="B238" s="10">
        <v>1.29</v>
      </c>
    </row>
    <row r="239" spans="1:2">
      <c r="A239" s="3">
        <v>40756</v>
      </c>
      <c r="B239" s="10">
        <v>1.29</v>
      </c>
    </row>
    <row r="240" spans="1:2">
      <c r="A240" s="3">
        <v>40787</v>
      </c>
      <c r="B240" s="10">
        <v>1.29</v>
      </c>
    </row>
    <row r="241" spans="1:2">
      <c r="A241" s="3">
        <v>40817</v>
      </c>
      <c r="B241" s="10">
        <v>1.3</v>
      </c>
    </row>
    <row r="242" spans="1:2">
      <c r="A242" s="3">
        <v>40848</v>
      </c>
      <c r="B242" s="10">
        <v>1.3</v>
      </c>
    </row>
    <row r="243" spans="1:2">
      <c r="A243" s="3">
        <v>40878</v>
      </c>
      <c r="B243" s="10">
        <v>1.3</v>
      </c>
    </row>
    <row r="244" spans="1:2">
      <c r="A244" s="3">
        <v>40909</v>
      </c>
      <c r="B244" s="10">
        <v>1.28</v>
      </c>
    </row>
    <row r="245" spans="1:2">
      <c r="A245" s="3">
        <v>40940</v>
      </c>
      <c r="B245" s="10">
        <v>1.28</v>
      </c>
    </row>
    <row r="246" spans="1:2">
      <c r="A246" s="3">
        <v>40969</v>
      </c>
      <c r="B246" s="10">
        <v>1.29</v>
      </c>
    </row>
    <row r="247" spans="1:2">
      <c r="A247" s="3">
        <v>41000</v>
      </c>
      <c r="B247" s="10">
        <v>1.29</v>
      </c>
    </row>
    <row r="248" spans="1:2">
      <c r="A248" s="3">
        <v>41030</v>
      </c>
      <c r="B248" s="10">
        <v>1.29</v>
      </c>
    </row>
    <row r="249" spans="1:2">
      <c r="A249" s="3">
        <v>41061</v>
      </c>
      <c r="B249" s="10">
        <v>1.32</v>
      </c>
    </row>
    <row r="250" spans="1:2">
      <c r="A250" s="3">
        <v>41091</v>
      </c>
      <c r="B250" s="10">
        <v>1.32</v>
      </c>
    </row>
    <row r="251" spans="1:2">
      <c r="A251" s="3">
        <v>41122</v>
      </c>
      <c r="B251" s="10">
        <v>1.31</v>
      </c>
    </row>
    <row r="252" spans="1:2">
      <c r="A252" s="3">
        <v>41153</v>
      </c>
      <c r="B252" s="10">
        <v>1.31</v>
      </c>
    </row>
    <row r="253" spans="1:2">
      <c r="A253" s="3">
        <v>41183</v>
      </c>
      <c r="B253" s="10">
        <v>1.31</v>
      </c>
    </row>
    <row r="254" spans="1:2">
      <c r="A254" s="3">
        <v>41214</v>
      </c>
      <c r="B254" s="10">
        <v>1.3</v>
      </c>
    </row>
    <row r="255" spans="1:2">
      <c r="A255" s="3">
        <v>41244</v>
      </c>
      <c r="B255" s="10">
        <v>1.3</v>
      </c>
    </row>
    <row r="256" spans="1:2">
      <c r="A256" s="3">
        <v>41275</v>
      </c>
      <c r="B256" s="10">
        <v>1.3</v>
      </c>
    </row>
    <row r="257" spans="1:2">
      <c r="A257" s="3">
        <v>41306</v>
      </c>
      <c r="B257" s="10">
        <v>1.28</v>
      </c>
    </row>
    <row r="258" spans="1:2">
      <c r="A258" s="3">
        <v>41334</v>
      </c>
      <c r="B258" s="10">
        <v>1.3</v>
      </c>
    </row>
    <row r="259" spans="1:2">
      <c r="A259" s="3">
        <v>41365</v>
      </c>
      <c r="B259" s="10">
        <v>1.31</v>
      </c>
    </row>
    <row r="260" spans="1:2">
      <c r="A260" s="3">
        <v>41395</v>
      </c>
      <c r="B260" s="10">
        <v>1.29</v>
      </c>
    </row>
    <row r="261" spans="1:2">
      <c r="A261" s="3">
        <v>41426</v>
      </c>
      <c r="B261" s="10">
        <v>1.3</v>
      </c>
    </row>
    <row r="262" spans="1:2">
      <c r="A262" s="3">
        <v>41456</v>
      </c>
      <c r="B262" s="10">
        <v>1.3</v>
      </c>
    </row>
    <row r="263" spans="1:2">
      <c r="A263" s="3">
        <v>41487</v>
      </c>
      <c r="B263" s="10">
        <v>1.3</v>
      </c>
    </row>
    <row r="264" spans="1:2">
      <c r="A264" s="3">
        <v>41518</v>
      </c>
      <c r="B264" s="10">
        <v>1.3</v>
      </c>
    </row>
    <row r="265" spans="1:2">
      <c r="A265" s="3">
        <v>41548</v>
      </c>
      <c r="B265" s="10">
        <v>1.3</v>
      </c>
    </row>
    <row r="266" spans="1:2">
      <c r="A266" s="3">
        <v>41579</v>
      </c>
      <c r="B266" s="10">
        <v>1.28</v>
      </c>
    </row>
    <row r="267" spans="1:2">
      <c r="A267" s="3">
        <v>41609</v>
      </c>
      <c r="B267" s="10">
        <v>1.29</v>
      </c>
    </row>
    <row r="268" spans="1:2">
      <c r="A268" s="3">
        <v>41640</v>
      </c>
      <c r="B268" s="10">
        <v>1.3</v>
      </c>
    </row>
    <row r="269" spans="1:2">
      <c r="A269" s="3">
        <v>41671</v>
      </c>
      <c r="B269" s="10">
        <v>1.29</v>
      </c>
    </row>
    <row r="270" spans="1:2">
      <c r="A270" s="3">
        <v>41699</v>
      </c>
      <c r="B270" s="10">
        <v>1.3</v>
      </c>
    </row>
    <row r="271" spans="1:2">
      <c r="A271" s="3">
        <v>41730</v>
      </c>
      <c r="B271" s="10">
        <v>1.3</v>
      </c>
    </row>
    <row r="272" spans="1:2">
      <c r="A272" s="3">
        <v>41760</v>
      </c>
      <c r="B272" s="10">
        <v>1.31</v>
      </c>
    </row>
    <row r="273" spans="1:2">
      <c r="A273" s="3">
        <v>41791</v>
      </c>
      <c r="B273" s="10">
        <v>1.31</v>
      </c>
    </row>
    <row r="274" spans="1:2">
      <c r="A274" s="3">
        <v>41821</v>
      </c>
      <c r="B274" s="10">
        <v>1.3</v>
      </c>
    </row>
    <row r="275" spans="1:2">
      <c r="A275" s="3">
        <v>41852</v>
      </c>
      <c r="B275" s="10">
        <v>1.31</v>
      </c>
    </row>
    <row r="276" spans="1:2">
      <c r="A276" s="3">
        <v>41883</v>
      </c>
      <c r="B276" s="10">
        <v>1.32</v>
      </c>
    </row>
    <row r="277" spans="1:2">
      <c r="A277" s="3">
        <v>41913</v>
      </c>
      <c r="B277" s="10">
        <v>1.33</v>
      </c>
    </row>
    <row r="278" spans="1:2">
      <c r="A278" s="3">
        <v>41944</v>
      </c>
      <c r="B278" s="10">
        <v>1.35</v>
      </c>
    </row>
    <row r="279" spans="1:2">
      <c r="A279" s="3">
        <v>41974</v>
      </c>
      <c r="B279" s="10">
        <v>1.35</v>
      </c>
    </row>
    <row r="280" spans="1:2">
      <c r="A280" s="3">
        <v>42005</v>
      </c>
      <c r="B280" s="10">
        <v>1.39</v>
      </c>
    </row>
    <row r="281" spans="1:2">
      <c r="A281" s="3">
        <v>42036</v>
      </c>
      <c r="B281" s="10">
        <v>1.38</v>
      </c>
    </row>
    <row r="282" spans="1:2">
      <c r="A282" s="3">
        <v>42064</v>
      </c>
      <c r="B282" s="10">
        <v>1.37</v>
      </c>
    </row>
    <row r="283" spans="1:2">
      <c r="A283" s="3">
        <v>42095</v>
      </c>
      <c r="B283" s="10">
        <v>1.37</v>
      </c>
    </row>
    <row r="284" spans="1:2">
      <c r="A284" s="3">
        <v>42125</v>
      </c>
      <c r="B284" s="10">
        <v>1.39</v>
      </c>
    </row>
    <row r="285" spans="1:2">
      <c r="A285" s="3">
        <v>42156</v>
      </c>
      <c r="B285" s="10">
        <v>1.39</v>
      </c>
    </row>
    <row r="286" spans="1:2">
      <c r="A286" s="3">
        <v>42186</v>
      </c>
      <c r="B286" s="10">
        <v>1.39</v>
      </c>
    </row>
    <row r="287" spans="1:2">
      <c r="A287" s="3">
        <v>42217</v>
      </c>
      <c r="B287" s="10">
        <v>1.4</v>
      </c>
    </row>
    <row r="288" spans="1:2">
      <c r="A288" s="3">
        <v>42248</v>
      </c>
      <c r="B288" s="10">
        <v>1.4</v>
      </c>
    </row>
    <row r="289" spans="1:2">
      <c r="A289" s="3">
        <v>42278</v>
      </c>
      <c r="B289" s="10">
        <v>1.41</v>
      </c>
    </row>
    <row r="290" spans="1:2">
      <c r="A290" s="3">
        <v>42309</v>
      </c>
      <c r="B290" s="10">
        <v>1.41</v>
      </c>
    </row>
    <row r="291" spans="1:2">
      <c r="A291" s="3">
        <v>42339</v>
      </c>
      <c r="B291" s="10">
        <v>1.44</v>
      </c>
    </row>
    <row r="292" spans="1:2">
      <c r="A292" s="3">
        <v>42370</v>
      </c>
      <c r="B292" s="10">
        <v>1.43</v>
      </c>
    </row>
    <row r="293" spans="1:2">
      <c r="A293" s="3">
        <v>42401</v>
      </c>
      <c r="B293" s="10">
        <v>1.43</v>
      </c>
    </row>
    <row r="294" spans="1:2">
      <c r="A294" s="3">
        <v>42430</v>
      </c>
      <c r="B294" s="10">
        <v>1.43</v>
      </c>
    </row>
    <row r="295" spans="1:2">
      <c r="A295" s="3">
        <v>42461</v>
      </c>
      <c r="B295" s="10">
        <v>1.42</v>
      </c>
    </row>
    <row r="296" spans="1:2">
      <c r="A296" s="3">
        <v>42491</v>
      </c>
      <c r="B296" s="10">
        <v>1.42</v>
      </c>
    </row>
    <row r="297" spans="1:2">
      <c r="A297" s="3">
        <v>42522</v>
      </c>
      <c r="B297" s="10">
        <v>1.41</v>
      </c>
    </row>
    <row r="298" spans="1:2">
      <c r="A298" s="3">
        <v>42552</v>
      </c>
      <c r="B298" s="10">
        <v>1.42</v>
      </c>
    </row>
    <row r="299" spans="1:2">
      <c r="A299" s="3">
        <v>42583</v>
      </c>
      <c r="B299" s="10">
        <v>1.42</v>
      </c>
    </row>
    <row r="300" spans="1:2">
      <c r="A300" s="3">
        <v>42614</v>
      </c>
      <c r="B300" s="10">
        <v>1.41</v>
      </c>
    </row>
    <row r="301" spans="1:2">
      <c r="A301" s="3">
        <v>42644</v>
      </c>
      <c r="B301" s="10">
        <v>1.41</v>
      </c>
    </row>
    <row r="302" spans="1:2">
      <c r="A302" s="3">
        <v>42675</v>
      </c>
      <c r="B302" s="10">
        <v>1.42</v>
      </c>
    </row>
    <row r="303" spans="1:2">
      <c r="A303" s="3">
        <v>42705</v>
      </c>
      <c r="B303" s="10">
        <v>1.39</v>
      </c>
    </row>
    <row r="304" spans="1:2">
      <c r="A304" s="3">
        <v>42736</v>
      </c>
      <c r="B304" s="10">
        <v>1.39</v>
      </c>
    </row>
    <row r="305" spans="1:2">
      <c r="A305" s="3">
        <v>42767</v>
      </c>
      <c r="B305" s="10">
        <v>1.4</v>
      </c>
    </row>
    <row r="306" spans="1:2">
      <c r="A306" s="3">
        <v>42795</v>
      </c>
      <c r="B306" s="10">
        <v>1.4</v>
      </c>
    </row>
    <row r="307" spans="1:2">
      <c r="A307" s="3">
        <v>42826</v>
      </c>
      <c r="B307" s="10">
        <v>1.4</v>
      </c>
    </row>
    <row r="308" spans="1:2">
      <c r="A308" s="3">
        <v>42856</v>
      </c>
      <c r="B308" s="10">
        <v>1.39</v>
      </c>
    </row>
    <row r="309" spans="1:2">
      <c r="A309" s="3">
        <v>42887</v>
      </c>
      <c r="B309" s="10">
        <v>1.4</v>
      </c>
    </row>
    <row r="310" spans="1:2">
      <c r="A310" s="3">
        <v>42917</v>
      </c>
      <c r="B310" s="10">
        <v>1.4</v>
      </c>
    </row>
    <row r="311" spans="1:2">
      <c r="A311" s="3">
        <v>42948</v>
      </c>
      <c r="B311" s="10">
        <v>1.39</v>
      </c>
    </row>
    <row r="312" spans="1:2">
      <c r="A312" s="3">
        <v>42979</v>
      </c>
      <c r="B312" s="10">
        <v>1.4</v>
      </c>
    </row>
    <row r="313" spans="1:2">
      <c r="A313" s="3">
        <v>43009</v>
      </c>
      <c r="B313" s="10">
        <v>1.39</v>
      </c>
    </row>
    <row r="314" spans="1:2">
      <c r="A314" s="3">
        <v>43040</v>
      </c>
      <c r="B314" s="10">
        <v>1.37</v>
      </c>
    </row>
    <row r="315" spans="1:2">
      <c r="A315" s="3">
        <v>43070</v>
      </c>
      <c r="B315" s="10">
        <v>1.38</v>
      </c>
    </row>
    <row r="316" spans="1:2">
      <c r="A316" s="3">
        <v>43101</v>
      </c>
      <c r="B316" s="10">
        <v>1.37</v>
      </c>
    </row>
    <row r="317" spans="1:2">
      <c r="A317" s="3">
        <v>43132</v>
      </c>
      <c r="B317" s="10">
        <v>1.37</v>
      </c>
    </row>
    <row r="318" spans="1:2">
      <c r="A318" s="3">
        <v>43160</v>
      </c>
      <c r="B318" s="10">
        <v>1.37</v>
      </c>
    </row>
    <row r="319" spans="1:2">
      <c r="A319" s="3">
        <v>43191</v>
      </c>
      <c r="B319" s="10">
        <v>1.36</v>
      </c>
    </row>
    <row r="320" spans="1:2">
      <c r="A320" s="3">
        <v>43221</v>
      </c>
      <c r="B320" s="10">
        <v>1.35</v>
      </c>
    </row>
    <row r="321" spans="1:2">
      <c r="A321" s="3">
        <v>43252</v>
      </c>
      <c r="B321" s="10">
        <v>1.35</v>
      </c>
    </row>
    <row r="322" spans="1:2">
      <c r="A322" s="3">
        <v>43282</v>
      </c>
      <c r="B322" s="10">
        <v>1.37</v>
      </c>
    </row>
    <row r="323" spans="1:2">
      <c r="A323" s="3">
        <v>43313</v>
      </c>
      <c r="B323" s="10">
        <v>1.36</v>
      </c>
    </row>
    <row r="324" spans="1:2">
      <c r="A324" s="3">
        <v>43344</v>
      </c>
      <c r="B324" s="10">
        <v>1.36</v>
      </c>
    </row>
    <row r="325" spans="1:2">
      <c r="A325" s="3">
        <v>43374</v>
      </c>
      <c r="B325" s="10">
        <v>1.36</v>
      </c>
    </row>
    <row r="326" spans="1:2">
      <c r="A326" s="3">
        <v>43405</v>
      </c>
      <c r="B326" s="10">
        <v>1.38</v>
      </c>
    </row>
    <row r="327" spans="1:2">
      <c r="A327" s="3">
        <v>43435</v>
      </c>
      <c r="B327" s="10">
        <v>1.39</v>
      </c>
    </row>
    <row r="328" spans="1:2">
      <c r="A328" s="3">
        <v>43466</v>
      </c>
      <c r="B328" s="10">
        <v>1.4</v>
      </c>
    </row>
    <row r="329" spans="1:2">
      <c r="A329" s="3">
        <v>43497</v>
      </c>
      <c r="B329" s="10">
        <v>1.4</v>
      </c>
    </row>
    <row r="330" spans="1:2">
      <c r="A330" s="3">
        <v>43525</v>
      </c>
      <c r="B330" s="10">
        <v>1.41</v>
      </c>
    </row>
    <row r="331" spans="1:2">
      <c r="A331" s="3">
        <v>43556</v>
      </c>
      <c r="B331" s="10">
        <v>1.42</v>
      </c>
    </row>
    <row r="332" spans="1:2">
      <c r="A332" s="3">
        <v>43586</v>
      </c>
      <c r="B332" s="10">
        <v>1.42</v>
      </c>
    </row>
    <row r="333" spans="1:2">
      <c r="A333" s="3">
        <v>43617</v>
      </c>
      <c r="B333" s="10">
        <v>1.44</v>
      </c>
    </row>
    <row r="334" spans="1:2">
      <c r="A334" s="3">
        <v>43647</v>
      </c>
      <c r="B334" s="10">
        <v>1.46</v>
      </c>
    </row>
    <row r="335" spans="1:2">
      <c r="A335" s="3">
        <v>43678</v>
      </c>
      <c r="B335" s="10">
        <v>1.47</v>
      </c>
    </row>
    <row r="336" spans="1:2">
      <c r="A336" s="3">
        <v>43709</v>
      </c>
      <c r="B336" s="10">
        <v>1.49</v>
      </c>
    </row>
    <row r="337" spans="1:2">
      <c r="A337" s="3">
        <v>43739</v>
      </c>
      <c r="B337" s="10">
        <v>1.5</v>
      </c>
    </row>
    <row r="338" spans="1:2">
      <c r="A338" s="3">
        <v>43770</v>
      </c>
      <c r="B338" s="10">
        <v>1.52</v>
      </c>
    </row>
    <row r="339" spans="1:2">
      <c r="A339" s="3">
        <v>43800</v>
      </c>
      <c r="B339" s="10">
        <v>1.53</v>
      </c>
    </row>
    <row r="340" spans="1:2">
      <c r="A340" s="3">
        <v>43831</v>
      </c>
      <c r="B340" s="10">
        <v>1.54</v>
      </c>
    </row>
    <row r="341" spans="1:2">
      <c r="A341" s="3">
        <v>43862</v>
      </c>
      <c r="B341" s="10">
        <v>1.54</v>
      </c>
    </row>
    <row r="342" spans="1:2">
      <c r="A342" s="3">
        <v>43891</v>
      </c>
      <c r="B342" s="10">
        <v>1.61</v>
      </c>
    </row>
    <row r="343" spans="1:2">
      <c r="A343" s="3">
        <v>43922</v>
      </c>
      <c r="B343" s="10">
        <v>1.88</v>
      </c>
    </row>
    <row r="344" spans="1:2">
      <c r="A344" s="3">
        <v>43952</v>
      </c>
      <c r="B344" s="10">
        <v>1.84</v>
      </c>
    </row>
    <row r="345" spans="1:2">
      <c r="A345" s="3">
        <v>43983</v>
      </c>
      <c r="B345" s="10">
        <v>1.67</v>
      </c>
    </row>
    <row r="346" spans="1:2">
      <c r="A346" s="3">
        <v>44013</v>
      </c>
      <c r="B346" s="10">
        <v>1.59</v>
      </c>
    </row>
    <row r="347" spans="1:2">
      <c r="A347" s="3">
        <v>44044</v>
      </c>
      <c r="B347" s="10">
        <v>1.58</v>
      </c>
    </row>
    <row r="348" spans="1:2">
      <c r="A348" s="3">
        <v>44075</v>
      </c>
      <c r="B348" s="10">
        <v>1.56</v>
      </c>
    </row>
    <row r="349" spans="1:2">
      <c r="A349" s="3">
        <v>44105</v>
      </c>
      <c r="B349" s="10">
        <v>1.55</v>
      </c>
    </row>
    <row r="350" spans="1:2">
      <c r="A350" s="3">
        <v>44136</v>
      </c>
      <c r="B350" s="10">
        <v>1.54</v>
      </c>
    </row>
    <row r="351" spans="1:2">
      <c r="A351" s="3">
        <v>44166</v>
      </c>
      <c r="B351" s="10">
        <v>1.51</v>
      </c>
    </row>
    <row r="352" spans="1:2">
      <c r="A352" s="3">
        <v>44197</v>
      </c>
      <c r="B352" s="10">
        <v>1.48</v>
      </c>
    </row>
    <row r="353" spans="1:2">
      <c r="A353" s="3">
        <v>44228</v>
      </c>
      <c r="B353" s="10">
        <v>1.51</v>
      </c>
    </row>
    <row r="354" spans="1:2">
      <c r="A354" s="3">
        <v>44256</v>
      </c>
      <c r="B354" s="10">
        <v>1.5</v>
      </c>
    </row>
    <row r="355" spans="1:2">
      <c r="A355" s="3">
        <v>44287</v>
      </c>
      <c r="B355" s="10">
        <v>1.49</v>
      </c>
    </row>
    <row r="356" spans="1:2">
      <c r="A356" s="3">
        <v>44317</v>
      </c>
      <c r="B356" s="10">
        <v>1.5</v>
      </c>
    </row>
    <row r="357" spans="1:2">
      <c r="A357" s="3">
        <v>44348</v>
      </c>
      <c r="B357" s="10">
        <v>1.49</v>
      </c>
    </row>
    <row r="358" spans="1:2">
      <c r="A358" s="3">
        <v>44378</v>
      </c>
      <c r="B358" s="10">
        <v>1.48</v>
      </c>
    </row>
    <row r="359" spans="1:2">
      <c r="A359" s="3">
        <v>44409</v>
      </c>
      <c r="B359" s="10">
        <v>1.5</v>
      </c>
    </row>
    <row r="360" spans="1:2">
      <c r="A360" s="3">
        <v>44440</v>
      </c>
      <c r="B360" s="10">
        <v>1.5</v>
      </c>
    </row>
    <row r="361" spans="1:2">
      <c r="A361" s="3">
        <v>44470</v>
      </c>
      <c r="B361" s="10">
        <v>1.49</v>
      </c>
    </row>
    <row r="362" spans="1:2">
      <c r="A362" s="3">
        <v>44501</v>
      </c>
      <c r="B362" s="10">
        <v>1.49</v>
      </c>
    </row>
    <row r="363" spans="1:2">
      <c r="A363" s="3">
        <v>44531</v>
      </c>
      <c r="B363" s="10">
        <v>1.49</v>
      </c>
    </row>
    <row r="364" spans="1:2">
      <c r="A364" s="3">
        <v>44562</v>
      </c>
      <c r="B364" s="10">
        <v>1.48</v>
      </c>
    </row>
    <row r="365" spans="1:2">
      <c r="A365" s="3">
        <v>44593</v>
      </c>
      <c r="B365" s="10">
        <v>1.48</v>
      </c>
    </row>
    <row r="366" spans="1:2">
      <c r="A366" s="3">
        <v>44621</v>
      </c>
      <c r="B366" s="10">
        <v>1.46</v>
      </c>
    </row>
    <row r="367" spans="1:2">
      <c r="A367" s="3">
        <v>44652</v>
      </c>
      <c r="B367" s="10">
        <v>1.46</v>
      </c>
    </row>
    <row r="368" spans="1:2">
      <c r="A368" s="3">
        <v>44682</v>
      </c>
      <c r="B368" s="10">
        <v>1.46</v>
      </c>
    </row>
    <row r="369" spans="1:2">
      <c r="A369" s="3">
        <v>44713</v>
      </c>
      <c r="B369" s="10">
        <v>1.45</v>
      </c>
    </row>
    <row r="370" spans="1:2">
      <c r="A370" s="3">
        <v>44743</v>
      </c>
      <c r="B370" s="10">
        <v>1.47</v>
      </c>
    </row>
    <row r="371" spans="1:2">
      <c r="A371" s="3">
        <v>44774</v>
      </c>
      <c r="B371" s="10">
        <v>1.47</v>
      </c>
    </row>
    <row r="372" spans="1:2">
      <c r="A372" s="3">
        <v>44805</v>
      </c>
      <c r="B372" s="10">
        <v>1.47</v>
      </c>
    </row>
    <row r="373" spans="1:2">
      <c r="A373" s="3">
        <v>44835</v>
      </c>
      <c r="B373" s="10">
        <v>1.46</v>
      </c>
    </row>
    <row r="374" spans="1:2">
      <c r="A374" s="3">
        <v>44866</v>
      </c>
      <c r="B374" s="10">
        <v>1.47</v>
      </c>
    </row>
    <row r="375" spans="1:2">
      <c r="A375" s="3">
        <v>44896</v>
      </c>
      <c r="B375" s="10">
        <v>1.49</v>
      </c>
    </row>
    <row r="376" spans="1:2">
      <c r="A376" s="3">
        <v>44927</v>
      </c>
      <c r="B376" s="10">
        <v>1.47</v>
      </c>
    </row>
    <row r="377" spans="1:2">
      <c r="A377" s="3">
        <v>44958</v>
      </c>
      <c r="B377" s="10">
        <v>1.49</v>
      </c>
    </row>
    <row r="378" spans="1:2">
      <c r="A378" s="3">
        <v>44986</v>
      </c>
      <c r="B378" s="10">
        <v>1.48</v>
      </c>
    </row>
    <row r="379" spans="1:2">
      <c r="A379" s="3">
        <v>45017</v>
      </c>
      <c r="B379" s="10">
        <v>1.49</v>
      </c>
    </row>
    <row r="380" spans="1:2">
      <c r="A380" s="3">
        <v>45047</v>
      </c>
      <c r="B380" s="10">
        <v>1.49</v>
      </c>
    </row>
    <row r="381" spans="1:2">
      <c r="A381" s="3">
        <v>45078</v>
      </c>
      <c r="B381" s="10">
        <v>1.49</v>
      </c>
    </row>
    <row r="382" spans="1:2">
      <c r="A382" s="3">
        <v>45108</v>
      </c>
      <c r="B382" s="10">
        <v>1.48</v>
      </c>
    </row>
    <row r="383" spans="1:2">
      <c r="A383" s="3">
        <v>45139</v>
      </c>
      <c r="B383" s="10">
        <v>1.46</v>
      </c>
    </row>
    <row r="384" spans="1:2">
      <c r="A384" s="3">
        <v>45170</v>
      </c>
      <c r="B384" s="10">
        <v>1.46</v>
      </c>
    </row>
    <row r="385" spans="1:2">
      <c r="A385" s="3">
        <v>45200</v>
      </c>
      <c r="B385" s="10">
        <v>1.49</v>
      </c>
    </row>
    <row r="386" spans="1:2">
      <c r="A386" s="3">
        <v>45231</v>
      </c>
      <c r="B386" s="10">
        <v>1.48</v>
      </c>
    </row>
    <row r="387" spans="1:2">
      <c r="A387" s="3">
        <v>45261</v>
      </c>
      <c r="B387" s="10">
        <v>1.48</v>
      </c>
    </row>
    <row r="388" spans="1:2">
      <c r="A388" s="3">
        <v>45292</v>
      </c>
      <c r="B388" s="10">
        <v>1.49</v>
      </c>
    </row>
    <row r="389" spans="1:2">
      <c r="A389" s="3">
        <v>45323</v>
      </c>
      <c r="B389" s="10">
        <v>1.47</v>
      </c>
    </row>
    <row r="390" spans="1:2">
      <c r="A390" s="3">
        <v>45352</v>
      </c>
      <c r="B390" s="10">
        <v>1.47</v>
      </c>
    </row>
    <row r="391" spans="1:2">
      <c r="A391" s="3">
        <v>45383</v>
      </c>
      <c r="B391" s="10">
        <v>1.45</v>
      </c>
    </row>
  </sheetData>
  <hyperlinks>
    <hyperlink ref="B1" r:id="rId1" xr:uid="{0DE82FE0-00F9-4FF8-B9DC-94F3CC45CEBF}"/>
    <hyperlink ref="B3" location="Summary!A13" display="MNFCTRIRSA" xr:uid="{3C82208F-F93B-4541-B9A3-D0A4A5DA5914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5CA8-C4CC-462B-BC2E-A5CD25431FB1}">
  <sheetPr>
    <tabColor rgb="FFFFFF00"/>
  </sheetPr>
  <dimension ref="A1:B391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40.8164062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104</v>
      </c>
    </row>
    <row r="2" spans="1:2">
      <c r="A2" s="8"/>
    </row>
    <row r="3" spans="1:2" ht="14.5">
      <c r="A3" s="5" t="s">
        <v>1</v>
      </c>
      <c r="B3" s="77" t="s">
        <v>103</v>
      </c>
    </row>
    <row r="4" spans="1:2">
      <c r="A4" s="3">
        <v>33604</v>
      </c>
      <c r="B4" s="10">
        <v>1.32</v>
      </c>
    </row>
    <row r="5" spans="1:2">
      <c r="A5" s="3">
        <v>33635</v>
      </c>
      <c r="B5" s="10">
        <v>1.31</v>
      </c>
    </row>
    <row r="6" spans="1:2">
      <c r="A6" s="3">
        <v>33664</v>
      </c>
      <c r="B6" s="10">
        <v>1.31</v>
      </c>
    </row>
    <row r="7" spans="1:2">
      <c r="A7" s="3">
        <v>33695</v>
      </c>
      <c r="B7" s="10">
        <v>1.31</v>
      </c>
    </row>
    <row r="8" spans="1:2">
      <c r="A8" s="3">
        <v>33725</v>
      </c>
      <c r="B8" s="10">
        <v>1.31</v>
      </c>
    </row>
    <row r="9" spans="1:2">
      <c r="A9" s="3">
        <v>33756</v>
      </c>
      <c r="B9" s="10">
        <v>1.32</v>
      </c>
    </row>
    <row r="10" spans="1:2">
      <c r="A10" s="3">
        <v>33786</v>
      </c>
      <c r="B10" s="10">
        <v>1.29</v>
      </c>
    </row>
    <row r="11" spans="1:2">
      <c r="A11" s="3">
        <v>33817</v>
      </c>
      <c r="B11" s="10">
        <v>1.31</v>
      </c>
    </row>
    <row r="12" spans="1:2">
      <c r="A12" s="3">
        <v>33848</v>
      </c>
      <c r="B12" s="10">
        <v>1.3</v>
      </c>
    </row>
    <row r="13" spans="1:2">
      <c r="A13" s="3">
        <v>33878</v>
      </c>
      <c r="B13" s="10">
        <v>1.3</v>
      </c>
    </row>
    <row r="14" spans="1:2">
      <c r="A14" s="3">
        <v>33909</v>
      </c>
      <c r="B14" s="10">
        <v>1.3</v>
      </c>
    </row>
    <row r="15" spans="1:2">
      <c r="A15" s="3">
        <v>33939</v>
      </c>
      <c r="B15" s="10">
        <v>1.33</v>
      </c>
    </row>
    <row r="16" spans="1:2">
      <c r="A16" s="3">
        <v>33970</v>
      </c>
      <c r="B16" s="10">
        <v>1.29</v>
      </c>
    </row>
    <row r="17" spans="1:2">
      <c r="A17" s="3">
        <v>34001</v>
      </c>
      <c r="B17" s="10">
        <v>1.29</v>
      </c>
    </row>
    <row r="18" spans="1:2">
      <c r="A18" s="3">
        <v>34029</v>
      </c>
      <c r="B18" s="10">
        <v>1.33</v>
      </c>
    </row>
    <row r="19" spans="1:2">
      <c r="A19" s="3">
        <v>34060</v>
      </c>
      <c r="B19" s="10">
        <v>1.3</v>
      </c>
    </row>
    <row r="20" spans="1:2">
      <c r="A20" s="3">
        <v>34090</v>
      </c>
      <c r="B20" s="10">
        <v>1.28</v>
      </c>
    </row>
    <row r="21" spans="1:2">
      <c r="A21" s="3">
        <v>34121</v>
      </c>
      <c r="B21" s="10">
        <v>1.31</v>
      </c>
    </row>
    <row r="22" spans="1:2">
      <c r="A22" s="3">
        <v>34151</v>
      </c>
      <c r="B22" s="10">
        <v>1.29</v>
      </c>
    </row>
    <row r="23" spans="1:2">
      <c r="A23" s="3">
        <v>34182</v>
      </c>
      <c r="B23" s="10">
        <v>1.3</v>
      </c>
    </row>
    <row r="24" spans="1:2">
      <c r="A24" s="3">
        <v>34213</v>
      </c>
      <c r="B24" s="10">
        <v>1.31</v>
      </c>
    </row>
    <row r="25" spans="1:2">
      <c r="A25" s="3">
        <v>34243</v>
      </c>
      <c r="B25" s="10">
        <v>1.3</v>
      </c>
    </row>
    <row r="26" spans="1:2">
      <c r="A26" s="3">
        <v>34274</v>
      </c>
      <c r="B26" s="10">
        <v>1.3</v>
      </c>
    </row>
    <row r="27" spans="1:2">
      <c r="A27" s="3">
        <v>34304</v>
      </c>
      <c r="B27" s="10">
        <v>1.34</v>
      </c>
    </row>
    <row r="28" spans="1:2">
      <c r="A28" s="3">
        <v>34335</v>
      </c>
      <c r="B28" s="10">
        <v>1.3</v>
      </c>
    </row>
    <row r="29" spans="1:2">
      <c r="A29" s="3">
        <v>34366</v>
      </c>
      <c r="B29" s="10">
        <v>1.31</v>
      </c>
    </row>
    <row r="30" spans="1:2">
      <c r="A30" s="3">
        <v>34394</v>
      </c>
      <c r="B30" s="10">
        <v>1.28</v>
      </c>
    </row>
    <row r="31" spans="1:2">
      <c r="A31" s="3">
        <v>34425</v>
      </c>
      <c r="B31" s="10">
        <v>1.29</v>
      </c>
    </row>
    <row r="32" spans="1:2">
      <c r="A32" s="3">
        <v>34455</v>
      </c>
      <c r="B32" s="10">
        <v>1.3</v>
      </c>
    </row>
    <row r="33" spans="1:2">
      <c r="A33" s="3">
        <v>34486</v>
      </c>
      <c r="B33" s="10">
        <v>1.29</v>
      </c>
    </row>
    <row r="34" spans="1:2">
      <c r="A34" s="3">
        <v>34516</v>
      </c>
      <c r="B34" s="10">
        <v>1.29</v>
      </c>
    </row>
    <row r="35" spans="1:2">
      <c r="A35" s="3">
        <v>34547</v>
      </c>
      <c r="B35" s="10">
        <v>1.27</v>
      </c>
    </row>
    <row r="36" spans="1:2">
      <c r="A36" s="3">
        <v>34578</v>
      </c>
      <c r="B36" s="10">
        <v>1.28</v>
      </c>
    </row>
    <row r="37" spans="1:2">
      <c r="A37" s="3">
        <v>34608</v>
      </c>
      <c r="B37" s="10">
        <v>1.27</v>
      </c>
    </row>
    <row r="38" spans="1:2">
      <c r="A38" s="3">
        <v>34639</v>
      </c>
      <c r="B38" s="10">
        <v>1.28</v>
      </c>
    </row>
    <row r="39" spans="1:2">
      <c r="A39" s="3">
        <v>34669</v>
      </c>
      <c r="B39" s="10">
        <v>1.27</v>
      </c>
    </row>
    <row r="40" spans="1:2">
      <c r="A40" s="3">
        <v>34700</v>
      </c>
      <c r="B40" s="10">
        <v>1.28</v>
      </c>
    </row>
    <row r="41" spans="1:2">
      <c r="A41" s="3">
        <v>34731</v>
      </c>
      <c r="B41" s="10">
        <v>1.27</v>
      </c>
    </row>
    <row r="42" spans="1:2">
      <c r="A42" s="3">
        <v>34759</v>
      </c>
      <c r="B42" s="10">
        <v>1.3</v>
      </c>
    </row>
    <row r="43" spans="1:2">
      <c r="A43" s="3">
        <v>34790</v>
      </c>
      <c r="B43" s="10">
        <v>1.3</v>
      </c>
    </row>
    <row r="44" spans="1:2">
      <c r="A44" s="3">
        <v>34820</v>
      </c>
      <c r="B44" s="10">
        <v>1.3</v>
      </c>
    </row>
    <row r="45" spans="1:2">
      <c r="A45" s="3">
        <v>34851</v>
      </c>
      <c r="B45" s="10">
        <v>1.29</v>
      </c>
    </row>
    <row r="46" spans="1:2">
      <c r="A46" s="3">
        <v>34881</v>
      </c>
      <c r="B46" s="10">
        <v>1.31</v>
      </c>
    </row>
    <row r="47" spans="1:2">
      <c r="A47" s="3">
        <v>34912</v>
      </c>
      <c r="B47" s="10">
        <v>1.3</v>
      </c>
    </row>
    <row r="48" spans="1:2">
      <c r="A48" s="3">
        <v>34943</v>
      </c>
      <c r="B48" s="10">
        <v>1.3</v>
      </c>
    </row>
    <row r="49" spans="1:2">
      <c r="A49" s="3">
        <v>34973</v>
      </c>
      <c r="B49" s="10">
        <v>1.3</v>
      </c>
    </row>
    <row r="50" spans="1:2">
      <c r="A50" s="3">
        <v>35004</v>
      </c>
      <c r="B50" s="10">
        <v>1.29</v>
      </c>
    </row>
    <row r="51" spans="1:2">
      <c r="A51" s="3">
        <v>35034</v>
      </c>
      <c r="B51" s="10">
        <v>1.28</v>
      </c>
    </row>
    <row r="52" spans="1:2">
      <c r="A52" s="3">
        <v>35065</v>
      </c>
      <c r="B52" s="10">
        <v>1.3</v>
      </c>
    </row>
    <row r="53" spans="1:2">
      <c r="A53" s="3">
        <v>35096</v>
      </c>
      <c r="B53" s="10">
        <v>1.29</v>
      </c>
    </row>
    <row r="54" spans="1:2">
      <c r="A54" s="3">
        <v>35125</v>
      </c>
      <c r="B54" s="10">
        <v>1.28</v>
      </c>
    </row>
    <row r="55" spans="1:2">
      <c r="A55" s="3">
        <v>35156</v>
      </c>
      <c r="B55" s="10">
        <v>1.29</v>
      </c>
    </row>
    <row r="56" spans="1:2">
      <c r="A56" s="3">
        <v>35186</v>
      </c>
      <c r="B56" s="10">
        <v>1.29</v>
      </c>
    </row>
    <row r="57" spans="1:2">
      <c r="A57" s="3">
        <v>35217</v>
      </c>
      <c r="B57" s="10">
        <v>1.28</v>
      </c>
    </row>
    <row r="58" spans="1:2">
      <c r="A58" s="3">
        <v>35247</v>
      </c>
      <c r="B58" s="10">
        <v>1.27</v>
      </c>
    </row>
    <row r="59" spans="1:2">
      <c r="A59" s="3">
        <v>35278</v>
      </c>
      <c r="B59" s="10">
        <v>1.26</v>
      </c>
    </row>
    <row r="60" spans="1:2">
      <c r="A60" s="3">
        <v>35309</v>
      </c>
      <c r="B60" s="10">
        <v>1.25</v>
      </c>
    </row>
    <row r="61" spans="1:2">
      <c r="A61" s="3">
        <v>35339</v>
      </c>
      <c r="B61" s="10">
        <v>1.25</v>
      </c>
    </row>
    <row r="62" spans="1:2">
      <c r="A62" s="3">
        <v>35370</v>
      </c>
      <c r="B62" s="10">
        <v>1.24</v>
      </c>
    </row>
    <row r="63" spans="1:2">
      <c r="A63" s="3">
        <v>35400</v>
      </c>
      <c r="B63" s="10">
        <v>1.25</v>
      </c>
    </row>
    <row r="64" spans="1:2">
      <c r="A64" s="3">
        <v>35431</v>
      </c>
      <c r="B64" s="10">
        <v>1.25</v>
      </c>
    </row>
    <row r="65" spans="1:2">
      <c r="A65" s="3">
        <v>35462</v>
      </c>
      <c r="B65" s="10">
        <v>1.22</v>
      </c>
    </row>
    <row r="66" spans="1:2">
      <c r="A66" s="3">
        <v>35490</v>
      </c>
      <c r="B66" s="10">
        <v>1.24</v>
      </c>
    </row>
    <row r="67" spans="1:2">
      <c r="A67" s="3">
        <v>35521</v>
      </c>
      <c r="B67" s="10">
        <v>1.25</v>
      </c>
    </row>
    <row r="68" spans="1:2">
      <c r="A68" s="3">
        <v>35551</v>
      </c>
      <c r="B68" s="10">
        <v>1.25</v>
      </c>
    </row>
    <row r="69" spans="1:2">
      <c r="A69" s="3">
        <v>35582</v>
      </c>
      <c r="B69" s="10">
        <v>1.27</v>
      </c>
    </row>
    <row r="70" spans="1:2">
      <c r="A70" s="3">
        <v>35612</v>
      </c>
      <c r="B70" s="10">
        <v>1.26</v>
      </c>
    </row>
    <row r="71" spans="1:2">
      <c r="A71" s="3">
        <v>35643</v>
      </c>
      <c r="B71" s="10">
        <v>1.27</v>
      </c>
    </row>
    <row r="72" spans="1:2">
      <c r="A72" s="3">
        <v>35674</v>
      </c>
      <c r="B72" s="10">
        <v>1.26</v>
      </c>
    </row>
    <row r="73" spans="1:2">
      <c r="A73" s="3">
        <v>35704</v>
      </c>
      <c r="B73" s="10">
        <v>1.27</v>
      </c>
    </row>
    <row r="74" spans="1:2">
      <c r="A74" s="3">
        <v>35735</v>
      </c>
      <c r="B74" s="10">
        <v>1.28</v>
      </c>
    </row>
    <row r="75" spans="1:2">
      <c r="A75" s="3">
        <v>35765</v>
      </c>
      <c r="B75" s="10">
        <v>1.3</v>
      </c>
    </row>
    <row r="76" spans="1:2">
      <c r="A76" s="3">
        <v>35796</v>
      </c>
      <c r="B76" s="10">
        <v>1.29</v>
      </c>
    </row>
    <row r="77" spans="1:2">
      <c r="A77" s="3">
        <v>35827</v>
      </c>
      <c r="B77" s="10">
        <v>1.3</v>
      </c>
    </row>
    <row r="78" spans="1:2">
      <c r="A78" s="3">
        <v>35855</v>
      </c>
      <c r="B78" s="10">
        <v>1.3</v>
      </c>
    </row>
    <row r="79" spans="1:2">
      <c r="A79" s="3">
        <v>35886</v>
      </c>
      <c r="B79" s="10">
        <v>1.3</v>
      </c>
    </row>
    <row r="80" spans="1:2">
      <c r="A80" s="3">
        <v>35916</v>
      </c>
      <c r="B80" s="10">
        <v>1.31</v>
      </c>
    </row>
    <row r="81" spans="1:2">
      <c r="A81" s="3">
        <v>35947</v>
      </c>
      <c r="B81" s="10">
        <v>1.32</v>
      </c>
    </row>
    <row r="82" spans="1:2">
      <c r="A82" s="3">
        <v>35977</v>
      </c>
      <c r="B82" s="10">
        <v>1.31</v>
      </c>
    </row>
    <row r="83" spans="1:2">
      <c r="A83" s="3">
        <v>36008</v>
      </c>
      <c r="B83" s="10">
        <v>1.33</v>
      </c>
    </row>
    <row r="84" spans="1:2">
      <c r="A84" s="3">
        <v>36039</v>
      </c>
      <c r="B84" s="10">
        <v>1.33</v>
      </c>
    </row>
    <row r="85" spans="1:2">
      <c r="A85" s="3">
        <v>36069</v>
      </c>
      <c r="B85" s="10">
        <v>1.33</v>
      </c>
    </row>
    <row r="86" spans="1:2">
      <c r="A86" s="3">
        <v>36100</v>
      </c>
      <c r="B86" s="10">
        <v>1.33</v>
      </c>
    </row>
    <row r="87" spans="1:2">
      <c r="A87" s="3">
        <v>36130</v>
      </c>
      <c r="B87" s="10">
        <v>1.33</v>
      </c>
    </row>
    <row r="88" spans="1:2">
      <c r="A88" s="3">
        <v>36161</v>
      </c>
      <c r="B88" s="10">
        <v>1.34</v>
      </c>
    </row>
    <row r="89" spans="1:2">
      <c r="A89" s="3">
        <v>36192</v>
      </c>
      <c r="B89" s="10">
        <v>1.33</v>
      </c>
    </row>
    <row r="90" spans="1:2">
      <c r="A90" s="3">
        <v>36220</v>
      </c>
      <c r="B90" s="10">
        <v>1.32</v>
      </c>
    </row>
    <row r="91" spans="1:2">
      <c r="A91" s="3">
        <v>36251</v>
      </c>
      <c r="B91" s="10">
        <v>1.31</v>
      </c>
    </row>
    <row r="92" spans="1:2">
      <c r="A92" s="3">
        <v>36281</v>
      </c>
      <c r="B92" s="10">
        <v>1.29</v>
      </c>
    </row>
    <row r="93" spans="1:2">
      <c r="A93" s="3">
        <v>36312</v>
      </c>
      <c r="B93" s="10">
        <v>1.28</v>
      </c>
    </row>
    <row r="94" spans="1:2">
      <c r="A94" s="3">
        <v>36342</v>
      </c>
      <c r="B94" s="10">
        <v>1.29</v>
      </c>
    </row>
    <row r="95" spans="1:2">
      <c r="A95" s="3">
        <v>36373</v>
      </c>
      <c r="B95" s="10">
        <v>1.28</v>
      </c>
    </row>
    <row r="96" spans="1:2">
      <c r="A96" s="3">
        <v>36404</v>
      </c>
      <c r="B96" s="10">
        <v>1.28</v>
      </c>
    </row>
    <row r="97" spans="1:2">
      <c r="A97" s="3">
        <v>36434</v>
      </c>
      <c r="B97" s="10">
        <v>1.27</v>
      </c>
    </row>
    <row r="98" spans="1:2">
      <c r="A98" s="3">
        <v>36465</v>
      </c>
      <c r="B98" s="10">
        <v>1.28</v>
      </c>
    </row>
    <row r="99" spans="1:2">
      <c r="A99" s="3">
        <v>36495</v>
      </c>
      <c r="B99" s="10">
        <v>1.27</v>
      </c>
    </row>
    <row r="100" spans="1:2">
      <c r="A100" s="3">
        <v>36526</v>
      </c>
      <c r="B100" s="10">
        <v>1.27</v>
      </c>
    </row>
    <row r="101" spans="1:2">
      <c r="A101" s="3">
        <v>36557</v>
      </c>
      <c r="B101" s="10">
        <v>1.29</v>
      </c>
    </row>
    <row r="102" spans="1:2">
      <c r="A102" s="3">
        <v>36586</v>
      </c>
      <c r="B102" s="10">
        <v>1.28</v>
      </c>
    </row>
    <row r="103" spans="1:2">
      <c r="A103" s="3">
        <v>36617</v>
      </c>
      <c r="B103" s="10">
        <v>1.29</v>
      </c>
    </row>
    <row r="104" spans="1:2">
      <c r="A104" s="3">
        <v>36647</v>
      </c>
      <c r="B104" s="10">
        <v>1.29</v>
      </c>
    </row>
    <row r="105" spans="1:2">
      <c r="A105" s="3">
        <v>36678</v>
      </c>
      <c r="B105" s="10">
        <v>1.28</v>
      </c>
    </row>
    <row r="106" spans="1:2">
      <c r="A106" s="3">
        <v>36708</v>
      </c>
      <c r="B106" s="10">
        <v>1.29</v>
      </c>
    </row>
    <row r="107" spans="1:2">
      <c r="A107" s="3">
        <v>36739</v>
      </c>
      <c r="B107" s="10">
        <v>1.3</v>
      </c>
    </row>
    <row r="108" spans="1:2">
      <c r="A108" s="3">
        <v>36770</v>
      </c>
      <c r="B108" s="10">
        <v>1.29</v>
      </c>
    </row>
    <row r="109" spans="1:2">
      <c r="A109" s="3">
        <v>36800</v>
      </c>
      <c r="B109" s="10">
        <v>1.29</v>
      </c>
    </row>
    <row r="110" spans="1:2">
      <c r="A110" s="3">
        <v>36831</v>
      </c>
      <c r="B110" s="10">
        <v>1.3</v>
      </c>
    </row>
    <row r="111" spans="1:2">
      <c r="A111" s="3">
        <v>36861</v>
      </c>
      <c r="B111" s="10">
        <v>1.29</v>
      </c>
    </row>
    <row r="112" spans="1:2">
      <c r="A112" s="3">
        <v>36892</v>
      </c>
      <c r="B112" s="10">
        <v>1.29</v>
      </c>
    </row>
    <row r="113" spans="1:2">
      <c r="A113" s="3">
        <v>36923</v>
      </c>
      <c r="B113" s="10">
        <v>1.3</v>
      </c>
    </row>
    <row r="114" spans="1:2">
      <c r="A114" s="3">
        <v>36951</v>
      </c>
      <c r="B114" s="10">
        <v>1.32</v>
      </c>
    </row>
    <row r="115" spans="1:2">
      <c r="A115" s="3">
        <v>36982</v>
      </c>
      <c r="B115" s="10">
        <v>1.33</v>
      </c>
    </row>
    <row r="116" spans="1:2">
      <c r="A116" s="3">
        <v>37012</v>
      </c>
      <c r="B116" s="10">
        <v>1.33</v>
      </c>
    </row>
    <row r="117" spans="1:2">
      <c r="A117" s="3">
        <v>37043</v>
      </c>
      <c r="B117" s="10">
        <v>1.34</v>
      </c>
    </row>
    <row r="118" spans="1:2">
      <c r="A118" s="3">
        <v>37073</v>
      </c>
      <c r="B118" s="10">
        <v>1.32</v>
      </c>
    </row>
    <row r="119" spans="1:2">
      <c r="A119" s="3">
        <v>37104</v>
      </c>
      <c r="B119" s="10">
        <v>1.31</v>
      </c>
    </row>
    <row r="120" spans="1:2">
      <c r="A120" s="3">
        <v>37135</v>
      </c>
      <c r="B120" s="10">
        <v>1.32</v>
      </c>
    </row>
    <row r="121" spans="1:2">
      <c r="A121" s="3">
        <v>37165</v>
      </c>
      <c r="B121" s="10">
        <v>1.33</v>
      </c>
    </row>
    <row r="122" spans="1:2">
      <c r="A122" s="3">
        <v>37196</v>
      </c>
      <c r="B122" s="10">
        <v>1.31</v>
      </c>
    </row>
    <row r="123" spans="1:2">
      <c r="A123" s="3">
        <v>37226</v>
      </c>
      <c r="B123" s="10">
        <v>1.31</v>
      </c>
    </row>
    <row r="124" spans="1:2">
      <c r="A124" s="3">
        <v>37257</v>
      </c>
      <c r="B124" s="10">
        <v>1.3</v>
      </c>
    </row>
    <row r="125" spans="1:2">
      <c r="A125" s="3">
        <v>37288</v>
      </c>
      <c r="B125" s="10">
        <v>1.28</v>
      </c>
    </row>
    <row r="126" spans="1:2">
      <c r="A126" s="3">
        <v>37316</v>
      </c>
      <c r="B126" s="10">
        <v>1.28</v>
      </c>
    </row>
    <row r="127" spans="1:2">
      <c r="A127" s="3">
        <v>37347</v>
      </c>
      <c r="B127" s="10">
        <v>1.25</v>
      </c>
    </row>
    <row r="128" spans="1:2">
      <c r="A128" s="3">
        <v>37377</v>
      </c>
      <c r="B128" s="10">
        <v>1.25</v>
      </c>
    </row>
    <row r="129" spans="1:2">
      <c r="A129" s="3">
        <v>37408</v>
      </c>
      <c r="B129" s="10">
        <v>1.24</v>
      </c>
    </row>
    <row r="130" spans="1:2">
      <c r="A130" s="3">
        <v>37438</v>
      </c>
      <c r="B130" s="10">
        <v>1.25</v>
      </c>
    </row>
    <row r="131" spans="1:2">
      <c r="A131" s="3">
        <v>37469</v>
      </c>
      <c r="B131" s="10">
        <v>1.24</v>
      </c>
    </row>
    <row r="132" spans="1:2">
      <c r="A132" s="3">
        <v>37500</v>
      </c>
      <c r="B132" s="10">
        <v>1.24</v>
      </c>
    </row>
    <row r="133" spans="1:2">
      <c r="A133" s="3">
        <v>37530</v>
      </c>
      <c r="B133" s="10">
        <v>1.25</v>
      </c>
    </row>
    <row r="134" spans="1:2">
      <c r="A134" s="3">
        <v>37561</v>
      </c>
      <c r="B134" s="10">
        <v>1.23</v>
      </c>
    </row>
    <row r="135" spans="1:2">
      <c r="A135" s="3">
        <v>37591</v>
      </c>
      <c r="B135" s="10">
        <v>1.26</v>
      </c>
    </row>
    <row r="136" spans="1:2">
      <c r="A136" s="3">
        <v>37622</v>
      </c>
      <c r="B136" s="10">
        <v>1.23</v>
      </c>
    </row>
    <row r="137" spans="1:2">
      <c r="A137" s="3">
        <v>37653</v>
      </c>
      <c r="B137" s="10">
        <v>1.23</v>
      </c>
    </row>
    <row r="138" spans="1:2">
      <c r="A138" s="3">
        <v>37681</v>
      </c>
      <c r="B138" s="10">
        <v>1.23</v>
      </c>
    </row>
    <row r="139" spans="1:2">
      <c r="A139" s="3">
        <v>37712</v>
      </c>
      <c r="B139" s="10">
        <v>1.25</v>
      </c>
    </row>
    <row r="140" spans="1:2">
      <c r="A140" s="3">
        <v>37742</v>
      </c>
      <c r="B140" s="10">
        <v>1.25</v>
      </c>
    </row>
    <row r="141" spans="1:2">
      <c r="A141" s="3">
        <v>37773</v>
      </c>
      <c r="B141" s="10">
        <v>1.23</v>
      </c>
    </row>
    <row r="142" spans="1:2">
      <c r="A142" s="3">
        <v>37803</v>
      </c>
      <c r="B142" s="10">
        <v>1.22</v>
      </c>
    </row>
    <row r="143" spans="1:2">
      <c r="A143" s="3">
        <v>37834</v>
      </c>
      <c r="B143" s="10">
        <v>1.22</v>
      </c>
    </row>
    <row r="144" spans="1:2">
      <c r="A144" s="3">
        <v>37865</v>
      </c>
      <c r="B144" s="10">
        <v>1.21</v>
      </c>
    </row>
    <row r="145" spans="1:2">
      <c r="A145" s="3">
        <v>37895</v>
      </c>
      <c r="B145" s="10">
        <v>1.2</v>
      </c>
    </row>
    <row r="146" spans="1:2">
      <c r="A146" s="3">
        <v>37926</v>
      </c>
      <c r="B146" s="10">
        <v>1.2</v>
      </c>
    </row>
    <row r="147" spans="1:2">
      <c r="A147" s="3">
        <v>37956</v>
      </c>
      <c r="B147" s="10">
        <v>1.19</v>
      </c>
    </row>
    <row r="148" spans="1:2">
      <c r="A148" s="3">
        <v>37987</v>
      </c>
      <c r="B148" s="10">
        <v>1.2</v>
      </c>
    </row>
    <row r="149" spans="1:2">
      <c r="A149" s="3">
        <v>38018</v>
      </c>
      <c r="B149" s="10">
        <v>1.18</v>
      </c>
    </row>
    <row r="150" spans="1:2">
      <c r="A150" s="3">
        <v>38047</v>
      </c>
      <c r="B150" s="10">
        <v>1.1499999999999999</v>
      </c>
    </row>
    <row r="151" spans="1:2">
      <c r="A151" s="3">
        <v>38078</v>
      </c>
      <c r="B151" s="10">
        <v>1.1499999999999999</v>
      </c>
    </row>
    <row r="152" spans="1:2">
      <c r="A152" s="3">
        <v>38108</v>
      </c>
      <c r="B152" s="10">
        <v>1.1599999999999999</v>
      </c>
    </row>
    <row r="153" spans="1:2">
      <c r="A153" s="3">
        <v>38139</v>
      </c>
      <c r="B153" s="10">
        <v>1.17</v>
      </c>
    </row>
    <row r="154" spans="1:2">
      <c r="A154" s="3">
        <v>38169</v>
      </c>
      <c r="B154" s="10">
        <v>1.18</v>
      </c>
    </row>
    <row r="155" spans="1:2">
      <c r="A155" s="3">
        <v>38200</v>
      </c>
      <c r="B155" s="10">
        <v>1.18</v>
      </c>
    </row>
    <row r="156" spans="1:2">
      <c r="A156" s="3">
        <v>38231</v>
      </c>
      <c r="B156" s="10">
        <v>1.18</v>
      </c>
    </row>
    <row r="157" spans="1:2">
      <c r="A157" s="3">
        <v>38261</v>
      </c>
      <c r="B157" s="10">
        <v>1.18</v>
      </c>
    </row>
    <row r="158" spans="1:2">
      <c r="A158" s="3">
        <v>38292</v>
      </c>
      <c r="B158" s="10">
        <v>1.18</v>
      </c>
    </row>
    <row r="159" spans="1:2">
      <c r="A159" s="3">
        <v>38322</v>
      </c>
      <c r="B159" s="10">
        <v>1.17</v>
      </c>
    </row>
    <row r="160" spans="1:2">
      <c r="A160" s="3">
        <v>38353</v>
      </c>
      <c r="B160" s="10">
        <v>1.18</v>
      </c>
    </row>
    <row r="161" spans="1:2">
      <c r="A161" s="3">
        <v>38384</v>
      </c>
      <c r="B161" s="10">
        <v>1.18</v>
      </c>
    </row>
    <row r="162" spans="1:2">
      <c r="A162" s="3">
        <v>38412</v>
      </c>
      <c r="B162" s="10">
        <v>1.19</v>
      </c>
    </row>
    <row r="163" spans="1:2">
      <c r="A163" s="3">
        <v>38443</v>
      </c>
      <c r="B163" s="10">
        <v>1.18</v>
      </c>
    </row>
    <row r="164" spans="1:2">
      <c r="A164" s="3">
        <v>38473</v>
      </c>
      <c r="B164" s="10">
        <v>1.19</v>
      </c>
    </row>
    <row r="165" spans="1:2">
      <c r="A165" s="3">
        <v>38504</v>
      </c>
      <c r="B165" s="10">
        <v>1.19</v>
      </c>
    </row>
    <row r="166" spans="1:2">
      <c r="A166" s="3">
        <v>38534</v>
      </c>
      <c r="B166" s="10">
        <v>1.18</v>
      </c>
    </row>
    <row r="167" spans="1:2">
      <c r="A167" s="3">
        <v>38565</v>
      </c>
      <c r="B167" s="10">
        <v>1.17</v>
      </c>
    </row>
    <row r="168" spans="1:2">
      <c r="A168" s="3">
        <v>38596</v>
      </c>
      <c r="B168" s="10">
        <v>1.1499999999999999</v>
      </c>
    </row>
    <row r="169" spans="1:2">
      <c r="A169" s="3">
        <v>38626</v>
      </c>
      <c r="B169" s="10">
        <v>1.1399999999999999</v>
      </c>
    </row>
    <row r="170" spans="1:2">
      <c r="A170" s="3">
        <v>38657</v>
      </c>
      <c r="B170" s="10">
        <v>1.1599999999999999</v>
      </c>
    </row>
    <row r="171" spans="1:2">
      <c r="A171" s="3">
        <v>38687</v>
      </c>
      <c r="B171" s="10">
        <v>1.1599999999999999</v>
      </c>
    </row>
    <row r="172" spans="1:2">
      <c r="A172" s="3">
        <v>38718</v>
      </c>
      <c r="B172" s="10">
        <v>1.1599999999999999</v>
      </c>
    </row>
    <row r="173" spans="1:2">
      <c r="A173" s="3">
        <v>38749</v>
      </c>
      <c r="B173" s="10">
        <v>1.1599999999999999</v>
      </c>
    </row>
    <row r="174" spans="1:2">
      <c r="A174" s="3">
        <v>38777</v>
      </c>
      <c r="B174" s="10">
        <v>1.1599999999999999</v>
      </c>
    </row>
    <row r="175" spans="1:2">
      <c r="A175" s="3">
        <v>38808</v>
      </c>
      <c r="B175" s="10">
        <v>1.17</v>
      </c>
    </row>
    <row r="176" spans="1:2">
      <c r="A176" s="3">
        <v>38838</v>
      </c>
      <c r="B176" s="10">
        <v>1.1599999999999999</v>
      </c>
    </row>
    <row r="177" spans="1:2">
      <c r="A177" s="3">
        <v>38869</v>
      </c>
      <c r="B177" s="10">
        <v>1.1599999999999999</v>
      </c>
    </row>
    <row r="178" spans="1:2">
      <c r="A178" s="3">
        <v>38899</v>
      </c>
      <c r="B178" s="10">
        <v>1.17</v>
      </c>
    </row>
    <row r="179" spans="1:2">
      <c r="A179" s="3">
        <v>38930</v>
      </c>
      <c r="B179" s="10">
        <v>1.17</v>
      </c>
    </row>
    <row r="180" spans="1:2">
      <c r="A180" s="3">
        <v>38961</v>
      </c>
      <c r="B180" s="10">
        <v>1.19</v>
      </c>
    </row>
    <row r="181" spans="1:2">
      <c r="A181" s="3">
        <v>38991</v>
      </c>
      <c r="B181" s="10">
        <v>1.2</v>
      </c>
    </row>
    <row r="182" spans="1:2">
      <c r="A182" s="3">
        <v>39022</v>
      </c>
      <c r="B182" s="10">
        <v>1.21</v>
      </c>
    </row>
    <row r="183" spans="1:2">
      <c r="A183" s="3">
        <v>39052</v>
      </c>
      <c r="B183" s="10">
        <v>1.18</v>
      </c>
    </row>
    <row r="184" spans="1:2">
      <c r="A184" s="3">
        <v>39083</v>
      </c>
      <c r="B184" s="10">
        <v>1.2</v>
      </c>
    </row>
    <row r="185" spans="1:2">
      <c r="A185" s="3">
        <v>39114</v>
      </c>
      <c r="B185" s="10">
        <v>1.18</v>
      </c>
    </row>
    <row r="186" spans="1:2">
      <c r="A186" s="3">
        <v>39142</v>
      </c>
      <c r="B186" s="10">
        <v>1.18</v>
      </c>
    </row>
    <row r="187" spans="1:2">
      <c r="A187" s="3">
        <v>39173</v>
      </c>
      <c r="B187" s="10">
        <v>1.1599999999999999</v>
      </c>
    </row>
    <row r="188" spans="1:2">
      <c r="A188" s="3">
        <v>39203</v>
      </c>
      <c r="B188" s="10">
        <v>1.1599999999999999</v>
      </c>
    </row>
    <row r="189" spans="1:2">
      <c r="A189" s="3">
        <v>39234</v>
      </c>
      <c r="B189" s="10">
        <v>1.1599999999999999</v>
      </c>
    </row>
    <row r="190" spans="1:2">
      <c r="A190" s="3">
        <v>39264</v>
      </c>
      <c r="B190" s="10">
        <v>1.17</v>
      </c>
    </row>
    <row r="191" spans="1:2">
      <c r="A191" s="3">
        <v>39295</v>
      </c>
      <c r="B191" s="10">
        <v>1.1599999999999999</v>
      </c>
    </row>
    <row r="192" spans="1:2">
      <c r="A192" s="3">
        <v>39326</v>
      </c>
      <c r="B192" s="10">
        <v>1.1599999999999999</v>
      </c>
    </row>
    <row r="193" spans="1:2">
      <c r="A193" s="3">
        <v>39356</v>
      </c>
      <c r="B193" s="10">
        <v>1.1499999999999999</v>
      </c>
    </row>
    <row r="194" spans="1:2">
      <c r="A194" s="3">
        <v>39387</v>
      </c>
      <c r="B194" s="10">
        <v>1.1399999999999999</v>
      </c>
    </row>
    <row r="195" spans="1:2">
      <c r="A195" s="3">
        <v>39417</v>
      </c>
      <c r="B195" s="10">
        <v>1.1599999999999999</v>
      </c>
    </row>
    <row r="196" spans="1:2">
      <c r="A196" s="3">
        <v>39448</v>
      </c>
      <c r="B196" s="10">
        <v>1.1499999999999999</v>
      </c>
    </row>
    <row r="197" spans="1:2">
      <c r="A197" s="3">
        <v>39479</v>
      </c>
      <c r="B197" s="10">
        <v>1.1599999999999999</v>
      </c>
    </row>
    <row r="198" spans="1:2">
      <c r="A198" s="3">
        <v>39508</v>
      </c>
      <c r="B198" s="10">
        <v>1.1499999999999999</v>
      </c>
    </row>
    <row r="199" spans="1:2">
      <c r="A199" s="3">
        <v>39539</v>
      </c>
      <c r="B199" s="10">
        <v>1.1499999999999999</v>
      </c>
    </row>
    <row r="200" spans="1:2">
      <c r="A200" s="3">
        <v>39569</v>
      </c>
      <c r="B200" s="10">
        <v>1.1399999999999999</v>
      </c>
    </row>
    <row r="201" spans="1:2">
      <c r="A201" s="3">
        <v>39600</v>
      </c>
      <c r="B201" s="10">
        <v>1.1200000000000001</v>
      </c>
    </row>
    <row r="202" spans="1:2">
      <c r="A202" s="3">
        <v>39630</v>
      </c>
      <c r="B202" s="10">
        <v>1.1499999999999999</v>
      </c>
    </row>
    <row r="203" spans="1:2">
      <c r="A203" s="3">
        <v>39661</v>
      </c>
      <c r="B203" s="10">
        <v>1.17</v>
      </c>
    </row>
    <row r="204" spans="1:2">
      <c r="A204" s="3">
        <v>39692</v>
      </c>
      <c r="B204" s="10">
        <v>1.2</v>
      </c>
    </row>
    <row r="205" spans="1:2">
      <c r="A205" s="3">
        <v>39722</v>
      </c>
      <c r="B205" s="10">
        <v>1.24</v>
      </c>
    </row>
    <row r="206" spans="1:2">
      <c r="A206" s="3">
        <v>39753</v>
      </c>
      <c r="B206" s="10">
        <v>1.35</v>
      </c>
    </row>
    <row r="207" spans="1:2">
      <c r="A207" s="3">
        <v>39783</v>
      </c>
      <c r="B207" s="10">
        <v>1.38</v>
      </c>
    </row>
    <row r="208" spans="1:2">
      <c r="A208" s="3">
        <v>39814</v>
      </c>
      <c r="B208" s="10">
        <v>1.41</v>
      </c>
    </row>
    <row r="209" spans="1:2">
      <c r="A209" s="3">
        <v>39845</v>
      </c>
      <c r="B209" s="10">
        <v>1.37</v>
      </c>
    </row>
    <row r="210" spans="1:2">
      <c r="A210" s="3">
        <v>39873</v>
      </c>
      <c r="B210" s="10">
        <v>1.39</v>
      </c>
    </row>
    <row r="211" spans="1:2">
      <c r="A211" s="3">
        <v>39904</v>
      </c>
      <c r="B211" s="10">
        <v>1.37</v>
      </c>
    </row>
    <row r="212" spans="1:2">
      <c r="A212" s="3">
        <v>39934</v>
      </c>
      <c r="B212" s="10">
        <v>1.33</v>
      </c>
    </row>
    <row r="213" spans="1:2">
      <c r="A213" s="3">
        <v>39965</v>
      </c>
      <c r="B213" s="10">
        <v>1.3</v>
      </c>
    </row>
    <row r="214" spans="1:2">
      <c r="A214" s="3">
        <v>39995</v>
      </c>
      <c r="B214" s="10">
        <v>1.26</v>
      </c>
    </row>
    <row r="215" spans="1:2">
      <c r="A215" s="3">
        <v>40026</v>
      </c>
      <c r="B215" s="10">
        <v>1.23</v>
      </c>
    </row>
    <row r="216" spans="1:2">
      <c r="A216" s="3">
        <v>40057</v>
      </c>
      <c r="B216" s="10">
        <v>1.21</v>
      </c>
    </row>
    <row r="217" spans="1:2">
      <c r="A217" s="3">
        <v>40087</v>
      </c>
      <c r="B217" s="10">
        <v>1.2</v>
      </c>
    </row>
    <row r="218" spans="1:2">
      <c r="A218" s="3">
        <v>40118</v>
      </c>
      <c r="B218" s="10">
        <v>1.19</v>
      </c>
    </row>
    <row r="219" spans="1:2">
      <c r="A219" s="3">
        <v>40148</v>
      </c>
      <c r="B219" s="10">
        <v>1.17</v>
      </c>
    </row>
    <row r="220" spans="1:2">
      <c r="A220" s="3">
        <v>40179</v>
      </c>
      <c r="B220" s="10">
        <v>1.1599999999999999</v>
      </c>
    </row>
    <row r="221" spans="1:2">
      <c r="A221" s="3">
        <v>40210</v>
      </c>
      <c r="B221" s="10">
        <v>1.1499999999999999</v>
      </c>
    </row>
    <row r="222" spans="1:2">
      <c r="A222" s="3">
        <v>40238</v>
      </c>
      <c r="B222" s="10">
        <v>1.1399999999999999</v>
      </c>
    </row>
    <row r="223" spans="1:2">
      <c r="A223" s="3">
        <v>40269</v>
      </c>
      <c r="B223" s="10">
        <v>1.1299999999999999</v>
      </c>
    </row>
    <row r="224" spans="1:2">
      <c r="A224" s="3">
        <v>40299</v>
      </c>
      <c r="B224" s="10">
        <v>1.1399999999999999</v>
      </c>
    </row>
    <row r="225" spans="1:2">
      <c r="A225" s="3">
        <v>40330</v>
      </c>
      <c r="B225" s="10">
        <v>1.1399999999999999</v>
      </c>
    </row>
    <row r="226" spans="1:2">
      <c r="A226" s="3">
        <v>40360</v>
      </c>
      <c r="B226" s="10">
        <v>1.1499999999999999</v>
      </c>
    </row>
    <row r="227" spans="1:2">
      <c r="A227" s="3">
        <v>40391</v>
      </c>
      <c r="B227" s="10">
        <v>1.1499999999999999</v>
      </c>
    </row>
    <row r="228" spans="1:2">
      <c r="A228" s="3">
        <v>40422</v>
      </c>
      <c r="B228" s="10">
        <v>1.17</v>
      </c>
    </row>
    <row r="229" spans="1:2">
      <c r="A229" s="3">
        <v>40452</v>
      </c>
      <c r="B229" s="10">
        <v>1.1599999999999999</v>
      </c>
    </row>
    <row r="230" spans="1:2">
      <c r="A230" s="3">
        <v>40483</v>
      </c>
      <c r="B230" s="10">
        <v>1.1499999999999999</v>
      </c>
    </row>
    <row r="231" spans="1:2">
      <c r="A231" s="3">
        <v>40513</v>
      </c>
      <c r="B231" s="10">
        <v>1.17</v>
      </c>
    </row>
    <row r="232" spans="1:2">
      <c r="A232" s="3">
        <v>40544</v>
      </c>
      <c r="B232" s="10">
        <v>1.1299999999999999</v>
      </c>
    </row>
    <row r="233" spans="1:2">
      <c r="A233" s="3">
        <v>40575</v>
      </c>
      <c r="B233" s="10">
        <v>1.1499999999999999</v>
      </c>
    </row>
    <row r="234" spans="1:2">
      <c r="A234" s="3">
        <v>40603</v>
      </c>
      <c r="B234" s="10">
        <v>1.1399999999999999</v>
      </c>
    </row>
    <row r="235" spans="1:2">
      <c r="A235" s="3">
        <v>40634</v>
      </c>
      <c r="B235" s="10">
        <v>1.1299999999999999</v>
      </c>
    </row>
    <row r="236" spans="1:2">
      <c r="A236" s="3">
        <v>40664</v>
      </c>
      <c r="B236" s="10">
        <v>1.1599999999999999</v>
      </c>
    </row>
    <row r="237" spans="1:2">
      <c r="A237" s="3">
        <v>40695</v>
      </c>
      <c r="B237" s="10">
        <v>1.17</v>
      </c>
    </row>
    <row r="238" spans="1:2">
      <c r="A238" s="3">
        <v>40725</v>
      </c>
      <c r="B238" s="10">
        <v>1.17</v>
      </c>
    </row>
    <row r="239" spans="1:2">
      <c r="A239" s="3">
        <v>40756</v>
      </c>
      <c r="B239" s="10">
        <v>1.1599999999999999</v>
      </c>
    </row>
    <row r="240" spans="1:2">
      <c r="A240" s="3">
        <v>40787</v>
      </c>
      <c r="B240" s="10">
        <v>1.1499999999999999</v>
      </c>
    </row>
    <row r="241" spans="1:2">
      <c r="A241" s="3">
        <v>40817</v>
      </c>
      <c r="B241" s="10">
        <v>1.1499999999999999</v>
      </c>
    </row>
    <row r="242" spans="1:2">
      <c r="A242" s="3">
        <v>40848</v>
      </c>
      <c r="B242" s="10">
        <v>1.1599999999999999</v>
      </c>
    </row>
    <row r="243" spans="1:2">
      <c r="A243" s="3">
        <v>40878</v>
      </c>
      <c r="B243" s="10">
        <v>1.1599999999999999</v>
      </c>
    </row>
    <row r="244" spans="1:2">
      <c r="A244" s="3">
        <v>40909</v>
      </c>
      <c r="B244" s="10">
        <v>1.1499999999999999</v>
      </c>
    </row>
    <row r="245" spans="1:2">
      <c r="A245" s="3">
        <v>40940</v>
      </c>
      <c r="B245" s="10">
        <v>1.1499999999999999</v>
      </c>
    </row>
    <row r="246" spans="1:2">
      <c r="A246" s="3">
        <v>40969</v>
      </c>
      <c r="B246" s="10">
        <v>1.1499999999999999</v>
      </c>
    </row>
    <row r="247" spans="1:2">
      <c r="A247" s="3">
        <v>41000</v>
      </c>
      <c r="B247" s="10">
        <v>1.1399999999999999</v>
      </c>
    </row>
    <row r="248" spans="1:2">
      <c r="A248" s="3">
        <v>41030</v>
      </c>
      <c r="B248" s="10">
        <v>1.17</v>
      </c>
    </row>
    <row r="249" spans="1:2">
      <c r="A249" s="3">
        <v>41061</v>
      </c>
      <c r="B249" s="10">
        <v>1.19</v>
      </c>
    </row>
    <row r="250" spans="1:2">
      <c r="A250" s="3">
        <v>41091</v>
      </c>
      <c r="B250" s="10">
        <v>1.2</v>
      </c>
    </row>
    <row r="251" spans="1:2">
      <c r="A251" s="3">
        <v>41122</v>
      </c>
      <c r="B251" s="10">
        <v>1.19</v>
      </c>
    </row>
    <row r="252" spans="1:2">
      <c r="A252" s="3">
        <v>41153</v>
      </c>
      <c r="B252" s="10">
        <v>1.19</v>
      </c>
    </row>
    <row r="253" spans="1:2">
      <c r="A253" s="3">
        <v>41183</v>
      </c>
      <c r="B253" s="10">
        <v>1.2</v>
      </c>
    </row>
    <row r="254" spans="1:2">
      <c r="A254" s="3">
        <v>41214</v>
      </c>
      <c r="B254" s="10">
        <v>1.19</v>
      </c>
    </row>
    <row r="255" spans="1:2">
      <c r="A255" s="3">
        <v>41244</v>
      </c>
      <c r="B255" s="10">
        <v>1.19</v>
      </c>
    </row>
    <row r="256" spans="1:2">
      <c r="A256" s="3">
        <v>41275</v>
      </c>
      <c r="B256" s="10">
        <v>1.19</v>
      </c>
    </row>
    <row r="257" spans="1:2">
      <c r="A257" s="3">
        <v>41306</v>
      </c>
      <c r="B257" s="10">
        <v>1.18</v>
      </c>
    </row>
    <row r="258" spans="1:2">
      <c r="A258" s="3">
        <v>41334</v>
      </c>
      <c r="B258" s="10">
        <v>1.19</v>
      </c>
    </row>
    <row r="259" spans="1:2">
      <c r="A259" s="3">
        <v>41365</v>
      </c>
      <c r="B259" s="10">
        <v>1.2</v>
      </c>
    </row>
    <row r="260" spans="1:2">
      <c r="A260" s="3">
        <v>41395</v>
      </c>
      <c r="B260" s="10">
        <v>1.18</v>
      </c>
    </row>
    <row r="261" spans="1:2">
      <c r="A261" s="3">
        <v>41426</v>
      </c>
      <c r="B261" s="10">
        <v>1.18</v>
      </c>
    </row>
    <row r="262" spans="1:2">
      <c r="A262" s="3">
        <v>41456</v>
      </c>
      <c r="B262" s="10">
        <v>1.19</v>
      </c>
    </row>
    <row r="263" spans="1:2">
      <c r="A263" s="3">
        <v>41487</v>
      </c>
      <c r="B263" s="10">
        <v>1.19</v>
      </c>
    </row>
    <row r="264" spans="1:2">
      <c r="A264" s="3">
        <v>41518</v>
      </c>
      <c r="B264" s="10">
        <v>1.19</v>
      </c>
    </row>
    <row r="265" spans="1:2">
      <c r="A265" s="3">
        <v>41548</v>
      </c>
      <c r="B265" s="10">
        <v>1.19</v>
      </c>
    </row>
    <row r="266" spans="1:2">
      <c r="A266" s="3">
        <v>41579</v>
      </c>
      <c r="B266" s="10">
        <v>1.19</v>
      </c>
    </row>
    <row r="267" spans="1:2">
      <c r="A267" s="3">
        <v>41609</v>
      </c>
      <c r="B267" s="10">
        <v>1.19</v>
      </c>
    </row>
    <row r="268" spans="1:2">
      <c r="A268" s="3">
        <v>41640</v>
      </c>
      <c r="B268" s="10">
        <v>1.21</v>
      </c>
    </row>
    <row r="269" spans="1:2">
      <c r="A269" s="3">
        <v>41671</v>
      </c>
      <c r="B269" s="10">
        <v>1.22</v>
      </c>
    </row>
    <row r="270" spans="1:2">
      <c r="A270" s="3">
        <v>41699</v>
      </c>
      <c r="B270" s="10">
        <v>1.21</v>
      </c>
    </row>
    <row r="271" spans="1:2">
      <c r="A271" s="3">
        <v>41730</v>
      </c>
      <c r="B271" s="10">
        <v>1.21</v>
      </c>
    </row>
    <row r="272" spans="1:2">
      <c r="A272" s="3">
        <v>41760</v>
      </c>
      <c r="B272" s="10">
        <v>1.2</v>
      </c>
    </row>
    <row r="273" spans="1:2">
      <c r="A273" s="3">
        <v>41791</v>
      </c>
      <c r="B273" s="10">
        <v>1.21</v>
      </c>
    </row>
    <row r="274" spans="1:2">
      <c r="A274" s="3">
        <v>41821</v>
      </c>
      <c r="B274" s="10">
        <v>1.2</v>
      </c>
    </row>
    <row r="275" spans="1:2">
      <c r="A275" s="3">
        <v>41852</v>
      </c>
      <c r="B275" s="10">
        <v>1.22</v>
      </c>
    </row>
    <row r="276" spans="1:2">
      <c r="A276" s="3">
        <v>41883</v>
      </c>
      <c r="B276" s="10">
        <v>1.22</v>
      </c>
    </row>
    <row r="277" spans="1:2">
      <c r="A277" s="3">
        <v>41913</v>
      </c>
      <c r="B277" s="10">
        <v>1.23</v>
      </c>
    </row>
    <row r="278" spans="1:2">
      <c r="A278" s="3">
        <v>41944</v>
      </c>
      <c r="B278" s="10">
        <v>1.25</v>
      </c>
    </row>
    <row r="279" spans="1:2">
      <c r="A279" s="3">
        <v>41974</v>
      </c>
      <c r="B279" s="10">
        <v>1.26</v>
      </c>
    </row>
    <row r="280" spans="1:2">
      <c r="A280" s="3">
        <v>42005</v>
      </c>
      <c r="B280" s="10">
        <v>1.3</v>
      </c>
    </row>
    <row r="281" spans="1:2">
      <c r="A281" s="3">
        <v>42036</v>
      </c>
      <c r="B281" s="10">
        <v>1.32</v>
      </c>
    </row>
    <row r="282" spans="1:2">
      <c r="A282" s="3">
        <v>42064</v>
      </c>
      <c r="B282" s="10">
        <v>1.33</v>
      </c>
    </row>
    <row r="283" spans="1:2">
      <c r="A283" s="3">
        <v>42095</v>
      </c>
      <c r="B283" s="10">
        <v>1.31</v>
      </c>
    </row>
    <row r="284" spans="1:2">
      <c r="A284" s="3">
        <v>42125</v>
      </c>
      <c r="B284" s="10">
        <v>1.32</v>
      </c>
    </row>
    <row r="285" spans="1:2">
      <c r="A285" s="3">
        <v>42156</v>
      </c>
      <c r="B285" s="10">
        <v>1.32</v>
      </c>
    </row>
    <row r="286" spans="1:2">
      <c r="A286" s="3">
        <v>42186</v>
      </c>
      <c r="B286" s="10">
        <v>1.32</v>
      </c>
    </row>
    <row r="287" spans="1:2">
      <c r="A287" s="3">
        <v>42217</v>
      </c>
      <c r="B287" s="10">
        <v>1.34</v>
      </c>
    </row>
    <row r="288" spans="1:2">
      <c r="A288" s="3">
        <v>42248</v>
      </c>
      <c r="B288" s="10">
        <v>1.34</v>
      </c>
    </row>
    <row r="289" spans="1:2">
      <c r="A289" s="3">
        <v>42278</v>
      </c>
      <c r="B289" s="10">
        <v>1.34</v>
      </c>
    </row>
    <row r="290" spans="1:2">
      <c r="A290" s="3">
        <v>42309</v>
      </c>
      <c r="B290" s="10">
        <v>1.35</v>
      </c>
    </row>
    <row r="291" spans="1:2">
      <c r="A291" s="3">
        <v>42339</v>
      </c>
      <c r="B291" s="10">
        <v>1.36</v>
      </c>
    </row>
    <row r="292" spans="1:2">
      <c r="A292" s="3">
        <v>42370</v>
      </c>
      <c r="B292" s="10">
        <v>1.38</v>
      </c>
    </row>
    <row r="293" spans="1:2">
      <c r="A293" s="3">
        <v>42401</v>
      </c>
      <c r="B293" s="10">
        <v>1.38</v>
      </c>
    </row>
    <row r="294" spans="1:2">
      <c r="A294" s="3">
        <v>42430</v>
      </c>
      <c r="B294" s="10">
        <v>1.37</v>
      </c>
    </row>
    <row r="295" spans="1:2">
      <c r="A295" s="3">
        <v>42461</v>
      </c>
      <c r="B295" s="10">
        <v>1.37</v>
      </c>
    </row>
    <row r="296" spans="1:2">
      <c r="A296" s="3">
        <v>42491</v>
      </c>
      <c r="B296" s="10">
        <v>1.37</v>
      </c>
    </row>
    <row r="297" spans="1:2">
      <c r="A297" s="3">
        <v>42522</v>
      </c>
      <c r="B297" s="10">
        <v>1.35</v>
      </c>
    </row>
    <row r="298" spans="1:2">
      <c r="A298" s="3">
        <v>42552</v>
      </c>
      <c r="B298" s="10">
        <v>1.35</v>
      </c>
    </row>
    <row r="299" spans="1:2">
      <c r="A299" s="3">
        <v>42583</v>
      </c>
      <c r="B299" s="10">
        <v>1.34</v>
      </c>
    </row>
    <row r="300" spans="1:2">
      <c r="A300" s="3">
        <v>42614</v>
      </c>
      <c r="B300" s="10">
        <v>1.34</v>
      </c>
    </row>
    <row r="301" spans="1:2">
      <c r="A301" s="3">
        <v>42644</v>
      </c>
      <c r="B301" s="10">
        <v>1.33</v>
      </c>
    </row>
    <row r="302" spans="1:2">
      <c r="A302" s="3">
        <v>42675</v>
      </c>
      <c r="B302" s="10">
        <v>1.34</v>
      </c>
    </row>
    <row r="303" spans="1:2">
      <c r="A303" s="3">
        <v>42705</v>
      </c>
      <c r="B303" s="10">
        <v>1.32</v>
      </c>
    </row>
    <row r="304" spans="1:2">
      <c r="A304" s="3">
        <v>42736</v>
      </c>
      <c r="B304" s="10">
        <v>1.31</v>
      </c>
    </row>
    <row r="305" spans="1:2">
      <c r="A305" s="3">
        <v>42767</v>
      </c>
      <c r="B305" s="10">
        <v>1.31</v>
      </c>
    </row>
    <row r="306" spans="1:2">
      <c r="A306" s="3">
        <v>42795</v>
      </c>
      <c r="B306" s="10">
        <v>1.32</v>
      </c>
    </row>
    <row r="307" spans="1:2">
      <c r="A307" s="3">
        <v>42826</v>
      </c>
      <c r="B307" s="10">
        <v>1.31</v>
      </c>
    </row>
    <row r="308" spans="1:2">
      <c r="A308" s="3">
        <v>42856</v>
      </c>
      <c r="B308" s="10">
        <v>1.33</v>
      </c>
    </row>
    <row r="309" spans="1:2">
      <c r="A309" s="3">
        <v>42887</v>
      </c>
      <c r="B309" s="10">
        <v>1.32</v>
      </c>
    </row>
    <row r="310" spans="1:2">
      <c r="A310" s="3">
        <v>42917</v>
      </c>
      <c r="B310" s="10">
        <v>1.33</v>
      </c>
    </row>
    <row r="311" spans="1:2">
      <c r="A311" s="3">
        <v>42948</v>
      </c>
      <c r="B311" s="10">
        <v>1.32</v>
      </c>
    </row>
    <row r="312" spans="1:2">
      <c r="A312" s="3">
        <v>42979</v>
      </c>
      <c r="B312" s="10">
        <v>1.31</v>
      </c>
    </row>
    <row r="313" spans="1:2">
      <c r="A313" s="3">
        <v>43009</v>
      </c>
      <c r="B313" s="10">
        <v>1.28</v>
      </c>
    </row>
    <row r="314" spans="1:2">
      <c r="A314" s="3">
        <v>43040</v>
      </c>
      <c r="B314" s="10">
        <v>1.27</v>
      </c>
    </row>
    <row r="315" spans="1:2">
      <c r="A315" s="3">
        <v>43070</v>
      </c>
      <c r="B315" s="10">
        <v>1.25</v>
      </c>
    </row>
    <row r="316" spans="1:2">
      <c r="A316" s="3">
        <v>43101</v>
      </c>
      <c r="B316" s="10">
        <v>1.29</v>
      </c>
    </row>
    <row r="317" spans="1:2">
      <c r="A317" s="3">
        <v>43132</v>
      </c>
      <c r="B317" s="10">
        <v>1.29</v>
      </c>
    </row>
    <row r="318" spans="1:2">
      <c r="A318" s="3">
        <v>43160</v>
      </c>
      <c r="B318" s="10">
        <v>1.29</v>
      </c>
    </row>
    <row r="319" spans="1:2">
      <c r="A319" s="3">
        <v>43191</v>
      </c>
      <c r="B319" s="10">
        <v>1.28</v>
      </c>
    </row>
    <row r="320" spans="1:2">
      <c r="A320" s="3">
        <v>43221</v>
      </c>
      <c r="B320" s="10">
        <v>1.25</v>
      </c>
    </row>
    <row r="321" spans="1:2">
      <c r="A321" s="3">
        <v>43252</v>
      </c>
      <c r="B321" s="10">
        <v>1.26</v>
      </c>
    </row>
    <row r="322" spans="1:2">
      <c r="A322" s="3">
        <v>43282</v>
      </c>
      <c r="B322" s="10">
        <v>1.26</v>
      </c>
    </row>
    <row r="323" spans="1:2">
      <c r="A323" s="3">
        <v>43313</v>
      </c>
      <c r="B323" s="10">
        <v>1.27</v>
      </c>
    </row>
    <row r="324" spans="1:2">
      <c r="A324" s="3">
        <v>43344</v>
      </c>
      <c r="B324" s="10">
        <v>1.28</v>
      </c>
    </row>
    <row r="325" spans="1:2">
      <c r="A325" s="3">
        <v>43374</v>
      </c>
      <c r="B325" s="10">
        <v>1.28</v>
      </c>
    </row>
    <row r="326" spans="1:2">
      <c r="A326" s="3">
        <v>43405</v>
      </c>
      <c r="B326" s="10">
        <v>1.3</v>
      </c>
    </row>
    <row r="327" spans="1:2">
      <c r="A327" s="3">
        <v>43435</v>
      </c>
      <c r="B327" s="10">
        <v>1.33</v>
      </c>
    </row>
    <row r="328" spans="1:2">
      <c r="A328" s="3">
        <v>43466</v>
      </c>
      <c r="B328" s="10">
        <v>1.35</v>
      </c>
    </row>
    <row r="329" spans="1:2">
      <c r="A329" s="3">
        <v>43497</v>
      </c>
      <c r="B329" s="10">
        <v>1.35</v>
      </c>
    </row>
    <row r="330" spans="1:2">
      <c r="A330" s="3">
        <v>43525</v>
      </c>
      <c r="B330" s="10">
        <v>1.33</v>
      </c>
    </row>
    <row r="331" spans="1:2">
      <c r="A331" s="3">
        <v>43556</v>
      </c>
      <c r="B331" s="10">
        <v>1.35</v>
      </c>
    </row>
    <row r="332" spans="1:2">
      <c r="A332" s="3">
        <v>43586</v>
      </c>
      <c r="B332" s="10">
        <v>1.34</v>
      </c>
    </row>
    <row r="333" spans="1:2">
      <c r="A333" s="3">
        <v>43617</v>
      </c>
      <c r="B333" s="10">
        <v>1.35</v>
      </c>
    </row>
    <row r="334" spans="1:2">
      <c r="A334" s="3">
        <v>43647</v>
      </c>
      <c r="B334" s="10">
        <v>1.34</v>
      </c>
    </row>
    <row r="335" spans="1:2">
      <c r="A335" s="3">
        <v>43678</v>
      </c>
      <c r="B335" s="10">
        <v>1.35</v>
      </c>
    </row>
    <row r="336" spans="1:2">
      <c r="A336" s="3">
        <v>43709</v>
      </c>
      <c r="B336" s="10">
        <v>1.35</v>
      </c>
    </row>
    <row r="337" spans="1:2">
      <c r="A337" s="3">
        <v>43739</v>
      </c>
      <c r="B337" s="10">
        <v>1.36</v>
      </c>
    </row>
    <row r="338" spans="1:2">
      <c r="A338" s="3">
        <v>43770</v>
      </c>
      <c r="B338" s="10">
        <v>1.34</v>
      </c>
    </row>
    <row r="339" spans="1:2">
      <c r="A339" s="3">
        <v>43800</v>
      </c>
      <c r="B339" s="10">
        <v>1.34</v>
      </c>
    </row>
    <row r="340" spans="1:2">
      <c r="A340" s="3">
        <v>43831</v>
      </c>
      <c r="B340" s="10">
        <v>1.32</v>
      </c>
    </row>
    <row r="341" spans="1:2">
      <c r="A341" s="3">
        <v>43862</v>
      </c>
      <c r="B341" s="10">
        <v>1.32</v>
      </c>
    </row>
    <row r="342" spans="1:2">
      <c r="A342" s="3">
        <v>43891</v>
      </c>
      <c r="B342" s="10">
        <v>1.38</v>
      </c>
    </row>
    <row r="343" spans="1:2">
      <c r="A343" s="3">
        <v>43922</v>
      </c>
      <c r="B343" s="10">
        <v>1.66</v>
      </c>
    </row>
    <row r="344" spans="1:2">
      <c r="A344" s="3">
        <v>43952</v>
      </c>
      <c r="B344" s="10">
        <v>1.55</v>
      </c>
    </row>
    <row r="345" spans="1:2">
      <c r="A345" s="3">
        <v>43983</v>
      </c>
      <c r="B345" s="10">
        <v>1.4</v>
      </c>
    </row>
    <row r="346" spans="1:2">
      <c r="A346" s="3">
        <v>44013</v>
      </c>
      <c r="B346" s="10">
        <v>1.32</v>
      </c>
    </row>
    <row r="347" spans="1:2">
      <c r="A347" s="3">
        <v>44044</v>
      </c>
      <c r="B347" s="10">
        <v>1.31</v>
      </c>
    </row>
    <row r="348" spans="1:2">
      <c r="A348" s="3">
        <v>44075</v>
      </c>
      <c r="B348" s="10">
        <v>1.32</v>
      </c>
    </row>
    <row r="349" spans="1:2">
      <c r="A349" s="3">
        <v>44105</v>
      </c>
      <c r="B349" s="10">
        <v>1.3</v>
      </c>
    </row>
    <row r="350" spans="1:2">
      <c r="A350" s="3">
        <v>44136</v>
      </c>
      <c r="B350" s="10">
        <v>1.3</v>
      </c>
    </row>
    <row r="351" spans="1:2">
      <c r="A351" s="3">
        <v>44166</v>
      </c>
      <c r="B351" s="10">
        <v>1.28</v>
      </c>
    </row>
    <row r="352" spans="1:2">
      <c r="A352" s="3">
        <v>44197</v>
      </c>
      <c r="B352" s="10">
        <v>1.25</v>
      </c>
    </row>
    <row r="353" spans="1:2">
      <c r="A353" s="3">
        <v>44228</v>
      </c>
      <c r="B353" s="10">
        <v>1.28</v>
      </c>
    </row>
    <row r="354" spans="1:2">
      <c r="A354" s="3">
        <v>44256</v>
      </c>
      <c r="B354" s="10">
        <v>1.23</v>
      </c>
    </row>
    <row r="355" spans="1:2">
      <c r="A355" s="3">
        <v>44287</v>
      </c>
      <c r="B355" s="10">
        <v>1.22</v>
      </c>
    </row>
    <row r="356" spans="1:2">
      <c r="A356" s="3">
        <v>44317</v>
      </c>
      <c r="B356" s="10">
        <v>1.23</v>
      </c>
    </row>
    <row r="357" spans="1:2">
      <c r="A357" s="3">
        <v>44348</v>
      </c>
      <c r="B357" s="10">
        <v>1.22</v>
      </c>
    </row>
    <row r="358" spans="1:2">
      <c r="A358" s="3">
        <v>44378</v>
      </c>
      <c r="B358" s="10">
        <v>1.2</v>
      </c>
    </row>
    <row r="359" spans="1:2">
      <c r="A359" s="3">
        <v>44409</v>
      </c>
      <c r="B359" s="10">
        <v>1.23</v>
      </c>
    </row>
    <row r="360" spans="1:2">
      <c r="A360" s="3">
        <v>44440</v>
      </c>
      <c r="B360" s="10">
        <v>1.24</v>
      </c>
    </row>
    <row r="361" spans="1:2">
      <c r="A361" s="3">
        <v>44470</v>
      </c>
      <c r="B361" s="10">
        <v>1.24</v>
      </c>
    </row>
    <row r="362" spans="1:2">
      <c r="A362" s="3">
        <v>44501</v>
      </c>
      <c r="B362" s="10">
        <v>1.23</v>
      </c>
    </row>
    <row r="363" spans="1:2">
      <c r="A363" s="3">
        <v>44531</v>
      </c>
      <c r="B363" s="10">
        <v>1.25</v>
      </c>
    </row>
    <row r="364" spans="1:2">
      <c r="A364" s="3">
        <v>44562</v>
      </c>
      <c r="B364" s="10">
        <v>1.22</v>
      </c>
    </row>
    <row r="365" spans="1:2">
      <c r="A365" s="3">
        <v>44593</v>
      </c>
      <c r="B365" s="10">
        <v>1.24</v>
      </c>
    </row>
    <row r="366" spans="1:2">
      <c r="A366" s="3">
        <v>44621</v>
      </c>
      <c r="B366" s="10">
        <v>1.24</v>
      </c>
    </row>
    <row r="367" spans="1:2">
      <c r="A367" s="3">
        <v>44652</v>
      </c>
      <c r="B367" s="10">
        <v>1.27</v>
      </c>
    </row>
    <row r="368" spans="1:2">
      <c r="A368" s="3">
        <v>44682</v>
      </c>
      <c r="B368" s="10">
        <v>1.29</v>
      </c>
    </row>
    <row r="369" spans="1:2">
      <c r="A369" s="3">
        <v>44713</v>
      </c>
      <c r="B369" s="10">
        <v>1.29</v>
      </c>
    </row>
    <row r="370" spans="1:2">
      <c r="A370" s="3">
        <v>44743</v>
      </c>
      <c r="B370" s="10">
        <v>1.32</v>
      </c>
    </row>
    <row r="371" spans="1:2">
      <c r="A371" s="3">
        <v>44774</v>
      </c>
      <c r="B371" s="10">
        <v>1.35</v>
      </c>
    </row>
    <row r="372" spans="1:2">
      <c r="A372" s="3">
        <v>44805</v>
      </c>
      <c r="B372" s="10">
        <v>1.36</v>
      </c>
    </row>
    <row r="373" spans="1:2">
      <c r="A373" s="3">
        <v>44835</v>
      </c>
      <c r="B373" s="10">
        <v>1.37</v>
      </c>
    </row>
    <row r="374" spans="1:2">
      <c r="A374" s="3">
        <v>44866</v>
      </c>
      <c r="B374" s="10">
        <v>1.39</v>
      </c>
    </row>
    <row r="375" spans="1:2">
      <c r="A375" s="3">
        <v>44896</v>
      </c>
      <c r="B375" s="10">
        <v>1.4</v>
      </c>
    </row>
    <row r="376" spans="1:2">
      <c r="A376" s="3">
        <v>44927</v>
      </c>
      <c r="B376" s="10">
        <v>1.37</v>
      </c>
    </row>
    <row r="377" spans="1:2">
      <c r="A377" s="3">
        <v>44958</v>
      </c>
      <c r="B377" s="10">
        <v>1.37</v>
      </c>
    </row>
    <row r="378" spans="1:2">
      <c r="A378" s="3">
        <v>44986</v>
      </c>
      <c r="B378" s="10">
        <v>1.4</v>
      </c>
    </row>
    <row r="379" spans="1:2">
      <c r="A379" s="3">
        <v>45017</v>
      </c>
      <c r="B379" s="10">
        <v>1.39</v>
      </c>
    </row>
    <row r="380" spans="1:2">
      <c r="A380" s="3">
        <v>45047</v>
      </c>
      <c r="B380" s="10">
        <v>1.39</v>
      </c>
    </row>
    <row r="381" spans="1:2">
      <c r="A381" s="3">
        <v>45078</v>
      </c>
      <c r="B381" s="10">
        <v>1.4</v>
      </c>
    </row>
    <row r="382" spans="1:2">
      <c r="A382" s="3">
        <v>45108</v>
      </c>
      <c r="B382" s="10">
        <v>1.38</v>
      </c>
    </row>
    <row r="383" spans="1:2">
      <c r="A383" s="3">
        <v>45139</v>
      </c>
      <c r="B383" s="10">
        <v>1.36</v>
      </c>
    </row>
    <row r="384" spans="1:2">
      <c r="A384" s="3">
        <v>45170</v>
      </c>
      <c r="B384" s="10">
        <v>1.33</v>
      </c>
    </row>
    <row r="385" spans="1:2">
      <c r="A385" s="3">
        <v>45200</v>
      </c>
      <c r="B385" s="10">
        <v>1.34</v>
      </c>
    </row>
    <row r="386" spans="1:2">
      <c r="A386" s="3">
        <v>45231</v>
      </c>
      <c r="B386" s="10">
        <v>1.35</v>
      </c>
    </row>
    <row r="387" spans="1:2">
      <c r="A387" s="3">
        <v>45261</v>
      </c>
      <c r="B387" s="10">
        <v>1.35</v>
      </c>
    </row>
    <row r="388" spans="1:2">
      <c r="A388" s="3">
        <v>45292</v>
      </c>
      <c r="B388" s="10">
        <v>1.36</v>
      </c>
    </row>
    <row r="389" spans="1:2">
      <c r="A389" s="3">
        <v>45323</v>
      </c>
      <c r="B389" s="10">
        <v>1.34</v>
      </c>
    </row>
    <row r="390" spans="1:2">
      <c r="A390" s="3">
        <v>45352</v>
      </c>
      <c r="B390" s="10">
        <v>1.35</v>
      </c>
    </row>
    <row r="391" spans="1:2">
      <c r="A391" s="3">
        <v>45383</v>
      </c>
      <c r="B391" s="10">
        <v>1.35</v>
      </c>
    </row>
  </sheetData>
  <hyperlinks>
    <hyperlink ref="B1" r:id="rId1" xr:uid="{F0303DA1-90F1-4A1D-81EA-585B523B09E1}"/>
    <hyperlink ref="B3" location="Summary!A13" display="WHLSLRIRSA" xr:uid="{9408744F-1E3D-4E58-BC3F-90810D08758A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B272-5B5C-4101-8B7E-0C9759FCB38E}">
  <sheetPr>
    <tabColor rgb="FFFFFF00"/>
  </sheetPr>
  <dimension ref="A1:B461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33.5429687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69" t="s">
        <v>74</v>
      </c>
    </row>
    <row r="3" spans="1:2" ht="14.5">
      <c r="A3" s="5" t="s">
        <v>1</v>
      </c>
      <c r="B3" s="77" t="s">
        <v>57</v>
      </c>
    </row>
    <row r="4" spans="1:2">
      <c r="A4" s="3">
        <v>29952</v>
      </c>
      <c r="B4" s="10">
        <v>-0.89</v>
      </c>
    </row>
    <row r="5" spans="1:2">
      <c r="A5" s="3">
        <v>29983</v>
      </c>
      <c r="B5" s="10">
        <v>-0.38</v>
      </c>
    </row>
    <row r="6" spans="1:2">
      <c r="A6" s="3">
        <v>30011</v>
      </c>
      <c r="B6" s="10">
        <v>-0.15</v>
      </c>
    </row>
    <row r="7" spans="1:2">
      <c r="A7" s="3">
        <v>30042</v>
      </c>
      <c r="B7" s="10">
        <v>-0.11</v>
      </c>
    </row>
    <row r="8" spans="1:2">
      <c r="A8" s="3">
        <v>30072</v>
      </c>
      <c r="B8" s="10">
        <v>-0.05</v>
      </c>
    </row>
    <row r="9" spans="1:2">
      <c r="A9" s="3">
        <v>30103</v>
      </c>
      <c r="B9" s="10">
        <v>-0.03</v>
      </c>
    </row>
    <row r="10" spans="1:2">
      <c r="A10" s="3">
        <v>30133</v>
      </c>
      <c r="B10" s="10">
        <v>-0.06</v>
      </c>
    </row>
    <row r="11" spans="1:2">
      <c r="A11" s="3">
        <v>30164</v>
      </c>
      <c r="B11" s="10">
        <v>-0.23</v>
      </c>
    </row>
    <row r="12" spans="1:2">
      <c r="A12" s="3">
        <v>30195</v>
      </c>
      <c r="B12" s="10">
        <v>-0.2</v>
      </c>
    </row>
    <row r="13" spans="1:2">
      <c r="A13" s="3">
        <v>30225</v>
      </c>
      <c r="B13" s="10">
        <v>0.01</v>
      </c>
    </row>
    <row r="14" spans="1:2">
      <c r="A14" s="3">
        <v>30256</v>
      </c>
      <c r="B14" s="10">
        <v>0.48</v>
      </c>
    </row>
    <row r="15" spans="1:2">
      <c r="A15" s="3">
        <v>30286</v>
      </c>
      <c r="B15" s="10">
        <v>0.94</v>
      </c>
    </row>
    <row r="16" spans="1:2">
      <c r="A16" s="3">
        <v>30317</v>
      </c>
      <c r="B16" s="10">
        <v>1.51</v>
      </c>
    </row>
    <row r="17" spans="1:2">
      <c r="A17" s="3">
        <v>30348</v>
      </c>
      <c r="B17" s="10">
        <v>1.73</v>
      </c>
    </row>
    <row r="18" spans="1:2">
      <c r="A18" s="3">
        <v>30376</v>
      </c>
      <c r="B18" s="10">
        <v>1.82</v>
      </c>
    </row>
    <row r="19" spans="1:2">
      <c r="A19" s="3">
        <v>30407</v>
      </c>
      <c r="B19" s="10">
        <v>1.89</v>
      </c>
    </row>
    <row r="20" spans="1:2">
      <c r="A20" s="3">
        <v>30437</v>
      </c>
      <c r="B20" s="10">
        <v>2.11</v>
      </c>
    </row>
    <row r="21" spans="1:2">
      <c r="A21" s="3">
        <v>30468</v>
      </c>
      <c r="B21" s="10">
        <v>2.6</v>
      </c>
    </row>
    <row r="22" spans="1:2">
      <c r="A22" s="3">
        <v>30498</v>
      </c>
      <c r="B22" s="10">
        <v>2.96</v>
      </c>
    </row>
    <row r="23" spans="1:2">
      <c r="A23" s="3">
        <v>30529</v>
      </c>
      <c r="B23" s="10">
        <v>2.5</v>
      </c>
    </row>
    <row r="24" spans="1:2">
      <c r="A24" s="3">
        <v>30560</v>
      </c>
      <c r="B24" s="10">
        <v>2.74</v>
      </c>
    </row>
    <row r="25" spans="1:2">
      <c r="A25" s="3">
        <v>30590</v>
      </c>
      <c r="B25" s="10">
        <v>3.09</v>
      </c>
    </row>
    <row r="26" spans="1:2">
      <c r="A26" s="3">
        <v>30621</v>
      </c>
      <c r="B26" s="10">
        <v>3.35</v>
      </c>
    </row>
    <row r="27" spans="1:2">
      <c r="A27" s="3">
        <v>30651</v>
      </c>
      <c r="B27" s="10">
        <v>2.93</v>
      </c>
    </row>
    <row r="28" spans="1:2">
      <c r="A28" s="3">
        <v>30682</v>
      </c>
      <c r="B28" s="10">
        <v>3.06</v>
      </c>
    </row>
    <row r="29" spans="1:2">
      <c r="A29" s="3">
        <v>30713</v>
      </c>
      <c r="B29" s="10">
        <v>3.28</v>
      </c>
    </row>
    <row r="30" spans="1:2">
      <c r="A30" s="3">
        <v>30742</v>
      </c>
      <c r="B30" s="10">
        <v>3.04</v>
      </c>
    </row>
    <row r="31" spans="1:2">
      <c r="A31" s="3">
        <v>30773</v>
      </c>
      <c r="B31" s="10">
        <v>2.72</v>
      </c>
    </row>
    <row r="32" spans="1:2">
      <c r="A32" s="3">
        <v>30803</v>
      </c>
      <c r="B32" s="10">
        <v>2.5499999999999998</v>
      </c>
    </row>
    <row r="33" spans="1:2">
      <c r="A33" s="3">
        <v>30834</v>
      </c>
      <c r="B33" s="10">
        <v>2.48</v>
      </c>
    </row>
    <row r="34" spans="1:2">
      <c r="A34" s="3">
        <v>30864</v>
      </c>
      <c r="B34" s="10">
        <v>2.23</v>
      </c>
    </row>
    <row r="35" spans="1:2">
      <c r="A35" s="3">
        <v>30895</v>
      </c>
      <c r="B35" s="10">
        <v>1.94</v>
      </c>
    </row>
    <row r="36" spans="1:2">
      <c r="A36" s="3">
        <v>30926</v>
      </c>
      <c r="B36" s="10">
        <v>2.0299999999999998</v>
      </c>
    </row>
    <row r="37" spans="1:2">
      <c r="A37" s="3">
        <v>30956</v>
      </c>
      <c r="B37" s="10">
        <v>1.95</v>
      </c>
    </row>
    <row r="38" spans="1:2">
      <c r="A38" s="3">
        <v>30987</v>
      </c>
      <c r="B38" s="10">
        <v>1.99</v>
      </c>
    </row>
    <row r="39" spans="1:2">
      <c r="A39" s="3">
        <v>31017</v>
      </c>
      <c r="B39" s="10">
        <v>1.84</v>
      </c>
    </row>
    <row r="40" spans="1:2">
      <c r="A40" s="3">
        <v>31048</v>
      </c>
      <c r="B40" s="10">
        <v>2.14</v>
      </c>
    </row>
    <row r="41" spans="1:2">
      <c r="A41" s="3">
        <v>31079</v>
      </c>
      <c r="B41" s="10">
        <v>1.92</v>
      </c>
    </row>
    <row r="42" spans="1:2">
      <c r="A42" s="3">
        <v>31107</v>
      </c>
      <c r="B42" s="10">
        <v>2.02</v>
      </c>
    </row>
    <row r="43" spans="1:2">
      <c r="A43" s="3">
        <v>31138</v>
      </c>
      <c r="B43" s="10">
        <v>2</v>
      </c>
    </row>
    <row r="44" spans="1:2">
      <c r="A44" s="3">
        <v>31168</v>
      </c>
      <c r="B44" s="10">
        <v>2.13</v>
      </c>
    </row>
    <row r="45" spans="1:2">
      <c r="A45" s="3">
        <v>31199</v>
      </c>
      <c r="B45" s="10">
        <v>1.94</v>
      </c>
    </row>
    <row r="46" spans="1:2">
      <c r="A46" s="3">
        <v>31229</v>
      </c>
      <c r="B46" s="10">
        <v>1.87</v>
      </c>
    </row>
    <row r="47" spans="1:2">
      <c r="A47" s="3">
        <v>31260</v>
      </c>
      <c r="B47" s="10">
        <v>2</v>
      </c>
    </row>
    <row r="48" spans="1:2">
      <c r="A48" s="3">
        <v>31291</v>
      </c>
      <c r="B48" s="10">
        <v>2.0099999999999998</v>
      </c>
    </row>
    <row r="49" spans="1:2">
      <c r="A49" s="3">
        <v>31321</v>
      </c>
      <c r="B49" s="10">
        <v>2.0699999999999998</v>
      </c>
    </row>
    <row r="50" spans="1:2">
      <c r="A50" s="3">
        <v>31352</v>
      </c>
      <c r="B50" s="10">
        <v>1.87</v>
      </c>
    </row>
    <row r="51" spans="1:2">
      <c r="A51" s="3">
        <v>31382</v>
      </c>
      <c r="B51" s="10">
        <v>1.96</v>
      </c>
    </row>
    <row r="52" spans="1:2">
      <c r="A52" s="3">
        <v>31413</v>
      </c>
      <c r="B52" s="10">
        <v>2.04</v>
      </c>
    </row>
    <row r="53" spans="1:2">
      <c r="A53" s="3">
        <v>31444</v>
      </c>
      <c r="B53" s="10">
        <v>1.54</v>
      </c>
    </row>
    <row r="54" spans="1:2">
      <c r="A54" s="3">
        <v>31472</v>
      </c>
      <c r="B54" s="10">
        <v>1.33</v>
      </c>
    </row>
    <row r="55" spans="1:2">
      <c r="A55" s="3">
        <v>31503</v>
      </c>
      <c r="B55" s="10">
        <v>1.5</v>
      </c>
    </row>
    <row r="56" spans="1:2">
      <c r="A56" s="3">
        <v>31533</v>
      </c>
      <c r="B56" s="10">
        <v>1.54</v>
      </c>
    </row>
    <row r="57" spans="1:2">
      <c r="A57" s="3">
        <v>31564</v>
      </c>
      <c r="B57" s="10">
        <v>1.47</v>
      </c>
    </row>
    <row r="58" spans="1:2">
      <c r="A58" s="3">
        <v>31594</v>
      </c>
      <c r="B58" s="10">
        <v>1.58</v>
      </c>
    </row>
    <row r="59" spans="1:2">
      <c r="A59" s="3">
        <v>31625</v>
      </c>
      <c r="B59" s="10">
        <v>1.53</v>
      </c>
    </row>
    <row r="60" spans="1:2">
      <c r="A60" s="3">
        <v>31656</v>
      </c>
      <c r="B60" s="10">
        <v>1.78</v>
      </c>
    </row>
    <row r="61" spans="1:2">
      <c r="A61" s="3">
        <v>31686</v>
      </c>
      <c r="B61" s="10">
        <v>1.72</v>
      </c>
    </row>
    <row r="62" spans="1:2">
      <c r="A62" s="3">
        <v>31717</v>
      </c>
      <c r="B62" s="10">
        <v>1.75</v>
      </c>
    </row>
    <row r="63" spans="1:2">
      <c r="A63" s="3">
        <v>31747</v>
      </c>
      <c r="B63" s="10">
        <v>2.2799999999999998</v>
      </c>
    </row>
    <row r="64" spans="1:2">
      <c r="A64" s="3">
        <v>31778</v>
      </c>
      <c r="B64" s="10">
        <v>1.72</v>
      </c>
    </row>
    <row r="65" spans="1:2">
      <c r="A65" s="3">
        <v>31809</v>
      </c>
      <c r="B65" s="10">
        <v>1.9</v>
      </c>
    </row>
    <row r="66" spans="1:2">
      <c r="A66" s="3">
        <v>31837</v>
      </c>
      <c r="B66" s="10">
        <v>1.85</v>
      </c>
    </row>
    <row r="67" spans="1:2">
      <c r="A67" s="3">
        <v>31868</v>
      </c>
      <c r="B67" s="10">
        <v>2.0299999999999998</v>
      </c>
    </row>
    <row r="68" spans="1:2">
      <c r="A68" s="3">
        <v>31898</v>
      </c>
      <c r="B68" s="10">
        <v>2.15</v>
      </c>
    </row>
    <row r="69" spans="1:2">
      <c r="A69" s="3">
        <v>31929</v>
      </c>
      <c r="B69" s="10">
        <v>1.91</v>
      </c>
    </row>
    <row r="70" spans="1:2">
      <c r="A70" s="3">
        <v>31959</v>
      </c>
      <c r="B70" s="10">
        <v>2.15</v>
      </c>
    </row>
    <row r="71" spans="1:2">
      <c r="A71" s="3">
        <v>31990</v>
      </c>
      <c r="B71" s="10">
        <v>1.98</v>
      </c>
    </row>
    <row r="72" spans="1:2">
      <c r="A72" s="3">
        <v>32021</v>
      </c>
      <c r="B72" s="10">
        <v>2</v>
      </c>
    </row>
    <row r="73" spans="1:2">
      <c r="A73" s="3">
        <v>32051</v>
      </c>
      <c r="B73" s="10">
        <v>2.06</v>
      </c>
    </row>
    <row r="74" spans="1:2">
      <c r="A74" s="3">
        <v>32082</v>
      </c>
      <c r="B74" s="10">
        <v>2.13</v>
      </c>
    </row>
    <row r="75" spans="1:2">
      <c r="A75" s="3">
        <v>32112</v>
      </c>
      <c r="B75" s="10">
        <v>2.0299999999999998</v>
      </c>
    </row>
    <row r="76" spans="1:2">
      <c r="A76" s="3">
        <v>32143</v>
      </c>
      <c r="B76" s="10">
        <v>1.41</v>
      </c>
    </row>
    <row r="77" spans="1:2">
      <c r="A77" s="3">
        <v>32174</v>
      </c>
      <c r="B77" s="10">
        <v>2.0299999999999998</v>
      </c>
    </row>
    <row r="78" spans="1:2">
      <c r="A78" s="3">
        <v>32203</v>
      </c>
      <c r="B78" s="10">
        <v>2.1800000000000002</v>
      </c>
    </row>
    <row r="79" spans="1:2">
      <c r="A79" s="3">
        <v>32234</v>
      </c>
      <c r="B79" s="10">
        <v>2.31</v>
      </c>
    </row>
    <row r="80" spans="1:2">
      <c r="A80" s="3">
        <v>32264</v>
      </c>
      <c r="B80" s="10">
        <v>2.0099999999999998</v>
      </c>
    </row>
    <row r="81" spans="1:2">
      <c r="A81" s="3">
        <v>32295</v>
      </c>
      <c r="B81" s="10">
        <v>2.2799999999999998</v>
      </c>
    </row>
    <row r="82" spans="1:2">
      <c r="A82" s="3">
        <v>32325</v>
      </c>
      <c r="B82" s="10">
        <v>2.11</v>
      </c>
    </row>
    <row r="83" spans="1:2">
      <c r="A83" s="3">
        <v>32356</v>
      </c>
      <c r="B83" s="10">
        <v>1.85</v>
      </c>
    </row>
    <row r="84" spans="1:2">
      <c r="A84" s="3">
        <v>32387</v>
      </c>
      <c r="B84" s="10">
        <v>1.62</v>
      </c>
    </row>
    <row r="85" spans="1:2">
      <c r="A85" s="3">
        <v>32417</v>
      </c>
      <c r="B85" s="10">
        <v>2.04</v>
      </c>
    </row>
    <row r="86" spans="1:2">
      <c r="A86" s="3">
        <v>32448</v>
      </c>
      <c r="B86" s="10">
        <v>2.14</v>
      </c>
    </row>
    <row r="87" spans="1:2">
      <c r="A87" s="3">
        <v>32478</v>
      </c>
      <c r="B87" s="10">
        <v>1.97</v>
      </c>
    </row>
    <row r="88" spans="1:2">
      <c r="A88" s="3">
        <v>32509</v>
      </c>
      <c r="B88" s="10">
        <v>1.94</v>
      </c>
    </row>
    <row r="89" spans="1:2">
      <c r="A89" s="3">
        <v>32540</v>
      </c>
      <c r="B89" s="10">
        <v>1.79</v>
      </c>
    </row>
    <row r="90" spans="1:2">
      <c r="A90" s="3">
        <v>32568</v>
      </c>
      <c r="B90" s="10">
        <v>1.71</v>
      </c>
    </row>
    <row r="91" spans="1:2">
      <c r="A91" s="3">
        <v>32599</v>
      </c>
      <c r="B91" s="10">
        <v>1.58</v>
      </c>
    </row>
    <row r="92" spans="1:2">
      <c r="A92" s="3">
        <v>32629</v>
      </c>
      <c r="B92" s="10">
        <v>1.2</v>
      </c>
    </row>
    <row r="93" spans="1:2">
      <c r="A93" s="3">
        <v>32660</v>
      </c>
      <c r="B93" s="10">
        <v>0.94</v>
      </c>
    </row>
    <row r="94" spans="1:2">
      <c r="A94" s="3">
        <v>32690</v>
      </c>
      <c r="B94" s="10">
        <v>0.79</v>
      </c>
    </row>
    <row r="95" spans="1:2">
      <c r="A95" s="3">
        <v>32721</v>
      </c>
      <c r="B95" s="10">
        <v>1.07</v>
      </c>
    </row>
    <row r="96" spans="1:2">
      <c r="A96" s="3">
        <v>32752</v>
      </c>
      <c r="B96" s="10">
        <v>1.0900000000000001</v>
      </c>
    </row>
    <row r="97" spans="1:2">
      <c r="A97" s="3">
        <v>32782</v>
      </c>
      <c r="B97" s="10">
        <v>1.02</v>
      </c>
    </row>
    <row r="98" spans="1:2">
      <c r="A98" s="3">
        <v>32813</v>
      </c>
      <c r="B98" s="10">
        <v>1.24</v>
      </c>
    </row>
    <row r="99" spans="1:2">
      <c r="A99" s="3">
        <v>32843</v>
      </c>
      <c r="B99" s="10">
        <v>1.25</v>
      </c>
    </row>
    <row r="100" spans="1:2">
      <c r="A100" s="3">
        <v>32874</v>
      </c>
      <c r="B100" s="10">
        <v>1.71</v>
      </c>
    </row>
    <row r="101" spans="1:2">
      <c r="A101" s="3">
        <v>32905</v>
      </c>
      <c r="B101" s="10">
        <v>1.45</v>
      </c>
    </row>
    <row r="102" spans="1:2">
      <c r="A102" s="3">
        <v>32933</v>
      </c>
      <c r="B102" s="10">
        <v>1.67</v>
      </c>
    </row>
    <row r="103" spans="1:2">
      <c r="A103" s="3">
        <v>32964</v>
      </c>
      <c r="B103" s="10">
        <v>1.31</v>
      </c>
    </row>
    <row r="104" spans="1:2">
      <c r="A104" s="3">
        <v>32994</v>
      </c>
      <c r="B104" s="10">
        <v>1.1000000000000001</v>
      </c>
    </row>
    <row r="105" spans="1:2">
      <c r="A105" s="3">
        <v>33025</v>
      </c>
      <c r="B105" s="10">
        <v>1.07</v>
      </c>
    </row>
    <row r="106" spans="1:2">
      <c r="A106" s="3">
        <v>33055</v>
      </c>
      <c r="B106" s="10">
        <v>0.64</v>
      </c>
    </row>
    <row r="107" spans="1:2">
      <c r="A107" s="3">
        <v>33086</v>
      </c>
      <c r="B107" s="10">
        <v>0.42</v>
      </c>
    </row>
    <row r="108" spans="1:2">
      <c r="A108" s="3">
        <v>33117</v>
      </c>
      <c r="B108" s="10">
        <v>-0.11</v>
      </c>
    </row>
    <row r="109" spans="1:2">
      <c r="A109" s="3">
        <v>33147</v>
      </c>
      <c r="B109" s="10">
        <v>-7.0000000000000007E-2</v>
      </c>
    </row>
    <row r="110" spans="1:2">
      <c r="A110" s="3">
        <v>33178</v>
      </c>
      <c r="B110" s="10">
        <v>-0.26</v>
      </c>
    </row>
    <row r="111" spans="1:2">
      <c r="A111" s="3">
        <v>33208</v>
      </c>
      <c r="B111" s="10">
        <v>-0.3</v>
      </c>
    </row>
    <row r="112" spans="1:2">
      <c r="A112" s="3">
        <v>33239</v>
      </c>
      <c r="B112" s="10">
        <v>-0.22</v>
      </c>
    </row>
    <row r="113" spans="1:2">
      <c r="A113" s="3">
        <v>33270</v>
      </c>
      <c r="B113" s="10">
        <v>-0.3</v>
      </c>
    </row>
    <row r="114" spans="1:2">
      <c r="A114" s="3">
        <v>33298</v>
      </c>
      <c r="B114" s="10">
        <v>-0.31</v>
      </c>
    </row>
    <row r="115" spans="1:2">
      <c r="A115" s="3">
        <v>33329</v>
      </c>
      <c r="B115" s="10">
        <v>0.05</v>
      </c>
    </row>
    <row r="116" spans="1:2">
      <c r="A116" s="3">
        <v>33359</v>
      </c>
      <c r="B116" s="10">
        <v>0.45</v>
      </c>
    </row>
    <row r="117" spans="1:2">
      <c r="A117" s="3">
        <v>33390</v>
      </c>
      <c r="B117" s="10">
        <v>0.83</v>
      </c>
    </row>
    <row r="118" spans="1:2">
      <c r="A118" s="3">
        <v>33420</v>
      </c>
      <c r="B118" s="10">
        <v>1.22</v>
      </c>
    </row>
    <row r="119" spans="1:2">
      <c r="A119" s="3">
        <v>33451</v>
      </c>
      <c r="B119" s="10">
        <v>0.91</v>
      </c>
    </row>
    <row r="120" spans="1:2">
      <c r="A120" s="3">
        <v>33482</v>
      </c>
      <c r="B120" s="10">
        <v>0.94</v>
      </c>
    </row>
    <row r="121" spans="1:2">
      <c r="A121" s="3">
        <v>33512</v>
      </c>
      <c r="B121" s="10">
        <v>0.82</v>
      </c>
    </row>
    <row r="122" spans="1:2">
      <c r="A122" s="3">
        <v>33543</v>
      </c>
      <c r="B122" s="10">
        <v>0.7</v>
      </c>
    </row>
    <row r="123" spans="1:2">
      <c r="A123" s="3">
        <v>33573</v>
      </c>
      <c r="B123" s="10">
        <v>0.73</v>
      </c>
    </row>
    <row r="124" spans="1:2">
      <c r="A124" s="3">
        <v>33604</v>
      </c>
      <c r="B124" s="10">
        <v>0.83</v>
      </c>
    </row>
    <row r="125" spans="1:2">
      <c r="A125" s="3">
        <v>33635</v>
      </c>
      <c r="B125" s="10">
        <v>1.01</v>
      </c>
    </row>
    <row r="126" spans="1:2">
      <c r="A126" s="3">
        <v>33664</v>
      </c>
      <c r="B126" s="10">
        <v>1.17</v>
      </c>
    </row>
    <row r="127" spans="1:2">
      <c r="A127" s="3">
        <v>33695</v>
      </c>
      <c r="B127" s="10">
        <v>1.28</v>
      </c>
    </row>
    <row r="128" spans="1:2">
      <c r="A128" s="3">
        <v>33725</v>
      </c>
      <c r="B128" s="10">
        <v>1.4</v>
      </c>
    </row>
    <row r="129" spans="1:2">
      <c r="A129" s="3">
        <v>33756</v>
      </c>
      <c r="B129" s="10">
        <v>1.37</v>
      </c>
    </row>
    <row r="130" spans="1:2">
      <c r="A130" s="3">
        <v>33786</v>
      </c>
      <c r="B130" s="10">
        <v>1.23</v>
      </c>
    </row>
    <row r="131" spans="1:2">
      <c r="A131" s="3">
        <v>33817</v>
      </c>
      <c r="B131" s="10">
        <v>1.31</v>
      </c>
    </row>
    <row r="132" spans="1:2">
      <c r="A132" s="3">
        <v>33848</v>
      </c>
      <c r="B132" s="10">
        <v>1.45</v>
      </c>
    </row>
    <row r="133" spans="1:2">
      <c r="A133" s="3">
        <v>33878</v>
      </c>
      <c r="B133" s="10">
        <v>1.75</v>
      </c>
    </row>
    <row r="134" spans="1:2">
      <c r="A134" s="3">
        <v>33909</v>
      </c>
      <c r="B134" s="10">
        <v>1.75</v>
      </c>
    </row>
    <row r="135" spans="1:2">
      <c r="A135" s="3">
        <v>33939</v>
      </c>
      <c r="B135" s="10">
        <v>2.1800000000000002</v>
      </c>
    </row>
    <row r="136" spans="1:2">
      <c r="A136" s="3">
        <v>33970</v>
      </c>
      <c r="B136" s="10">
        <v>1.79</v>
      </c>
    </row>
    <row r="137" spans="1:2">
      <c r="A137" s="3">
        <v>34001</v>
      </c>
      <c r="B137" s="10">
        <v>2.1</v>
      </c>
    </row>
    <row r="138" spans="1:2">
      <c r="A138" s="3">
        <v>34029</v>
      </c>
      <c r="B138" s="10">
        <v>1.61</v>
      </c>
    </row>
    <row r="139" spans="1:2">
      <c r="A139" s="3">
        <v>34060</v>
      </c>
      <c r="B139" s="10">
        <v>1.64</v>
      </c>
    </row>
    <row r="140" spans="1:2">
      <c r="A140" s="3">
        <v>34090</v>
      </c>
      <c r="B140" s="10">
        <v>1.45</v>
      </c>
    </row>
    <row r="141" spans="1:2">
      <c r="A141" s="3">
        <v>34121</v>
      </c>
      <c r="B141" s="10">
        <v>1.6</v>
      </c>
    </row>
    <row r="142" spans="1:2">
      <c r="A142" s="3">
        <v>34151</v>
      </c>
      <c r="B142" s="10">
        <v>1.92</v>
      </c>
    </row>
    <row r="143" spans="1:2">
      <c r="A143" s="3">
        <v>34182</v>
      </c>
      <c r="B143" s="10">
        <v>2</v>
      </c>
    </row>
    <row r="144" spans="1:2">
      <c r="A144" s="3">
        <v>34213</v>
      </c>
      <c r="B144" s="10">
        <v>2.04</v>
      </c>
    </row>
    <row r="145" spans="1:2">
      <c r="A145" s="3">
        <v>34243</v>
      </c>
      <c r="B145" s="10">
        <v>1.76</v>
      </c>
    </row>
    <row r="146" spans="1:2">
      <c r="A146" s="3">
        <v>34274</v>
      </c>
      <c r="B146" s="10">
        <v>2.09</v>
      </c>
    </row>
    <row r="147" spans="1:2">
      <c r="A147" s="3">
        <v>34304</v>
      </c>
      <c r="B147" s="10">
        <v>2.2599999999999998</v>
      </c>
    </row>
    <row r="148" spans="1:2">
      <c r="A148" s="3">
        <v>34335</v>
      </c>
      <c r="B148" s="10">
        <v>1.94</v>
      </c>
    </row>
    <row r="149" spans="1:2">
      <c r="A149" s="3">
        <v>34366</v>
      </c>
      <c r="B149" s="10">
        <v>1.95</v>
      </c>
    </row>
    <row r="150" spans="1:2">
      <c r="A150" s="3">
        <v>34394</v>
      </c>
      <c r="B150" s="10">
        <v>2.0099999999999998</v>
      </c>
    </row>
    <row r="151" spans="1:2">
      <c r="A151" s="3">
        <v>34425</v>
      </c>
      <c r="B151" s="10">
        <v>2.2000000000000002</v>
      </c>
    </row>
    <row r="152" spans="1:2">
      <c r="A152" s="3">
        <v>34455</v>
      </c>
      <c r="B152" s="10">
        <v>2.2000000000000002</v>
      </c>
    </row>
    <row r="153" spans="1:2">
      <c r="A153" s="3">
        <v>34486</v>
      </c>
      <c r="B153" s="10">
        <v>2.27</v>
      </c>
    </row>
    <row r="154" spans="1:2">
      <c r="A154" s="3">
        <v>34516</v>
      </c>
      <c r="B154" s="10">
        <v>2.1800000000000002</v>
      </c>
    </row>
    <row r="155" spans="1:2">
      <c r="A155" s="3">
        <v>34547</v>
      </c>
      <c r="B155" s="10">
        <v>2.4</v>
      </c>
    </row>
    <row r="156" spans="1:2">
      <c r="A156" s="3">
        <v>34578</v>
      </c>
      <c r="B156" s="10">
        <v>2.08</v>
      </c>
    </row>
    <row r="157" spans="1:2">
      <c r="A157" s="3">
        <v>34608</v>
      </c>
      <c r="B157" s="10">
        <v>2.08</v>
      </c>
    </row>
    <row r="158" spans="1:2">
      <c r="A158" s="3">
        <v>34639</v>
      </c>
      <c r="B158" s="10">
        <v>2.14</v>
      </c>
    </row>
    <row r="159" spans="1:2">
      <c r="A159" s="3">
        <v>34669</v>
      </c>
      <c r="B159" s="10">
        <v>2.13</v>
      </c>
    </row>
    <row r="160" spans="1:2">
      <c r="A160" s="3">
        <v>34700</v>
      </c>
      <c r="B160" s="10">
        <v>2.0299999999999998</v>
      </c>
    </row>
    <row r="161" spans="1:2">
      <c r="A161" s="3">
        <v>34731</v>
      </c>
      <c r="B161" s="10">
        <v>1.68</v>
      </c>
    </row>
    <row r="162" spans="1:2">
      <c r="A162" s="3">
        <v>34759</v>
      </c>
      <c r="B162" s="10">
        <v>1.57</v>
      </c>
    </row>
    <row r="163" spans="1:2">
      <c r="A163" s="3">
        <v>34790</v>
      </c>
      <c r="B163" s="10">
        <v>1.19</v>
      </c>
    </row>
    <row r="164" spans="1:2">
      <c r="A164" s="3">
        <v>34820</v>
      </c>
      <c r="B164" s="10">
        <v>1.04</v>
      </c>
    </row>
    <row r="165" spans="1:2">
      <c r="A165" s="3">
        <v>34851</v>
      </c>
      <c r="B165" s="10">
        <v>1.1499999999999999</v>
      </c>
    </row>
    <row r="166" spans="1:2">
      <c r="A166" s="3">
        <v>34881</v>
      </c>
      <c r="B166" s="10">
        <v>1.1299999999999999</v>
      </c>
    </row>
    <row r="167" spans="1:2">
      <c r="A167" s="3">
        <v>34912</v>
      </c>
      <c r="B167" s="10">
        <v>1.62</v>
      </c>
    </row>
    <row r="168" spans="1:2">
      <c r="A168" s="3">
        <v>34943</v>
      </c>
      <c r="B168" s="10">
        <v>1.5</v>
      </c>
    </row>
    <row r="169" spans="1:2">
      <c r="A169" s="3">
        <v>34973</v>
      </c>
      <c r="B169" s="10">
        <v>1.75</v>
      </c>
    </row>
    <row r="170" spans="1:2">
      <c r="A170" s="3">
        <v>35004</v>
      </c>
      <c r="B170" s="10">
        <v>1.48</v>
      </c>
    </row>
    <row r="171" spans="1:2">
      <c r="A171" s="3">
        <v>35034</v>
      </c>
      <c r="B171" s="10">
        <v>1.46</v>
      </c>
    </row>
    <row r="172" spans="1:2">
      <c r="A172" s="3">
        <v>35065</v>
      </c>
      <c r="B172" s="10">
        <v>1.47</v>
      </c>
    </row>
    <row r="173" spans="1:2">
      <c r="A173" s="3">
        <v>35096</v>
      </c>
      <c r="B173" s="10">
        <v>1.45</v>
      </c>
    </row>
    <row r="174" spans="1:2">
      <c r="A174" s="3">
        <v>35125</v>
      </c>
      <c r="B174" s="10">
        <v>1.42</v>
      </c>
    </row>
    <row r="175" spans="1:2">
      <c r="A175" s="3">
        <v>35156</v>
      </c>
      <c r="B175" s="10">
        <v>1.67</v>
      </c>
    </row>
    <row r="176" spans="1:2">
      <c r="A176" s="3">
        <v>35186</v>
      </c>
      <c r="B176" s="10">
        <v>1.79</v>
      </c>
    </row>
    <row r="177" spans="1:2">
      <c r="A177" s="3">
        <v>35217</v>
      </c>
      <c r="B177" s="10">
        <v>2.08</v>
      </c>
    </row>
    <row r="178" spans="1:2">
      <c r="A178" s="3">
        <v>35247</v>
      </c>
      <c r="B178" s="10">
        <v>2</v>
      </c>
    </row>
    <row r="179" spans="1:2">
      <c r="A179" s="3">
        <v>35278</v>
      </c>
      <c r="B179" s="10">
        <v>2</v>
      </c>
    </row>
    <row r="180" spans="1:2">
      <c r="A180" s="3">
        <v>35309</v>
      </c>
      <c r="B180" s="10">
        <v>1.73</v>
      </c>
    </row>
    <row r="181" spans="1:2">
      <c r="A181" s="3">
        <v>35339</v>
      </c>
      <c r="B181" s="10">
        <v>1.63</v>
      </c>
    </row>
    <row r="182" spans="1:2">
      <c r="A182" s="3">
        <v>35370</v>
      </c>
      <c r="B182" s="10">
        <v>1.48</v>
      </c>
    </row>
    <row r="183" spans="1:2">
      <c r="A183" s="3">
        <v>35400</v>
      </c>
      <c r="B183" s="10">
        <v>1.45</v>
      </c>
    </row>
    <row r="184" spans="1:2">
      <c r="A184" s="3">
        <v>35431</v>
      </c>
      <c r="B184" s="10">
        <v>1.61</v>
      </c>
    </row>
    <row r="185" spans="1:2">
      <c r="A185" s="3">
        <v>35462</v>
      </c>
      <c r="B185" s="10">
        <v>1.82</v>
      </c>
    </row>
    <row r="186" spans="1:2">
      <c r="A186" s="3">
        <v>35490</v>
      </c>
      <c r="B186" s="10">
        <v>2.0099999999999998</v>
      </c>
    </row>
    <row r="187" spans="1:2">
      <c r="A187" s="3">
        <v>35521</v>
      </c>
      <c r="B187" s="10">
        <v>1.91</v>
      </c>
    </row>
    <row r="188" spans="1:2">
      <c r="A188" s="3">
        <v>35551</v>
      </c>
      <c r="B188" s="10">
        <v>2.04</v>
      </c>
    </row>
    <row r="189" spans="1:2">
      <c r="A189" s="3">
        <v>35582</v>
      </c>
      <c r="B189" s="10">
        <v>1.94</v>
      </c>
    </row>
    <row r="190" spans="1:2">
      <c r="A190" s="3">
        <v>35612</v>
      </c>
      <c r="B190" s="10">
        <v>2.0299999999999998</v>
      </c>
    </row>
    <row r="191" spans="1:2">
      <c r="A191" s="3">
        <v>35643</v>
      </c>
      <c r="B191" s="10">
        <v>1.58</v>
      </c>
    </row>
    <row r="192" spans="1:2">
      <c r="A192" s="3">
        <v>35674</v>
      </c>
      <c r="B192" s="10">
        <v>1.93</v>
      </c>
    </row>
    <row r="193" spans="1:2">
      <c r="A193" s="3">
        <v>35704</v>
      </c>
      <c r="B193" s="10">
        <v>2.02</v>
      </c>
    </row>
    <row r="194" spans="1:2">
      <c r="A194" s="3">
        <v>35735</v>
      </c>
      <c r="B194" s="10">
        <v>2.0499999999999998</v>
      </c>
    </row>
    <row r="195" spans="1:2">
      <c r="A195" s="3">
        <v>35765</v>
      </c>
      <c r="B195" s="10">
        <v>2.09</v>
      </c>
    </row>
    <row r="196" spans="1:2">
      <c r="A196" s="3">
        <v>35796</v>
      </c>
      <c r="B196" s="10">
        <v>1.88</v>
      </c>
    </row>
    <row r="197" spans="1:2">
      <c r="A197" s="3">
        <v>35827</v>
      </c>
      <c r="B197" s="10">
        <v>1.87</v>
      </c>
    </row>
    <row r="198" spans="1:2">
      <c r="A198" s="3">
        <v>35855</v>
      </c>
      <c r="B198" s="10">
        <v>1.66</v>
      </c>
    </row>
    <row r="199" spans="1:2">
      <c r="A199" s="3">
        <v>35886</v>
      </c>
      <c r="B199" s="10">
        <v>1.88</v>
      </c>
    </row>
    <row r="200" spans="1:2">
      <c r="A200" s="3">
        <v>35916</v>
      </c>
      <c r="B200" s="10">
        <v>1.98</v>
      </c>
    </row>
    <row r="201" spans="1:2">
      <c r="A201" s="3">
        <v>35947</v>
      </c>
      <c r="B201" s="10">
        <v>1.68</v>
      </c>
    </row>
    <row r="202" spans="1:2">
      <c r="A202" s="3">
        <v>35977</v>
      </c>
      <c r="B202" s="10">
        <v>1.67</v>
      </c>
    </row>
    <row r="203" spans="1:2">
      <c r="A203" s="3">
        <v>36008</v>
      </c>
      <c r="B203" s="10">
        <v>1.69</v>
      </c>
    </row>
    <row r="204" spans="1:2">
      <c r="A204" s="3">
        <v>36039</v>
      </c>
      <c r="B204" s="10">
        <v>1.95</v>
      </c>
    </row>
    <row r="205" spans="1:2">
      <c r="A205" s="3">
        <v>36069</v>
      </c>
      <c r="B205" s="10">
        <v>1.69</v>
      </c>
    </row>
    <row r="206" spans="1:2">
      <c r="A206" s="3">
        <v>36100</v>
      </c>
      <c r="B206" s="10">
        <v>1.74</v>
      </c>
    </row>
    <row r="207" spans="1:2">
      <c r="A207" s="3">
        <v>36130</v>
      </c>
      <c r="B207" s="10">
        <v>1.89</v>
      </c>
    </row>
    <row r="208" spans="1:2">
      <c r="A208" s="3">
        <v>36161</v>
      </c>
      <c r="B208" s="10">
        <v>1.66</v>
      </c>
    </row>
    <row r="209" spans="1:2">
      <c r="A209" s="3">
        <v>36192</v>
      </c>
      <c r="B209" s="10">
        <v>1.87</v>
      </c>
    </row>
    <row r="210" spans="1:2">
      <c r="A210" s="3">
        <v>36220</v>
      </c>
      <c r="B210" s="10">
        <v>1.86</v>
      </c>
    </row>
    <row r="211" spans="1:2">
      <c r="A211" s="3">
        <v>36251</v>
      </c>
      <c r="B211" s="10">
        <v>1.8</v>
      </c>
    </row>
    <row r="212" spans="1:2">
      <c r="A212" s="3">
        <v>36281</v>
      </c>
      <c r="B212" s="10">
        <v>1.68</v>
      </c>
    </row>
    <row r="213" spans="1:2">
      <c r="A213" s="3">
        <v>36312</v>
      </c>
      <c r="B213" s="10">
        <v>1.67</v>
      </c>
    </row>
    <row r="214" spans="1:2">
      <c r="A214" s="3">
        <v>36342</v>
      </c>
      <c r="B214" s="10">
        <v>1.86</v>
      </c>
    </row>
    <row r="215" spans="1:2">
      <c r="A215" s="3">
        <v>36373</v>
      </c>
      <c r="B215" s="10">
        <v>1.74</v>
      </c>
    </row>
    <row r="216" spans="1:2">
      <c r="A216" s="3">
        <v>36404</v>
      </c>
      <c r="B216" s="10">
        <v>1.62</v>
      </c>
    </row>
    <row r="217" spans="1:2">
      <c r="A217" s="3">
        <v>36434</v>
      </c>
      <c r="B217" s="10">
        <v>1.69</v>
      </c>
    </row>
    <row r="218" spans="1:2">
      <c r="A218" s="3">
        <v>36465</v>
      </c>
      <c r="B218" s="10">
        <v>1.96</v>
      </c>
    </row>
    <row r="219" spans="1:2">
      <c r="A219" s="3">
        <v>36495</v>
      </c>
      <c r="B219" s="10">
        <v>1.9</v>
      </c>
    </row>
    <row r="220" spans="1:2">
      <c r="A220" s="3">
        <v>36526</v>
      </c>
      <c r="B220" s="10">
        <v>1.61</v>
      </c>
    </row>
    <row r="221" spans="1:2">
      <c r="A221" s="3">
        <v>36557</v>
      </c>
      <c r="B221" s="10">
        <v>1.48</v>
      </c>
    </row>
    <row r="222" spans="1:2">
      <c r="A222" s="3">
        <v>36586</v>
      </c>
      <c r="B222" s="10">
        <v>1.88</v>
      </c>
    </row>
    <row r="223" spans="1:2">
      <c r="A223" s="3">
        <v>36617</v>
      </c>
      <c r="B223" s="10">
        <v>2.13</v>
      </c>
    </row>
    <row r="224" spans="1:2">
      <c r="A224" s="3">
        <v>36647</v>
      </c>
      <c r="B224" s="10">
        <v>1.85</v>
      </c>
    </row>
    <row r="225" spans="1:2">
      <c r="A225" s="3">
        <v>36678</v>
      </c>
      <c r="B225" s="10">
        <v>1.26</v>
      </c>
    </row>
    <row r="226" spans="1:2">
      <c r="A226" s="3">
        <v>36708</v>
      </c>
      <c r="B226" s="10">
        <v>0.99</v>
      </c>
    </row>
    <row r="227" spans="1:2">
      <c r="A227" s="3">
        <v>36739</v>
      </c>
      <c r="B227" s="10">
        <v>1.05</v>
      </c>
    </row>
    <row r="228" spans="1:2">
      <c r="A228" s="3">
        <v>36770</v>
      </c>
      <c r="B228" s="10">
        <v>1.06</v>
      </c>
    </row>
    <row r="229" spans="1:2">
      <c r="A229" s="3">
        <v>36800</v>
      </c>
      <c r="B229" s="10">
        <v>1.19</v>
      </c>
    </row>
    <row r="230" spans="1:2">
      <c r="A230" s="3">
        <v>36831</v>
      </c>
      <c r="B230" s="10">
        <v>0.97</v>
      </c>
    </row>
    <row r="231" spans="1:2">
      <c r="A231" s="3">
        <v>36861</v>
      </c>
      <c r="B231" s="10">
        <v>0.8</v>
      </c>
    </row>
    <row r="232" spans="1:2">
      <c r="A232" s="3">
        <v>36892</v>
      </c>
      <c r="B232" s="10">
        <v>0.95</v>
      </c>
    </row>
    <row r="233" spans="1:2">
      <c r="A233" s="3">
        <v>36923</v>
      </c>
      <c r="B233" s="10">
        <v>0.66</v>
      </c>
    </row>
    <row r="234" spans="1:2">
      <c r="A234" s="3">
        <v>36951</v>
      </c>
      <c r="B234" s="10">
        <v>0.46</v>
      </c>
    </row>
    <row r="235" spans="1:2">
      <c r="A235" s="3">
        <v>36982</v>
      </c>
      <c r="B235" s="10">
        <v>0.26</v>
      </c>
    </row>
    <row r="236" spans="1:2">
      <c r="A236" s="3">
        <v>37012</v>
      </c>
      <c r="B236" s="10">
        <v>0.44</v>
      </c>
    </row>
    <row r="237" spans="1:2">
      <c r="A237" s="3">
        <v>37043</v>
      </c>
      <c r="B237" s="10">
        <v>0.6</v>
      </c>
    </row>
    <row r="238" spans="1:2">
      <c r="A238" s="3">
        <v>37073</v>
      </c>
      <c r="B238" s="10">
        <v>0.28000000000000003</v>
      </c>
    </row>
    <row r="239" spans="1:2">
      <c r="A239" s="3">
        <v>37104</v>
      </c>
      <c r="B239" s="10">
        <v>0.39</v>
      </c>
    </row>
    <row r="240" spans="1:2">
      <c r="A240" s="3">
        <v>37135</v>
      </c>
      <c r="B240" s="10">
        <v>-0.08</v>
      </c>
    </row>
    <row r="241" spans="1:2">
      <c r="A241" s="3">
        <v>37165</v>
      </c>
      <c r="B241" s="10">
        <v>-0.32</v>
      </c>
    </row>
    <row r="242" spans="1:2">
      <c r="A242" s="3">
        <v>37196</v>
      </c>
      <c r="B242" s="10">
        <v>-0.4</v>
      </c>
    </row>
    <row r="243" spans="1:2">
      <c r="A243" s="3">
        <v>37226</v>
      </c>
      <c r="B243" s="10">
        <v>-0.05</v>
      </c>
    </row>
    <row r="244" spans="1:2">
      <c r="A244" s="3">
        <v>37257</v>
      </c>
      <c r="B244" s="10">
        <v>0.53</v>
      </c>
    </row>
    <row r="245" spans="1:2">
      <c r="A245" s="3">
        <v>37288</v>
      </c>
      <c r="B245" s="10">
        <v>0.71</v>
      </c>
    </row>
    <row r="246" spans="1:2">
      <c r="A246" s="3">
        <v>37316</v>
      </c>
      <c r="B246" s="10">
        <v>0.51</v>
      </c>
    </row>
    <row r="247" spans="1:2">
      <c r="A247" s="3">
        <v>37347</v>
      </c>
      <c r="B247" s="10">
        <v>0.61</v>
      </c>
    </row>
    <row r="248" spans="1:2">
      <c r="A248" s="3">
        <v>37377</v>
      </c>
      <c r="B248" s="10">
        <v>0.73</v>
      </c>
    </row>
    <row r="249" spans="1:2">
      <c r="A249" s="3">
        <v>37408</v>
      </c>
      <c r="B249" s="10">
        <v>0.99</v>
      </c>
    </row>
    <row r="250" spans="1:2">
      <c r="A250" s="3">
        <v>37438</v>
      </c>
      <c r="B250" s="10">
        <v>1.1200000000000001</v>
      </c>
    </row>
    <row r="251" spans="1:2">
      <c r="A251" s="3">
        <v>37469</v>
      </c>
      <c r="B251" s="10">
        <v>0.91</v>
      </c>
    </row>
    <row r="252" spans="1:2">
      <c r="A252" s="3">
        <v>37500</v>
      </c>
      <c r="B252" s="10">
        <v>0.97</v>
      </c>
    </row>
    <row r="253" spans="1:2">
      <c r="A253" s="3">
        <v>37530</v>
      </c>
      <c r="B253" s="10">
        <v>0.88</v>
      </c>
    </row>
    <row r="254" spans="1:2">
      <c r="A254" s="3">
        <v>37561</v>
      </c>
      <c r="B254" s="10">
        <v>0.72</v>
      </c>
    </row>
    <row r="255" spans="1:2">
      <c r="A255" s="3">
        <v>37591</v>
      </c>
      <c r="B255" s="10">
        <v>0.66</v>
      </c>
    </row>
    <row r="256" spans="1:2">
      <c r="A256" s="3">
        <v>37622</v>
      </c>
      <c r="B256" s="10">
        <v>0.91</v>
      </c>
    </row>
    <row r="257" spans="1:2">
      <c r="A257" s="3">
        <v>37653</v>
      </c>
      <c r="B257" s="10">
        <v>0.69</v>
      </c>
    </row>
    <row r="258" spans="1:2">
      <c r="A258" s="3">
        <v>37681</v>
      </c>
      <c r="B258" s="10">
        <v>0.47</v>
      </c>
    </row>
    <row r="259" spans="1:2">
      <c r="A259" s="3">
        <v>37712</v>
      </c>
      <c r="B259" s="10">
        <v>0.26</v>
      </c>
    </row>
    <row r="260" spans="1:2">
      <c r="A260" s="3">
        <v>37742</v>
      </c>
      <c r="B260" s="10">
        <v>0.47</v>
      </c>
    </row>
    <row r="261" spans="1:2">
      <c r="A261" s="3">
        <v>37773</v>
      </c>
      <c r="B261" s="10">
        <v>0.56000000000000005</v>
      </c>
    </row>
    <row r="262" spans="1:2">
      <c r="A262" s="3">
        <v>37803</v>
      </c>
      <c r="B262" s="10">
        <v>0.93</v>
      </c>
    </row>
    <row r="263" spans="1:2">
      <c r="A263" s="3">
        <v>37834</v>
      </c>
      <c r="B263" s="10">
        <v>1.1299999999999999</v>
      </c>
    </row>
    <row r="264" spans="1:2">
      <c r="A264" s="3">
        <v>37865</v>
      </c>
      <c r="B264" s="10">
        <v>1.49</v>
      </c>
    </row>
    <row r="265" spans="1:2">
      <c r="A265" s="3">
        <v>37895</v>
      </c>
      <c r="B265" s="10">
        <v>1.56</v>
      </c>
    </row>
    <row r="266" spans="1:2">
      <c r="A266" s="3">
        <v>37926</v>
      </c>
      <c r="B266" s="10">
        <v>1.53</v>
      </c>
    </row>
    <row r="267" spans="1:2">
      <c r="A267" s="3">
        <v>37956</v>
      </c>
      <c r="B267" s="10">
        <v>1.78</v>
      </c>
    </row>
    <row r="268" spans="1:2">
      <c r="A268" s="3">
        <v>37987</v>
      </c>
      <c r="B268" s="10">
        <v>1.51</v>
      </c>
    </row>
    <row r="269" spans="1:2">
      <c r="A269" s="3">
        <v>38018</v>
      </c>
      <c r="B269" s="10">
        <v>1.47</v>
      </c>
    </row>
    <row r="270" spans="1:2">
      <c r="A270" s="3">
        <v>38047</v>
      </c>
      <c r="B270" s="10">
        <v>1.61</v>
      </c>
    </row>
    <row r="271" spans="1:2">
      <c r="A271" s="3">
        <v>38078</v>
      </c>
      <c r="B271" s="10">
        <v>1.64</v>
      </c>
    </row>
    <row r="272" spans="1:2">
      <c r="A272" s="3">
        <v>38108</v>
      </c>
      <c r="B272" s="10">
        <v>1.8</v>
      </c>
    </row>
    <row r="273" spans="1:2">
      <c r="A273" s="3">
        <v>38139</v>
      </c>
      <c r="B273" s="10">
        <v>1.53</v>
      </c>
    </row>
    <row r="274" spans="1:2">
      <c r="A274" s="3">
        <v>38169</v>
      </c>
      <c r="B274" s="10">
        <v>1.57</v>
      </c>
    </row>
    <row r="275" spans="1:2">
      <c r="A275" s="3">
        <v>38200</v>
      </c>
      <c r="B275" s="10">
        <v>1.47</v>
      </c>
    </row>
    <row r="276" spans="1:2">
      <c r="A276" s="3">
        <v>38231</v>
      </c>
      <c r="B276" s="10">
        <v>1.38</v>
      </c>
    </row>
    <row r="277" spans="1:2">
      <c r="A277" s="3">
        <v>38261</v>
      </c>
      <c r="B277" s="10">
        <v>1.38</v>
      </c>
    </row>
    <row r="278" spans="1:2">
      <c r="A278" s="3">
        <v>38292</v>
      </c>
      <c r="B278" s="10">
        <v>1.5</v>
      </c>
    </row>
    <row r="279" spans="1:2">
      <c r="A279" s="3">
        <v>38322</v>
      </c>
      <c r="B279" s="10">
        <v>1.37</v>
      </c>
    </row>
    <row r="280" spans="1:2">
      <c r="A280" s="3">
        <v>38353</v>
      </c>
      <c r="B280" s="10">
        <v>1.1599999999999999</v>
      </c>
    </row>
    <row r="281" spans="1:2">
      <c r="A281" s="3">
        <v>38384</v>
      </c>
      <c r="B281" s="10">
        <v>1.54</v>
      </c>
    </row>
    <row r="282" spans="1:2">
      <c r="A282" s="3">
        <v>38412</v>
      </c>
      <c r="B282" s="10">
        <v>1.39</v>
      </c>
    </row>
    <row r="283" spans="1:2">
      <c r="A283" s="3">
        <v>38443</v>
      </c>
      <c r="B283" s="10">
        <v>1.64</v>
      </c>
    </row>
    <row r="284" spans="1:2">
      <c r="A284" s="3">
        <v>38473</v>
      </c>
      <c r="B284" s="10">
        <v>1.31</v>
      </c>
    </row>
    <row r="285" spans="1:2">
      <c r="A285" s="3">
        <v>38504</v>
      </c>
      <c r="B285" s="10">
        <v>1.67</v>
      </c>
    </row>
    <row r="286" spans="1:2">
      <c r="A286" s="3">
        <v>38534</v>
      </c>
      <c r="B286" s="10">
        <v>1.68</v>
      </c>
    </row>
    <row r="287" spans="1:2">
      <c r="A287" s="3">
        <v>38565</v>
      </c>
      <c r="B287" s="10">
        <v>1.78</v>
      </c>
    </row>
    <row r="288" spans="1:2">
      <c r="A288" s="3">
        <v>38596</v>
      </c>
      <c r="B288" s="10">
        <v>1.3</v>
      </c>
    </row>
    <row r="289" spans="1:2">
      <c r="A289" s="3">
        <v>38626</v>
      </c>
      <c r="B289" s="10">
        <v>1.35</v>
      </c>
    </row>
    <row r="290" spans="1:2">
      <c r="A290" s="3">
        <v>38657</v>
      </c>
      <c r="B290" s="10">
        <v>1.51</v>
      </c>
    </row>
    <row r="291" spans="1:2">
      <c r="A291" s="3">
        <v>38687</v>
      </c>
      <c r="B291" s="10">
        <v>1.7</v>
      </c>
    </row>
    <row r="292" spans="1:2">
      <c r="A292" s="3">
        <v>38718</v>
      </c>
      <c r="B292" s="10">
        <v>1.85</v>
      </c>
    </row>
    <row r="293" spans="1:2">
      <c r="A293" s="3">
        <v>38749</v>
      </c>
      <c r="B293" s="10">
        <v>1.62</v>
      </c>
    </row>
    <row r="294" spans="1:2">
      <c r="A294" s="3">
        <v>38777</v>
      </c>
      <c r="B294" s="10">
        <v>1.58</v>
      </c>
    </row>
    <row r="295" spans="1:2">
      <c r="A295" s="3">
        <v>38808</v>
      </c>
      <c r="B295" s="10">
        <v>1.43</v>
      </c>
    </row>
    <row r="296" spans="1:2">
      <c r="A296" s="3">
        <v>38838</v>
      </c>
      <c r="B296" s="10">
        <v>1.08</v>
      </c>
    </row>
    <row r="297" spans="1:2">
      <c r="A297" s="3">
        <v>38869</v>
      </c>
      <c r="B297" s="10">
        <v>1.1299999999999999</v>
      </c>
    </row>
    <row r="298" spans="1:2">
      <c r="A298" s="3">
        <v>38899</v>
      </c>
      <c r="B298" s="10">
        <v>0.72</v>
      </c>
    </row>
    <row r="299" spans="1:2">
      <c r="A299" s="3">
        <v>38930</v>
      </c>
      <c r="B299" s="10">
        <v>1.01</v>
      </c>
    </row>
    <row r="300" spans="1:2">
      <c r="A300" s="3">
        <v>38961</v>
      </c>
      <c r="B300" s="10">
        <v>0.88</v>
      </c>
    </row>
    <row r="301" spans="1:2">
      <c r="A301" s="3">
        <v>38991</v>
      </c>
      <c r="B301" s="10">
        <v>1.08</v>
      </c>
    </row>
    <row r="302" spans="1:2">
      <c r="A302" s="3">
        <v>39022</v>
      </c>
      <c r="B302" s="10">
        <v>0.82</v>
      </c>
    </row>
    <row r="303" spans="1:2">
      <c r="A303" s="3">
        <v>39052</v>
      </c>
      <c r="B303" s="10">
        <v>1</v>
      </c>
    </row>
    <row r="304" spans="1:2">
      <c r="A304" s="3">
        <v>39083</v>
      </c>
      <c r="B304" s="10">
        <v>1.28</v>
      </c>
    </row>
    <row r="305" spans="1:2">
      <c r="A305" s="3">
        <v>39114</v>
      </c>
      <c r="B305" s="10">
        <v>1.0900000000000001</v>
      </c>
    </row>
    <row r="306" spans="1:2">
      <c r="A306" s="3">
        <v>39142</v>
      </c>
      <c r="B306" s="10">
        <v>1.34</v>
      </c>
    </row>
    <row r="307" spans="1:2">
      <c r="A307" s="3">
        <v>39173</v>
      </c>
      <c r="B307" s="10">
        <v>1.04</v>
      </c>
    </row>
    <row r="308" spans="1:2">
      <c r="A308" s="3">
        <v>39203</v>
      </c>
      <c r="B308" s="10">
        <v>1.21</v>
      </c>
    </row>
    <row r="309" spans="1:2">
      <c r="A309" s="3">
        <v>39234</v>
      </c>
      <c r="B309" s="10">
        <v>0.7</v>
      </c>
    </row>
    <row r="310" spans="1:2">
      <c r="A310" s="3">
        <v>39264</v>
      </c>
      <c r="B310" s="10">
        <v>0.51</v>
      </c>
    </row>
    <row r="311" spans="1:2">
      <c r="A311" s="3">
        <v>39295</v>
      </c>
      <c r="B311" s="10">
        <v>0.55000000000000004</v>
      </c>
    </row>
    <row r="312" spans="1:2">
      <c r="A312" s="3">
        <v>39326</v>
      </c>
      <c r="B312" s="10">
        <v>0.4</v>
      </c>
    </row>
    <row r="313" spans="1:2">
      <c r="A313" s="3">
        <v>39356</v>
      </c>
      <c r="B313" s="10">
        <v>0.61</v>
      </c>
    </row>
    <row r="314" spans="1:2">
      <c r="A314" s="3">
        <v>39387</v>
      </c>
      <c r="B314" s="10">
        <v>0.43</v>
      </c>
    </row>
    <row r="315" spans="1:2">
      <c r="A315" s="3">
        <v>39417</v>
      </c>
      <c r="B315" s="10">
        <v>0.25</v>
      </c>
    </row>
    <row r="316" spans="1:2">
      <c r="A316" s="3">
        <v>39448</v>
      </c>
      <c r="B316" s="10">
        <v>0.41</v>
      </c>
    </row>
    <row r="317" spans="1:2">
      <c r="A317" s="3">
        <v>39479</v>
      </c>
      <c r="B317" s="10">
        <v>0.32</v>
      </c>
    </row>
    <row r="318" spans="1:2">
      <c r="A318" s="3">
        <v>39508</v>
      </c>
      <c r="B318" s="10">
        <v>0.19</v>
      </c>
    </row>
    <row r="319" spans="1:2">
      <c r="A319" s="3">
        <v>39539</v>
      </c>
      <c r="B319" s="10">
        <v>0.18</v>
      </c>
    </row>
    <row r="320" spans="1:2">
      <c r="A320" s="3">
        <v>39569</v>
      </c>
      <c r="B320" s="10">
        <v>0</v>
      </c>
    </row>
    <row r="321" spans="1:2">
      <c r="A321" s="3">
        <v>39600</v>
      </c>
      <c r="B321" s="10">
        <v>-0.12</v>
      </c>
    </row>
    <row r="322" spans="1:2">
      <c r="A322" s="3">
        <v>39630</v>
      </c>
      <c r="B322" s="10">
        <v>-0.41</v>
      </c>
    </row>
    <row r="323" spans="1:2">
      <c r="A323" s="3">
        <v>39661</v>
      </c>
      <c r="B323" s="10">
        <v>-0.79</v>
      </c>
    </row>
    <row r="324" spans="1:2">
      <c r="A324" s="3">
        <v>39692</v>
      </c>
      <c r="B324" s="10">
        <v>-0.6</v>
      </c>
    </row>
    <row r="325" spans="1:2">
      <c r="A325" s="3">
        <v>39722</v>
      </c>
      <c r="B325" s="10">
        <v>-1.18</v>
      </c>
    </row>
    <row r="326" spans="1:2">
      <c r="A326" s="3">
        <v>39753</v>
      </c>
      <c r="B326" s="10">
        <v>-1.77</v>
      </c>
    </row>
    <row r="327" spans="1:2">
      <c r="A327" s="3">
        <v>39783</v>
      </c>
      <c r="B327" s="10">
        <v>-1.88</v>
      </c>
    </row>
    <row r="328" spans="1:2">
      <c r="A328" s="3">
        <v>39814</v>
      </c>
      <c r="B328" s="10">
        <v>-2.3199999999999998</v>
      </c>
    </row>
    <row r="329" spans="1:2">
      <c r="A329" s="3">
        <v>39845</v>
      </c>
      <c r="B329" s="10">
        <v>-2.29</v>
      </c>
    </row>
    <row r="330" spans="1:2">
      <c r="A330" s="3">
        <v>39873</v>
      </c>
      <c r="B330" s="10">
        <v>-2.65</v>
      </c>
    </row>
    <row r="331" spans="1:2">
      <c r="A331" s="3">
        <v>39904</v>
      </c>
      <c r="B331" s="10">
        <v>-2.21</v>
      </c>
    </row>
    <row r="332" spans="1:2">
      <c r="A332" s="3">
        <v>39934</v>
      </c>
      <c r="B332" s="10">
        <v>-1.29</v>
      </c>
    </row>
    <row r="333" spans="1:2">
      <c r="A333" s="3">
        <v>39965</v>
      </c>
      <c r="B333" s="10">
        <v>-0.77</v>
      </c>
    </row>
    <row r="334" spans="1:2">
      <c r="A334" s="3">
        <v>39995</v>
      </c>
      <c r="B334" s="10">
        <v>-0.21</v>
      </c>
    </row>
    <row r="335" spans="1:2">
      <c r="A335" s="3">
        <v>40026</v>
      </c>
      <c r="B335" s="10">
        <v>-0.06</v>
      </c>
    </row>
    <row r="336" spans="1:2">
      <c r="A336" s="3">
        <v>40057</v>
      </c>
      <c r="B336" s="10">
        <v>0.3</v>
      </c>
    </row>
    <row r="337" spans="1:2">
      <c r="A337" s="3">
        <v>40087</v>
      </c>
      <c r="B337" s="10">
        <v>0.17</v>
      </c>
    </row>
    <row r="338" spans="1:2">
      <c r="A338" s="3">
        <v>40118</v>
      </c>
      <c r="B338" s="10">
        <v>0.46</v>
      </c>
    </row>
    <row r="339" spans="1:2">
      <c r="A339" s="3">
        <v>40148</v>
      </c>
      <c r="B339" s="10">
        <v>0.65</v>
      </c>
    </row>
    <row r="340" spans="1:2">
      <c r="A340" s="3">
        <v>40179</v>
      </c>
      <c r="B340" s="10">
        <v>0.54</v>
      </c>
    </row>
    <row r="341" spans="1:2">
      <c r="A341" s="3">
        <v>40210</v>
      </c>
      <c r="B341" s="10">
        <v>0.76</v>
      </c>
    </row>
    <row r="342" spans="1:2">
      <c r="A342" s="3">
        <v>40238</v>
      </c>
      <c r="B342" s="10">
        <v>1.1000000000000001</v>
      </c>
    </row>
    <row r="343" spans="1:2">
      <c r="A343" s="3">
        <v>40269</v>
      </c>
      <c r="B343" s="10">
        <v>1.1399999999999999</v>
      </c>
    </row>
    <row r="344" spans="1:2">
      <c r="A344" s="3">
        <v>40299</v>
      </c>
      <c r="B344" s="10">
        <v>1.42</v>
      </c>
    </row>
    <row r="345" spans="1:2">
      <c r="A345" s="3">
        <v>40330</v>
      </c>
      <c r="B345" s="10">
        <v>1.45</v>
      </c>
    </row>
    <row r="346" spans="1:2">
      <c r="A346" s="3">
        <v>40360</v>
      </c>
      <c r="B346" s="10">
        <v>1.41</v>
      </c>
    </row>
    <row r="347" spans="1:2">
      <c r="A347" s="3">
        <v>40391</v>
      </c>
      <c r="B347" s="10">
        <v>0.89</v>
      </c>
    </row>
    <row r="348" spans="1:2">
      <c r="A348" s="3">
        <v>40422</v>
      </c>
      <c r="B348" s="10">
        <v>0.51</v>
      </c>
    </row>
    <row r="349" spans="1:2">
      <c r="A349" s="3">
        <v>40452</v>
      </c>
      <c r="B349" s="10">
        <v>0.79</v>
      </c>
    </row>
    <row r="350" spans="1:2">
      <c r="A350" s="3">
        <v>40483</v>
      </c>
      <c r="B350" s="10">
        <v>1.4</v>
      </c>
    </row>
    <row r="351" spans="1:2">
      <c r="A351" s="3">
        <v>40513</v>
      </c>
      <c r="B351" s="10">
        <v>1.52</v>
      </c>
    </row>
    <row r="352" spans="1:2">
      <c r="A352" s="3">
        <v>40544</v>
      </c>
      <c r="B352" s="10">
        <v>1.43</v>
      </c>
    </row>
    <row r="353" spans="1:2">
      <c r="A353" s="3">
        <v>40575</v>
      </c>
      <c r="B353" s="10">
        <v>1.49</v>
      </c>
    </row>
    <row r="354" spans="1:2">
      <c r="A354" s="3">
        <v>40603</v>
      </c>
      <c r="B354" s="10">
        <v>1.65</v>
      </c>
    </row>
    <row r="355" spans="1:2">
      <c r="A355" s="3">
        <v>40634</v>
      </c>
      <c r="B355" s="10">
        <v>1.53</v>
      </c>
    </row>
    <row r="356" spans="1:2">
      <c r="A356" s="3">
        <v>40664</v>
      </c>
      <c r="B356" s="10">
        <v>1.3</v>
      </c>
    </row>
    <row r="357" spans="1:2">
      <c r="A357" s="3">
        <v>40695</v>
      </c>
      <c r="B357" s="10">
        <v>1.23</v>
      </c>
    </row>
    <row r="358" spans="1:2">
      <c r="A358" s="3">
        <v>40725</v>
      </c>
      <c r="B358" s="10">
        <v>1.31</v>
      </c>
    </row>
    <row r="359" spans="1:2">
      <c r="A359" s="3">
        <v>40756</v>
      </c>
      <c r="B359" s="10">
        <v>1.64</v>
      </c>
    </row>
    <row r="360" spans="1:2">
      <c r="A360" s="3">
        <v>40787</v>
      </c>
      <c r="B360" s="10">
        <v>1.38</v>
      </c>
    </row>
    <row r="361" spans="1:2">
      <c r="A361" s="3">
        <v>40817</v>
      </c>
      <c r="B361" s="10">
        <v>1.56</v>
      </c>
    </row>
    <row r="362" spans="1:2">
      <c r="A362" s="3">
        <v>40848</v>
      </c>
      <c r="B362" s="10">
        <v>1.81</v>
      </c>
    </row>
    <row r="363" spans="1:2">
      <c r="A363" s="3">
        <v>40878</v>
      </c>
      <c r="B363" s="10">
        <v>1.73</v>
      </c>
    </row>
    <row r="364" spans="1:2">
      <c r="A364" s="3">
        <v>40909</v>
      </c>
      <c r="B364" s="10">
        <v>1.97</v>
      </c>
    </row>
    <row r="365" spans="1:2">
      <c r="A365" s="3">
        <v>40940</v>
      </c>
      <c r="B365" s="10">
        <v>1.89</v>
      </c>
    </row>
    <row r="366" spans="1:2">
      <c r="A366" s="3">
        <v>40969</v>
      </c>
      <c r="B366" s="10">
        <v>1.94</v>
      </c>
    </row>
    <row r="367" spans="1:2">
      <c r="A367" s="3">
        <v>41000</v>
      </c>
      <c r="B367" s="10">
        <v>1.82</v>
      </c>
    </row>
    <row r="368" spans="1:2">
      <c r="A368" s="3">
        <v>41030</v>
      </c>
      <c r="B368" s="10">
        <v>1.73</v>
      </c>
    </row>
    <row r="369" spans="1:2">
      <c r="A369" s="3">
        <v>41061</v>
      </c>
      <c r="B369" s="10">
        <v>1.5</v>
      </c>
    </row>
    <row r="370" spans="1:2">
      <c r="A370" s="3">
        <v>41091</v>
      </c>
      <c r="B370" s="10">
        <v>1.47</v>
      </c>
    </row>
    <row r="371" spans="1:2">
      <c r="A371" s="3">
        <v>41122</v>
      </c>
      <c r="B371" s="10">
        <v>1.44</v>
      </c>
    </row>
    <row r="372" spans="1:2">
      <c r="A372" s="3">
        <v>41153</v>
      </c>
      <c r="B372" s="10">
        <v>1.62</v>
      </c>
    </row>
    <row r="373" spans="1:2">
      <c r="A373" s="3">
        <v>41183</v>
      </c>
      <c r="B373" s="10">
        <v>1.82</v>
      </c>
    </row>
    <row r="374" spans="1:2">
      <c r="A374" s="3">
        <v>41214</v>
      </c>
      <c r="B374" s="10">
        <v>1.37</v>
      </c>
    </row>
    <row r="375" spans="1:2">
      <c r="A375" s="3">
        <v>41244</v>
      </c>
      <c r="B375" s="10">
        <v>1.58</v>
      </c>
    </row>
    <row r="376" spans="1:2">
      <c r="A376" s="3">
        <v>41275</v>
      </c>
      <c r="B376" s="10">
        <v>1.71</v>
      </c>
    </row>
    <row r="377" spans="1:2">
      <c r="A377" s="3">
        <v>41306</v>
      </c>
      <c r="B377" s="10">
        <v>2</v>
      </c>
    </row>
    <row r="378" spans="1:2">
      <c r="A378" s="3">
        <v>41334</v>
      </c>
      <c r="B378" s="10">
        <v>1.8</v>
      </c>
    </row>
    <row r="379" spans="1:2">
      <c r="A379" s="3">
        <v>41365</v>
      </c>
      <c r="B379" s="10">
        <v>1.71</v>
      </c>
    </row>
    <row r="380" spans="1:2">
      <c r="A380" s="3">
        <v>41395</v>
      </c>
      <c r="B380" s="10">
        <v>1.67</v>
      </c>
    </row>
    <row r="381" spans="1:2">
      <c r="A381" s="3">
        <v>41426</v>
      </c>
      <c r="B381" s="10">
        <v>1.56</v>
      </c>
    </row>
    <row r="382" spans="1:2">
      <c r="A382" s="3">
        <v>41456</v>
      </c>
      <c r="B382" s="10">
        <v>1.54</v>
      </c>
    </row>
    <row r="383" spans="1:2">
      <c r="A383" s="3">
        <v>41487</v>
      </c>
      <c r="B383" s="10">
        <v>1.67</v>
      </c>
    </row>
    <row r="384" spans="1:2">
      <c r="A384" s="3">
        <v>41518</v>
      </c>
      <c r="B384" s="10">
        <v>1.75</v>
      </c>
    </row>
    <row r="385" spans="1:2">
      <c r="A385" s="3">
        <v>41548</v>
      </c>
      <c r="B385" s="10">
        <v>1.39</v>
      </c>
    </row>
    <row r="386" spans="1:2">
      <c r="A386" s="3">
        <v>41579</v>
      </c>
      <c r="B386" s="10">
        <v>1.54</v>
      </c>
    </row>
    <row r="387" spans="1:2">
      <c r="A387" s="3">
        <v>41609</v>
      </c>
      <c r="B387" s="10">
        <v>1.5</v>
      </c>
    </row>
    <row r="388" spans="1:2">
      <c r="A388" s="3">
        <v>41640</v>
      </c>
      <c r="B388" s="10">
        <v>1.85</v>
      </c>
    </row>
    <row r="389" spans="1:2">
      <c r="A389" s="3">
        <v>41671</v>
      </c>
      <c r="B389" s="10">
        <v>1.41</v>
      </c>
    </row>
    <row r="390" spans="1:2">
      <c r="A390" s="3">
        <v>41699</v>
      </c>
      <c r="B390" s="10">
        <v>1.49</v>
      </c>
    </row>
    <row r="391" spans="1:2">
      <c r="A391" s="3">
        <v>41730</v>
      </c>
      <c r="B391" s="10">
        <v>1.79</v>
      </c>
    </row>
    <row r="392" spans="1:2">
      <c r="A392" s="3">
        <v>41760</v>
      </c>
      <c r="B392" s="10">
        <v>1.85</v>
      </c>
    </row>
    <row r="393" spans="1:2">
      <c r="A393" s="3">
        <v>41791</v>
      </c>
      <c r="B393" s="10">
        <v>1.95</v>
      </c>
    </row>
    <row r="394" spans="1:2">
      <c r="A394" s="3">
        <v>41821</v>
      </c>
      <c r="B394" s="10">
        <v>1.92</v>
      </c>
    </row>
    <row r="395" spans="1:2">
      <c r="A395" s="3">
        <v>41852</v>
      </c>
      <c r="B395" s="10">
        <v>1.74</v>
      </c>
    </row>
    <row r="396" spans="1:2">
      <c r="A396" s="3">
        <v>41883</v>
      </c>
      <c r="B396" s="10">
        <v>1.97</v>
      </c>
    </row>
    <row r="397" spans="1:2">
      <c r="A397" s="3">
        <v>41913</v>
      </c>
      <c r="B397" s="10">
        <v>2.04</v>
      </c>
    </row>
    <row r="398" spans="1:2">
      <c r="A398" s="3">
        <v>41944</v>
      </c>
      <c r="B398" s="10">
        <v>1.74</v>
      </c>
    </row>
    <row r="399" spans="1:2">
      <c r="A399" s="3">
        <v>41974</v>
      </c>
      <c r="B399" s="10">
        <v>2.02</v>
      </c>
    </row>
    <row r="400" spans="1:2">
      <c r="A400" s="3">
        <v>42005</v>
      </c>
      <c r="B400" s="10">
        <v>1.7</v>
      </c>
    </row>
    <row r="401" spans="1:2">
      <c r="A401" s="3">
        <v>42036</v>
      </c>
      <c r="B401" s="10">
        <v>1.7</v>
      </c>
    </row>
    <row r="402" spans="1:2">
      <c r="A402" s="3">
        <v>42064</v>
      </c>
      <c r="B402" s="10">
        <v>1.7</v>
      </c>
    </row>
    <row r="403" spans="1:2">
      <c r="A403" s="3">
        <v>42095</v>
      </c>
      <c r="B403" s="10">
        <v>1.71</v>
      </c>
    </row>
    <row r="404" spans="1:2">
      <c r="A404" s="3">
        <v>42125</v>
      </c>
      <c r="B404" s="10">
        <v>1.89</v>
      </c>
    </row>
    <row r="405" spans="1:2">
      <c r="A405" s="3">
        <v>42156</v>
      </c>
      <c r="B405" s="10">
        <v>1.68</v>
      </c>
    </row>
    <row r="406" spans="1:2">
      <c r="A406" s="3">
        <v>42186</v>
      </c>
      <c r="B406" s="10">
        <v>1.84</v>
      </c>
    </row>
    <row r="407" spans="1:2">
      <c r="A407" s="3">
        <v>42217</v>
      </c>
      <c r="B407" s="10">
        <v>1.76</v>
      </c>
    </row>
    <row r="408" spans="1:2">
      <c r="A408" s="3">
        <v>42248</v>
      </c>
      <c r="B408" s="10">
        <v>1.78</v>
      </c>
    </row>
    <row r="409" spans="1:2">
      <c r="A409" s="3">
        <v>42278</v>
      </c>
      <c r="B409" s="10">
        <v>1.59</v>
      </c>
    </row>
    <row r="410" spans="1:2">
      <c r="A410" s="3">
        <v>42309</v>
      </c>
      <c r="B410" s="10">
        <v>1.55</v>
      </c>
    </row>
    <row r="411" spans="1:2">
      <c r="A411" s="3">
        <v>42339</v>
      </c>
      <c r="B411" s="10">
        <v>1.63</v>
      </c>
    </row>
    <row r="412" spans="1:2">
      <c r="A412" s="3">
        <v>42370</v>
      </c>
      <c r="B412" s="10">
        <v>1.4</v>
      </c>
    </row>
    <row r="413" spans="1:2">
      <c r="A413" s="3">
        <v>42401</v>
      </c>
      <c r="B413" s="10">
        <v>1.72</v>
      </c>
    </row>
    <row r="414" spans="1:2">
      <c r="A414" s="3">
        <v>42430</v>
      </c>
      <c r="B414" s="10">
        <v>1.61</v>
      </c>
    </row>
    <row r="415" spans="1:2">
      <c r="A415" s="3">
        <v>42461</v>
      </c>
      <c r="B415" s="10">
        <v>1.56</v>
      </c>
    </row>
    <row r="416" spans="1:2">
      <c r="A416" s="3">
        <v>42491</v>
      </c>
      <c r="B416" s="10">
        <v>1.43</v>
      </c>
    </row>
    <row r="417" spans="1:2">
      <c r="A417" s="3">
        <v>42522</v>
      </c>
      <c r="B417" s="10">
        <v>1.45</v>
      </c>
    </row>
    <row r="418" spans="1:2">
      <c r="A418" s="3">
        <v>42552</v>
      </c>
      <c r="B418" s="10">
        <v>1.5</v>
      </c>
    </row>
    <row r="419" spans="1:2">
      <c r="A419" s="3">
        <v>42583</v>
      </c>
      <c r="B419" s="10">
        <v>1.54</v>
      </c>
    </row>
    <row r="420" spans="1:2">
      <c r="A420" s="3">
        <v>42614</v>
      </c>
      <c r="B420" s="10">
        <v>1.36</v>
      </c>
    </row>
    <row r="421" spans="1:2">
      <c r="A421" s="3">
        <v>42644</v>
      </c>
      <c r="B421" s="10">
        <v>1.27</v>
      </c>
    </row>
    <row r="422" spans="1:2">
      <c r="A422" s="3">
        <v>42675</v>
      </c>
      <c r="B422" s="10">
        <v>1.7</v>
      </c>
    </row>
    <row r="423" spans="1:2">
      <c r="A423" s="3">
        <v>42705</v>
      </c>
      <c r="B423" s="10">
        <v>1.62</v>
      </c>
    </row>
    <row r="424" spans="1:2">
      <c r="A424" s="3">
        <v>42736</v>
      </c>
      <c r="B424" s="10">
        <v>1.73</v>
      </c>
    </row>
    <row r="425" spans="1:2">
      <c r="A425" s="3">
        <v>42767</v>
      </c>
      <c r="B425" s="10">
        <v>1.58</v>
      </c>
    </row>
    <row r="426" spans="1:2">
      <c r="A426" s="3">
        <v>42795</v>
      </c>
      <c r="B426" s="10">
        <v>1.73</v>
      </c>
    </row>
    <row r="427" spans="1:2">
      <c r="A427" s="3">
        <v>42826</v>
      </c>
      <c r="B427" s="10">
        <v>1.59</v>
      </c>
    </row>
    <row r="428" spans="1:2">
      <c r="A428" s="3">
        <v>42856</v>
      </c>
      <c r="B428" s="10">
        <v>1.42</v>
      </c>
    </row>
    <row r="429" spans="1:2">
      <c r="A429" s="3">
        <v>42887</v>
      </c>
      <c r="B429" s="10">
        <v>1.52</v>
      </c>
    </row>
    <row r="430" spans="1:2">
      <c r="A430" s="3">
        <v>42917</v>
      </c>
      <c r="B430" s="10">
        <v>1.43</v>
      </c>
    </row>
    <row r="431" spans="1:2">
      <c r="A431" s="3">
        <v>42948</v>
      </c>
      <c r="B431" s="10">
        <v>1.39</v>
      </c>
    </row>
    <row r="432" spans="1:2">
      <c r="A432" s="3">
        <v>42979</v>
      </c>
      <c r="B432" s="10">
        <v>1.2</v>
      </c>
    </row>
    <row r="433" spans="1:2">
      <c r="A433" s="3">
        <v>43009</v>
      </c>
      <c r="B433" s="10">
        <v>1.59</v>
      </c>
    </row>
    <row r="434" spans="1:2">
      <c r="A434" s="3">
        <v>43040</v>
      </c>
      <c r="B434" s="10">
        <v>1.45</v>
      </c>
    </row>
    <row r="435" spans="1:2">
      <c r="A435" s="3">
        <v>43070</v>
      </c>
      <c r="B435" s="10">
        <v>1.48</v>
      </c>
    </row>
    <row r="436" spans="1:2">
      <c r="A436" s="3">
        <v>43101</v>
      </c>
      <c r="B436" s="10">
        <v>1.55</v>
      </c>
    </row>
    <row r="437" spans="1:2">
      <c r="A437" s="3">
        <v>43132</v>
      </c>
      <c r="B437" s="10">
        <v>1.66</v>
      </c>
    </row>
    <row r="438" spans="1:2">
      <c r="A438" s="3">
        <v>43160</v>
      </c>
      <c r="B438" s="10">
        <v>1.69</v>
      </c>
    </row>
    <row r="439" spans="1:2">
      <c r="A439" s="3">
        <v>43191</v>
      </c>
      <c r="B439" s="10">
        <v>1.59</v>
      </c>
    </row>
    <row r="440" spans="1:2">
      <c r="A440" s="3">
        <v>43221</v>
      </c>
      <c r="B440" s="10">
        <v>1.57</v>
      </c>
    </row>
    <row r="441" spans="1:2">
      <c r="A441" s="3">
        <v>43252</v>
      </c>
      <c r="B441" s="10">
        <v>1.55</v>
      </c>
    </row>
    <row r="442" spans="1:2">
      <c r="A442" s="3">
        <v>43282</v>
      </c>
      <c r="B442" s="10">
        <v>1.36</v>
      </c>
    </row>
    <row r="443" spans="1:2">
      <c r="A443" s="3">
        <v>43313</v>
      </c>
      <c r="B443" s="10">
        <v>1.46</v>
      </c>
    </row>
    <row r="444" spans="1:2">
      <c r="A444" s="3">
        <v>43344</v>
      </c>
      <c r="B444" s="10">
        <v>1.25</v>
      </c>
    </row>
    <row r="445" spans="1:2">
      <c r="A445" s="3">
        <v>43374</v>
      </c>
      <c r="B445" s="10">
        <v>1.31</v>
      </c>
    </row>
    <row r="446" spans="1:2">
      <c r="A446" s="3">
        <v>43405</v>
      </c>
      <c r="B446" s="10">
        <v>1</v>
      </c>
    </row>
    <row r="447" spans="1:2">
      <c r="A447" s="3">
        <v>43435</v>
      </c>
      <c r="B447" s="10">
        <v>0.99</v>
      </c>
    </row>
    <row r="448" spans="1:2">
      <c r="A448" s="3">
        <v>43466</v>
      </c>
      <c r="B448" s="10">
        <v>1</v>
      </c>
    </row>
    <row r="449" spans="1:2">
      <c r="A449" s="3">
        <v>43497</v>
      </c>
      <c r="B449" s="10">
        <v>1.1000000000000001</v>
      </c>
    </row>
    <row r="450" spans="1:2">
      <c r="A450" s="3">
        <v>43525</v>
      </c>
      <c r="B450" s="10">
        <v>1.2</v>
      </c>
    </row>
    <row r="451" spans="1:2">
      <c r="A451" s="3">
        <v>43556</v>
      </c>
      <c r="B451" s="10">
        <v>1.4</v>
      </c>
    </row>
    <row r="452" spans="1:2">
      <c r="A452" s="3">
        <v>43586</v>
      </c>
      <c r="B452" s="10">
        <v>1.38</v>
      </c>
    </row>
    <row r="453" spans="1:2">
      <c r="A453" s="3">
        <v>43617</v>
      </c>
      <c r="B453" s="10">
        <v>1.1100000000000001</v>
      </c>
    </row>
    <row r="454" spans="1:2">
      <c r="A454" s="3">
        <v>43647</v>
      </c>
      <c r="B454" s="10">
        <v>1.3</v>
      </c>
    </row>
    <row r="455" spans="1:2">
      <c r="A455" s="3">
        <v>43678</v>
      </c>
      <c r="B455" s="10">
        <v>1.32</v>
      </c>
    </row>
    <row r="456" spans="1:2">
      <c r="A456" s="3">
        <v>43709</v>
      </c>
      <c r="B456" s="10">
        <v>1.5</v>
      </c>
    </row>
    <row r="457" spans="1:2">
      <c r="A457" s="3">
        <v>43739</v>
      </c>
      <c r="B457" s="10">
        <v>1.41</v>
      </c>
    </row>
    <row r="458" spans="1:2">
      <c r="A458" s="3">
        <v>43770</v>
      </c>
      <c r="B458" s="10">
        <v>1.38</v>
      </c>
    </row>
    <row r="459" spans="1:2">
      <c r="A459" s="3">
        <v>43800</v>
      </c>
      <c r="B459" s="10">
        <v>1.48</v>
      </c>
    </row>
    <row r="460" spans="1:2">
      <c r="A460" s="3">
        <v>43831</v>
      </c>
      <c r="B460" s="10">
        <v>1.57</v>
      </c>
    </row>
    <row r="461" spans="1:2">
      <c r="A461" s="3">
        <v>43862</v>
      </c>
      <c r="B461" s="10">
        <v>1.72</v>
      </c>
    </row>
  </sheetData>
  <hyperlinks>
    <hyperlink ref="B1" r:id="rId1" display="Leading Index for the United States, Percent, Monthly, Seasonally Adjusted" xr:uid="{FF4FDF75-3FA6-4A53-B824-978D33C06DB3}"/>
    <hyperlink ref="B3" location="Summary!A13" display="USSLIND" xr:uid="{029CE9D7-CB3D-40BA-8699-98956D0EAD77}"/>
  </hyperlink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3BC9-AF03-495D-966D-925B74BB5857}">
  <sheetPr>
    <tabColor rgb="FFFFFF00"/>
  </sheetPr>
  <dimension ref="A1:B548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46.179687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75</v>
      </c>
    </row>
    <row r="3" spans="1:2" ht="14.5">
      <c r="A3" s="5" t="s">
        <v>1</v>
      </c>
      <c r="B3" s="77" t="s">
        <v>58</v>
      </c>
    </row>
    <row r="4" spans="1:2">
      <c r="A4" s="3">
        <v>28856</v>
      </c>
      <c r="B4" s="64">
        <v>100</v>
      </c>
    </row>
    <row r="5" spans="1:2">
      <c r="A5" s="3">
        <v>28887</v>
      </c>
      <c r="B5" s="64">
        <v>100.3288</v>
      </c>
    </row>
    <row r="6" spans="1:2">
      <c r="A6" s="3">
        <v>28915</v>
      </c>
      <c r="B6" s="64">
        <v>100.83297</v>
      </c>
    </row>
    <row r="7" spans="1:2">
      <c r="A7" s="3">
        <v>28946</v>
      </c>
      <c r="B7" s="64">
        <v>100.98641000000001</v>
      </c>
    </row>
    <row r="8" spans="1:2">
      <c r="A8" s="3">
        <v>28976</v>
      </c>
      <c r="B8" s="64">
        <v>101.46865</v>
      </c>
    </row>
    <row r="9" spans="1:2">
      <c r="A9" s="3">
        <v>29007</v>
      </c>
      <c r="B9" s="64">
        <v>101.75362</v>
      </c>
    </row>
    <row r="10" spans="1:2">
      <c r="A10" s="3">
        <v>29037</v>
      </c>
      <c r="B10" s="64">
        <v>102.01666</v>
      </c>
    </row>
    <row r="11" spans="1:2">
      <c r="A11" s="3">
        <v>29068</v>
      </c>
      <c r="B11" s="64">
        <v>102.10433999999999</v>
      </c>
    </row>
    <row r="12" spans="1:2">
      <c r="A12" s="3">
        <v>29099</v>
      </c>
      <c r="B12" s="64">
        <v>102.32353999999999</v>
      </c>
    </row>
    <row r="13" spans="1:2">
      <c r="A13" s="3">
        <v>29129</v>
      </c>
      <c r="B13" s="64">
        <v>102.52082</v>
      </c>
    </row>
    <row r="14" spans="1:2">
      <c r="A14" s="3">
        <v>29160</v>
      </c>
      <c r="B14" s="64">
        <v>102.76195</v>
      </c>
    </row>
    <row r="15" spans="1:2">
      <c r="A15" s="3">
        <v>29190</v>
      </c>
      <c r="B15" s="64">
        <v>102.89346999999999</v>
      </c>
    </row>
    <row r="16" spans="1:2">
      <c r="A16" s="3">
        <v>29221</v>
      </c>
      <c r="B16" s="64">
        <v>102.98115</v>
      </c>
    </row>
    <row r="17" spans="1:2">
      <c r="A17" s="3">
        <v>29252</v>
      </c>
      <c r="B17" s="64">
        <v>103.20035</v>
      </c>
    </row>
    <row r="18" spans="1:2">
      <c r="A18" s="3">
        <v>29281</v>
      </c>
      <c r="B18" s="64">
        <v>103.35379</v>
      </c>
    </row>
    <row r="19" spans="1:2">
      <c r="A19" s="3">
        <v>29312</v>
      </c>
      <c r="B19" s="64">
        <v>103.11266999999999</v>
      </c>
    </row>
    <row r="20" spans="1:2">
      <c r="A20" s="3">
        <v>29342</v>
      </c>
      <c r="B20" s="64">
        <v>102.76195</v>
      </c>
    </row>
    <row r="21" spans="1:2">
      <c r="A21" s="3">
        <v>29373</v>
      </c>
      <c r="B21" s="64">
        <v>102.56466</v>
      </c>
    </row>
    <row r="22" spans="1:2">
      <c r="A22" s="3">
        <v>29403</v>
      </c>
      <c r="B22" s="64">
        <v>102.36738</v>
      </c>
    </row>
    <row r="23" spans="1:2">
      <c r="A23" s="3">
        <v>29434</v>
      </c>
      <c r="B23" s="64">
        <v>102.60851</v>
      </c>
    </row>
    <row r="24" spans="1:2">
      <c r="A24" s="3">
        <v>29465</v>
      </c>
      <c r="B24" s="64">
        <v>102.89346999999999</v>
      </c>
    </row>
    <row r="25" spans="1:2">
      <c r="A25" s="3">
        <v>29495</v>
      </c>
      <c r="B25" s="64">
        <v>103.17843000000001</v>
      </c>
    </row>
    <row r="26" spans="1:2">
      <c r="A26" s="3">
        <v>29526</v>
      </c>
      <c r="B26" s="64">
        <v>103.48531</v>
      </c>
    </row>
    <row r="27" spans="1:2">
      <c r="A27" s="3">
        <v>29556</v>
      </c>
      <c r="B27" s="64">
        <v>103.94564</v>
      </c>
    </row>
    <row r="28" spans="1:2">
      <c r="A28" s="3">
        <v>29587</v>
      </c>
      <c r="B28" s="64">
        <v>104.05524</v>
      </c>
    </row>
    <row r="29" spans="1:2">
      <c r="A29" s="3">
        <v>29618</v>
      </c>
      <c r="B29" s="64">
        <v>104.3402</v>
      </c>
    </row>
    <row r="30" spans="1:2">
      <c r="A30" s="3">
        <v>29646</v>
      </c>
      <c r="B30" s="64">
        <v>104.51555999999999</v>
      </c>
    </row>
    <row r="31" spans="1:2">
      <c r="A31" s="3">
        <v>29677</v>
      </c>
      <c r="B31" s="64">
        <v>104.82245</v>
      </c>
    </row>
    <row r="32" spans="1:2">
      <c r="A32" s="3">
        <v>29707</v>
      </c>
      <c r="B32" s="64">
        <v>104.86629000000001</v>
      </c>
    </row>
    <row r="33" spans="1:2">
      <c r="A33" s="3">
        <v>29738</v>
      </c>
      <c r="B33" s="64">
        <v>105.12933</v>
      </c>
    </row>
    <row r="34" spans="1:2">
      <c r="A34" s="3">
        <v>29768</v>
      </c>
      <c r="B34" s="64">
        <v>105.43621</v>
      </c>
    </row>
    <row r="35" spans="1:2">
      <c r="A35" s="3">
        <v>29799</v>
      </c>
      <c r="B35" s="64">
        <v>105.45813</v>
      </c>
    </row>
    <row r="36" spans="1:2">
      <c r="A36" s="3">
        <v>29830</v>
      </c>
      <c r="B36" s="64">
        <v>105.45813</v>
      </c>
    </row>
    <row r="37" spans="1:2">
      <c r="A37" s="3">
        <v>29860</v>
      </c>
      <c r="B37" s="64">
        <v>105.37045000000001</v>
      </c>
    </row>
    <row r="38" spans="1:2">
      <c r="A38" s="3">
        <v>29891</v>
      </c>
      <c r="B38" s="64">
        <v>105.21701</v>
      </c>
    </row>
    <row r="39" spans="1:2">
      <c r="A39" s="3">
        <v>29921</v>
      </c>
      <c r="B39" s="64">
        <v>105.06357</v>
      </c>
    </row>
    <row r="40" spans="1:2">
      <c r="A40" s="3">
        <v>29952</v>
      </c>
      <c r="B40" s="64">
        <v>104.88821</v>
      </c>
    </row>
    <row r="41" spans="1:2">
      <c r="A41" s="3">
        <v>29983</v>
      </c>
      <c r="B41" s="64">
        <v>104.84437</v>
      </c>
    </row>
    <row r="42" spans="1:2">
      <c r="A42" s="3">
        <v>30011</v>
      </c>
      <c r="B42" s="64">
        <v>104.80052999999999</v>
      </c>
    </row>
    <row r="43" spans="1:2">
      <c r="A43" s="3">
        <v>30042</v>
      </c>
      <c r="B43" s="64">
        <v>104.60324</v>
      </c>
    </row>
    <row r="44" spans="1:2">
      <c r="A44" s="3">
        <v>30072</v>
      </c>
      <c r="B44" s="64">
        <v>104.64708</v>
      </c>
    </row>
    <row r="45" spans="1:2">
      <c r="A45" s="3">
        <v>30103</v>
      </c>
      <c r="B45" s="64">
        <v>104.49364</v>
      </c>
    </row>
    <row r="46" spans="1:2">
      <c r="A46" s="3">
        <v>30133</v>
      </c>
      <c r="B46" s="64">
        <v>104.31828</v>
      </c>
    </row>
    <row r="47" spans="1:2">
      <c r="A47" s="3">
        <v>30164</v>
      </c>
      <c r="B47" s="64">
        <v>104.31828</v>
      </c>
    </row>
    <row r="48" spans="1:2">
      <c r="A48" s="3">
        <v>30195</v>
      </c>
      <c r="B48" s="64">
        <v>104.09908</v>
      </c>
    </row>
    <row r="49" spans="1:2">
      <c r="A49" s="3">
        <v>30225</v>
      </c>
      <c r="B49" s="64">
        <v>103.90179999999999</v>
      </c>
    </row>
    <row r="50" spans="1:2">
      <c r="A50" s="3">
        <v>30256</v>
      </c>
      <c r="B50" s="64">
        <v>103.74836000000001</v>
      </c>
    </row>
    <row r="51" spans="1:2">
      <c r="A51" s="3">
        <v>30286</v>
      </c>
      <c r="B51" s="64">
        <v>103.85796000000001</v>
      </c>
    </row>
    <row r="52" spans="1:2">
      <c r="A52" s="3">
        <v>30317</v>
      </c>
      <c r="B52" s="64">
        <v>104.25252</v>
      </c>
    </row>
    <row r="53" spans="1:2">
      <c r="A53" s="3">
        <v>30348</v>
      </c>
      <c r="B53" s="64">
        <v>104.3402</v>
      </c>
    </row>
    <row r="54" spans="1:2">
      <c r="A54" s="3">
        <v>30376</v>
      </c>
      <c r="B54" s="64">
        <v>104.669</v>
      </c>
    </row>
    <row r="55" spans="1:2">
      <c r="A55" s="3">
        <v>30407</v>
      </c>
      <c r="B55" s="64">
        <v>105.04165</v>
      </c>
    </row>
    <row r="56" spans="1:2">
      <c r="A56" s="3">
        <v>30437</v>
      </c>
      <c r="B56" s="64">
        <v>105.43621</v>
      </c>
    </row>
    <row r="57" spans="1:2">
      <c r="A57" s="3">
        <v>30468</v>
      </c>
      <c r="B57" s="64">
        <v>105.8527</v>
      </c>
    </row>
    <row r="58" spans="1:2">
      <c r="A58" s="3">
        <v>30498</v>
      </c>
      <c r="B58" s="64">
        <v>106.6199</v>
      </c>
    </row>
    <row r="59" spans="1:2">
      <c r="A59" s="3">
        <v>30529</v>
      </c>
      <c r="B59" s="64">
        <v>106.57606</v>
      </c>
    </row>
    <row r="60" spans="1:2">
      <c r="A60" s="3">
        <v>30560</v>
      </c>
      <c r="B60" s="64">
        <v>107.60630999999999</v>
      </c>
    </row>
    <row r="61" spans="1:2">
      <c r="A61" s="3">
        <v>30590</v>
      </c>
      <c r="B61" s="64">
        <v>108.19816</v>
      </c>
    </row>
    <row r="62" spans="1:2">
      <c r="A62" s="3">
        <v>30621</v>
      </c>
      <c r="B62" s="64">
        <v>108.76808</v>
      </c>
    </row>
    <row r="63" spans="1:2">
      <c r="A63" s="3">
        <v>30651</v>
      </c>
      <c r="B63" s="64">
        <v>109.33801</v>
      </c>
    </row>
    <row r="64" spans="1:2">
      <c r="A64" s="3">
        <v>30682</v>
      </c>
      <c r="B64" s="64">
        <v>109.97369999999999</v>
      </c>
    </row>
    <row r="65" spans="1:2">
      <c r="A65" s="3">
        <v>30713</v>
      </c>
      <c r="B65" s="64">
        <v>110.60938</v>
      </c>
    </row>
    <row r="66" spans="1:2">
      <c r="A66" s="3">
        <v>30742</v>
      </c>
      <c r="B66" s="64">
        <v>111.09162999999999</v>
      </c>
    </row>
    <row r="67" spans="1:2">
      <c r="A67" s="3">
        <v>30773</v>
      </c>
      <c r="B67" s="64">
        <v>111.63963</v>
      </c>
    </row>
    <row r="68" spans="1:2">
      <c r="A68" s="3">
        <v>30803</v>
      </c>
      <c r="B68" s="64">
        <v>112.20956</v>
      </c>
    </row>
    <row r="69" spans="1:2">
      <c r="A69" s="3">
        <v>30834</v>
      </c>
      <c r="B69" s="64">
        <v>112.8014</v>
      </c>
    </row>
    <row r="70" spans="1:2">
      <c r="A70" s="3">
        <v>30864</v>
      </c>
      <c r="B70" s="64">
        <v>113.10829</v>
      </c>
    </row>
    <row r="71" spans="1:2">
      <c r="A71" s="3">
        <v>30895</v>
      </c>
      <c r="B71" s="64">
        <v>113.52477</v>
      </c>
    </row>
    <row r="72" spans="1:2">
      <c r="A72" s="3">
        <v>30926</v>
      </c>
      <c r="B72" s="64">
        <v>114.05085</v>
      </c>
    </row>
    <row r="73" spans="1:2">
      <c r="A73" s="3">
        <v>30956</v>
      </c>
      <c r="B73" s="64">
        <v>114.4235</v>
      </c>
    </row>
    <row r="74" spans="1:2">
      <c r="A74" s="3">
        <v>30987</v>
      </c>
      <c r="B74" s="64">
        <v>114.97150000000001</v>
      </c>
    </row>
    <row r="75" spans="1:2">
      <c r="A75" s="3">
        <v>31017</v>
      </c>
      <c r="B75" s="64">
        <v>115.21263</v>
      </c>
    </row>
    <row r="76" spans="1:2">
      <c r="A76" s="3">
        <v>31048</v>
      </c>
      <c r="B76" s="64">
        <v>115.62911</v>
      </c>
    </row>
    <row r="77" spans="1:2">
      <c r="A77" s="3">
        <v>31079</v>
      </c>
      <c r="B77" s="64">
        <v>115.97983000000001</v>
      </c>
    </row>
    <row r="78" spans="1:2">
      <c r="A78" s="3">
        <v>31107</v>
      </c>
      <c r="B78" s="64">
        <v>116.41824</v>
      </c>
    </row>
    <row r="79" spans="1:2">
      <c r="A79" s="3">
        <v>31138</v>
      </c>
      <c r="B79" s="64">
        <v>116.72512</v>
      </c>
    </row>
    <row r="80" spans="1:2">
      <c r="A80" s="3">
        <v>31168</v>
      </c>
      <c r="B80" s="64">
        <v>117.16352000000001</v>
      </c>
    </row>
    <row r="81" spans="1:2">
      <c r="A81" s="3">
        <v>31199</v>
      </c>
      <c r="B81" s="64">
        <v>117.38273</v>
      </c>
    </row>
    <row r="82" spans="1:2">
      <c r="A82" s="3">
        <v>31229</v>
      </c>
      <c r="B82" s="64">
        <v>117.73345</v>
      </c>
    </row>
    <row r="83" spans="1:2">
      <c r="A83" s="3">
        <v>31260</v>
      </c>
      <c r="B83" s="64">
        <v>118.21569</v>
      </c>
    </row>
    <row r="84" spans="1:2">
      <c r="A84" s="3">
        <v>31291</v>
      </c>
      <c r="B84" s="64">
        <v>118.5445</v>
      </c>
    </row>
    <row r="85" spans="1:2">
      <c r="A85" s="3">
        <v>31321</v>
      </c>
      <c r="B85" s="64">
        <v>118.89521999999999</v>
      </c>
    </row>
    <row r="86" spans="1:2">
      <c r="A86" s="3">
        <v>31352</v>
      </c>
      <c r="B86" s="64">
        <v>119.31171000000001</v>
      </c>
    </row>
    <row r="87" spans="1:2">
      <c r="A87" s="3">
        <v>31382</v>
      </c>
      <c r="B87" s="64">
        <v>119.64051000000001</v>
      </c>
    </row>
    <row r="88" spans="1:2">
      <c r="A88" s="3">
        <v>31413</v>
      </c>
      <c r="B88" s="64">
        <v>120.10083</v>
      </c>
    </row>
    <row r="89" spans="1:2">
      <c r="A89" s="3">
        <v>31444</v>
      </c>
      <c r="B89" s="64">
        <v>120.12275</v>
      </c>
    </row>
    <row r="90" spans="1:2">
      <c r="A90" s="3">
        <v>31472</v>
      </c>
      <c r="B90" s="64">
        <v>120.40772</v>
      </c>
    </row>
    <row r="91" spans="1:2">
      <c r="A91" s="3">
        <v>31503</v>
      </c>
      <c r="B91" s="64">
        <v>120.78036</v>
      </c>
    </row>
    <row r="92" spans="1:2">
      <c r="A92" s="3">
        <v>31533</v>
      </c>
      <c r="B92" s="64">
        <v>120.99956</v>
      </c>
    </row>
    <row r="93" spans="1:2">
      <c r="A93" s="3">
        <v>31564</v>
      </c>
      <c r="B93" s="64">
        <v>121.17492</v>
      </c>
    </row>
    <row r="94" spans="1:2">
      <c r="A94" s="3">
        <v>31594</v>
      </c>
      <c r="B94" s="64">
        <v>121.67909</v>
      </c>
    </row>
    <row r="95" spans="1:2">
      <c r="A95" s="3">
        <v>31625</v>
      </c>
      <c r="B95" s="64">
        <v>121.98596999999999</v>
      </c>
    </row>
    <row r="96" spans="1:2">
      <c r="A96" s="3">
        <v>31656</v>
      </c>
      <c r="B96" s="64">
        <v>122.38052999999999</v>
      </c>
    </row>
    <row r="97" spans="1:2">
      <c r="A97" s="3">
        <v>31686</v>
      </c>
      <c r="B97" s="64">
        <v>122.73126000000001</v>
      </c>
    </row>
    <row r="98" spans="1:2">
      <c r="A98" s="3">
        <v>31717</v>
      </c>
      <c r="B98" s="64">
        <v>123.12582</v>
      </c>
    </row>
    <row r="99" spans="1:2">
      <c r="A99" s="3">
        <v>31747</v>
      </c>
      <c r="B99" s="64">
        <v>123.62999000000001</v>
      </c>
    </row>
    <row r="100" spans="1:2">
      <c r="A100" s="3">
        <v>31778</v>
      </c>
      <c r="B100" s="64">
        <v>123.95878999999999</v>
      </c>
    </row>
    <row r="101" spans="1:2">
      <c r="A101" s="3">
        <v>31809</v>
      </c>
      <c r="B101" s="64">
        <v>124.33143</v>
      </c>
    </row>
    <row r="102" spans="1:2">
      <c r="A102" s="3">
        <v>31837</v>
      </c>
      <c r="B102" s="64">
        <v>124.74791999999999</v>
      </c>
    </row>
    <row r="103" spans="1:2">
      <c r="A103" s="3">
        <v>31868</v>
      </c>
      <c r="B103" s="64">
        <v>125.33976</v>
      </c>
    </row>
    <row r="104" spans="1:2">
      <c r="A104" s="3">
        <v>31898</v>
      </c>
      <c r="B104" s="64">
        <v>125.71241000000001</v>
      </c>
    </row>
    <row r="105" spans="1:2">
      <c r="A105" s="3">
        <v>31929</v>
      </c>
      <c r="B105" s="64">
        <v>126.10697</v>
      </c>
    </row>
    <row r="106" spans="1:2">
      <c r="A106" s="3">
        <v>31959</v>
      </c>
      <c r="B106" s="64">
        <v>126.61114000000001</v>
      </c>
    </row>
    <row r="107" spans="1:2">
      <c r="A107" s="3">
        <v>31990</v>
      </c>
      <c r="B107" s="64">
        <v>127.0057</v>
      </c>
    </row>
    <row r="108" spans="1:2">
      <c r="A108" s="3">
        <v>32021</v>
      </c>
      <c r="B108" s="64">
        <v>127.44410000000001</v>
      </c>
    </row>
    <row r="109" spans="1:2">
      <c r="A109" s="3">
        <v>32051</v>
      </c>
      <c r="B109" s="64">
        <v>127.94826999999999</v>
      </c>
    </row>
    <row r="110" spans="1:2">
      <c r="A110" s="3">
        <v>32082</v>
      </c>
      <c r="B110" s="64">
        <v>128.45242999999999</v>
      </c>
    </row>
    <row r="111" spans="1:2">
      <c r="A111" s="3">
        <v>32112</v>
      </c>
      <c r="B111" s="64">
        <v>128.95660000000001</v>
      </c>
    </row>
    <row r="112" spans="1:2">
      <c r="A112" s="3">
        <v>32143</v>
      </c>
      <c r="B112" s="64">
        <v>129.28540000000001</v>
      </c>
    </row>
    <row r="113" spans="1:2">
      <c r="A113" s="3">
        <v>32174</v>
      </c>
      <c r="B113" s="64">
        <v>129.83340999999999</v>
      </c>
    </row>
    <row r="114" spans="1:2">
      <c r="A114" s="3">
        <v>32203</v>
      </c>
      <c r="B114" s="64">
        <v>130.29373000000001</v>
      </c>
    </row>
    <row r="115" spans="1:2">
      <c r="A115" s="3">
        <v>32234</v>
      </c>
      <c r="B115" s="64">
        <v>130.88558</v>
      </c>
    </row>
    <row r="116" spans="1:2">
      <c r="A116" s="3">
        <v>32264</v>
      </c>
      <c r="B116" s="64">
        <v>131.17053999999999</v>
      </c>
    </row>
    <row r="117" spans="1:2">
      <c r="A117" s="3">
        <v>32295</v>
      </c>
      <c r="B117" s="64">
        <v>131.80623</v>
      </c>
    </row>
    <row r="118" spans="1:2">
      <c r="A118" s="3">
        <v>32325</v>
      </c>
      <c r="B118" s="64">
        <v>132.20079000000001</v>
      </c>
    </row>
    <row r="119" spans="1:2">
      <c r="A119" s="3">
        <v>32356</v>
      </c>
      <c r="B119" s="64">
        <v>132.41999000000001</v>
      </c>
    </row>
    <row r="120" spans="1:2">
      <c r="A120" s="3">
        <v>32387</v>
      </c>
      <c r="B120" s="64">
        <v>133.01184000000001</v>
      </c>
    </row>
    <row r="121" spans="1:2">
      <c r="A121" s="3">
        <v>32417</v>
      </c>
      <c r="B121" s="64">
        <v>133.42832000000001</v>
      </c>
    </row>
    <row r="122" spans="1:2">
      <c r="A122" s="3">
        <v>32448</v>
      </c>
      <c r="B122" s="64">
        <v>133.97632999999999</v>
      </c>
    </row>
    <row r="123" spans="1:2">
      <c r="A123" s="3">
        <v>32478</v>
      </c>
      <c r="B123" s="64">
        <v>134.39281</v>
      </c>
    </row>
    <row r="124" spans="1:2">
      <c r="A124" s="3">
        <v>32509</v>
      </c>
      <c r="B124" s="64">
        <v>134.76544999999999</v>
      </c>
    </row>
    <row r="125" spans="1:2">
      <c r="A125" s="3">
        <v>32540</v>
      </c>
      <c r="B125" s="64">
        <v>135.33537999999999</v>
      </c>
    </row>
    <row r="126" spans="1:2">
      <c r="A126" s="3">
        <v>32568</v>
      </c>
      <c r="B126" s="64">
        <v>135.79570000000001</v>
      </c>
    </row>
    <row r="127" spans="1:2">
      <c r="A127" s="3">
        <v>32599</v>
      </c>
      <c r="B127" s="64">
        <v>136.03683000000001</v>
      </c>
    </row>
    <row r="128" spans="1:2">
      <c r="A128" s="3">
        <v>32629</v>
      </c>
      <c r="B128" s="64">
        <v>136.36563000000001</v>
      </c>
    </row>
    <row r="129" spans="1:2">
      <c r="A129" s="3">
        <v>32660</v>
      </c>
      <c r="B129" s="64">
        <v>136.58483000000001</v>
      </c>
    </row>
    <row r="130" spans="1:2">
      <c r="A130" s="3">
        <v>32690</v>
      </c>
      <c r="B130" s="64">
        <v>136.86978999999999</v>
      </c>
    </row>
    <row r="131" spans="1:2">
      <c r="A131" s="3">
        <v>32721</v>
      </c>
      <c r="B131" s="64">
        <v>137.089</v>
      </c>
    </row>
    <row r="132" spans="1:2">
      <c r="A132" s="3">
        <v>32752</v>
      </c>
      <c r="B132" s="64">
        <v>137.37396000000001</v>
      </c>
    </row>
    <row r="133" spans="1:2">
      <c r="A133" s="3">
        <v>32782</v>
      </c>
      <c r="B133" s="64">
        <v>137.65891999999999</v>
      </c>
    </row>
    <row r="134" spans="1:2">
      <c r="A134" s="3">
        <v>32813</v>
      </c>
      <c r="B134" s="64">
        <v>137.98772</v>
      </c>
    </row>
    <row r="135" spans="1:2">
      <c r="A135" s="3">
        <v>32843</v>
      </c>
      <c r="B135" s="64">
        <v>138.25076999999999</v>
      </c>
    </row>
    <row r="136" spans="1:2">
      <c r="A136" s="3">
        <v>32874</v>
      </c>
      <c r="B136" s="64">
        <v>138.68916999999999</v>
      </c>
    </row>
    <row r="137" spans="1:2">
      <c r="A137" s="3">
        <v>32905</v>
      </c>
      <c r="B137" s="64">
        <v>139.12757999999999</v>
      </c>
    </row>
    <row r="138" spans="1:2">
      <c r="A138" s="3">
        <v>32933</v>
      </c>
      <c r="B138" s="64">
        <v>139.56598</v>
      </c>
    </row>
    <row r="139" spans="1:2">
      <c r="A139" s="3">
        <v>32964</v>
      </c>
      <c r="B139" s="64">
        <v>139.71942000000001</v>
      </c>
    </row>
    <row r="140" spans="1:2">
      <c r="A140" s="3">
        <v>32994</v>
      </c>
      <c r="B140" s="64">
        <v>140.07014000000001</v>
      </c>
    </row>
    <row r="141" spans="1:2">
      <c r="A141" s="3">
        <v>33025</v>
      </c>
      <c r="B141" s="64">
        <v>140.42087000000001</v>
      </c>
    </row>
    <row r="142" spans="1:2">
      <c r="A142" s="3">
        <v>33055</v>
      </c>
      <c r="B142" s="64">
        <v>140.44279</v>
      </c>
    </row>
    <row r="143" spans="1:2">
      <c r="A143" s="3">
        <v>33086</v>
      </c>
      <c r="B143" s="64">
        <v>140.42087000000001</v>
      </c>
    </row>
    <row r="144" spans="1:2">
      <c r="A144" s="3">
        <v>33117</v>
      </c>
      <c r="B144" s="64">
        <v>140.42087000000001</v>
      </c>
    </row>
    <row r="145" spans="1:2">
      <c r="A145" s="3">
        <v>33147</v>
      </c>
      <c r="B145" s="64">
        <v>140.50855000000001</v>
      </c>
    </row>
    <row r="146" spans="1:2">
      <c r="A146" s="3">
        <v>33178</v>
      </c>
      <c r="B146" s="64">
        <v>140.37702999999999</v>
      </c>
    </row>
    <row r="147" spans="1:2">
      <c r="A147" s="3">
        <v>33208</v>
      </c>
      <c r="B147" s="64">
        <v>140.37702999999999</v>
      </c>
    </row>
    <row r="148" spans="1:2">
      <c r="A148" s="3">
        <v>33239</v>
      </c>
      <c r="B148" s="64">
        <v>140.37702999999999</v>
      </c>
    </row>
    <row r="149" spans="1:2">
      <c r="A149" s="3">
        <v>33270</v>
      </c>
      <c r="B149" s="64">
        <v>140.17975000000001</v>
      </c>
    </row>
    <row r="150" spans="1:2">
      <c r="A150" s="3">
        <v>33298</v>
      </c>
      <c r="B150" s="64">
        <v>140.04821999999999</v>
      </c>
    </row>
    <row r="151" spans="1:2">
      <c r="A151" s="3">
        <v>33329</v>
      </c>
      <c r="B151" s="64">
        <v>140.07014000000001</v>
      </c>
    </row>
    <row r="152" spans="1:2">
      <c r="A152" s="3">
        <v>33359</v>
      </c>
      <c r="B152" s="64">
        <v>140.02629999999999</v>
      </c>
    </row>
    <row r="153" spans="1:2">
      <c r="A153" s="3">
        <v>33390</v>
      </c>
      <c r="B153" s="64">
        <v>140.22359</v>
      </c>
    </row>
    <row r="154" spans="1:2">
      <c r="A154" s="3">
        <v>33420</v>
      </c>
      <c r="B154" s="64">
        <v>140.42087000000001</v>
      </c>
    </row>
    <row r="155" spans="1:2">
      <c r="A155" s="3">
        <v>33451</v>
      </c>
      <c r="B155" s="64">
        <v>140.53047000000001</v>
      </c>
    </row>
    <row r="156" spans="1:2">
      <c r="A156" s="3">
        <v>33482</v>
      </c>
      <c r="B156" s="64">
        <v>140.74967000000001</v>
      </c>
    </row>
    <row r="157" spans="1:2">
      <c r="A157" s="3">
        <v>33512</v>
      </c>
      <c r="B157" s="64">
        <v>140.90311</v>
      </c>
    </row>
    <row r="158" spans="1:2">
      <c r="A158" s="3">
        <v>33543</v>
      </c>
      <c r="B158" s="64">
        <v>141.03462999999999</v>
      </c>
    </row>
    <row r="159" spans="1:2">
      <c r="A159" s="3">
        <v>33573</v>
      </c>
      <c r="B159" s="64">
        <v>141.05654999999999</v>
      </c>
    </row>
    <row r="160" spans="1:2">
      <c r="A160" s="3">
        <v>33604</v>
      </c>
      <c r="B160" s="64">
        <v>141.29768000000001</v>
      </c>
    </row>
    <row r="161" spans="1:2">
      <c r="A161" s="3">
        <v>33635</v>
      </c>
      <c r="B161" s="64">
        <v>141.36344</v>
      </c>
    </row>
    <row r="162" spans="1:2">
      <c r="A162" s="3">
        <v>33664</v>
      </c>
      <c r="B162" s="64">
        <v>141.64840000000001</v>
      </c>
    </row>
    <row r="163" spans="1:2">
      <c r="A163" s="3">
        <v>33695</v>
      </c>
      <c r="B163" s="64">
        <v>141.97720000000001</v>
      </c>
    </row>
    <row r="164" spans="1:2">
      <c r="A164" s="3">
        <v>33725</v>
      </c>
      <c r="B164" s="64">
        <v>142.17447999999999</v>
      </c>
    </row>
    <row r="165" spans="1:2">
      <c r="A165" s="3">
        <v>33756</v>
      </c>
      <c r="B165" s="64">
        <v>142.37177</v>
      </c>
    </row>
    <row r="166" spans="1:2">
      <c r="A166" s="3">
        <v>33786</v>
      </c>
      <c r="B166" s="64">
        <v>142.72248999999999</v>
      </c>
    </row>
    <row r="167" spans="1:2">
      <c r="A167" s="3">
        <v>33817</v>
      </c>
      <c r="B167" s="64">
        <v>143.07320999999999</v>
      </c>
    </row>
    <row r="168" spans="1:2">
      <c r="A168" s="3">
        <v>33848</v>
      </c>
      <c r="B168" s="64">
        <v>143.29241999999999</v>
      </c>
    </row>
    <row r="169" spans="1:2">
      <c r="A169" s="3">
        <v>33878</v>
      </c>
      <c r="B169" s="64">
        <v>143.8185</v>
      </c>
    </row>
    <row r="170" spans="1:2">
      <c r="A170" s="3">
        <v>33909</v>
      </c>
      <c r="B170" s="64">
        <v>144.0377</v>
      </c>
    </row>
    <row r="171" spans="1:2">
      <c r="A171" s="3">
        <v>33939</v>
      </c>
      <c r="B171" s="64">
        <v>144.45419000000001</v>
      </c>
    </row>
    <row r="172" spans="1:2">
      <c r="A172" s="3">
        <v>33970</v>
      </c>
      <c r="B172" s="64">
        <v>144.95835</v>
      </c>
    </row>
    <row r="173" spans="1:2">
      <c r="A173" s="3">
        <v>34001</v>
      </c>
      <c r="B173" s="64">
        <v>145.50636</v>
      </c>
    </row>
    <row r="174" spans="1:2">
      <c r="A174" s="3">
        <v>34029</v>
      </c>
      <c r="B174" s="64">
        <v>145.72556</v>
      </c>
    </row>
    <row r="175" spans="1:2">
      <c r="A175" s="3">
        <v>34060</v>
      </c>
      <c r="B175" s="64">
        <v>146.07628</v>
      </c>
    </row>
    <row r="176" spans="1:2">
      <c r="A176" s="3">
        <v>34090</v>
      </c>
      <c r="B176" s="64">
        <v>146.49277000000001</v>
      </c>
    </row>
    <row r="177" spans="1:2">
      <c r="A177" s="3">
        <v>34121</v>
      </c>
      <c r="B177" s="64">
        <v>146.95309</v>
      </c>
    </row>
    <row r="178" spans="1:2">
      <c r="A178" s="3">
        <v>34151</v>
      </c>
      <c r="B178" s="64">
        <v>147.45725999999999</v>
      </c>
    </row>
    <row r="179" spans="1:2">
      <c r="A179" s="3">
        <v>34182</v>
      </c>
      <c r="B179" s="64">
        <v>147.89565999999999</v>
      </c>
    </row>
    <row r="180" spans="1:2">
      <c r="A180" s="3">
        <v>34213</v>
      </c>
      <c r="B180" s="64">
        <v>148.35597999999999</v>
      </c>
    </row>
    <row r="181" spans="1:2">
      <c r="A181" s="3">
        <v>34243</v>
      </c>
      <c r="B181" s="64">
        <v>148.70670999999999</v>
      </c>
    </row>
    <row r="182" spans="1:2">
      <c r="A182" s="3">
        <v>34274</v>
      </c>
      <c r="B182" s="64">
        <v>149.34238999999999</v>
      </c>
    </row>
    <row r="183" spans="1:2">
      <c r="A183" s="3">
        <v>34304</v>
      </c>
      <c r="B183" s="64">
        <v>149.8904</v>
      </c>
    </row>
    <row r="184" spans="1:2">
      <c r="A184" s="3">
        <v>34335</v>
      </c>
      <c r="B184" s="64">
        <v>150.30688000000001</v>
      </c>
    </row>
    <row r="185" spans="1:2">
      <c r="A185" s="3">
        <v>34366</v>
      </c>
      <c r="B185" s="64">
        <v>150.76721000000001</v>
      </c>
    </row>
    <row r="186" spans="1:2">
      <c r="A186" s="3">
        <v>34394</v>
      </c>
      <c r="B186" s="64">
        <v>151.42481000000001</v>
      </c>
    </row>
    <row r="187" spans="1:2">
      <c r="A187" s="3">
        <v>34425</v>
      </c>
      <c r="B187" s="64">
        <v>151.99474000000001</v>
      </c>
    </row>
    <row r="188" spans="1:2">
      <c r="A188" s="3">
        <v>34455</v>
      </c>
      <c r="B188" s="64">
        <v>152.71811</v>
      </c>
    </row>
    <row r="189" spans="1:2">
      <c r="A189" s="3">
        <v>34486</v>
      </c>
      <c r="B189" s="64">
        <v>153.24419</v>
      </c>
    </row>
    <row r="190" spans="1:2">
      <c r="A190" s="3">
        <v>34516</v>
      </c>
      <c r="B190" s="64">
        <v>153.81412</v>
      </c>
    </row>
    <row r="191" spans="1:2">
      <c r="A191" s="3">
        <v>34547</v>
      </c>
      <c r="B191" s="64">
        <v>154.40595999999999</v>
      </c>
    </row>
    <row r="192" spans="1:2">
      <c r="A192" s="3">
        <v>34578</v>
      </c>
      <c r="B192" s="64">
        <v>154.97588999999999</v>
      </c>
    </row>
    <row r="193" spans="1:2">
      <c r="A193" s="3">
        <v>34608</v>
      </c>
      <c r="B193" s="64">
        <v>155.48005000000001</v>
      </c>
    </row>
    <row r="194" spans="1:2">
      <c r="A194" s="3">
        <v>34639</v>
      </c>
      <c r="B194" s="64">
        <v>156.1815</v>
      </c>
    </row>
    <row r="195" spans="1:2">
      <c r="A195" s="3">
        <v>34669</v>
      </c>
      <c r="B195" s="64">
        <v>156.77334999999999</v>
      </c>
    </row>
    <row r="196" spans="1:2">
      <c r="A196" s="3">
        <v>34700</v>
      </c>
      <c r="B196" s="64">
        <v>157.23366999999999</v>
      </c>
    </row>
    <row r="197" spans="1:2">
      <c r="A197" s="3">
        <v>34731</v>
      </c>
      <c r="B197" s="64">
        <v>157.80359000000001</v>
      </c>
    </row>
    <row r="198" spans="1:2">
      <c r="A198" s="3">
        <v>34759</v>
      </c>
      <c r="B198" s="64">
        <v>158.22008</v>
      </c>
    </row>
    <row r="199" spans="1:2">
      <c r="A199" s="3">
        <v>34790</v>
      </c>
      <c r="B199" s="64">
        <v>158.32968</v>
      </c>
    </row>
    <row r="200" spans="1:2">
      <c r="A200" s="3">
        <v>34820</v>
      </c>
      <c r="B200" s="64">
        <v>158.74616</v>
      </c>
    </row>
    <row r="201" spans="1:2">
      <c r="A201" s="3">
        <v>34851</v>
      </c>
      <c r="B201" s="64">
        <v>159.11881</v>
      </c>
    </row>
    <row r="202" spans="1:2">
      <c r="A202" s="3">
        <v>34881</v>
      </c>
      <c r="B202" s="64">
        <v>159.38184999999999</v>
      </c>
    </row>
    <row r="203" spans="1:2">
      <c r="A203" s="3">
        <v>34912</v>
      </c>
      <c r="B203" s="64">
        <v>159.82024999999999</v>
      </c>
    </row>
    <row r="204" spans="1:2">
      <c r="A204" s="3">
        <v>34943</v>
      </c>
      <c r="B204" s="64">
        <v>160.34634</v>
      </c>
    </row>
    <row r="205" spans="1:2">
      <c r="A205" s="3">
        <v>34973</v>
      </c>
      <c r="B205" s="64">
        <v>160.76282</v>
      </c>
    </row>
    <row r="206" spans="1:2">
      <c r="A206" s="3">
        <v>35004</v>
      </c>
      <c r="B206" s="64">
        <v>161.06970999999999</v>
      </c>
    </row>
    <row r="207" spans="1:2">
      <c r="A207" s="3">
        <v>35034</v>
      </c>
      <c r="B207" s="64">
        <v>161.46427</v>
      </c>
    </row>
    <row r="208" spans="1:2">
      <c r="A208" s="3">
        <v>35065</v>
      </c>
      <c r="B208" s="64">
        <v>161.68347</v>
      </c>
    </row>
    <row r="209" spans="1:2">
      <c r="A209" s="3">
        <v>35096</v>
      </c>
      <c r="B209" s="64">
        <v>162.31916000000001</v>
      </c>
    </row>
    <row r="210" spans="1:2">
      <c r="A210" s="3">
        <v>35125</v>
      </c>
      <c r="B210" s="64">
        <v>162.77948000000001</v>
      </c>
    </row>
    <row r="211" spans="1:2">
      <c r="A211" s="3">
        <v>35156</v>
      </c>
      <c r="B211" s="64">
        <v>163.15213</v>
      </c>
    </row>
    <row r="212" spans="1:2">
      <c r="A212" s="3">
        <v>35186</v>
      </c>
      <c r="B212" s="64">
        <v>163.70013</v>
      </c>
    </row>
    <row r="213" spans="1:2">
      <c r="A213" s="3">
        <v>35217</v>
      </c>
      <c r="B213" s="64">
        <v>164.46734000000001</v>
      </c>
    </row>
    <row r="214" spans="1:2">
      <c r="A214" s="3">
        <v>35247</v>
      </c>
      <c r="B214" s="64">
        <v>164.79614000000001</v>
      </c>
    </row>
    <row r="215" spans="1:2">
      <c r="A215" s="3">
        <v>35278</v>
      </c>
      <c r="B215" s="64">
        <v>165.51951</v>
      </c>
    </row>
    <row r="216" spans="1:2">
      <c r="A216" s="3">
        <v>35309</v>
      </c>
      <c r="B216" s="64">
        <v>165.87022999999999</v>
      </c>
    </row>
    <row r="217" spans="1:2">
      <c r="A217" s="3">
        <v>35339</v>
      </c>
      <c r="B217" s="64">
        <v>166.35248000000001</v>
      </c>
    </row>
    <row r="218" spans="1:2">
      <c r="A218" s="3">
        <v>35370</v>
      </c>
      <c r="B218" s="64">
        <v>166.72512</v>
      </c>
    </row>
    <row r="219" spans="1:2">
      <c r="A219" s="3">
        <v>35400</v>
      </c>
      <c r="B219" s="64">
        <v>167.18544</v>
      </c>
    </row>
    <row r="220" spans="1:2">
      <c r="A220" s="3">
        <v>35431</v>
      </c>
      <c r="B220" s="64">
        <v>167.75537</v>
      </c>
    </row>
    <row r="221" spans="1:2">
      <c r="A221" s="3">
        <v>35462</v>
      </c>
      <c r="B221" s="64">
        <v>168.3253</v>
      </c>
    </row>
    <row r="222" spans="1:2">
      <c r="A222" s="3">
        <v>35490</v>
      </c>
      <c r="B222" s="64">
        <v>168.89521999999999</v>
      </c>
    </row>
    <row r="223" spans="1:2">
      <c r="A223" s="3">
        <v>35521</v>
      </c>
      <c r="B223" s="64">
        <v>169.53091000000001</v>
      </c>
    </row>
    <row r="224" spans="1:2">
      <c r="A224" s="3">
        <v>35551</v>
      </c>
      <c r="B224" s="64">
        <v>170.16659000000001</v>
      </c>
    </row>
    <row r="225" spans="1:2">
      <c r="A225" s="3">
        <v>35582</v>
      </c>
      <c r="B225" s="64">
        <v>170.60499999999999</v>
      </c>
    </row>
    <row r="226" spans="1:2">
      <c r="A226" s="3">
        <v>35612</v>
      </c>
      <c r="B226" s="64">
        <v>171.21876</v>
      </c>
    </row>
    <row r="227" spans="1:2">
      <c r="A227" s="3">
        <v>35643</v>
      </c>
      <c r="B227" s="64">
        <v>171.56949</v>
      </c>
    </row>
    <row r="228" spans="1:2">
      <c r="A228" s="3">
        <v>35674</v>
      </c>
      <c r="B228" s="64">
        <v>172.18324999999999</v>
      </c>
    </row>
    <row r="229" spans="1:2">
      <c r="A229" s="3">
        <v>35704</v>
      </c>
      <c r="B229" s="64">
        <v>172.92854</v>
      </c>
    </row>
    <row r="230" spans="1:2">
      <c r="A230" s="3">
        <v>35735</v>
      </c>
      <c r="B230" s="64">
        <v>173.52038999999999</v>
      </c>
    </row>
    <row r="231" spans="1:2">
      <c r="A231" s="3">
        <v>35765</v>
      </c>
      <c r="B231" s="64">
        <v>174.09030999999999</v>
      </c>
    </row>
    <row r="232" spans="1:2">
      <c r="A232" s="3">
        <v>35796</v>
      </c>
      <c r="B232" s="64">
        <v>174.726</v>
      </c>
    </row>
    <row r="233" spans="1:2">
      <c r="A233" s="3">
        <v>35827</v>
      </c>
      <c r="B233" s="64">
        <v>175.1644</v>
      </c>
    </row>
    <row r="234" spans="1:2">
      <c r="A234" s="3">
        <v>35855</v>
      </c>
      <c r="B234" s="64">
        <v>175.55896999999999</v>
      </c>
    </row>
    <row r="235" spans="1:2">
      <c r="A235" s="3">
        <v>35886</v>
      </c>
      <c r="B235" s="64">
        <v>176.39193</v>
      </c>
    </row>
    <row r="236" spans="1:2">
      <c r="A236" s="3">
        <v>35916</v>
      </c>
      <c r="B236" s="64">
        <v>176.87418</v>
      </c>
    </row>
    <row r="237" spans="1:2">
      <c r="A237" s="3">
        <v>35947</v>
      </c>
      <c r="B237" s="64">
        <v>177.37834000000001</v>
      </c>
    </row>
    <row r="238" spans="1:2">
      <c r="A238" s="3">
        <v>35977</v>
      </c>
      <c r="B238" s="64">
        <v>177.81675000000001</v>
      </c>
    </row>
    <row r="239" spans="1:2">
      <c r="A239" s="3">
        <v>36008</v>
      </c>
      <c r="B239" s="64">
        <v>178.36474999999999</v>
      </c>
    </row>
    <row r="240" spans="1:2">
      <c r="A240" s="3">
        <v>36039</v>
      </c>
      <c r="B240" s="64">
        <v>178.80315999999999</v>
      </c>
    </row>
    <row r="241" spans="1:2">
      <c r="A241" s="3">
        <v>36069</v>
      </c>
      <c r="B241" s="64">
        <v>179.37307999999999</v>
      </c>
    </row>
    <row r="242" spans="1:2">
      <c r="A242" s="3">
        <v>36100</v>
      </c>
      <c r="B242" s="64">
        <v>179.96493000000001</v>
      </c>
    </row>
    <row r="243" spans="1:2">
      <c r="A243" s="3">
        <v>36130</v>
      </c>
      <c r="B243" s="64">
        <v>180.57868999999999</v>
      </c>
    </row>
    <row r="244" spans="1:2">
      <c r="A244" s="3">
        <v>36161</v>
      </c>
      <c r="B244" s="64">
        <v>181.08286000000001</v>
      </c>
    </row>
    <row r="245" spans="1:2">
      <c r="A245" s="3">
        <v>36192</v>
      </c>
      <c r="B245" s="64">
        <v>181.63086000000001</v>
      </c>
    </row>
    <row r="246" spans="1:2">
      <c r="A246" s="3">
        <v>36220</v>
      </c>
      <c r="B246" s="64">
        <v>182.24463</v>
      </c>
    </row>
    <row r="247" spans="1:2">
      <c r="A247" s="3">
        <v>36251</v>
      </c>
      <c r="B247" s="64">
        <v>182.77071000000001</v>
      </c>
    </row>
    <row r="248" spans="1:2">
      <c r="A248" s="3">
        <v>36281</v>
      </c>
      <c r="B248" s="64">
        <v>183.38448</v>
      </c>
    </row>
    <row r="249" spans="1:2">
      <c r="A249" s="3">
        <v>36312</v>
      </c>
      <c r="B249" s="64">
        <v>183.82288</v>
      </c>
    </row>
    <row r="250" spans="1:2">
      <c r="A250" s="3">
        <v>36342</v>
      </c>
      <c r="B250" s="64">
        <v>184.41472999999999</v>
      </c>
    </row>
    <row r="251" spans="1:2">
      <c r="A251" s="3">
        <v>36373</v>
      </c>
      <c r="B251" s="64">
        <v>184.94082</v>
      </c>
    </row>
    <row r="252" spans="1:2">
      <c r="A252" s="3">
        <v>36404</v>
      </c>
      <c r="B252" s="64">
        <v>185.42305999999999</v>
      </c>
    </row>
    <row r="253" spans="1:2">
      <c r="A253" s="3">
        <v>36434</v>
      </c>
      <c r="B253" s="64">
        <v>186.10258999999999</v>
      </c>
    </row>
    <row r="254" spans="1:2">
      <c r="A254" s="3">
        <v>36465</v>
      </c>
      <c r="B254" s="64">
        <v>186.62867</v>
      </c>
    </row>
    <row r="255" spans="1:2">
      <c r="A255" s="3">
        <v>36495</v>
      </c>
      <c r="B255" s="64">
        <v>187.33011999999999</v>
      </c>
    </row>
    <row r="256" spans="1:2">
      <c r="A256" s="3">
        <v>36526</v>
      </c>
      <c r="B256" s="64">
        <v>187.83428000000001</v>
      </c>
    </row>
    <row r="257" spans="1:2">
      <c r="A257" s="3">
        <v>36557</v>
      </c>
      <c r="B257" s="64">
        <v>188.25076999999999</v>
      </c>
    </row>
    <row r="258" spans="1:2">
      <c r="A258" s="3">
        <v>36586</v>
      </c>
      <c r="B258" s="64">
        <v>189.10566</v>
      </c>
    </row>
    <row r="259" spans="1:2">
      <c r="A259" s="3">
        <v>36617</v>
      </c>
      <c r="B259" s="64">
        <v>189.80709999999999</v>
      </c>
    </row>
    <row r="260" spans="1:2">
      <c r="A260" s="3">
        <v>36647</v>
      </c>
      <c r="B260" s="64">
        <v>190.17975000000001</v>
      </c>
    </row>
    <row r="261" spans="1:2">
      <c r="A261" s="3">
        <v>36678</v>
      </c>
      <c r="B261" s="64">
        <v>190.50855000000001</v>
      </c>
    </row>
    <row r="262" spans="1:2">
      <c r="A262" s="3">
        <v>36708</v>
      </c>
      <c r="B262" s="64">
        <v>190.94694999999999</v>
      </c>
    </row>
    <row r="263" spans="1:2">
      <c r="A263" s="3">
        <v>36739</v>
      </c>
      <c r="B263" s="64">
        <v>191.18808000000001</v>
      </c>
    </row>
    <row r="264" spans="1:2">
      <c r="A264" s="3">
        <v>36770</v>
      </c>
      <c r="B264" s="64">
        <v>191.71415999999999</v>
      </c>
    </row>
    <row r="265" spans="1:2">
      <c r="A265" s="3">
        <v>36800</v>
      </c>
      <c r="B265" s="64">
        <v>191.97720000000001</v>
      </c>
    </row>
    <row r="266" spans="1:2">
      <c r="A266" s="3">
        <v>36831</v>
      </c>
      <c r="B266" s="64">
        <v>192.41560999999999</v>
      </c>
    </row>
    <row r="267" spans="1:2">
      <c r="A267" s="3">
        <v>36861</v>
      </c>
      <c r="B267" s="64">
        <v>192.76633000000001</v>
      </c>
    </row>
    <row r="268" spans="1:2">
      <c r="A268" s="3">
        <v>36892</v>
      </c>
      <c r="B268" s="64">
        <v>192.78825000000001</v>
      </c>
    </row>
    <row r="269" spans="1:2">
      <c r="A269" s="3">
        <v>36923</v>
      </c>
      <c r="B269" s="64">
        <v>193.09513000000001</v>
      </c>
    </row>
    <row r="270" spans="1:2">
      <c r="A270" s="3">
        <v>36951</v>
      </c>
      <c r="B270" s="64">
        <v>193.2705</v>
      </c>
    </row>
    <row r="271" spans="1:2">
      <c r="A271" s="3">
        <v>36982</v>
      </c>
      <c r="B271" s="64">
        <v>193.2705</v>
      </c>
    </row>
    <row r="272" spans="1:2">
      <c r="A272" s="3">
        <v>37012</v>
      </c>
      <c r="B272" s="64">
        <v>193.57738000000001</v>
      </c>
    </row>
    <row r="273" spans="1:2">
      <c r="A273" s="3">
        <v>37043</v>
      </c>
      <c r="B273" s="64">
        <v>193.4897</v>
      </c>
    </row>
    <row r="274" spans="1:2">
      <c r="A274" s="3">
        <v>37073</v>
      </c>
      <c r="B274" s="64">
        <v>193.53353999999999</v>
      </c>
    </row>
    <row r="275" spans="1:2">
      <c r="A275" s="3">
        <v>37104</v>
      </c>
      <c r="B275" s="64">
        <v>193.42393999999999</v>
      </c>
    </row>
    <row r="276" spans="1:2">
      <c r="A276" s="3">
        <v>37135</v>
      </c>
      <c r="B276" s="64">
        <v>193.3801</v>
      </c>
    </row>
    <row r="277" spans="1:2">
      <c r="A277" s="3">
        <v>37165</v>
      </c>
      <c r="B277" s="64">
        <v>193.07320999999999</v>
      </c>
    </row>
    <row r="278" spans="1:2">
      <c r="A278" s="3">
        <v>37196</v>
      </c>
      <c r="B278" s="64">
        <v>192.87593000000001</v>
      </c>
    </row>
    <row r="279" spans="1:2">
      <c r="A279" s="3">
        <v>37226</v>
      </c>
      <c r="B279" s="64">
        <v>192.78825000000001</v>
      </c>
    </row>
    <row r="280" spans="1:2">
      <c r="A280" s="3">
        <v>37257</v>
      </c>
      <c r="B280" s="64">
        <v>192.89785000000001</v>
      </c>
    </row>
    <row r="281" spans="1:2">
      <c r="A281" s="3">
        <v>37288</v>
      </c>
      <c r="B281" s="64">
        <v>192.96360999999999</v>
      </c>
    </row>
    <row r="282" spans="1:2">
      <c r="A282" s="3">
        <v>37316</v>
      </c>
      <c r="B282" s="64">
        <v>193.16088999999999</v>
      </c>
    </row>
    <row r="283" spans="1:2">
      <c r="A283" s="3">
        <v>37347</v>
      </c>
      <c r="B283" s="64">
        <v>193.16088999999999</v>
      </c>
    </row>
    <row r="284" spans="1:2">
      <c r="A284" s="3">
        <v>37377</v>
      </c>
      <c r="B284" s="64">
        <v>193.4897</v>
      </c>
    </row>
    <row r="285" spans="1:2">
      <c r="A285" s="3">
        <v>37408</v>
      </c>
      <c r="B285" s="64">
        <v>193.75273999999999</v>
      </c>
    </row>
    <row r="286" spans="1:2">
      <c r="A286" s="3">
        <v>37438</v>
      </c>
      <c r="B286" s="64">
        <v>193.9281</v>
      </c>
    </row>
    <row r="287" spans="1:2">
      <c r="A287" s="3">
        <v>37469</v>
      </c>
      <c r="B287" s="64">
        <v>194.19113999999999</v>
      </c>
    </row>
    <row r="288" spans="1:2">
      <c r="A288" s="3">
        <v>37500</v>
      </c>
      <c r="B288" s="64">
        <v>194.34459000000001</v>
      </c>
    </row>
    <row r="289" spans="1:2">
      <c r="A289" s="3">
        <v>37530</v>
      </c>
      <c r="B289" s="64">
        <v>194.67339000000001</v>
      </c>
    </row>
    <row r="290" spans="1:2">
      <c r="A290" s="3">
        <v>37561</v>
      </c>
      <c r="B290" s="64">
        <v>194.73915</v>
      </c>
    </row>
    <row r="291" spans="1:2">
      <c r="A291" s="3">
        <v>37591</v>
      </c>
      <c r="B291" s="64">
        <v>194.78299000000001</v>
      </c>
    </row>
    <row r="292" spans="1:2">
      <c r="A292" s="3">
        <v>37622</v>
      </c>
      <c r="B292" s="64">
        <v>195.28715</v>
      </c>
    </row>
    <row r="293" spans="1:2">
      <c r="A293" s="3">
        <v>37653</v>
      </c>
      <c r="B293" s="64">
        <v>195.26523</v>
      </c>
    </row>
    <row r="294" spans="1:2">
      <c r="A294" s="3">
        <v>37681</v>
      </c>
      <c r="B294" s="64">
        <v>195.28715</v>
      </c>
    </row>
    <row r="295" spans="1:2">
      <c r="A295" s="3">
        <v>37712</v>
      </c>
      <c r="B295" s="64">
        <v>195.35292000000001</v>
      </c>
    </row>
    <row r="296" spans="1:2">
      <c r="A296" s="3">
        <v>37742</v>
      </c>
      <c r="B296" s="64">
        <v>195.48444000000001</v>
      </c>
    </row>
    <row r="297" spans="1:2">
      <c r="A297" s="3">
        <v>37773</v>
      </c>
      <c r="B297" s="64">
        <v>195.61596</v>
      </c>
    </row>
    <row r="298" spans="1:2">
      <c r="A298" s="3">
        <v>37803</v>
      </c>
      <c r="B298" s="64">
        <v>195.98859999999999</v>
      </c>
    </row>
    <row r="299" spans="1:2">
      <c r="A299" s="3">
        <v>37834</v>
      </c>
      <c r="B299" s="64">
        <v>196.27356</v>
      </c>
    </row>
    <row r="300" spans="1:2">
      <c r="A300" s="3">
        <v>37865</v>
      </c>
      <c r="B300" s="64">
        <v>196.58045000000001</v>
      </c>
    </row>
    <row r="301" spans="1:2">
      <c r="A301" s="3">
        <v>37895</v>
      </c>
      <c r="B301" s="64">
        <v>197.15037000000001</v>
      </c>
    </row>
    <row r="302" spans="1:2">
      <c r="A302" s="3">
        <v>37926</v>
      </c>
      <c r="B302" s="64">
        <v>197.63262</v>
      </c>
    </row>
    <row r="303" spans="1:2">
      <c r="A303" s="3">
        <v>37956</v>
      </c>
      <c r="B303" s="64">
        <v>198.11485999999999</v>
      </c>
    </row>
    <row r="304" spans="1:2">
      <c r="A304" s="3">
        <v>37987</v>
      </c>
      <c r="B304" s="64">
        <v>198.55327</v>
      </c>
    </row>
    <row r="305" spans="1:2">
      <c r="A305" s="3">
        <v>38018</v>
      </c>
      <c r="B305" s="64">
        <v>199.01358999999999</v>
      </c>
    </row>
    <row r="306" spans="1:2">
      <c r="A306" s="3">
        <v>38047</v>
      </c>
      <c r="B306" s="64">
        <v>199.40815000000001</v>
      </c>
    </row>
    <row r="307" spans="1:2">
      <c r="A307" s="3">
        <v>38078</v>
      </c>
      <c r="B307" s="64">
        <v>200.08768000000001</v>
      </c>
    </row>
    <row r="308" spans="1:2">
      <c r="A308" s="3">
        <v>38108</v>
      </c>
      <c r="B308" s="64">
        <v>200.59184999999999</v>
      </c>
    </row>
    <row r="309" spans="1:2">
      <c r="A309" s="3">
        <v>38139</v>
      </c>
      <c r="B309" s="64">
        <v>201.03025</v>
      </c>
    </row>
    <row r="310" spans="1:2">
      <c r="A310" s="3">
        <v>38169</v>
      </c>
      <c r="B310" s="64">
        <v>201.51249000000001</v>
      </c>
    </row>
    <row r="311" spans="1:2">
      <c r="A311" s="3">
        <v>38200</v>
      </c>
      <c r="B311" s="64">
        <v>201.95089999999999</v>
      </c>
    </row>
    <row r="312" spans="1:2">
      <c r="A312" s="3">
        <v>38231</v>
      </c>
      <c r="B312" s="64">
        <v>202.41121999999999</v>
      </c>
    </row>
    <row r="313" spans="1:2">
      <c r="A313" s="3">
        <v>38261</v>
      </c>
      <c r="B313" s="64">
        <v>202.91539</v>
      </c>
    </row>
    <row r="314" spans="1:2">
      <c r="A314" s="3">
        <v>38292</v>
      </c>
      <c r="B314" s="64">
        <v>203.37571</v>
      </c>
    </row>
    <row r="315" spans="1:2">
      <c r="A315" s="3">
        <v>38322</v>
      </c>
      <c r="B315" s="64">
        <v>203.77028000000001</v>
      </c>
    </row>
    <row r="316" spans="1:2">
      <c r="A316" s="3">
        <v>38353</v>
      </c>
      <c r="B316" s="64">
        <v>204.29635999999999</v>
      </c>
    </row>
    <row r="317" spans="1:2">
      <c r="A317" s="3">
        <v>38384</v>
      </c>
      <c r="B317" s="64">
        <v>204.69093000000001</v>
      </c>
    </row>
    <row r="318" spans="1:2">
      <c r="A318" s="3">
        <v>38412</v>
      </c>
      <c r="B318" s="64">
        <v>205.26085</v>
      </c>
    </row>
    <row r="319" spans="1:2">
      <c r="A319" s="3">
        <v>38443</v>
      </c>
      <c r="B319" s="64">
        <v>205.80886000000001</v>
      </c>
    </row>
    <row r="320" spans="1:2">
      <c r="A320" s="3">
        <v>38473</v>
      </c>
      <c r="B320" s="64">
        <v>206.35686000000001</v>
      </c>
    </row>
    <row r="321" spans="1:2">
      <c r="A321" s="3">
        <v>38504</v>
      </c>
      <c r="B321" s="64">
        <v>206.94871000000001</v>
      </c>
    </row>
    <row r="322" spans="1:2">
      <c r="A322" s="3">
        <v>38534</v>
      </c>
      <c r="B322" s="64">
        <v>207.54055</v>
      </c>
    </row>
    <row r="323" spans="1:2">
      <c r="A323" s="3">
        <v>38565</v>
      </c>
      <c r="B323" s="64">
        <v>208.13239999999999</v>
      </c>
    </row>
    <row r="324" spans="1:2">
      <c r="A324" s="3">
        <v>38596</v>
      </c>
      <c r="B324" s="64">
        <v>208.48312000000001</v>
      </c>
    </row>
    <row r="325" spans="1:2">
      <c r="A325" s="3">
        <v>38626</v>
      </c>
      <c r="B325" s="64">
        <v>208.96537000000001</v>
      </c>
    </row>
    <row r="326" spans="1:2">
      <c r="A326" s="3">
        <v>38657</v>
      </c>
      <c r="B326" s="64">
        <v>209.60104999999999</v>
      </c>
    </row>
    <row r="327" spans="1:2">
      <c r="A327" s="3">
        <v>38687</v>
      </c>
      <c r="B327" s="64">
        <v>210.17097999999999</v>
      </c>
    </row>
    <row r="328" spans="1:2">
      <c r="A328" s="3">
        <v>38718</v>
      </c>
      <c r="B328" s="64">
        <v>210.89434</v>
      </c>
    </row>
    <row r="329" spans="1:2">
      <c r="A329" s="3">
        <v>38749</v>
      </c>
      <c r="B329" s="64">
        <v>211.42043000000001</v>
      </c>
    </row>
    <row r="330" spans="1:2">
      <c r="A330" s="3">
        <v>38777</v>
      </c>
      <c r="B330" s="64">
        <v>212.18763999999999</v>
      </c>
    </row>
    <row r="331" spans="1:2">
      <c r="A331" s="3">
        <v>38808</v>
      </c>
      <c r="B331" s="64">
        <v>212.75756000000001</v>
      </c>
    </row>
    <row r="332" spans="1:2">
      <c r="A332" s="3">
        <v>38838</v>
      </c>
      <c r="B332" s="64">
        <v>213.28364999999999</v>
      </c>
    </row>
    <row r="333" spans="1:2">
      <c r="A333" s="3">
        <v>38869</v>
      </c>
      <c r="B333" s="64">
        <v>213.67821000000001</v>
      </c>
    </row>
    <row r="334" spans="1:2">
      <c r="A334" s="3">
        <v>38899</v>
      </c>
      <c r="B334" s="64">
        <v>214.07277999999999</v>
      </c>
    </row>
    <row r="335" spans="1:2">
      <c r="A335" s="3">
        <v>38930</v>
      </c>
      <c r="B335" s="64">
        <v>214.55502000000001</v>
      </c>
    </row>
    <row r="336" spans="1:2">
      <c r="A336" s="3">
        <v>38961</v>
      </c>
      <c r="B336" s="64">
        <v>215.12495000000001</v>
      </c>
    </row>
    <row r="337" spans="1:2">
      <c r="A337" s="3">
        <v>38991</v>
      </c>
      <c r="B337" s="64">
        <v>215.49759</v>
      </c>
    </row>
    <row r="338" spans="1:2">
      <c r="A338" s="3">
        <v>39022</v>
      </c>
      <c r="B338" s="64">
        <v>215.89214999999999</v>
      </c>
    </row>
    <row r="339" spans="1:2">
      <c r="A339" s="3">
        <v>39052</v>
      </c>
      <c r="B339" s="64">
        <v>216.52784</v>
      </c>
    </row>
    <row r="340" spans="1:2">
      <c r="A340" s="3">
        <v>39083</v>
      </c>
      <c r="B340" s="64">
        <v>216.94432</v>
      </c>
    </row>
    <row r="341" spans="1:2">
      <c r="A341" s="3">
        <v>39114</v>
      </c>
      <c r="B341" s="64">
        <v>217.47040999999999</v>
      </c>
    </row>
    <row r="342" spans="1:2">
      <c r="A342" s="3">
        <v>39142</v>
      </c>
      <c r="B342" s="64">
        <v>218.12800999999999</v>
      </c>
    </row>
    <row r="343" spans="1:2">
      <c r="A343" s="3">
        <v>39173</v>
      </c>
      <c r="B343" s="64">
        <v>218.47873999999999</v>
      </c>
    </row>
    <row r="344" spans="1:2">
      <c r="A344" s="3">
        <v>39203</v>
      </c>
      <c r="B344" s="64">
        <v>219.07058000000001</v>
      </c>
    </row>
    <row r="345" spans="1:2">
      <c r="A345" s="3">
        <v>39234</v>
      </c>
      <c r="B345" s="64">
        <v>219.2021</v>
      </c>
    </row>
    <row r="346" spans="1:2">
      <c r="A346" s="3">
        <v>39264</v>
      </c>
      <c r="B346" s="64">
        <v>219.44323</v>
      </c>
    </row>
    <row r="347" spans="1:2">
      <c r="A347" s="3">
        <v>39295</v>
      </c>
      <c r="B347" s="64">
        <v>219.81586999999999</v>
      </c>
    </row>
    <row r="348" spans="1:2">
      <c r="A348" s="3">
        <v>39326</v>
      </c>
      <c r="B348" s="64">
        <v>220.03506999999999</v>
      </c>
    </row>
    <row r="349" spans="1:2">
      <c r="A349" s="3">
        <v>39356</v>
      </c>
      <c r="B349" s="64">
        <v>220.36387999999999</v>
      </c>
    </row>
    <row r="350" spans="1:2">
      <c r="A350" s="3">
        <v>39387</v>
      </c>
      <c r="B350" s="64">
        <v>220.71459999999999</v>
      </c>
    </row>
    <row r="351" spans="1:2">
      <c r="A351" s="3">
        <v>39417</v>
      </c>
      <c r="B351" s="64">
        <v>220.78036</v>
      </c>
    </row>
    <row r="352" spans="1:2">
      <c r="A352" s="3">
        <v>39448</v>
      </c>
      <c r="B352" s="64">
        <v>221.10916</v>
      </c>
    </row>
    <row r="353" spans="1:2">
      <c r="A353" s="3">
        <v>39479</v>
      </c>
      <c r="B353" s="64">
        <v>221.43797000000001</v>
      </c>
    </row>
    <row r="354" spans="1:2">
      <c r="A354" s="3">
        <v>39508</v>
      </c>
      <c r="B354" s="64">
        <v>221.43797000000001</v>
      </c>
    </row>
    <row r="355" spans="1:2">
      <c r="A355" s="3">
        <v>39539</v>
      </c>
      <c r="B355" s="64">
        <v>221.65717000000001</v>
      </c>
    </row>
    <row r="356" spans="1:2">
      <c r="A356" s="3">
        <v>39569</v>
      </c>
      <c r="B356" s="64">
        <v>221.37221</v>
      </c>
    </row>
    <row r="357" spans="1:2">
      <c r="A357" s="3">
        <v>39600</v>
      </c>
      <c r="B357" s="64">
        <v>221.26259999999999</v>
      </c>
    </row>
    <row r="358" spans="1:2">
      <c r="A358" s="3">
        <v>39630</v>
      </c>
      <c r="B358" s="64">
        <v>221.13108</v>
      </c>
    </row>
    <row r="359" spans="1:2">
      <c r="A359" s="3">
        <v>39661</v>
      </c>
      <c r="B359" s="64">
        <v>220.84612000000001</v>
      </c>
    </row>
    <row r="360" spans="1:2">
      <c r="A360" s="3">
        <v>39692</v>
      </c>
      <c r="B360" s="64">
        <v>220.60499999999999</v>
      </c>
    </row>
    <row r="361" spans="1:2">
      <c r="A361" s="3">
        <v>39722</v>
      </c>
      <c r="B361" s="64">
        <v>219.94739000000001</v>
      </c>
    </row>
    <row r="362" spans="1:2">
      <c r="A362" s="3">
        <v>39753</v>
      </c>
      <c r="B362" s="64">
        <v>219.2021</v>
      </c>
    </row>
    <row r="363" spans="1:2">
      <c r="A363" s="3">
        <v>39783</v>
      </c>
      <c r="B363" s="64">
        <v>218.3253</v>
      </c>
    </row>
    <row r="364" spans="1:2">
      <c r="A364" s="3">
        <v>39814</v>
      </c>
      <c r="B364" s="64">
        <v>217.33888999999999</v>
      </c>
    </row>
    <row r="365" spans="1:2">
      <c r="A365" s="3">
        <v>39845</v>
      </c>
      <c r="B365" s="64">
        <v>216.39632</v>
      </c>
    </row>
    <row r="366" spans="1:2">
      <c r="A366" s="3">
        <v>39873</v>
      </c>
      <c r="B366" s="64">
        <v>215.23455000000001</v>
      </c>
    </row>
    <row r="367" spans="1:2">
      <c r="A367" s="3">
        <v>39904</v>
      </c>
      <c r="B367" s="64">
        <v>214.33582000000001</v>
      </c>
    </row>
    <row r="368" spans="1:2">
      <c r="A368" s="3">
        <v>39934</v>
      </c>
      <c r="B368" s="64">
        <v>213.72205</v>
      </c>
    </row>
    <row r="369" spans="1:2">
      <c r="A369" s="3">
        <v>39965</v>
      </c>
      <c r="B369" s="64">
        <v>213.30556999999999</v>
      </c>
    </row>
    <row r="370" spans="1:2">
      <c r="A370" s="3">
        <v>39995</v>
      </c>
      <c r="B370" s="64">
        <v>213.08636999999999</v>
      </c>
    </row>
    <row r="371" spans="1:2">
      <c r="A371" s="3">
        <v>40026</v>
      </c>
      <c r="B371" s="64">
        <v>212.97676000000001</v>
      </c>
    </row>
    <row r="372" spans="1:2">
      <c r="A372" s="3">
        <v>40057</v>
      </c>
      <c r="B372" s="64">
        <v>212.71372</v>
      </c>
    </row>
    <row r="373" spans="1:2">
      <c r="A373" s="3">
        <v>40087</v>
      </c>
      <c r="B373" s="64">
        <v>212.60411999999999</v>
      </c>
    </row>
    <row r="374" spans="1:2">
      <c r="A374" s="3">
        <v>40118</v>
      </c>
      <c r="B374" s="64">
        <v>212.911</v>
      </c>
    </row>
    <row r="375" spans="1:2">
      <c r="A375" s="3">
        <v>40148</v>
      </c>
      <c r="B375" s="64">
        <v>212.93292</v>
      </c>
    </row>
    <row r="376" spans="1:2">
      <c r="A376" s="3">
        <v>40179</v>
      </c>
      <c r="B376" s="64">
        <v>213.26173</v>
      </c>
    </row>
    <row r="377" spans="1:2">
      <c r="A377" s="3">
        <v>40210</v>
      </c>
      <c r="B377" s="64">
        <v>213.43709000000001</v>
      </c>
    </row>
    <row r="378" spans="1:2">
      <c r="A378" s="3">
        <v>40238</v>
      </c>
      <c r="B378" s="64">
        <v>213.72205</v>
      </c>
    </row>
    <row r="379" spans="1:2">
      <c r="A379" s="3">
        <v>40269</v>
      </c>
      <c r="B379" s="64">
        <v>214.22622000000001</v>
      </c>
    </row>
    <row r="380" spans="1:2">
      <c r="A380" s="3">
        <v>40299</v>
      </c>
      <c r="B380" s="64">
        <v>215.23455000000001</v>
      </c>
    </row>
    <row r="381" spans="1:2">
      <c r="A381" s="3">
        <v>40330</v>
      </c>
      <c r="B381" s="64">
        <v>215.67294999999999</v>
      </c>
    </row>
    <row r="382" spans="1:2">
      <c r="A382" s="3">
        <v>40360</v>
      </c>
      <c r="B382" s="64">
        <v>215.97982999999999</v>
      </c>
    </row>
    <row r="383" spans="1:2">
      <c r="A383" s="3">
        <v>40391</v>
      </c>
      <c r="B383" s="64">
        <v>216.22095999999999</v>
      </c>
    </row>
    <row r="384" spans="1:2">
      <c r="A384" s="3">
        <v>40422</v>
      </c>
      <c r="B384" s="64">
        <v>216.50592</v>
      </c>
    </row>
    <row r="385" spans="1:2">
      <c r="A385" s="3">
        <v>40452</v>
      </c>
      <c r="B385" s="64">
        <v>217.11967999999999</v>
      </c>
    </row>
    <row r="386" spans="1:2">
      <c r="A386" s="3">
        <v>40483</v>
      </c>
      <c r="B386" s="64">
        <v>217.22928999999999</v>
      </c>
    </row>
    <row r="387" spans="1:2">
      <c r="A387" s="3">
        <v>40513</v>
      </c>
      <c r="B387" s="64">
        <v>218.12800999999999</v>
      </c>
    </row>
    <row r="388" spans="1:2">
      <c r="A388" s="3">
        <v>40544</v>
      </c>
      <c r="B388" s="64">
        <v>218.5445</v>
      </c>
    </row>
    <row r="389" spans="1:2">
      <c r="A389" s="3">
        <v>40575</v>
      </c>
      <c r="B389" s="64">
        <v>219.11442</v>
      </c>
    </row>
    <row r="390" spans="1:2">
      <c r="A390" s="3">
        <v>40603</v>
      </c>
      <c r="B390" s="64">
        <v>219.64051000000001</v>
      </c>
    </row>
    <row r="391" spans="1:2">
      <c r="A391" s="3">
        <v>40634</v>
      </c>
      <c r="B391" s="64">
        <v>220.21043</v>
      </c>
    </row>
    <row r="392" spans="1:2">
      <c r="A392" s="3">
        <v>40664</v>
      </c>
      <c r="B392" s="64">
        <v>220.75844000000001</v>
      </c>
    </row>
    <row r="393" spans="1:2">
      <c r="A393" s="3">
        <v>40695</v>
      </c>
      <c r="B393" s="64">
        <v>221.19684000000001</v>
      </c>
    </row>
    <row r="394" spans="1:2">
      <c r="A394" s="3">
        <v>40725</v>
      </c>
      <c r="B394" s="64">
        <v>221.65717000000001</v>
      </c>
    </row>
    <row r="395" spans="1:2">
      <c r="A395" s="3">
        <v>40756</v>
      </c>
      <c r="B395" s="64">
        <v>222.11749</v>
      </c>
    </row>
    <row r="396" spans="1:2">
      <c r="A396" s="3">
        <v>40787</v>
      </c>
      <c r="B396" s="64">
        <v>222.66550000000001</v>
      </c>
    </row>
    <row r="397" spans="1:2">
      <c r="A397" s="3">
        <v>40817</v>
      </c>
      <c r="B397" s="64">
        <v>223.38885999999999</v>
      </c>
    </row>
    <row r="398" spans="1:2">
      <c r="A398" s="3">
        <v>40848</v>
      </c>
      <c r="B398" s="64">
        <v>224.04647</v>
      </c>
    </row>
    <row r="399" spans="1:2">
      <c r="A399" s="3">
        <v>40878</v>
      </c>
      <c r="B399" s="64">
        <v>224.57256000000001</v>
      </c>
    </row>
    <row r="400" spans="1:2">
      <c r="A400" s="3">
        <v>40909</v>
      </c>
      <c r="B400" s="64">
        <v>225.3836</v>
      </c>
    </row>
    <row r="401" spans="1:2">
      <c r="A401" s="3">
        <v>40940</v>
      </c>
      <c r="B401" s="64">
        <v>225.95353</v>
      </c>
    </row>
    <row r="402" spans="1:2">
      <c r="A402" s="3">
        <v>40969</v>
      </c>
      <c r="B402" s="64">
        <v>226.74266</v>
      </c>
    </row>
    <row r="403" spans="1:2">
      <c r="A403" s="3">
        <v>41000</v>
      </c>
      <c r="B403" s="64">
        <v>227.20298</v>
      </c>
    </row>
    <row r="404" spans="1:2">
      <c r="A404" s="3">
        <v>41030</v>
      </c>
      <c r="B404" s="64">
        <v>227.70715000000001</v>
      </c>
    </row>
    <row r="405" spans="1:2">
      <c r="A405" s="3">
        <v>41061</v>
      </c>
      <c r="B405" s="64">
        <v>228.12362999999999</v>
      </c>
    </row>
    <row r="406" spans="1:2">
      <c r="A406" s="3">
        <v>41091</v>
      </c>
      <c r="B406" s="64">
        <v>228.62779</v>
      </c>
    </row>
    <row r="407" spans="1:2">
      <c r="A407" s="3">
        <v>41122</v>
      </c>
      <c r="B407" s="64">
        <v>229.21964</v>
      </c>
    </row>
    <row r="408" spans="1:2">
      <c r="A408" s="3">
        <v>41153</v>
      </c>
      <c r="B408" s="64">
        <v>229.94300999999999</v>
      </c>
    </row>
    <row r="409" spans="1:2">
      <c r="A409" s="3">
        <v>41183</v>
      </c>
      <c r="B409" s="64">
        <v>230.38140999999999</v>
      </c>
    </row>
    <row r="410" spans="1:2">
      <c r="A410" s="3">
        <v>41214</v>
      </c>
      <c r="B410" s="64">
        <v>230.95133999999999</v>
      </c>
    </row>
    <row r="411" spans="1:2">
      <c r="A411" s="3">
        <v>41244</v>
      </c>
      <c r="B411" s="64">
        <v>231.38973999999999</v>
      </c>
    </row>
    <row r="412" spans="1:2">
      <c r="A412" s="3">
        <v>41275</v>
      </c>
      <c r="B412" s="64">
        <v>231.95966999999999</v>
      </c>
    </row>
    <row r="413" spans="1:2">
      <c r="A413" s="3">
        <v>41306</v>
      </c>
      <c r="B413" s="64">
        <v>232.90224000000001</v>
      </c>
    </row>
    <row r="414" spans="1:2">
      <c r="A414" s="3">
        <v>41334</v>
      </c>
      <c r="B414" s="64">
        <v>233.53792000000001</v>
      </c>
    </row>
    <row r="415" spans="1:2">
      <c r="A415" s="3">
        <v>41365</v>
      </c>
      <c r="B415" s="64">
        <v>233.97632999999999</v>
      </c>
    </row>
    <row r="416" spans="1:2">
      <c r="A416" s="3">
        <v>41395</v>
      </c>
      <c r="B416" s="64">
        <v>234.63392999999999</v>
      </c>
    </row>
    <row r="417" spans="1:2">
      <c r="A417" s="3">
        <v>41426</v>
      </c>
      <c r="B417" s="64">
        <v>235.18194</v>
      </c>
    </row>
    <row r="418" spans="1:2">
      <c r="A418" s="3">
        <v>41456</v>
      </c>
      <c r="B418" s="64">
        <v>235.88337999999999</v>
      </c>
    </row>
    <row r="419" spans="1:2">
      <c r="A419" s="3">
        <v>41487</v>
      </c>
      <c r="B419" s="64">
        <v>236.56290999999999</v>
      </c>
    </row>
    <row r="420" spans="1:2">
      <c r="A420" s="3">
        <v>41518</v>
      </c>
      <c r="B420" s="64">
        <v>237.06708</v>
      </c>
    </row>
    <row r="421" spans="1:2">
      <c r="A421" s="3">
        <v>41548</v>
      </c>
      <c r="B421" s="64">
        <v>237.61508000000001</v>
      </c>
    </row>
    <row r="422" spans="1:2">
      <c r="A422" s="3">
        <v>41579</v>
      </c>
      <c r="B422" s="64">
        <v>238.51381000000001</v>
      </c>
    </row>
    <row r="423" spans="1:2">
      <c r="A423" s="3">
        <v>41609</v>
      </c>
      <c r="B423" s="64">
        <v>239.08374000000001</v>
      </c>
    </row>
    <row r="424" spans="1:2">
      <c r="A424" s="3">
        <v>41640</v>
      </c>
      <c r="B424" s="64">
        <v>239.69749999999999</v>
      </c>
    </row>
    <row r="425" spans="1:2">
      <c r="A425" s="3">
        <v>41671</v>
      </c>
      <c r="B425" s="64">
        <v>240.04821999999999</v>
      </c>
    </row>
    <row r="426" spans="1:2">
      <c r="A426" s="3">
        <v>41699</v>
      </c>
      <c r="B426" s="64">
        <v>240.79351</v>
      </c>
    </row>
    <row r="427" spans="1:2">
      <c r="A427" s="3">
        <v>41730</v>
      </c>
      <c r="B427" s="64">
        <v>241.99912</v>
      </c>
    </row>
    <row r="428" spans="1:2">
      <c r="A428" s="3">
        <v>41760</v>
      </c>
      <c r="B428" s="64">
        <v>242.41560999999999</v>
      </c>
    </row>
    <row r="429" spans="1:2">
      <c r="A429" s="3">
        <v>41791</v>
      </c>
      <c r="B429" s="64">
        <v>243.3801</v>
      </c>
    </row>
    <row r="430" spans="1:2">
      <c r="A430" s="3">
        <v>41821</v>
      </c>
      <c r="B430" s="64">
        <v>243.90618000000001</v>
      </c>
    </row>
    <row r="431" spans="1:2">
      <c r="A431" s="3">
        <v>41852</v>
      </c>
      <c r="B431" s="64">
        <v>244.60763</v>
      </c>
    </row>
    <row r="432" spans="1:2">
      <c r="A432" s="3">
        <v>41883</v>
      </c>
      <c r="B432" s="64">
        <v>245.48444000000001</v>
      </c>
    </row>
    <row r="433" spans="1:2">
      <c r="A433" s="3">
        <v>41913</v>
      </c>
      <c r="B433" s="64">
        <v>246.31739999999999</v>
      </c>
    </row>
    <row r="434" spans="1:2">
      <c r="A434" s="3">
        <v>41944</v>
      </c>
      <c r="B434" s="64">
        <v>246.86541</v>
      </c>
    </row>
    <row r="435" spans="1:2">
      <c r="A435" s="3">
        <v>41974</v>
      </c>
      <c r="B435" s="64">
        <v>247.82990000000001</v>
      </c>
    </row>
    <row r="436" spans="1:2">
      <c r="A436" s="3">
        <v>42005</v>
      </c>
      <c r="B436" s="64">
        <v>248.33405999999999</v>
      </c>
    </row>
    <row r="437" spans="1:2">
      <c r="A437" s="3">
        <v>42036</v>
      </c>
      <c r="B437" s="64">
        <v>249.21087</v>
      </c>
    </row>
    <row r="438" spans="1:2">
      <c r="A438" s="3">
        <v>42064</v>
      </c>
      <c r="B438" s="64">
        <v>249.82463999999999</v>
      </c>
    </row>
    <row r="439" spans="1:2">
      <c r="A439" s="3">
        <v>42095</v>
      </c>
      <c r="B439" s="64">
        <v>250.54801</v>
      </c>
    </row>
    <row r="440" spans="1:2">
      <c r="A440" s="3">
        <v>42125</v>
      </c>
      <c r="B440" s="64">
        <v>251.07409000000001</v>
      </c>
    </row>
    <row r="441" spans="1:2">
      <c r="A441" s="3">
        <v>42156</v>
      </c>
      <c r="B441" s="64">
        <v>251.97282000000001</v>
      </c>
    </row>
    <row r="442" spans="1:2">
      <c r="A442" s="3">
        <v>42186</v>
      </c>
      <c r="B442" s="64">
        <v>252.69619</v>
      </c>
    </row>
    <row r="443" spans="1:2">
      <c r="A443" s="3">
        <v>42217</v>
      </c>
      <c r="B443" s="64">
        <v>253.30994999999999</v>
      </c>
    </row>
    <row r="444" spans="1:2">
      <c r="A444" s="3">
        <v>42248</v>
      </c>
      <c r="B444" s="64">
        <v>253.98947999999999</v>
      </c>
    </row>
    <row r="445" spans="1:2">
      <c r="A445" s="3">
        <v>42278</v>
      </c>
      <c r="B445" s="64">
        <v>254.66900000000001</v>
      </c>
    </row>
    <row r="446" spans="1:2">
      <c r="A446" s="3">
        <v>42309</v>
      </c>
      <c r="B446" s="64">
        <v>255.19508999999999</v>
      </c>
    </row>
    <row r="447" spans="1:2">
      <c r="A447" s="3">
        <v>42339</v>
      </c>
      <c r="B447" s="64">
        <v>256.00614000000002</v>
      </c>
    </row>
    <row r="448" spans="1:2">
      <c r="A448" s="3">
        <v>42370</v>
      </c>
      <c r="B448" s="64">
        <v>256.72949999999997</v>
      </c>
    </row>
    <row r="449" spans="1:2">
      <c r="A449" s="3">
        <v>42401</v>
      </c>
      <c r="B449" s="64">
        <v>257.25558999999998</v>
      </c>
    </row>
    <row r="450" spans="1:2">
      <c r="A450" s="3">
        <v>42430</v>
      </c>
      <c r="B450" s="64">
        <v>257.80358999999999</v>
      </c>
    </row>
    <row r="451" spans="1:2">
      <c r="A451" s="3">
        <v>42461</v>
      </c>
      <c r="B451" s="64">
        <v>258.30775999999997</v>
      </c>
    </row>
    <row r="452" spans="1:2">
      <c r="A452" s="3">
        <v>42491</v>
      </c>
      <c r="B452" s="64">
        <v>259.11881</v>
      </c>
    </row>
    <row r="453" spans="1:2">
      <c r="A453" s="3">
        <v>42522</v>
      </c>
      <c r="B453" s="64">
        <v>259.57913000000002</v>
      </c>
    </row>
    <row r="454" spans="1:2">
      <c r="A454" s="3">
        <v>42552</v>
      </c>
      <c r="B454" s="64">
        <v>260.39017999999999</v>
      </c>
    </row>
    <row r="455" spans="1:2">
      <c r="A455" s="3">
        <v>42583</v>
      </c>
      <c r="B455" s="64">
        <v>260.87241999999998</v>
      </c>
    </row>
    <row r="456" spans="1:2">
      <c r="A456" s="3">
        <v>42614</v>
      </c>
      <c r="B456" s="64">
        <v>261.46427</v>
      </c>
    </row>
    <row r="457" spans="1:2">
      <c r="A457" s="3">
        <v>42644</v>
      </c>
      <c r="B457" s="64">
        <v>262.1438</v>
      </c>
    </row>
    <row r="458" spans="1:2">
      <c r="A458" s="3">
        <v>42675</v>
      </c>
      <c r="B458" s="64">
        <v>262.88907999999998</v>
      </c>
    </row>
    <row r="459" spans="1:2">
      <c r="A459" s="3">
        <v>42705</v>
      </c>
      <c r="B459" s="64">
        <v>263.45900999999998</v>
      </c>
    </row>
    <row r="460" spans="1:2">
      <c r="A460" s="3">
        <v>42736</v>
      </c>
      <c r="B460" s="64">
        <v>264.05085000000003</v>
      </c>
    </row>
    <row r="461" spans="1:2">
      <c r="A461" s="3">
        <v>42767</v>
      </c>
      <c r="B461" s="64">
        <v>264.81806</v>
      </c>
    </row>
    <row r="462" spans="1:2">
      <c r="A462" s="3">
        <v>42795</v>
      </c>
      <c r="B462" s="64">
        <v>265.56335000000001</v>
      </c>
    </row>
    <row r="463" spans="1:2">
      <c r="A463" s="3">
        <v>42826</v>
      </c>
      <c r="B463" s="64">
        <v>266.13326999999998</v>
      </c>
    </row>
    <row r="464" spans="1:2">
      <c r="A464" s="3">
        <v>42856</v>
      </c>
      <c r="B464" s="64">
        <v>266.81279999999998</v>
      </c>
    </row>
    <row r="465" spans="1:2">
      <c r="A465" s="3">
        <v>42887</v>
      </c>
      <c r="B465" s="64">
        <v>267.58001000000002</v>
      </c>
    </row>
    <row r="466" spans="1:2">
      <c r="A466" s="3">
        <v>42917</v>
      </c>
      <c r="B466" s="64">
        <v>268.19376999999997</v>
      </c>
    </row>
    <row r="467" spans="1:2">
      <c r="A467" s="3">
        <v>42948</v>
      </c>
      <c r="B467" s="64">
        <v>268.65410000000003</v>
      </c>
    </row>
    <row r="468" spans="1:2">
      <c r="A468" s="3">
        <v>42979</v>
      </c>
      <c r="B468" s="64">
        <v>269.31171000000001</v>
      </c>
    </row>
    <row r="469" spans="1:2">
      <c r="A469" s="3">
        <v>43009</v>
      </c>
      <c r="B469" s="64">
        <v>269.94738999999998</v>
      </c>
    </row>
    <row r="470" spans="1:2">
      <c r="A470" s="3">
        <v>43040</v>
      </c>
      <c r="B470" s="64">
        <v>270.58308</v>
      </c>
    </row>
    <row r="471" spans="1:2">
      <c r="A471" s="3">
        <v>43070</v>
      </c>
      <c r="B471" s="64">
        <v>271.28451999999999</v>
      </c>
    </row>
    <row r="472" spans="1:2">
      <c r="A472" s="3">
        <v>43101</v>
      </c>
      <c r="B472" s="64">
        <v>271.92021</v>
      </c>
    </row>
    <row r="473" spans="1:2">
      <c r="A473" s="3">
        <v>43132</v>
      </c>
      <c r="B473" s="64">
        <v>272.59974</v>
      </c>
    </row>
    <row r="474" spans="1:2">
      <c r="A474" s="3">
        <v>43160</v>
      </c>
      <c r="B474" s="64">
        <v>273.49847</v>
      </c>
    </row>
    <row r="475" spans="1:2">
      <c r="A475" s="3">
        <v>43191</v>
      </c>
      <c r="B475" s="64">
        <v>274.06839000000002</v>
      </c>
    </row>
    <row r="476" spans="1:2">
      <c r="A476" s="3">
        <v>43221</v>
      </c>
      <c r="B476" s="64">
        <v>275.0548</v>
      </c>
    </row>
    <row r="477" spans="1:2">
      <c r="A477" s="3">
        <v>43252</v>
      </c>
      <c r="B477" s="64">
        <v>275.42743999999999</v>
      </c>
    </row>
    <row r="478" spans="1:2">
      <c r="A478" s="3">
        <v>43282</v>
      </c>
      <c r="B478" s="64">
        <v>276.21656999999999</v>
      </c>
    </row>
    <row r="479" spans="1:2">
      <c r="A479" s="3">
        <v>43313</v>
      </c>
      <c r="B479" s="64">
        <v>276.87418000000002</v>
      </c>
    </row>
    <row r="480" spans="1:2">
      <c r="A480" s="3">
        <v>43344</v>
      </c>
      <c r="B480" s="64">
        <v>277.53178000000003</v>
      </c>
    </row>
    <row r="481" spans="1:2">
      <c r="A481" s="3">
        <v>43374</v>
      </c>
      <c r="B481" s="64">
        <v>277.97019</v>
      </c>
    </row>
    <row r="482" spans="1:2">
      <c r="A482" s="3">
        <v>43405</v>
      </c>
      <c r="B482" s="64">
        <v>278.49626999999998</v>
      </c>
    </row>
    <row r="483" spans="1:2">
      <c r="A483" s="3">
        <v>43435</v>
      </c>
      <c r="B483" s="64">
        <v>278.97852</v>
      </c>
    </row>
    <row r="484" spans="1:2">
      <c r="A484" s="3">
        <v>43466</v>
      </c>
      <c r="B484" s="64">
        <v>279.59228000000002</v>
      </c>
    </row>
    <row r="485" spans="1:2">
      <c r="A485" s="3">
        <v>43497</v>
      </c>
      <c r="B485" s="64">
        <v>280.20605</v>
      </c>
    </row>
    <row r="486" spans="1:2">
      <c r="A486" s="3">
        <v>43525</v>
      </c>
      <c r="B486" s="64">
        <v>280.84174000000002</v>
      </c>
    </row>
    <row r="487" spans="1:2">
      <c r="A487" s="3">
        <v>43556</v>
      </c>
      <c r="B487" s="64">
        <v>281.76238000000001</v>
      </c>
    </row>
    <row r="488" spans="1:2">
      <c r="A488" s="3">
        <v>43586</v>
      </c>
      <c r="B488" s="64">
        <v>282.37615</v>
      </c>
    </row>
    <row r="489" spans="1:2">
      <c r="A489" s="3">
        <v>43617</v>
      </c>
      <c r="B489" s="64">
        <v>282.94607999999999</v>
      </c>
    </row>
    <row r="490" spans="1:2">
      <c r="A490" s="3">
        <v>43647</v>
      </c>
      <c r="B490" s="64">
        <v>283.36255999999997</v>
      </c>
    </row>
    <row r="491" spans="1:2">
      <c r="A491" s="3">
        <v>43678</v>
      </c>
      <c r="B491" s="64">
        <v>284.04208999999997</v>
      </c>
    </row>
    <row r="492" spans="1:2">
      <c r="A492" s="3">
        <v>43709</v>
      </c>
      <c r="B492" s="64">
        <v>284.78737000000001</v>
      </c>
    </row>
    <row r="493" spans="1:2">
      <c r="A493" s="3">
        <v>43739</v>
      </c>
      <c r="B493" s="64">
        <v>285.18194</v>
      </c>
    </row>
    <row r="494" spans="1:2">
      <c r="A494" s="3">
        <v>43770</v>
      </c>
      <c r="B494" s="64">
        <v>285.77377999999999</v>
      </c>
    </row>
    <row r="495" spans="1:2">
      <c r="A495" s="3">
        <v>43800</v>
      </c>
      <c r="B495" s="64">
        <v>286.36563000000001</v>
      </c>
    </row>
    <row r="496" spans="1:2">
      <c r="A496" s="3">
        <v>43831</v>
      </c>
      <c r="B496" s="64">
        <v>287.04516000000001</v>
      </c>
    </row>
    <row r="497" spans="1:2">
      <c r="A497" s="3">
        <v>43862</v>
      </c>
      <c r="B497" s="64">
        <v>287.8562</v>
      </c>
    </row>
    <row r="498" spans="1:2">
      <c r="A498" s="3">
        <v>43891</v>
      </c>
      <c r="B498" s="64">
        <v>285.72994</v>
      </c>
    </row>
    <row r="499" spans="1:2">
      <c r="A499" s="3">
        <v>43922</v>
      </c>
      <c r="B499" s="64">
        <v>254.31827999999999</v>
      </c>
    </row>
    <row r="500" spans="1:2">
      <c r="A500" s="3">
        <v>43952</v>
      </c>
      <c r="B500" s="64">
        <v>259.18457000000001</v>
      </c>
    </row>
    <row r="501" spans="1:2">
      <c r="A501" s="3">
        <v>43983</v>
      </c>
      <c r="B501" s="64">
        <v>263.52476999999999</v>
      </c>
    </row>
    <row r="502" spans="1:2">
      <c r="A502" s="3">
        <v>44013</v>
      </c>
      <c r="B502" s="64">
        <v>264.88382000000001</v>
      </c>
    </row>
    <row r="503" spans="1:2">
      <c r="A503" s="3">
        <v>44044</v>
      </c>
      <c r="B503" s="64">
        <v>268.56641999999999</v>
      </c>
    </row>
    <row r="504" spans="1:2">
      <c r="A504" s="3">
        <v>44075</v>
      </c>
      <c r="B504" s="64">
        <v>270.62691999999998</v>
      </c>
    </row>
    <row r="505" spans="1:2">
      <c r="A505" s="3">
        <v>44105</v>
      </c>
      <c r="B505" s="64">
        <v>273.06006000000002</v>
      </c>
    </row>
    <row r="506" spans="1:2">
      <c r="A506" s="3">
        <v>44136</v>
      </c>
      <c r="B506" s="64">
        <v>274.02454999999998</v>
      </c>
    </row>
    <row r="507" spans="1:2">
      <c r="A507" s="3">
        <v>44166</v>
      </c>
      <c r="B507" s="64">
        <v>274.5068</v>
      </c>
    </row>
    <row r="508" spans="1:2">
      <c r="A508" s="3">
        <v>44197</v>
      </c>
      <c r="B508" s="64">
        <v>275.86585000000002</v>
      </c>
    </row>
    <row r="509" spans="1:2">
      <c r="A509" s="3">
        <v>44228</v>
      </c>
      <c r="B509" s="64">
        <v>277.11529999999999</v>
      </c>
    </row>
    <row r="510" spans="1:2">
      <c r="A510" s="3">
        <v>44256</v>
      </c>
      <c r="B510" s="64">
        <v>278.56202999999999</v>
      </c>
    </row>
    <row r="511" spans="1:2">
      <c r="A511" s="3">
        <v>44287</v>
      </c>
      <c r="B511" s="64">
        <v>279.43884000000003</v>
      </c>
    </row>
    <row r="512" spans="1:2">
      <c r="A512" s="3">
        <v>44317</v>
      </c>
      <c r="B512" s="64">
        <v>280.81981999999999</v>
      </c>
    </row>
    <row r="513" spans="1:2">
      <c r="A513" s="3">
        <v>44348</v>
      </c>
      <c r="B513" s="64">
        <v>282.06927000000002</v>
      </c>
    </row>
    <row r="514" spans="1:2">
      <c r="A514" s="3">
        <v>44378</v>
      </c>
      <c r="B514" s="64">
        <v>284.21744999999999</v>
      </c>
    </row>
    <row r="515" spans="1:2">
      <c r="A515" s="3">
        <v>44409</v>
      </c>
      <c r="B515" s="64">
        <v>285.57650000000001</v>
      </c>
    </row>
    <row r="516" spans="1:2">
      <c r="A516" s="3">
        <v>44440</v>
      </c>
      <c r="B516" s="64">
        <v>287.11092000000002</v>
      </c>
    </row>
    <row r="517" spans="1:2">
      <c r="A517" s="3">
        <v>44470</v>
      </c>
      <c r="B517" s="64">
        <v>288.75493</v>
      </c>
    </row>
    <row r="518" spans="1:2">
      <c r="A518" s="3">
        <v>44501</v>
      </c>
      <c r="B518" s="64">
        <v>290.44279</v>
      </c>
    </row>
    <row r="519" spans="1:2">
      <c r="A519" s="3">
        <v>44531</v>
      </c>
      <c r="B519" s="64">
        <v>291.84568000000002</v>
      </c>
    </row>
    <row r="520" spans="1:2">
      <c r="A520" s="3">
        <v>44562</v>
      </c>
      <c r="B520" s="64">
        <v>292.56905</v>
      </c>
    </row>
    <row r="521" spans="1:2">
      <c r="A521" s="3">
        <v>44593</v>
      </c>
      <c r="B521" s="64">
        <v>294.36651000000001</v>
      </c>
    </row>
    <row r="522" spans="1:2">
      <c r="A522" s="3">
        <v>44621</v>
      </c>
      <c r="B522" s="64">
        <v>295.61595999999997</v>
      </c>
    </row>
    <row r="523" spans="1:2">
      <c r="A523" s="3">
        <v>44652</v>
      </c>
      <c r="B523" s="64">
        <v>296.31740000000002</v>
      </c>
    </row>
    <row r="524" spans="1:2">
      <c r="A524" s="3">
        <v>44682</v>
      </c>
      <c r="B524" s="64">
        <v>297.25997000000001</v>
      </c>
    </row>
    <row r="525" spans="1:2">
      <c r="A525" s="3">
        <v>44713</v>
      </c>
      <c r="B525" s="64">
        <v>298.07101999999998</v>
      </c>
    </row>
    <row r="526" spans="1:2">
      <c r="A526" s="3">
        <v>44743</v>
      </c>
      <c r="B526" s="64">
        <v>299.34239000000002</v>
      </c>
    </row>
    <row r="527" spans="1:2">
      <c r="A527" s="3">
        <v>44774</v>
      </c>
      <c r="B527" s="64">
        <v>299.95616000000001</v>
      </c>
    </row>
    <row r="528" spans="1:2">
      <c r="A528" s="3">
        <v>44805</v>
      </c>
      <c r="B528" s="64">
        <v>300.94256999999999</v>
      </c>
    </row>
    <row r="529" spans="1:2">
      <c r="A529" s="3">
        <v>44835</v>
      </c>
      <c r="B529" s="64">
        <v>301.73169999999999</v>
      </c>
    </row>
    <row r="530" spans="1:2">
      <c r="A530" s="3">
        <v>44866</v>
      </c>
      <c r="B530" s="64">
        <v>302.52082000000001</v>
      </c>
    </row>
    <row r="531" spans="1:2">
      <c r="A531" s="3">
        <v>44896</v>
      </c>
      <c r="B531" s="64">
        <v>303.22226999999998</v>
      </c>
    </row>
    <row r="532" spans="1:2">
      <c r="A532" s="3">
        <v>44927</v>
      </c>
      <c r="B532" s="64">
        <v>304.29635999999999</v>
      </c>
    </row>
    <row r="533" spans="1:2">
      <c r="A533" s="3">
        <v>44958</v>
      </c>
      <c r="B533" s="64">
        <v>304.82245</v>
      </c>
    </row>
    <row r="534" spans="1:2">
      <c r="A534" s="3">
        <v>44986</v>
      </c>
      <c r="B534" s="64">
        <v>305.65541000000002</v>
      </c>
    </row>
    <row r="535" spans="1:2">
      <c r="A535" s="3">
        <v>45017</v>
      </c>
      <c r="B535" s="64">
        <v>306.57605999999998</v>
      </c>
    </row>
    <row r="536" spans="1:2">
      <c r="A536" s="3">
        <v>45047</v>
      </c>
      <c r="B536" s="64">
        <v>307.10214999999999</v>
      </c>
    </row>
    <row r="537" spans="1:2">
      <c r="A537" s="3">
        <v>45078</v>
      </c>
      <c r="B537" s="64">
        <v>308.02280000000002</v>
      </c>
    </row>
    <row r="538" spans="1:2">
      <c r="A538" s="3">
        <v>45108</v>
      </c>
      <c r="B538" s="64">
        <v>308.89961</v>
      </c>
    </row>
    <row r="539" spans="1:2">
      <c r="A539" s="3">
        <v>45139</v>
      </c>
      <c r="B539" s="64">
        <v>309.20648999999997</v>
      </c>
    </row>
    <row r="540" spans="1:2">
      <c r="A540" s="3">
        <v>45170</v>
      </c>
      <c r="B540" s="64">
        <v>310.06137999999999</v>
      </c>
    </row>
    <row r="541" spans="1:2">
      <c r="A541" s="3">
        <v>45200</v>
      </c>
      <c r="B541" s="64">
        <v>310.74090000000001</v>
      </c>
    </row>
    <row r="542" spans="1:2">
      <c r="A542" s="3">
        <v>45231</v>
      </c>
      <c r="B542" s="64">
        <v>311.53003000000001</v>
      </c>
    </row>
    <row r="543" spans="1:2">
      <c r="A543" s="3">
        <v>45261</v>
      </c>
      <c r="B543" s="64">
        <v>312.23147999999998</v>
      </c>
    </row>
    <row r="544" spans="1:2">
      <c r="A544" s="3">
        <v>45292</v>
      </c>
      <c r="B544" s="64">
        <v>312.95483999999999</v>
      </c>
    </row>
    <row r="545" spans="1:2">
      <c r="A545" s="3">
        <v>45323</v>
      </c>
      <c r="B545" s="64">
        <v>313.45900999999998</v>
      </c>
    </row>
    <row r="546" spans="1:2">
      <c r="A546" s="3">
        <v>45352</v>
      </c>
      <c r="B546" s="64">
        <v>314.37966</v>
      </c>
    </row>
    <row r="547" spans="1:2">
      <c r="A547" s="3">
        <v>45383</v>
      </c>
      <c r="B547" s="64">
        <v>314.99342000000001</v>
      </c>
    </row>
    <row r="548" spans="1:2">
      <c r="A548" s="3">
        <v>45413</v>
      </c>
      <c r="B548" s="64">
        <v>315.73871000000003</v>
      </c>
    </row>
  </sheetData>
  <hyperlinks>
    <hyperlink ref="B1" r:id="rId1" xr:uid="{36ECB34A-F17B-4DF7-AB00-2C157226C945}"/>
    <hyperlink ref="B3" location="Summary!A13" display="USPHCI" xr:uid="{149D749E-3F3C-48E6-AF31-B14A18AC3CBF}"/>
  </hyperlink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5548-CC96-45C4-BEB4-37B246161DF0}">
  <sheetPr>
    <tabColor rgb="FFFFFF00"/>
  </sheetPr>
  <dimension ref="A1:D228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43.90625" style="1" bestFit="1" customWidth="1"/>
    <col min="3" max="256" width="20.7265625" style="1" customWidth="1"/>
    <col min="257" max="16384" width="8.7265625" style="1"/>
  </cols>
  <sheetData>
    <row r="1" spans="1:4" ht="14.5">
      <c r="A1" s="8" t="s">
        <v>135</v>
      </c>
      <c r="B1" s="7" t="s">
        <v>81</v>
      </c>
    </row>
    <row r="3" spans="1:4" ht="14.5">
      <c r="A3" s="5" t="s">
        <v>1</v>
      </c>
      <c r="B3" s="77" t="s">
        <v>76</v>
      </c>
    </row>
    <row r="4" spans="1:4">
      <c r="A4" s="3">
        <v>24746</v>
      </c>
      <c r="B4" s="70">
        <v>3.8348000000000049</v>
      </c>
    </row>
    <row r="5" spans="1:4">
      <c r="A5" s="3">
        <v>24838</v>
      </c>
      <c r="B5" s="70">
        <v>1.7614000000000019</v>
      </c>
    </row>
    <row r="6" spans="1:4">
      <c r="A6" s="3">
        <v>24929</v>
      </c>
      <c r="B6" s="70">
        <v>1.2126999999999999</v>
      </c>
      <c r="D6" s="6"/>
    </row>
    <row r="7" spans="1:4">
      <c r="A7" s="3">
        <v>25020</v>
      </c>
      <c r="B7" s="70">
        <v>2.3008999999999946</v>
      </c>
    </row>
    <row r="8" spans="1:4">
      <c r="A8" s="3">
        <v>25112</v>
      </c>
      <c r="B8" s="70">
        <v>6.3338000000000001</v>
      </c>
    </row>
    <row r="9" spans="1:4">
      <c r="A9" s="3">
        <v>25204</v>
      </c>
      <c r="B9" s="70">
        <v>12.950099999999997</v>
      </c>
    </row>
    <row r="10" spans="1:4">
      <c r="A10" s="3">
        <v>25294</v>
      </c>
      <c r="B10" s="70">
        <v>20.460500000000003</v>
      </c>
    </row>
    <row r="11" spans="1:4">
      <c r="A11" s="3">
        <v>25385</v>
      </c>
      <c r="B11" s="70">
        <v>45.702799999999996</v>
      </c>
    </row>
    <row r="12" spans="1:4">
      <c r="A12" s="3">
        <v>25477</v>
      </c>
      <c r="B12" s="70">
        <v>89.228200000000001</v>
      </c>
    </row>
    <row r="13" spans="1:4">
      <c r="A13" s="3">
        <v>25569</v>
      </c>
      <c r="B13" s="70">
        <v>97.605670000000003</v>
      </c>
    </row>
    <row r="14" spans="1:4">
      <c r="A14" s="3">
        <v>25659</v>
      </c>
      <c r="B14" s="70">
        <v>91.584249999999997</v>
      </c>
    </row>
    <row r="15" spans="1:4">
      <c r="A15" s="3">
        <v>25750</v>
      </c>
      <c r="B15" s="70">
        <v>94.995509999999996</v>
      </c>
    </row>
    <row r="16" spans="1:4">
      <c r="A16" s="3">
        <v>25842</v>
      </c>
      <c r="B16" s="70">
        <v>94.655469999999994</v>
      </c>
    </row>
    <row r="17" spans="1:2">
      <c r="A17" s="3">
        <v>25934</v>
      </c>
      <c r="B17" s="70">
        <v>15.872900000000001</v>
      </c>
    </row>
    <row r="18" spans="1:2">
      <c r="A18" s="3">
        <v>26024</v>
      </c>
      <c r="B18" s="70">
        <v>10.011499999999995</v>
      </c>
    </row>
    <row r="19" spans="1:2">
      <c r="A19" s="3">
        <v>26115</v>
      </c>
      <c r="B19" s="70">
        <v>12.151800000000001</v>
      </c>
    </row>
    <row r="20" spans="1:2">
      <c r="A20" s="3">
        <v>26207</v>
      </c>
      <c r="B20" s="70">
        <v>3.5814000000000012</v>
      </c>
    </row>
    <row r="21" spans="1:2">
      <c r="A21" s="3">
        <v>26299</v>
      </c>
      <c r="B21" s="70">
        <v>0.96399999999999819</v>
      </c>
    </row>
    <row r="22" spans="1:2">
      <c r="A22" s="3">
        <v>26390</v>
      </c>
      <c r="B22" s="70">
        <v>0.27599999999999847</v>
      </c>
    </row>
    <row r="23" spans="1:2">
      <c r="A23" s="3">
        <v>26481</v>
      </c>
      <c r="B23" s="70">
        <v>0.77460000000000306</v>
      </c>
    </row>
    <row r="24" spans="1:2">
      <c r="A24" s="3">
        <v>26573</v>
      </c>
      <c r="B24" s="70">
        <v>0.36389999999999478</v>
      </c>
    </row>
    <row r="25" spans="1:2">
      <c r="A25" s="3">
        <v>26665</v>
      </c>
      <c r="B25" s="70">
        <v>0.71999999999999842</v>
      </c>
    </row>
    <row r="26" spans="1:2">
      <c r="A26" s="3">
        <v>26755</v>
      </c>
      <c r="B26" s="70">
        <v>10.029600000000006</v>
      </c>
    </row>
    <row r="27" spans="1:2">
      <c r="A27" s="3">
        <v>26846</v>
      </c>
      <c r="B27" s="70">
        <v>19.884100000000004</v>
      </c>
    </row>
    <row r="28" spans="1:2">
      <c r="A28" s="3">
        <v>26938</v>
      </c>
      <c r="B28" s="70">
        <v>71.953599999999994</v>
      </c>
    </row>
    <row r="29" spans="1:2">
      <c r="A29" s="3">
        <v>27030</v>
      </c>
      <c r="B29" s="70">
        <v>99.648568999999995</v>
      </c>
    </row>
    <row r="30" spans="1:2">
      <c r="A30" s="3">
        <v>27120</v>
      </c>
      <c r="B30" s="70">
        <v>99.174258999999992</v>
      </c>
    </row>
    <row r="31" spans="1:2">
      <c r="A31" s="3">
        <v>27211</v>
      </c>
      <c r="B31" s="70">
        <v>99.342038000000002</v>
      </c>
    </row>
    <row r="32" spans="1:2">
      <c r="A32" s="3">
        <v>27303</v>
      </c>
      <c r="B32" s="70">
        <v>99.983241599999999</v>
      </c>
    </row>
    <row r="33" spans="1:2">
      <c r="A33" s="3">
        <v>27395</v>
      </c>
      <c r="B33" s="70">
        <v>99.986510199999998</v>
      </c>
    </row>
    <row r="34" spans="1:2">
      <c r="A34" s="3">
        <v>27485</v>
      </c>
      <c r="B34" s="70">
        <v>42.839700000000001</v>
      </c>
    </row>
    <row r="35" spans="1:2">
      <c r="A35" s="3">
        <v>27576</v>
      </c>
      <c r="B35" s="70">
        <v>6.7200000000000593E-2</v>
      </c>
    </row>
    <row r="36" spans="1:2">
      <c r="A36" s="3">
        <v>27668</v>
      </c>
      <c r="B36" s="70">
        <v>0.4978000000000038</v>
      </c>
    </row>
    <row r="37" spans="1:2">
      <c r="A37" s="3">
        <v>27760</v>
      </c>
      <c r="B37" s="70">
        <v>7.5099999999994616E-2</v>
      </c>
    </row>
    <row r="38" spans="1:2">
      <c r="A38" s="3">
        <v>27851</v>
      </c>
      <c r="B38" s="70">
        <v>0.92569999999999597</v>
      </c>
    </row>
    <row r="39" spans="1:2">
      <c r="A39" s="3">
        <v>27942</v>
      </c>
      <c r="B39" s="70">
        <v>1.6889000000000043</v>
      </c>
    </row>
    <row r="40" spans="1:2">
      <c r="A40" s="3">
        <v>28034</v>
      </c>
      <c r="B40" s="70">
        <v>2.4093000000000031</v>
      </c>
    </row>
    <row r="41" spans="1:2">
      <c r="A41" s="3">
        <v>28126</v>
      </c>
      <c r="B41" s="70">
        <v>0.27359999999999607</v>
      </c>
    </row>
    <row r="42" spans="1:2">
      <c r="A42" s="3">
        <v>28216</v>
      </c>
      <c r="B42" s="70">
        <v>0.38529999999999953</v>
      </c>
    </row>
    <row r="43" spans="1:2">
      <c r="A43" s="3">
        <v>28307</v>
      </c>
      <c r="B43" s="70">
        <v>0.61470000000000136</v>
      </c>
    </row>
    <row r="44" spans="1:2">
      <c r="A44" s="3">
        <v>28399</v>
      </c>
      <c r="B44" s="70">
        <v>7.3541999999999996</v>
      </c>
    </row>
    <row r="45" spans="1:2">
      <c r="A45" s="3">
        <v>28491</v>
      </c>
      <c r="B45" s="70">
        <v>11.924500000000005</v>
      </c>
    </row>
    <row r="46" spans="1:2">
      <c r="A46" s="3">
        <v>28581</v>
      </c>
      <c r="B46" s="70">
        <v>0.29360000000000497</v>
      </c>
    </row>
    <row r="47" spans="1:2">
      <c r="A47" s="3">
        <v>28672</v>
      </c>
      <c r="B47" s="70">
        <v>2.0132999999999956</v>
      </c>
    </row>
    <row r="48" spans="1:2">
      <c r="A48" s="3">
        <v>28764</v>
      </c>
      <c r="B48" s="70">
        <v>0.82379999999999676</v>
      </c>
    </row>
    <row r="49" spans="1:2">
      <c r="A49" s="3">
        <v>28856</v>
      </c>
      <c r="B49" s="70">
        <v>48.534299999999995</v>
      </c>
    </row>
    <row r="50" spans="1:2">
      <c r="A50" s="3">
        <v>28946</v>
      </c>
      <c r="B50" s="70">
        <v>69.979500000000002</v>
      </c>
    </row>
    <row r="51" spans="1:2">
      <c r="A51" s="3">
        <v>29037</v>
      </c>
      <c r="B51" s="70">
        <v>40.422999999999995</v>
      </c>
    </row>
    <row r="52" spans="1:2">
      <c r="A52" s="3">
        <v>29129</v>
      </c>
      <c r="B52" s="70">
        <v>39.009499999999996</v>
      </c>
    </row>
    <row r="53" spans="1:2">
      <c r="A53" s="3">
        <v>29221</v>
      </c>
      <c r="B53" s="70">
        <v>81.720600000000005</v>
      </c>
    </row>
    <row r="54" spans="1:2">
      <c r="A54" s="3">
        <v>29312</v>
      </c>
      <c r="B54" s="70">
        <v>99.84910099999999</v>
      </c>
    </row>
    <row r="55" spans="1:2">
      <c r="A55" s="3">
        <v>29403</v>
      </c>
      <c r="B55" s="70">
        <v>36.712900000000005</v>
      </c>
    </row>
    <row r="56" spans="1:2">
      <c r="A56" s="3">
        <v>29495</v>
      </c>
      <c r="B56" s="70">
        <v>6.7876999999999965</v>
      </c>
    </row>
    <row r="57" spans="1:2">
      <c r="A57" s="3">
        <v>29587</v>
      </c>
      <c r="B57" s="70">
        <v>1.5912000000000037</v>
      </c>
    </row>
    <row r="58" spans="1:2">
      <c r="A58" s="3">
        <v>29677</v>
      </c>
      <c r="B58" s="70">
        <v>60.240600000000001</v>
      </c>
    </row>
    <row r="59" spans="1:2">
      <c r="A59" s="3">
        <v>29768</v>
      </c>
      <c r="B59" s="70">
        <v>78.892099999999999</v>
      </c>
    </row>
    <row r="60" spans="1:2">
      <c r="A60" s="3">
        <v>29860</v>
      </c>
      <c r="B60" s="70">
        <v>98.992309999999989</v>
      </c>
    </row>
    <row r="61" spans="1:2">
      <c r="A61" s="3">
        <v>29952</v>
      </c>
      <c r="B61" s="70">
        <v>99.071214999999995</v>
      </c>
    </row>
    <row r="62" spans="1:2">
      <c r="A62" s="3">
        <v>30042</v>
      </c>
      <c r="B62" s="70">
        <v>78.717199999999991</v>
      </c>
    </row>
    <row r="63" spans="1:2">
      <c r="A63" s="3">
        <v>30133</v>
      </c>
      <c r="B63" s="70">
        <v>92.219189999999998</v>
      </c>
    </row>
    <row r="64" spans="1:2">
      <c r="A64" s="3">
        <v>30225</v>
      </c>
      <c r="B64" s="70">
        <v>84.5</v>
      </c>
    </row>
    <row r="65" spans="1:2">
      <c r="A65" s="3">
        <v>30317</v>
      </c>
      <c r="B65" s="70">
        <v>31.614600000000003</v>
      </c>
    </row>
    <row r="66" spans="1:2">
      <c r="A66" s="3">
        <v>30407</v>
      </c>
      <c r="B66" s="70">
        <v>0.53990000000000427</v>
      </c>
    </row>
    <row r="67" spans="1:2">
      <c r="A67" s="3">
        <v>30498</v>
      </c>
      <c r="B67" s="70">
        <v>0.29879999999999907</v>
      </c>
    </row>
    <row r="68" spans="1:2">
      <c r="A68" s="3">
        <v>30590</v>
      </c>
      <c r="B68" s="70">
        <v>0.74229999999999574</v>
      </c>
    </row>
    <row r="69" spans="1:2">
      <c r="A69" s="3">
        <v>30682</v>
      </c>
      <c r="B69" s="70">
        <v>6.1299999999997468E-2</v>
      </c>
    </row>
    <row r="70" spans="1:2">
      <c r="A70" s="3">
        <v>30773</v>
      </c>
      <c r="B70" s="70">
        <v>0.58259999999999978</v>
      </c>
    </row>
    <row r="71" spans="1:2">
      <c r="A71" s="3">
        <v>30864</v>
      </c>
      <c r="B71" s="70">
        <v>7.2605000000000031</v>
      </c>
    </row>
    <row r="72" spans="1:2">
      <c r="A72" s="3">
        <v>30956</v>
      </c>
      <c r="B72" s="70">
        <v>6.8802999999999948</v>
      </c>
    </row>
    <row r="73" spans="1:2">
      <c r="A73" s="3">
        <v>31048</v>
      </c>
      <c r="B73" s="70">
        <v>29.984400000000001</v>
      </c>
    </row>
    <row r="74" spans="1:2">
      <c r="A74" s="3">
        <v>31138</v>
      </c>
      <c r="B74" s="70">
        <v>18.974000000000004</v>
      </c>
    </row>
    <row r="75" spans="1:2">
      <c r="A75" s="3">
        <v>31229</v>
      </c>
      <c r="B75" s="70">
        <v>17.204999999999998</v>
      </c>
    </row>
    <row r="76" spans="1:2">
      <c r="A76" s="3">
        <v>31321</v>
      </c>
      <c r="B76" s="70">
        <v>26.558899999999998</v>
      </c>
    </row>
    <row r="77" spans="1:2">
      <c r="A77" s="3">
        <v>31413</v>
      </c>
      <c r="B77" s="70">
        <v>9.9812000000000012</v>
      </c>
    </row>
    <row r="78" spans="1:2">
      <c r="A78" s="3">
        <v>31503</v>
      </c>
      <c r="B78" s="70">
        <v>19.779000000000003</v>
      </c>
    </row>
    <row r="79" spans="1:2">
      <c r="A79" s="3">
        <v>31594</v>
      </c>
      <c r="B79" s="70">
        <v>16.213900000000002</v>
      </c>
    </row>
    <row r="80" spans="1:2">
      <c r="A80" s="3">
        <v>31686</v>
      </c>
      <c r="B80" s="70">
        <v>13.891500000000001</v>
      </c>
    </row>
    <row r="81" spans="1:2">
      <c r="A81" s="3">
        <v>31778</v>
      </c>
      <c r="B81" s="70">
        <v>6.7706999999999962</v>
      </c>
    </row>
    <row r="82" spans="1:2">
      <c r="A82" s="3">
        <v>31868</v>
      </c>
      <c r="B82" s="70">
        <v>5.8424000000000031</v>
      </c>
    </row>
    <row r="83" spans="1:2">
      <c r="A83" s="3">
        <v>31959</v>
      </c>
      <c r="B83" s="70">
        <v>2.4428000000000005</v>
      </c>
    </row>
    <row r="84" spans="1:2">
      <c r="A84" s="3">
        <v>32051</v>
      </c>
      <c r="B84" s="70">
        <v>2.2719999999999962</v>
      </c>
    </row>
    <row r="85" spans="1:2">
      <c r="A85" s="3">
        <v>32143</v>
      </c>
      <c r="B85" s="70">
        <v>3.076599999999996</v>
      </c>
    </row>
    <row r="86" spans="1:2">
      <c r="A86" s="3">
        <v>32234</v>
      </c>
      <c r="B86" s="70">
        <v>5.3814000000000028</v>
      </c>
    </row>
    <row r="87" spans="1:2">
      <c r="A87" s="3">
        <v>32325</v>
      </c>
      <c r="B87" s="70">
        <v>7.7538</v>
      </c>
    </row>
    <row r="88" spans="1:2">
      <c r="A88" s="3">
        <v>32417</v>
      </c>
      <c r="B88" s="70">
        <v>4.1657000000000055</v>
      </c>
    </row>
    <row r="89" spans="1:2">
      <c r="A89" s="3">
        <v>32509</v>
      </c>
      <c r="B89" s="70">
        <v>4.9024999999999999</v>
      </c>
    </row>
    <row r="90" spans="1:2">
      <c r="A90" s="3">
        <v>32599</v>
      </c>
      <c r="B90" s="70">
        <v>5.6023000000000049</v>
      </c>
    </row>
    <row r="91" spans="1:2">
      <c r="A91" s="3">
        <v>32690</v>
      </c>
      <c r="B91" s="70">
        <v>9.2729999999999979</v>
      </c>
    </row>
    <row r="92" spans="1:2">
      <c r="A92" s="3">
        <v>32782</v>
      </c>
      <c r="B92" s="70">
        <v>12.467499999999999</v>
      </c>
    </row>
    <row r="93" spans="1:2">
      <c r="A93" s="3">
        <v>32874</v>
      </c>
      <c r="B93" s="70">
        <v>28.883800000000004</v>
      </c>
    </row>
    <row r="94" spans="1:2">
      <c r="A94" s="3">
        <v>32964</v>
      </c>
      <c r="B94" s="70">
        <v>40.598700000000001</v>
      </c>
    </row>
    <row r="95" spans="1:2">
      <c r="A95" s="3">
        <v>33055</v>
      </c>
      <c r="B95" s="70">
        <v>79.580200000000005</v>
      </c>
    </row>
    <row r="96" spans="1:2">
      <c r="A96" s="3">
        <v>33147</v>
      </c>
      <c r="B96" s="70">
        <v>95.068449999999999</v>
      </c>
    </row>
    <row r="97" spans="1:2">
      <c r="A97" s="3">
        <v>33239</v>
      </c>
      <c r="B97" s="70">
        <v>97.028409999999994</v>
      </c>
    </row>
    <row r="98" spans="1:2">
      <c r="A98" s="3">
        <v>33329</v>
      </c>
      <c r="B98" s="70">
        <v>90.228129999999993</v>
      </c>
    </row>
    <row r="99" spans="1:2">
      <c r="A99" s="3">
        <v>33420</v>
      </c>
      <c r="B99" s="70">
        <v>80.747399999999999</v>
      </c>
    </row>
    <row r="100" spans="1:2">
      <c r="A100" s="3">
        <v>33512</v>
      </c>
      <c r="B100" s="70">
        <v>78.307299999999998</v>
      </c>
    </row>
    <row r="101" spans="1:2">
      <c r="A101" s="3">
        <v>33604</v>
      </c>
      <c r="B101" s="70">
        <v>62.636899999999997</v>
      </c>
    </row>
    <row r="102" spans="1:2">
      <c r="A102" s="3">
        <v>33695</v>
      </c>
      <c r="B102" s="70">
        <v>53.584099999999999</v>
      </c>
    </row>
    <row r="103" spans="1:2">
      <c r="A103" s="3">
        <v>33786</v>
      </c>
      <c r="B103" s="70">
        <v>23.862700000000004</v>
      </c>
    </row>
    <row r="104" spans="1:2">
      <c r="A104" s="3">
        <v>33878</v>
      </c>
      <c r="B104" s="70">
        <v>14.1814</v>
      </c>
    </row>
    <row r="105" spans="1:2">
      <c r="A105" s="3">
        <v>33970</v>
      </c>
      <c r="B105" s="70">
        <v>35.3155</v>
      </c>
    </row>
    <row r="106" spans="1:2">
      <c r="A106" s="3">
        <v>34060</v>
      </c>
      <c r="B106" s="70">
        <v>20.858900000000002</v>
      </c>
    </row>
    <row r="107" spans="1:2">
      <c r="A107" s="3">
        <v>34151</v>
      </c>
      <c r="B107" s="70">
        <v>8.394400000000001</v>
      </c>
    </row>
    <row r="108" spans="1:2">
      <c r="A108" s="3">
        <v>34243</v>
      </c>
      <c r="B108" s="70">
        <v>2.5970000000000049</v>
      </c>
    </row>
    <row r="109" spans="1:2">
      <c r="A109" s="3">
        <v>34335</v>
      </c>
      <c r="B109" s="70">
        <v>4.4371999999999971</v>
      </c>
    </row>
    <row r="110" spans="1:2">
      <c r="A110" s="3">
        <v>34425</v>
      </c>
      <c r="B110" s="70">
        <v>3.9198999999999984</v>
      </c>
    </row>
    <row r="111" spans="1:2">
      <c r="A111" s="3">
        <v>34516</v>
      </c>
      <c r="B111" s="70">
        <v>2.8478000000000003</v>
      </c>
    </row>
    <row r="112" spans="1:2">
      <c r="A112" s="3">
        <v>34608</v>
      </c>
      <c r="B112" s="70">
        <v>2.6367000000000029</v>
      </c>
    </row>
    <row r="113" spans="1:2">
      <c r="A113" s="3">
        <v>34700</v>
      </c>
      <c r="B113" s="70">
        <v>11.770899999999996</v>
      </c>
    </row>
    <row r="114" spans="1:2">
      <c r="A114" s="3">
        <v>34790</v>
      </c>
      <c r="B114" s="70">
        <v>9.7503000000000011</v>
      </c>
    </row>
    <row r="115" spans="1:2">
      <c r="A115" s="3">
        <v>34881</v>
      </c>
      <c r="B115" s="70">
        <v>32.802200000000006</v>
      </c>
    </row>
    <row r="116" spans="1:2">
      <c r="A116" s="3">
        <v>34973</v>
      </c>
      <c r="B116" s="70">
        <v>32.510899999999999</v>
      </c>
    </row>
    <row r="117" spans="1:2">
      <c r="A117" s="3">
        <v>35065</v>
      </c>
      <c r="B117" s="70">
        <v>21.139900000000001</v>
      </c>
    </row>
    <row r="118" spans="1:2">
      <c r="A118" s="3">
        <v>35156</v>
      </c>
      <c r="B118" s="70">
        <v>10.509800000000002</v>
      </c>
    </row>
    <row r="119" spans="1:2">
      <c r="A119" s="3">
        <v>35247</v>
      </c>
      <c r="B119" s="70">
        <v>7.6792999999999996</v>
      </c>
    </row>
    <row r="120" spans="1:2">
      <c r="A120" s="3">
        <v>35339</v>
      </c>
      <c r="B120" s="70">
        <v>5.046700000000004</v>
      </c>
    </row>
    <row r="121" spans="1:2">
      <c r="A121" s="3">
        <v>35431</v>
      </c>
      <c r="B121" s="70">
        <v>4.2992999999999952</v>
      </c>
    </row>
    <row r="122" spans="1:2">
      <c r="A122" s="3">
        <v>35521</v>
      </c>
      <c r="B122" s="70">
        <v>4.372399999999999</v>
      </c>
    </row>
    <row r="123" spans="1:2">
      <c r="A123" s="3">
        <v>35612</v>
      </c>
      <c r="B123" s="70">
        <v>4.429399999999994</v>
      </c>
    </row>
    <row r="124" spans="1:2">
      <c r="A124" s="3">
        <v>35704</v>
      </c>
      <c r="B124" s="70">
        <v>3.5716999999999999</v>
      </c>
    </row>
    <row r="125" spans="1:2">
      <c r="A125" s="3">
        <v>35796</v>
      </c>
      <c r="B125" s="70">
        <v>2.9301000000000021</v>
      </c>
    </row>
    <row r="126" spans="1:2">
      <c r="A126" s="3">
        <v>35886</v>
      </c>
      <c r="B126" s="70">
        <v>6.2394999999999978</v>
      </c>
    </row>
    <row r="127" spans="1:2">
      <c r="A127" s="3">
        <v>35977</v>
      </c>
      <c r="B127" s="70">
        <v>2.7291999999999983</v>
      </c>
    </row>
    <row r="128" spans="1:2">
      <c r="A128" s="3">
        <v>36069</v>
      </c>
      <c r="B128" s="70">
        <v>0.97080000000000499</v>
      </c>
    </row>
    <row r="129" spans="1:2">
      <c r="A129" s="3">
        <v>36161</v>
      </c>
      <c r="B129" s="70">
        <v>2.4190999999999963</v>
      </c>
    </row>
    <row r="130" spans="1:2">
      <c r="A130" s="3">
        <v>36251</v>
      </c>
      <c r="B130" s="70">
        <v>4.9806000000000017</v>
      </c>
    </row>
    <row r="131" spans="1:2">
      <c r="A131" s="3">
        <v>36342</v>
      </c>
      <c r="B131" s="70">
        <v>1.0736999999999997</v>
      </c>
    </row>
    <row r="132" spans="1:2">
      <c r="A132" s="3">
        <v>36434</v>
      </c>
      <c r="B132" s="70">
        <v>0.32689999999999664</v>
      </c>
    </row>
    <row r="133" spans="1:2">
      <c r="A133" s="3">
        <v>36526</v>
      </c>
      <c r="B133" s="70">
        <v>0.8611999999999953</v>
      </c>
    </row>
    <row r="134" spans="1:2">
      <c r="A134" s="3">
        <v>36617</v>
      </c>
      <c r="B134" s="70">
        <v>1.1361999999999983</v>
      </c>
    </row>
    <row r="135" spans="1:2">
      <c r="A135" s="3">
        <v>36708</v>
      </c>
      <c r="B135" s="70">
        <v>8.1902999999999953</v>
      </c>
    </row>
    <row r="136" spans="1:2">
      <c r="A136" s="3">
        <v>36800</v>
      </c>
      <c r="B136" s="70">
        <v>16.150299999999994</v>
      </c>
    </row>
    <row r="137" spans="1:2">
      <c r="A137" s="3">
        <v>36892</v>
      </c>
      <c r="B137" s="70">
        <v>27.005100000000006</v>
      </c>
    </row>
    <row r="138" spans="1:2">
      <c r="A138" s="3">
        <v>36982</v>
      </c>
      <c r="B138" s="70">
        <v>58.221999999999994</v>
      </c>
    </row>
    <row r="139" spans="1:2">
      <c r="A139" s="3">
        <v>37073</v>
      </c>
      <c r="B139" s="70">
        <v>83.834300000000013</v>
      </c>
    </row>
    <row r="140" spans="1:2">
      <c r="A140" s="3">
        <v>37165</v>
      </c>
      <c r="B140" s="70">
        <v>35.921700000000001</v>
      </c>
    </row>
    <row r="141" spans="1:2">
      <c r="A141" s="3">
        <v>37257</v>
      </c>
      <c r="B141" s="70">
        <v>22.878</v>
      </c>
    </row>
    <row r="142" spans="1:2">
      <c r="A142" s="3">
        <v>37347</v>
      </c>
      <c r="B142" s="70">
        <v>19.738599999999995</v>
      </c>
    </row>
    <row r="143" spans="1:2">
      <c r="A143" s="3">
        <v>37438</v>
      </c>
      <c r="B143" s="70">
        <v>16.638200000000005</v>
      </c>
    </row>
    <row r="144" spans="1:2">
      <c r="A144" s="3">
        <v>37530</v>
      </c>
      <c r="B144" s="70">
        <v>22.028800000000004</v>
      </c>
    </row>
    <row r="145" spans="1:2">
      <c r="A145" s="3">
        <v>37622</v>
      </c>
      <c r="B145" s="70">
        <v>23.825799999999997</v>
      </c>
    </row>
    <row r="146" spans="1:2">
      <c r="A146" s="3">
        <v>37712</v>
      </c>
      <c r="B146" s="70">
        <v>5.5772999999999957</v>
      </c>
    </row>
    <row r="147" spans="1:2">
      <c r="A147" s="3">
        <v>37803</v>
      </c>
      <c r="B147" s="70">
        <v>0.94950000000000312</v>
      </c>
    </row>
    <row r="148" spans="1:2">
      <c r="A148" s="3">
        <v>37895</v>
      </c>
      <c r="B148" s="70">
        <v>2.2133999999999987</v>
      </c>
    </row>
    <row r="149" spans="1:2">
      <c r="A149" s="3">
        <v>37987</v>
      </c>
      <c r="B149" s="70">
        <v>3.1965000000000021</v>
      </c>
    </row>
    <row r="150" spans="1:2">
      <c r="A150" s="3">
        <v>38078</v>
      </c>
      <c r="B150" s="70">
        <v>4.3</v>
      </c>
    </row>
    <row r="151" spans="1:2">
      <c r="A151" s="3">
        <v>38169</v>
      </c>
      <c r="B151" s="70">
        <v>4.2</v>
      </c>
    </row>
    <row r="152" spans="1:2">
      <c r="A152" s="3">
        <v>38261</v>
      </c>
      <c r="B152" s="70">
        <v>3.4</v>
      </c>
    </row>
    <row r="153" spans="1:2">
      <c r="A153" s="3">
        <v>38353</v>
      </c>
      <c r="B153" s="70">
        <v>4.7</v>
      </c>
    </row>
    <row r="154" spans="1:2">
      <c r="A154" s="3">
        <v>38443</v>
      </c>
      <c r="B154" s="70">
        <v>4.8</v>
      </c>
    </row>
    <row r="155" spans="1:2">
      <c r="A155" s="3">
        <v>38534</v>
      </c>
      <c r="B155" s="70">
        <v>7.4</v>
      </c>
    </row>
    <row r="156" spans="1:2">
      <c r="A156" s="3">
        <v>38626</v>
      </c>
      <c r="B156" s="70">
        <v>7.1</v>
      </c>
    </row>
    <row r="157" spans="1:2">
      <c r="A157" s="3">
        <v>38718</v>
      </c>
      <c r="B157" s="70">
        <v>3.4</v>
      </c>
    </row>
    <row r="158" spans="1:2">
      <c r="A158" s="3">
        <v>38808</v>
      </c>
      <c r="B158" s="70">
        <v>9.3000000000000007</v>
      </c>
    </row>
    <row r="159" spans="1:2">
      <c r="A159" s="3">
        <v>38899</v>
      </c>
      <c r="B159" s="70">
        <v>9.1</v>
      </c>
    </row>
    <row r="160" spans="1:2">
      <c r="A160" s="3">
        <v>38991</v>
      </c>
      <c r="B160" s="70">
        <v>16.899999999999999</v>
      </c>
    </row>
    <row r="161" spans="1:2">
      <c r="A161" s="3">
        <v>39083</v>
      </c>
      <c r="B161" s="70">
        <v>26.2</v>
      </c>
    </row>
    <row r="162" spans="1:2">
      <c r="A162" s="3">
        <v>39173</v>
      </c>
      <c r="B162" s="70">
        <v>9.5</v>
      </c>
    </row>
    <row r="163" spans="1:2">
      <c r="A163" s="3">
        <v>39264</v>
      </c>
      <c r="B163" s="70">
        <v>7.7</v>
      </c>
    </row>
    <row r="164" spans="1:2">
      <c r="A164" s="3">
        <v>39356</v>
      </c>
      <c r="B164" s="70">
        <v>26.9</v>
      </c>
    </row>
    <row r="165" spans="1:2">
      <c r="A165" s="3">
        <v>39448</v>
      </c>
      <c r="B165" s="70">
        <v>38.4</v>
      </c>
    </row>
    <row r="166" spans="1:2">
      <c r="A166" s="3">
        <v>39539</v>
      </c>
      <c r="B166" s="70">
        <v>46.1</v>
      </c>
    </row>
    <row r="167" spans="1:2">
      <c r="A167" s="3">
        <v>39630</v>
      </c>
      <c r="B167" s="70">
        <v>88.4</v>
      </c>
    </row>
    <row r="168" spans="1:2">
      <c r="A168" s="3">
        <v>39722</v>
      </c>
      <c r="B168" s="70">
        <v>99.5</v>
      </c>
    </row>
    <row r="169" spans="1:2">
      <c r="A169" s="3">
        <v>39814</v>
      </c>
      <c r="B169" s="70">
        <v>99.7</v>
      </c>
    </row>
    <row r="170" spans="1:2">
      <c r="A170" s="3">
        <v>39904</v>
      </c>
      <c r="B170" s="70">
        <v>84.6</v>
      </c>
    </row>
    <row r="171" spans="1:2">
      <c r="A171" s="3">
        <v>39995</v>
      </c>
      <c r="B171" s="70">
        <v>37.6</v>
      </c>
    </row>
    <row r="172" spans="1:2">
      <c r="A172" s="3">
        <v>40087</v>
      </c>
      <c r="B172" s="70">
        <v>7.7</v>
      </c>
    </row>
    <row r="173" spans="1:2">
      <c r="A173" s="3">
        <v>40179</v>
      </c>
      <c r="B173" s="70">
        <v>5.4</v>
      </c>
    </row>
    <row r="174" spans="1:2">
      <c r="A174" s="3">
        <v>40269</v>
      </c>
      <c r="B174" s="70">
        <v>9.1</v>
      </c>
    </row>
    <row r="175" spans="1:2">
      <c r="A175" s="3">
        <v>40360</v>
      </c>
      <c r="B175" s="70">
        <v>5.3</v>
      </c>
    </row>
    <row r="176" spans="1:2">
      <c r="A176" s="3">
        <v>40452</v>
      </c>
      <c r="B176" s="70">
        <v>5.2</v>
      </c>
    </row>
    <row r="177" spans="1:2">
      <c r="A177" s="3">
        <v>40544</v>
      </c>
      <c r="B177" s="70">
        <v>14.4</v>
      </c>
    </row>
    <row r="178" spans="1:2">
      <c r="A178" s="3">
        <v>40634</v>
      </c>
      <c r="B178" s="70">
        <v>10.3</v>
      </c>
    </row>
    <row r="179" spans="1:2">
      <c r="A179" s="3">
        <v>40725</v>
      </c>
      <c r="B179" s="70">
        <v>7.4</v>
      </c>
    </row>
    <row r="180" spans="1:2">
      <c r="A180" s="3">
        <v>40817</v>
      </c>
      <c r="B180" s="70">
        <v>4</v>
      </c>
    </row>
    <row r="181" spans="1:2">
      <c r="A181" s="3">
        <v>40909</v>
      </c>
      <c r="B181" s="70">
        <v>5.7</v>
      </c>
    </row>
    <row r="182" spans="1:2">
      <c r="A182" s="3">
        <v>41000</v>
      </c>
      <c r="B182" s="70">
        <v>7.9</v>
      </c>
    </row>
    <row r="183" spans="1:2">
      <c r="A183" s="3">
        <v>41091</v>
      </c>
      <c r="B183" s="70">
        <v>8.1999999999999993</v>
      </c>
    </row>
    <row r="184" spans="1:2">
      <c r="A184" s="3">
        <v>41183</v>
      </c>
      <c r="B184" s="70">
        <v>9.1999999999999993</v>
      </c>
    </row>
    <row r="185" spans="1:2">
      <c r="A185" s="3">
        <v>41275</v>
      </c>
      <c r="B185" s="70">
        <v>30.5</v>
      </c>
    </row>
    <row r="186" spans="1:2">
      <c r="A186" s="3">
        <v>41365</v>
      </c>
      <c r="B186" s="70">
        <v>12.409999999999998</v>
      </c>
    </row>
    <row r="187" spans="1:2">
      <c r="A187" s="3">
        <v>41456</v>
      </c>
      <c r="B187" s="70">
        <v>3.3</v>
      </c>
    </row>
    <row r="188" spans="1:2">
      <c r="A188" s="3">
        <v>41548</v>
      </c>
      <c r="B188" s="70">
        <v>9.9</v>
      </c>
    </row>
    <row r="189" spans="1:2">
      <c r="A189" s="3">
        <v>41640</v>
      </c>
      <c r="B189" s="70">
        <v>24.1</v>
      </c>
    </row>
    <row r="190" spans="1:2">
      <c r="A190" s="3">
        <v>41730</v>
      </c>
      <c r="B190" s="70">
        <v>5</v>
      </c>
    </row>
    <row r="191" spans="1:2">
      <c r="A191" s="3">
        <v>41821</v>
      </c>
      <c r="B191" s="70">
        <v>1.6</v>
      </c>
    </row>
    <row r="192" spans="1:2">
      <c r="A192" s="3">
        <v>41913</v>
      </c>
      <c r="B192" s="70">
        <v>7.9</v>
      </c>
    </row>
    <row r="193" spans="1:2">
      <c r="A193" s="3">
        <v>42005</v>
      </c>
      <c r="B193" s="70">
        <v>13.3</v>
      </c>
    </row>
    <row r="194" spans="1:2">
      <c r="A194" s="3">
        <v>42095</v>
      </c>
      <c r="B194" s="70">
        <v>5.6</v>
      </c>
    </row>
    <row r="195" spans="1:2">
      <c r="A195" s="3">
        <v>42186</v>
      </c>
      <c r="B195" s="70">
        <v>10</v>
      </c>
    </row>
    <row r="196" spans="1:2">
      <c r="A196" s="3">
        <v>42278</v>
      </c>
      <c r="B196" s="70">
        <v>15.7</v>
      </c>
    </row>
    <row r="197" spans="1:2">
      <c r="A197" s="3">
        <v>42370</v>
      </c>
      <c r="B197" s="70">
        <v>22.5</v>
      </c>
    </row>
    <row r="198" spans="1:2">
      <c r="A198" s="3">
        <v>42461</v>
      </c>
      <c r="B198" s="70">
        <v>12.2</v>
      </c>
    </row>
    <row r="199" spans="1:2">
      <c r="A199" s="3">
        <v>42552</v>
      </c>
      <c r="B199" s="70">
        <v>5.3</v>
      </c>
    </row>
    <row r="200" spans="1:2">
      <c r="A200" s="3">
        <v>42644</v>
      </c>
      <c r="B200" s="70">
        <v>8.4</v>
      </c>
    </row>
    <row r="201" spans="1:2">
      <c r="A201" s="3">
        <v>42736</v>
      </c>
      <c r="B201" s="70">
        <v>8.1999999999999993</v>
      </c>
    </row>
    <row r="202" spans="1:2">
      <c r="A202" s="3">
        <v>42826</v>
      </c>
      <c r="B202" s="70">
        <v>3.3</v>
      </c>
    </row>
    <row r="203" spans="1:2">
      <c r="A203" s="3">
        <v>42917</v>
      </c>
      <c r="B203" s="70">
        <v>2.4</v>
      </c>
    </row>
    <row r="204" spans="1:2">
      <c r="A204" s="3">
        <v>43009</v>
      </c>
      <c r="B204" s="70">
        <v>2.4</v>
      </c>
    </row>
    <row r="205" spans="1:2">
      <c r="A205" s="3">
        <v>43101</v>
      </c>
      <c r="B205" s="70">
        <v>2.7</v>
      </c>
    </row>
    <row r="206" spans="1:2">
      <c r="A206" s="3">
        <v>43191</v>
      </c>
      <c r="B206" s="70">
        <v>1.1000000000000001</v>
      </c>
    </row>
    <row r="207" spans="1:2">
      <c r="A207" s="3">
        <v>43282</v>
      </c>
      <c r="B207" s="70">
        <v>1.5</v>
      </c>
    </row>
    <row r="208" spans="1:2">
      <c r="A208" s="3">
        <v>43374</v>
      </c>
      <c r="B208" s="70">
        <v>2.4</v>
      </c>
    </row>
    <row r="209" spans="1:2">
      <c r="A209" s="3">
        <v>43466</v>
      </c>
      <c r="B209" s="70">
        <v>2.9</v>
      </c>
    </row>
    <row r="210" spans="1:2">
      <c r="A210" s="3">
        <v>43556</v>
      </c>
      <c r="B210" s="70">
        <v>3.9</v>
      </c>
    </row>
    <row r="211" spans="1:2">
      <c r="A211" s="3">
        <v>43647</v>
      </c>
      <c r="B211" s="70">
        <v>3.8</v>
      </c>
    </row>
    <row r="212" spans="1:2">
      <c r="A212" s="3">
        <v>43739</v>
      </c>
      <c r="B212" s="70">
        <v>32.5</v>
      </c>
    </row>
    <row r="213" spans="1:2">
      <c r="A213" s="3">
        <v>43831</v>
      </c>
      <c r="B213" s="70">
        <v>97.1</v>
      </c>
    </row>
    <row r="214" spans="1:2">
      <c r="A214" s="3">
        <v>43922</v>
      </c>
      <c r="B214" s="70">
        <v>100</v>
      </c>
    </row>
    <row r="215" spans="1:2">
      <c r="A215" s="3">
        <v>44013</v>
      </c>
      <c r="B215" s="70">
        <v>0</v>
      </c>
    </row>
    <row r="216" spans="1:2">
      <c r="A216" s="3">
        <v>44105</v>
      </c>
      <c r="B216" s="70">
        <v>0.4</v>
      </c>
    </row>
    <row r="217" spans="1:2">
      <c r="A217" s="3">
        <v>44197</v>
      </c>
      <c r="B217" s="70">
        <v>0.2</v>
      </c>
    </row>
    <row r="218" spans="1:2">
      <c r="A218" s="3">
        <v>44287</v>
      </c>
      <c r="B218" s="70">
        <v>0.3</v>
      </c>
    </row>
    <row r="219" spans="1:2">
      <c r="A219" s="3">
        <v>44378</v>
      </c>
      <c r="B219" s="70">
        <v>1.2</v>
      </c>
    </row>
    <row r="220" spans="1:2">
      <c r="A220" s="3">
        <v>44470</v>
      </c>
      <c r="B220" s="70">
        <v>1.2</v>
      </c>
    </row>
    <row r="221" spans="1:2">
      <c r="A221" s="3">
        <v>44562</v>
      </c>
      <c r="B221" s="70">
        <v>37.4</v>
      </c>
    </row>
    <row r="222" spans="1:2">
      <c r="A222" s="3">
        <v>44652</v>
      </c>
      <c r="B222" s="70">
        <v>29.2</v>
      </c>
    </row>
    <row r="223" spans="1:2">
      <c r="A223" s="3">
        <v>44743</v>
      </c>
      <c r="B223" s="70">
        <v>8.3000000000000007</v>
      </c>
    </row>
    <row r="224" spans="1:2">
      <c r="A224" s="3">
        <v>44835</v>
      </c>
      <c r="B224" s="70">
        <v>7.6</v>
      </c>
    </row>
    <row r="225" spans="1:2">
      <c r="A225" s="3">
        <v>44927</v>
      </c>
      <c r="B225" s="70">
        <v>4.9000000000000004</v>
      </c>
    </row>
    <row r="226" spans="1:2">
      <c r="A226" s="3">
        <v>45017</v>
      </c>
      <c r="B226" s="70">
        <v>3</v>
      </c>
    </row>
    <row r="227" spans="1:2">
      <c r="A227" s="3">
        <v>45108</v>
      </c>
      <c r="B227" s="70">
        <v>0.9</v>
      </c>
    </row>
    <row r="228" spans="1:2">
      <c r="A228" s="3">
        <v>45200</v>
      </c>
      <c r="B228" s="70">
        <v>2</v>
      </c>
    </row>
  </sheetData>
  <hyperlinks>
    <hyperlink ref="B1" r:id="rId1" display="GDP-Based Recession Indicator Index, Percentage Points (Quarterly)" xr:uid="{585DAA17-2ADA-4850-A86F-9EDBAD5110D3}"/>
    <hyperlink ref="B3" location="Summary!A13" display="JHGDPBRINDX" xr:uid="{1CE8F446-A871-43B1-A4CA-8BD6E9D88439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A7C3-3AD5-47BE-A7BB-E3F8A9025645}">
  <sheetPr>
    <tabColor rgb="FFFFFF00"/>
  </sheetPr>
  <dimension ref="A1:B312"/>
  <sheetViews>
    <sheetView workbookViewId="0">
      <selection activeCell="B3" sqref="B3"/>
    </sheetView>
  </sheetViews>
  <sheetFormatPr defaultRowHeight="12.5"/>
  <cols>
    <col min="1" max="1" width="10.08984375" style="1" bestFit="1" customWidth="1"/>
    <col min="2" max="2" width="61.26953125" style="1" bestFit="1" customWidth="1"/>
    <col min="3" max="256" width="20.7265625" style="1" customWidth="1"/>
    <col min="257" max="16384" width="8.7265625" style="1"/>
  </cols>
  <sheetData>
    <row r="1" spans="1:2">
      <c r="A1" s="8" t="s">
        <v>135</v>
      </c>
      <c r="B1" s="66" t="s">
        <v>78</v>
      </c>
    </row>
    <row r="3" spans="1:2" ht="14.5">
      <c r="A3" s="65" t="s">
        <v>1</v>
      </c>
      <c r="B3" s="81" t="s">
        <v>77</v>
      </c>
    </row>
    <row r="4" spans="1:2">
      <c r="A4" s="3">
        <v>17168</v>
      </c>
      <c r="B4" s="2">
        <v>2182.681</v>
      </c>
    </row>
    <row r="5" spans="1:2">
      <c r="A5" s="3">
        <v>17258</v>
      </c>
      <c r="B5" s="2">
        <v>2176.8919999999998</v>
      </c>
    </row>
    <row r="6" spans="1:2">
      <c r="A6" s="3">
        <v>17349</v>
      </c>
      <c r="B6" s="2">
        <v>2172.4319999999998</v>
      </c>
    </row>
    <row r="7" spans="1:2">
      <c r="A7" s="3">
        <v>17441</v>
      </c>
      <c r="B7" s="2">
        <v>2206.4520000000002</v>
      </c>
    </row>
    <row r="8" spans="1:2">
      <c r="A8" s="3">
        <v>17533</v>
      </c>
      <c r="B8" s="2">
        <v>2239.6819999999998</v>
      </c>
    </row>
    <row r="9" spans="1:2">
      <c r="A9" s="3">
        <v>17624</v>
      </c>
      <c r="B9" s="2">
        <v>2276.69</v>
      </c>
    </row>
    <row r="10" spans="1:2">
      <c r="A10" s="3">
        <v>17715</v>
      </c>
      <c r="B10" s="2">
        <v>2289.77</v>
      </c>
    </row>
    <row r="11" spans="1:2">
      <c r="A11" s="3">
        <v>17807</v>
      </c>
      <c r="B11" s="2">
        <v>2292.364</v>
      </c>
    </row>
    <row r="12" spans="1:2">
      <c r="A12" s="3">
        <v>17899</v>
      </c>
      <c r="B12" s="2">
        <v>2260.8069999999998</v>
      </c>
    </row>
    <row r="13" spans="1:2">
      <c r="A13" s="3">
        <v>17989</v>
      </c>
      <c r="B13" s="2">
        <v>2253.1280000000002</v>
      </c>
    </row>
    <row r="14" spans="1:2">
      <c r="A14" s="3">
        <v>18080</v>
      </c>
      <c r="B14" s="2">
        <v>2276.424</v>
      </c>
    </row>
    <row r="15" spans="1:2">
      <c r="A15" s="3">
        <v>18172</v>
      </c>
      <c r="B15" s="2">
        <v>2257.3519999999999</v>
      </c>
    </row>
    <row r="16" spans="1:2">
      <c r="A16" s="3">
        <v>18264</v>
      </c>
      <c r="B16" s="2">
        <v>2346.1039999999998</v>
      </c>
    </row>
    <row r="17" spans="1:2">
      <c r="A17" s="3">
        <v>18354</v>
      </c>
      <c r="B17" s="2">
        <v>2417.6819999999998</v>
      </c>
    </row>
    <row r="18" spans="1:2">
      <c r="A18" s="3">
        <v>18445</v>
      </c>
      <c r="B18" s="2">
        <v>2511.127</v>
      </c>
    </row>
    <row r="19" spans="1:2">
      <c r="A19" s="3">
        <v>18537</v>
      </c>
      <c r="B19" s="2">
        <v>2559.2139999999999</v>
      </c>
    </row>
    <row r="20" spans="1:2">
      <c r="A20" s="3">
        <v>18629</v>
      </c>
      <c r="B20" s="2">
        <v>2593.9670000000001</v>
      </c>
    </row>
    <row r="21" spans="1:2">
      <c r="A21" s="3">
        <v>18719</v>
      </c>
      <c r="B21" s="2">
        <v>2638.8980000000001</v>
      </c>
    </row>
    <row r="22" spans="1:2">
      <c r="A22" s="3">
        <v>18810</v>
      </c>
      <c r="B22" s="2">
        <v>2693.259</v>
      </c>
    </row>
    <row r="23" spans="1:2">
      <c r="A23" s="3">
        <v>18902</v>
      </c>
      <c r="B23" s="2">
        <v>2699.1559999999999</v>
      </c>
    </row>
    <row r="24" spans="1:2">
      <c r="A24" s="3">
        <v>18994</v>
      </c>
      <c r="B24" s="2">
        <v>2727.9540000000002</v>
      </c>
    </row>
    <row r="25" spans="1:2">
      <c r="A25" s="3">
        <v>19085</v>
      </c>
      <c r="B25" s="2">
        <v>2733.8</v>
      </c>
    </row>
    <row r="26" spans="1:2">
      <c r="A26" s="3">
        <v>19176</v>
      </c>
      <c r="B26" s="2">
        <v>2753.5169999999998</v>
      </c>
    </row>
    <row r="27" spans="1:2">
      <c r="A27" s="3">
        <v>19268</v>
      </c>
      <c r="B27" s="2">
        <v>2843.9409999999998</v>
      </c>
    </row>
    <row r="28" spans="1:2">
      <c r="A28" s="3">
        <v>19360</v>
      </c>
      <c r="B28" s="2">
        <v>2896.8110000000001</v>
      </c>
    </row>
    <row r="29" spans="1:2">
      <c r="A29" s="3">
        <v>19450</v>
      </c>
      <c r="B29" s="2">
        <v>2919.2060000000001</v>
      </c>
    </row>
    <row r="30" spans="1:2">
      <c r="A30" s="3">
        <v>19541</v>
      </c>
      <c r="B30" s="2">
        <v>2902.7849999999999</v>
      </c>
    </row>
    <row r="31" spans="1:2">
      <c r="A31" s="3">
        <v>19633</v>
      </c>
      <c r="B31" s="2">
        <v>2858.8449999999998</v>
      </c>
    </row>
    <row r="32" spans="1:2">
      <c r="A32" s="3">
        <v>19725</v>
      </c>
      <c r="B32" s="2">
        <v>2845.192</v>
      </c>
    </row>
    <row r="33" spans="1:2">
      <c r="A33" s="3">
        <v>19815</v>
      </c>
      <c r="B33" s="2">
        <v>2848.3049999999998</v>
      </c>
    </row>
    <row r="34" spans="1:2">
      <c r="A34" s="3">
        <v>19906</v>
      </c>
      <c r="B34" s="2">
        <v>2880.482</v>
      </c>
    </row>
    <row r="35" spans="1:2">
      <c r="A35" s="3">
        <v>19998</v>
      </c>
      <c r="B35" s="2">
        <v>2936.8519999999999</v>
      </c>
    </row>
    <row r="36" spans="1:2">
      <c r="A36" s="3">
        <v>20090</v>
      </c>
      <c r="B36" s="2">
        <v>3020.7460000000001</v>
      </c>
    </row>
    <row r="37" spans="1:2">
      <c r="A37" s="3">
        <v>20180</v>
      </c>
      <c r="B37" s="2">
        <v>3069.91</v>
      </c>
    </row>
    <row r="38" spans="1:2">
      <c r="A38" s="3">
        <v>20271</v>
      </c>
      <c r="B38" s="2">
        <v>3111.3789999999999</v>
      </c>
    </row>
    <row r="39" spans="1:2">
      <c r="A39" s="3">
        <v>20363</v>
      </c>
      <c r="B39" s="2">
        <v>3130.0680000000002</v>
      </c>
    </row>
    <row r="40" spans="1:2">
      <c r="A40" s="3">
        <v>20455</v>
      </c>
      <c r="B40" s="2">
        <v>3117.922</v>
      </c>
    </row>
    <row r="41" spans="1:2">
      <c r="A41" s="3">
        <v>20546</v>
      </c>
      <c r="B41" s="2">
        <v>3143.694</v>
      </c>
    </row>
    <row r="42" spans="1:2">
      <c r="A42" s="3">
        <v>20637</v>
      </c>
      <c r="B42" s="2">
        <v>3140.8739999999998</v>
      </c>
    </row>
    <row r="43" spans="1:2">
      <c r="A43" s="3">
        <v>20729</v>
      </c>
      <c r="B43" s="2">
        <v>3192.57</v>
      </c>
    </row>
    <row r="44" spans="1:2">
      <c r="A44" s="3">
        <v>20821</v>
      </c>
      <c r="B44" s="2">
        <v>3213.011</v>
      </c>
    </row>
    <row r="45" spans="1:2">
      <c r="A45" s="3">
        <v>20911</v>
      </c>
      <c r="B45" s="2">
        <v>3205.97</v>
      </c>
    </row>
    <row r="46" spans="1:2">
      <c r="A46" s="3">
        <v>21002</v>
      </c>
      <c r="B46" s="2">
        <v>3237.386</v>
      </c>
    </row>
    <row r="47" spans="1:2">
      <c r="A47" s="3">
        <v>21094</v>
      </c>
      <c r="B47" s="2">
        <v>3203.8939999999998</v>
      </c>
    </row>
    <row r="48" spans="1:2">
      <c r="A48" s="3">
        <v>21186</v>
      </c>
      <c r="B48" s="2">
        <v>3120.7240000000002</v>
      </c>
    </row>
    <row r="49" spans="1:2">
      <c r="A49" s="3">
        <v>21276</v>
      </c>
      <c r="B49" s="2">
        <v>3141.2240000000002</v>
      </c>
    </row>
    <row r="50" spans="1:2">
      <c r="A50" s="3">
        <v>21367</v>
      </c>
      <c r="B50" s="2">
        <v>3213.884</v>
      </c>
    </row>
    <row r="51" spans="1:2">
      <c r="A51" s="3">
        <v>21459</v>
      </c>
      <c r="B51" s="2">
        <v>3289.0320000000002</v>
      </c>
    </row>
    <row r="52" spans="1:2">
      <c r="A52" s="3">
        <v>21551</v>
      </c>
      <c r="B52" s="2">
        <v>3352.1289999999999</v>
      </c>
    </row>
    <row r="53" spans="1:2">
      <c r="A53" s="3">
        <v>21641</v>
      </c>
      <c r="B53" s="2">
        <v>3427.6669999999999</v>
      </c>
    </row>
    <row r="54" spans="1:2">
      <c r="A54" s="3">
        <v>21732</v>
      </c>
      <c r="B54" s="2">
        <v>3430.0569999999998</v>
      </c>
    </row>
    <row r="55" spans="1:2">
      <c r="A55" s="3">
        <v>21824</v>
      </c>
      <c r="B55" s="2">
        <v>3439.8319999999999</v>
      </c>
    </row>
    <row r="56" spans="1:2">
      <c r="A56" s="3">
        <v>21916</v>
      </c>
      <c r="B56" s="2">
        <v>3517.181</v>
      </c>
    </row>
    <row r="57" spans="1:2">
      <c r="A57" s="3">
        <v>22007</v>
      </c>
      <c r="B57" s="2">
        <v>3498.2460000000001</v>
      </c>
    </row>
    <row r="58" spans="1:2">
      <c r="A58" s="3">
        <v>22098</v>
      </c>
      <c r="B58" s="2">
        <v>3515.3850000000002</v>
      </c>
    </row>
    <row r="59" spans="1:2">
      <c r="A59" s="3">
        <v>22190</v>
      </c>
      <c r="B59" s="2">
        <v>3470.2779999999998</v>
      </c>
    </row>
    <row r="60" spans="1:2">
      <c r="A60" s="3">
        <v>22282</v>
      </c>
      <c r="B60" s="2">
        <v>3493.703</v>
      </c>
    </row>
    <row r="61" spans="1:2">
      <c r="A61" s="3">
        <v>22372</v>
      </c>
      <c r="B61" s="2">
        <v>3553.0210000000002</v>
      </c>
    </row>
    <row r="62" spans="1:2">
      <c r="A62" s="3">
        <v>22463</v>
      </c>
      <c r="B62" s="2">
        <v>3621.252</v>
      </c>
    </row>
    <row r="63" spans="1:2">
      <c r="A63" s="3">
        <v>22555</v>
      </c>
      <c r="B63" s="2">
        <v>3692.2890000000002</v>
      </c>
    </row>
    <row r="64" spans="1:2">
      <c r="A64" s="3">
        <v>22647</v>
      </c>
      <c r="B64" s="2">
        <v>3758.1469999999999</v>
      </c>
    </row>
    <row r="65" spans="1:2">
      <c r="A65" s="3">
        <v>22737</v>
      </c>
      <c r="B65" s="2">
        <v>3792.1489999999999</v>
      </c>
    </row>
    <row r="66" spans="1:2">
      <c r="A66" s="3">
        <v>22828</v>
      </c>
      <c r="B66" s="2">
        <v>3838.7759999999998</v>
      </c>
    </row>
    <row r="67" spans="1:2">
      <c r="A67" s="3">
        <v>22920</v>
      </c>
      <c r="B67" s="2">
        <v>3851.4209999999998</v>
      </c>
    </row>
    <row r="68" spans="1:2">
      <c r="A68" s="3">
        <v>23012</v>
      </c>
      <c r="B68" s="2">
        <v>3893.482</v>
      </c>
    </row>
    <row r="69" spans="1:2">
      <c r="A69" s="3">
        <v>23102</v>
      </c>
      <c r="B69" s="2">
        <v>3937.183</v>
      </c>
    </row>
    <row r="70" spans="1:2">
      <c r="A70" s="3">
        <v>23193</v>
      </c>
      <c r="B70" s="2">
        <v>4023.7550000000001</v>
      </c>
    </row>
    <row r="71" spans="1:2">
      <c r="A71" s="3">
        <v>23285</v>
      </c>
      <c r="B71" s="2">
        <v>4050.1469999999999</v>
      </c>
    </row>
    <row r="72" spans="1:2">
      <c r="A72" s="3">
        <v>23377</v>
      </c>
      <c r="B72" s="2">
        <v>4135.5529999999999</v>
      </c>
    </row>
    <row r="73" spans="1:2">
      <c r="A73" s="3">
        <v>23468</v>
      </c>
      <c r="B73" s="2">
        <v>4180.5919999999996</v>
      </c>
    </row>
    <row r="74" spans="1:2">
      <c r="A74" s="3">
        <v>23559</v>
      </c>
      <c r="B74" s="2">
        <v>4245.9179999999997</v>
      </c>
    </row>
    <row r="75" spans="1:2">
      <c r="A75" s="3">
        <v>23651</v>
      </c>
      <c r="B75" s="2">
        <v>4259.0460000000003</v>
      </c>
    </row>
    <row r="76" spans="1:2">
      <c r="A76" s="3">
        <v>23743</v>
      </c>
      <c r="B76" s="2">
        <v>4362.1109999999999</v>
      </c>
    </row>
    <row r="77" spans="1:2">
      <c r="A77" s="3">
        <v>23833</v>
      </c>
      <c r="B77" s="2">
        <v>4417.2250000000004</v>
      </c>
    </row>
    <row r="78" spans="1:2">
      <c r="A78" s="3">
        <v>23924</v>
      </c>
      <c r="B78" s="2">
        <v>4515.4269999999997</v>
      </c>
    </row>
    <row r="79" spans="1:2">
      <c r="A79" s="3">
        <v>24016</v>
      </c>
      <c r="B79" s="2">
        <v>4619.4579999999996</v>
      </c>
    </row>
    <row r="80" spans="1:2">
      <c r="A80" s="3">
        <v>24108</v>
      </c>
      <c r="B80" s="2">
        <v>4731.8879999999999</v>
      </c>
    </row>
    <row r="81" spans="1:2">
      <c r="A81" s="3">
        <v>24198</v>
      </c>
      <c r="B81" s="2">
        <v>4748.0460000000003</v>
      </c>
    </row>
    <row r="82" spans="1:2">
      <c r="A82" s="3">
        <v>24289</v>
      </c>
      <c r="B82" s="2">
        <v>4788.2539999999999</v>
      </c>
    </row>
    <row r="83" spans="1:2">
      <c r="A83" s="3">
        <v>24381</v>
      </c>
      <c r="B83" s="2">
        <v>4827.5370000000003</v>
      </c>
    </row>
    <row r="84" spans="1:2">
      <c r="A84" s="3">
        <v>24473</v>
      </c>
      <c r="B84" s="2">
        <v>4870.299</v>
      </c>
    </row>
    <row r="85" spans="1:2">
      <c r="A85" s="3">
        <v>24563</v>
      </c>
      <c r="B85" s="2">
        <v>4873.2870000000003</v>
      </c>
    </row>
    <row r="86" spans="1:2">
      <c r="A86" s="3">
        <v>24654</v>
      </c>
      <c r="B86" s="2">
        <v>4919.3919999999998</v>
      </c>
    </row>
    <row r="87" spans="1:2">
      <c r="A87" s="3">
        <v>24746</v>
      </c>
      <c r="B87" s="2">
        <v>4956.4769999999999</v>
      </c>
    </row>
    <row r="88" spans="1:2">
      <c r="A88" s="3">
        <v>24838</v>
      </c>
      <c r="B88" s="2">
        <v>5057.5529999999999</v>
      </c>
    </row>
    <row r="89" spans="1:2">
      <c r="A89" s="3">
        <v>24929</v>
      </c>
      <c r="B89" s="2">
        <v>5142.0330000000004</v>
      </c>
    </row>
    <row r="90" spans="1:2">
      <c r="A90" s="3">
        <v>25020</v>
      </c>
      <c r="B90" s="2">
        <v>5181.8590000000004</v>
      </c>
    </row>
    <row r="91" spans="1:2">
      <c r="A91" s="3">
        <v>25112</v>
      </c>
      <c r="B91" s="2">
        <v>5202.2120000000004</v>
      </c>
    </row>
    <row r="92" spans="1:2">
      <c r="A92" s="3">
        <v>25204</v>
      </c>
      <c r="B92" s="2">
        <v>5283.5969999999998</v>
      </c>
    </row>
    <row r="93" spans="1:2">
      <c r="A93" s="3">
        <v>25294</v>
      </c>
      <c r="B93" s="2">
        <v>5299.625</v>
      </c>
    </row>
    <row r="94" spans="1:2">
      <c r="A94" s="3">
        <v>25385</v>
      </c>
      <c r="B94" s="2">
        <v>5334.6</v>
      </c>
    </row>
    <row r="95" spans="1:2">
      <c r="A95" s="3">
        <v>25477</v>
      </c>
      <c r="B95" s="2">
        <v>5308.5559999999996</v>
      </c>
    </row>
    <row r="96" spans="1:2">
      <c r="A96" s="3">
        <v>25569</v>
      </c>
      <c r="B96" s="2">
        <v>5300.652</v>
      </c>
    </row>
    <row r="97" spans="1:2">
      <c r="A97" s="3">
        <v>25659</v>
      </c>
      <c r="B97" s="2">
        <v>5308.1639999999998</v>
      </c>
    </row>
    <row r="98" spans="1:2">
      <c r="A98" s="3">
        <v>25750</v>
      </c>
      <c r="B98" s="2">
        <v>5357.0770000000002</v>
      </c>
    </row>
    <row r="99" spans="1:2">
      <c r="A99" s="3">
        <v>25842</v>
      </c>
      <c r="B99" s="2">
        <v>5299.6719999999996</v>
      </c>
    </row>
    <row r="100" spans="1:2">
      <c r="A100" s="3">
        <v>25934</v>
      </c>
      <c r="B100" s="2">
        <v>5443.6189999999997</v>
      </c>
    </row>
    <row r="101" spans="1:2">
      <c r="A101" s="3">
        <v>26024</v>
      </c>
      <c r="B101" s="2">
        <v>5473.0590000000002</v>
      </c>
    </row>
    <row r="102" spans="1:2">
      <c r="A102" s="3">
        <v>26115</v>
      </c>
      <c r="B102" s="2">
        <v>5518.0720000000001</v>
      </c>
    </row>
    <row r="103" spans="1:2">
      <c r="A103" s="3">
        <v>26207</v>
      </c>
      <c r="B103" s="2">
        <v>5531.0320000000002</v>
      </c>
    </row>
    <row r="104" spans="1:2">
      <c r="A104" s="3">
        <v>26299</v>
      </c>
      <c r="B104" s="2">
        <v>5632.6490000000003</v>
      </c>
    </row>
    <row r="105" spans="1:2">
      <c r="A105" s="3">
        <v>26390</v>
      </c>
      <c r="B105" s="2">
        <v>5760.47</v>
      </c>
    </row>
    <row r="106" spans="1:2">
      <c r="A106" s="3">
        <v>26481</v>
      </c>
      <c r="B106" s="2">
        <v>5814.8540000000003</v>
      </c>
    </row>
    <row r="107" spans="1:2">
      <c r="A107" s="3">
        <v>26573</v>
      </c>
      <c r="B107" s="2">
        <v>5912.22</v>
      </c>
    </row>
    <row r="108" spans="1:2">
      <c r="A108" s="3">
        <v>26665</v>
      </c>
      <c r="B108" s="2">
        <v>6058.5439999999999</v>
      </c>
    </row>
    <row r="109" spans="1:2">
      <c r="A109" s="3">
        <v>26755</v>
      </c>
      <c r="B109" s="2">
        <v>6124.5060000000003</v>
      </c>
    </row>
    <row r="110" spans="1:2">
      <c r="A110" s="3">
        <v>26846</v>
      </c>
      <c r="B110" s="2">
        <v>6092.3010000000004</v>
      </c>
    </row>
    <row r="111" spans="1:2">
      <c r="A111" s="3">
        <v>26938</v>
      </c>
      <c r="B111" s="2">
        <v>6150.1310000000003</v>
      </c>
    </row>
    <row r="112" spans="1:2">
      <c r="A112" s="3">
        <v>27030</v>
      </c>
      <c r="B112" s="2">
        <v>6097.2579999999998</v>
      </c>
    </row>
    <row r="113" spans="1:2">
      <c r="A113" s="3">
        <v>27120</v>
      </c>
      <c r="B113" s="2">
        <v>6111.7510000000002</v>
      </c>
    </row>
    <row r="114" spans="1:2">
      <c r="A114" s="3">
        <v>27211</v>
      </c>
      <c r="B114" s="2">
        <v>6053.9780000000001</v>
      </c>
    </row>
    <row r="115" spans="1:2">
      <c r="A115" s="3">
        <v>27303</v>
      </c>
      <c r="B115" s="2">
        <v>6030.4639999999999</v>
      </c>
    </row>
    <row r="116" spans="1:2">
      <c r="A116" s="3">
        <v>27395</v>
      </c>
      <c r="B116" s="2">
        <v>5957.0349999999999</v>
      </c>
    </row>
    <row r="117" spans="1:2">
      <c r="A117" s="3">
        <v>27485</v>
      </c>
      <c r="B117" s="2">
        <v>5999.61</v>
      </c>
    </row>
    <row r="118" spans="1:2">
      <c r="A118" s="3">
        <v>27576</v>
      </c>
      <c r="B118" s="2">
        <v>6102.326</v>
      </c>
    </row>
    <row r="119" spans="1:2">
      <c r="A119" s="3">
        <v>27668</v>
      </c>
      <c r="B119" s="2">
        <v>6184.53</v>
      </c>
    </row>
    <row r="120" spans="1:2">
      <c r="A120" s="3">
        <v>27760</v>
      </c>
      <c r="B120" s="2">
        <v>6323.6490000000003</v>
      </c>
    </row>
    <row r="121" spans="1:2">
      <c r="A121" s="3">
        <v>27851</v>
      </c>
      <c r="B121" s="2">
        <v>6370.0249999999996</v>
      </c>
    </row>
    <row r="122" spans="1:2">
      <c r="A122" s="3">
        <v>27942</v>
      </c>
      <c r="B122" s="2">
        <v>6404.8950000000004</v>
      </c>
    </row>
    <row r="123" spans="1:2">
      <c r="A123" s="3">
        <v>28034</v>
      </c>
      <c r="B123" s="2">
        <v>6451.1769999999997</v>
      </c>
    </row>
    <row r="124" spans="1:2">
      <c r="A124" s="3">
        <v>28126</v>
      </c>
      <c r="B124" s="2">
        <v>6527.7030000000004</v>
      </c>
    </row>
    <row r="125" spans="1:2">
      <c r="A125" s="3">
        <v>28216</v>
      </c>
      <c r="B125" s="2">
        <v>6654.4660000000003</v>
      </c>
    </row>
    <row r="126" spans="1:2">
      <c r="A126" s="3">
        <v>28307</v>
      </c>
      <c r="B126" s="2">
        <v>6774.4570000000003</v>
      </c>
    </row>
    <row r="127" spans="1:2">
      <c r="A127" s="3">
        <v>28399</v>
      </c>
      <c r="B127" s="2">
        <v>6774.5919999999996</v>
      </c>
    </row>
    <row r="128" spans="1:2">
      <c r="A128" s="3">
        <v>28491</v>
      </c>
      <c r="B128" s="2">
        <v>6796.26</v>
      </c>
    </row>
    <row r="129" spans="1:2">
      <c r="A129" s="3">
        <v>28581</v>
      </c>
      <c r="B129" s="2">
        <v>7058.92</v>
      </c>
    </row>
    <row r="130" spans="1:2">
      <c r="A130" s="3">
        <v>28672</v>
      </c>
      <c r="B130" s="2">
        <v>7129.915</v>
      </c>
    </row>
    <row r="131" spans="1:2">
      <c r="A131" s="3">
        <v>28764</v>
      </c>
      <c r="B131" s="2">
        <v>7225.75</v>
      </c>
    </row>
    <row r="132" spans="1:2">
      <c r="A132" s="3">
        <v>28856</v>
      </c>
      <c r="B132" s="2">
        <v>7238.7269999999999</v>
      </c>
    </row>
    <row r="133" spans="1:2">
      <c r="A133" s="3">
        <v>28946</v>
      </c>
      <c r="B133" s="2">
        <v>7246.4539999999997</v>
      </c>
    </row>
    <row r="134" spans="1:2">
      <c r="A134" s="3">
        <v>29037</v>
      </c>
      <c r="B134" s="2">
        <v>7300.2809999999999</v>
      </c>
    </row>
    <row r="135" spans="1:2">
      <c r="A135" s="3">
        <v>29129</v>
      </c>
      <c r="B135" s="2">
        <v>7318.5349999999999</v>
      </c>
    </row>
    <row r="136" spans="1:2">
      <c r="A136" s="3">
        <v>29221</v>
      </c>
      <c r="B136" s="2">
        <v>7341.5569999999998</v>
      </c>
    </row>
    <row r="137" spans="1:2">
      <c r="A137" s="3">
        <v>29312</v>
      </c>
      <c r="B137" s="2">
        <v>7190.2889999999998</v>
      </c>
    </row>
    <row r="138" spans="1:2">
      <c r="A138" s="3">
        <v>29403</v>
      </c>
      <c r="B138" s="2">
        <v>7181.7430000000004</v>
      </c>
    </row>
    <row r="139" spans="1:2">
      <c r="A139" s="3">
        <v>29495</v>
      </c>
      <c r="B139" s="2">
        <v>7315.6769999999997</v>
      </c>
    </row>
    <row r="140" spans="1:2">
      <c r="A140" s="3">
        <v>29587</v>
      </c>
      <c r="B140" s="2">
        <v>7459.0219999999999</v>
      </c>
    </row>
    <row r="141" spans="1:2">
      <c r="A141" s="3">
        <v>29677</v>
      </c>
      <c r="B141" s="2">
        <v>7403.7449999999999</v>
      </c>
    </row>
    <row r="142" spans="1:2">
      <c r="A142" s="3">
        <v>29768</v>
      </c>
      <c r="B142" s="2">
        <v>7492.4049999999997</v>
      </c>
    </row>
    <row r="143" spans="1:2">
      <c r="A143" s="3">
        <v>29860</v>
      </c>
      <c r="B143" s="2">
        <v>7410.768</v>
      </c>
    </row>
    <row r="144" spans="1:2">
      <c r="A144" s="3">
        <v>29952</v>
      </c>
      <c r="B144" s="2">
        <v>7295.6310000000003</v>
      </c>
    </row>
    <row r="145" spans="1:2">
      <c r="A145" s="3">
        <v>30042</v>
      </c>
      <c r="B145" s="2">
        <v>7328.9120000000003</v>
      </c>
    </row>
    <row r="146" spans="1:2">
      <c r="A146" s="3">
        <v>30133</v>
      </c>
      <c r="B146" s="2">
        <v>7300.8959999999997</v>
      </c>
    </row>
    <row r="147" spans="1:2">
      <c r="A147" s="3">
        <v>30225</v>
      </c>
      <c r="B147" s="2">
        <v>7303.817</v>
      </c>
    </row>
    <row r="148" spans="1:2">
      <c r="A148" s="3">
        <v>30317</v>
      </c>
      <c r="B148" s="2">
        <v>7400.0659999999998</v>
      </c>
    </row>
    <row r="149" spans="1:2">
      <c r="A149" s="3">
        <v>30407</v>
      </c>
      <c r="B149" s="2">
        <v>7568.4560000000001</v>
      </c>
    </row>
    <row r="150" spans="1:2">
      <c r="A150" s="3">
        <v>30498</v>
      </c>
      <c r="B150" s="2">
        <v>7719.7460000000001</v>
      </c>
    </row>
    <row r="151" spans="1:2">
      <c r="A151" s="3">
        <v>30590</v>
      </c>
      <c r="B151" s="2">
        <v>7880.7939999999999</v>
      </c>
    </row>
    <row r="152" spans="1:2">
      <c r="A152" s="3">
        <v>30682</v>
      </c>
      <c r="B152" s="2">
        <v>8034.8469999999998</v>
      </c>
    </row>
    <row r="153" spans="1:2">
      <c r="A153" s="3">
        <v>30773</v>
      </c>
      <c r="B153" s="2">
        <v>8173.67</v>
      </c>
    </row>
    <row r="154" spans="1:2">
      <c r="A154" s="3">
        <v>30864</v>
      </c>
      <c r="B154" s="2">
        <v>8252.4650000000001</v>
      </c>
    </row>
    <row r="155" spans="1:2">
      <c r="A155" s="3">
        <v>30956</v>
      </c>
      <c r="B155" s="2">
        <v>8320.1990000000005</v>
      </c>
    </row>
    <row r="156" spans="1:2">
      <c r="A156" s="3">
        <v>31048</v>
      </c>
      <c r="B156" s="2">
        <v>8400.82</v>
      </c>
    </row>
    <row r="157" spans="1:2">
      <c r="A157" s="3">
        <v>31138</v>
      </c>
      <c r="B157" s="2">
        <v>8474.7870000000003</v>
      </c>
    </row>
    <row r="158" spans="1:2">
      <c r="A158" s="3">
        <v>31229</v>
      </c>
      <c r="B158" s="2">
        <v>8604.2199999999993</v>
      </c>
    </row>
    <row r="159" spans="1:2">
      <c r="A159" s="3">
        <v>31321</v>
      </c>
      <c r="B159" s="2">
        <v>8668.1880000000001</v>
      </c>
    </row>
    <row r="160" spans="1:2">
      <c r="A160" s="3">
        <v>31413</v>
      </c>
      <c r="B160" s="2">
        <v>8749.1270000000004</v>
      </c>
    </row>
    <row r="161" spans="1:2">
      <c r="A161" s="3">
        <v>31503</v>
      </c>
      <c r="B161" s="2">
        <v>8788.5239999999994</v>
      </c>
    </row>
    <row r="162" spans="1:2">
      <c r="A162" s="3">
        <v>31594</v>
      </c>
      <c r="B162" s="2">
        <v>8872.6010000000006</v>
      </c>
    </row>
    <row r="163" spans="1:2">
      <c r="A163" s="3">
        <v>31686</v>
      </c>
      <c r="B163" s="2">
        <v>8920.1929999999993</v>
      </c>
    </row>
    <row r="164" spans="1:2">
      <c r="A164" s="3">
        <v>31778</v>
      </c>
      <c r="B164" s="2">
        <v>8986.3670000000002</v>
      </c>
    </row>
    <row r="165" spans="1:2">
      <c r="A165" s="3">
        <v>31868</v>
      </c>
      <c r="B165" s="2">
        <v>9083.2559999999994</v>
      </c>
    </row>
    <row r="166" spans="1:2">
      <c r="A166" s="3">
        <v>31959</v>
      </c>
      <c r="B166" s="2">
        <v>9162.0239999999994</v>
      </c>
    </row>
    <row r="167" spans="1:2">
      <c r="A167" s="3">
        <v>32051</v>
      </c>
      <c r="B167" s="2">
        <v>9319.3320000000003</v>
      </c>
    </row>
    <row r="168" spans="1:2">
      <c r="A168" s="3">
        <v>32143</v>
      </c>
      <c r="B168" s="2">
        <v>9367.5020000000004</v>
      </c>
    </row>
    <row r="169" spans="1:2">
      <c r="A169" s="3">
        <v>32234</v>
      </c>
      <c r="B169" s="2">
        <v>9490.5939999999991</v>
      </c>
    </row>
    <row r="170" spans="1:2">
      <c r="A170" s="3">
        <v>32325</v>
      </c>
      <c r="B170" s="2">
        <v>9546.2060000000001</v>
      </c>
    </row>
    <row r="171" spans="1:2">
      <c r="A171" s="3">
        <v>32417</v>
      </c>
      <c r="B171" s="2">
        <v>9673.4050000000007</v>
      </c>
    </row>
    <row r="172" spans="1:2">
      <c r="A172" s="3">
        <v>32509</v>
      </c>
      <c r="B172" s="2">
        <v>9771.7250000000004</v>
      </c>
    </row>
    <row r="173" spans="1:2">
      <c r="A173" s="3">
        <v>32599</v>
      </c>
      <c r="B173" s="2">
        <v>9846.2929999999997</v>
      </c>
    </row>
    <row r="174" spans="1:2">
      <c r="A174" s="3">
        <v>32690</v>
      </c>
      <c r="B174" s="2">
        <v>9919.2279999999992</v>
      </c>
    </row>
    <row r="175" spans="1:2">
      <c r="A175" s="3">
        <v>32782</v>
      </c>
      <c r="B175" s="2">
        <v>9938.7669999999998</v>
      </c>
    </row>
    <row r="176" spans="1:2">
      <c r="A176" s="3">
        <v>32874</v>
      </c>
      <c r="B176" s="2">
        <v>10047.386</v>
      </c>
    </row>
    <row r="177" spans="1:2">
      <c r="A177" s="3">
        <v>32964</v>
      </c>
      <c r="B177" s="2">
        <v>10083.855</v>
      </c>
    </row>
    <row r="178" spans="1:2">
      <c r="A178" s="3">
        <v>33055</v>
      </c>
      <c r="B178" s="2">
        <v>10090.569</v>
      </c>
    </row>
    <row r="179" spans="1:2">
      <c r="A179" s="3">
        <v>33147</v>
      </c>
      <c r="B179" s="2">
        <v>9998.7039999999997</v>
      </c>
    </row>
    <row r="180" spans="1:2">
      <c r="A180" s="3">
        <v>33239</v>
      </c>
      <c r="B180" s="2">
        <v>9951.9159999999993</v>
      </c>
    </row>
    <row r="181" spans="1:2">
      <c r="A181" s="3">
        <v>33329</v>
      </c>
      <c r="B181" s="2">
        <v>10029.51</v>
      </c>
    </row>
    <row r="182" spans="1:2">
      <c r="A182" s="3">
        <v>33420</v>
      </c>
      <c r="B182" s="2">
        <v>10080.195</v>
      </c>
    </row>
    <row r="183" spans="1:2">
      <c r="A183" s="3">
        <v>33512</v>
      </c>
      <c r="B183" s="2">
        <v>10115.329</v>
      </c>
    </row>
    <row r="184" spans="1:2">
      <c r="A184" s="3">
        <v>33604</v>
      </c>
      <c r="B184" s="2">
        <v>10236.434999999999</v>
      </c>
    </row>
    <row r="185" spans="1:2">
      <c r="A185" s="3">
        <v>33695</v>
      </c>
      <c r="B185" s="2">
        <v>10347.429</v>
      </c>
    </row>
    <row r="186" spans="1:2">
      <c r="A186" s="3">
        <v>33786</v>
      </c>
      <c r="B186" s="2">
        <v>10449.673000000001</v>
      </c>
    </row>
    <row r="187" spans="1:2">
      <c r="A187" s="3">
        <v>33878</v>
      </c>
      <c r="B187" s="2">
        <v>10558.647999999999</v>
      </c>
    </row>
    <row r="188" spans="1:2">
      <c r="A188" s="3">
        <v>33970</v>
      </c>
      <c r="B188" s="2">
        <v>10576.275</v>
      </c>
    </row>
    <row r="189" spans="1:2">
      <c r="A189" s="3">
        <v>34060</v>
      </c>
      <c r="B189" s="2">
        <v>10637.847</v>
      </c>
    </row>
    <row r="190" spans="1:2">
      <c r="A190" s="3">
        <v>34151</v>
      </c>
      <c r="B190" s="2">
        <v>10688.606</v>
      </c>
    </row>
    <row r="191" spans="1:2">
      <c r="A191" s="3">
        <v>34243</v>
      </c>
      <c r="B191" s="2">
        <v>10833.986999999999</v>
      </c>
    </row>
    <row r="192" spans="1:2">
      <c r="A192" s="3">
        <v>34335</v>
      </c>
      <c r="B192" s="2">
        <v>10939.116</v>
      </c>
    </row>
    <row r="193" spans="1:2">
      <c r="A193" s="3">
        <v>34425</v>
      </c>
      <c r="B193" s="2">
        <v>11087.361000000001</v>
      </c>
    </row>
    <row r="194" spans="1:2">
      <c r="A194" s="3">
        <v>34516</v>
      </c>
      <c r="B194" s="2">
        <v>11152.175999999999</v>
      </c>
    </row>
    <row r="195" spans="1:2">
      <c r="A195" s="3">
        <v>34608</v>
      </c>
      <c r="B195" s="2">
        <v>11279.932000000001</v>
      </c>
    </row>
    <row r="196" spans="1:2">
      <c r="A196" s="3">
        <v>34700</v>
      </c>
      <c r="B196" s="2">
        <v>11319.950999999999</v>
      </c>
    </row>
    <row r="197" spans="1:2">
      <c r="A197" s="3">
        <v>34790</v>
      </c>
      <c r="B197" s="2">
        <v>11353.721</v>
      </c>
    </row>
    <row r="198" spans="1:2">
      <c r="A198" s="3">
        <v>34881</v>
      </c>
      <c r="B198" s="2">
        <v>11450.31</v>
      </c>
    </row>
    <row r="199" spans="1:2">
      <c r="A199" s="3">
        <v>34973</v>
      </c>
      <c r="B199" s="2">
        <v>11528.066999999999</v>
      </c>
    </row>
    <row r="200" spans="1:2">
      <c r="A200" s="3">
        <v>35065</v>
      </c>
      <c r="B200" s="2">
        <v>11614.418</v>
      </c>
    </row>
    <row r="201" spans="1:2">
      <c r="A201" s="3">
        <v>35156</v>
      </c>
      <c r="B201" s="2">
        <v>11808.14</v>
      </c>
    </row>
    <row r="202" spans="1:2">
      <c r="A202" s="3">
        <v>35247</v>
      </c>
      <c r="B202" s="2">
        <v>11914.063</v>
      </c>
    </row>
    <row r="203" spans="1:2">
      <c r="A203" s="3">
        <v>35339</v>
      </c>
      <c r="B203" s="2">
        <v>12037.775</v>
      </c>
    </row>
    <row r="204" spans="1:2">
      <c r="A204" s="3">
        <v>35431</v>
      </c>
      <c r="B204" s="2">
        <v>12115.472</v>
      </c>
    </row>
    <row r="205" spans="1:2">
      <c r="A205" s="3">
        <v>35521</v>
      </c>
      <c r="B205" s="2">
        <v>12317.221</v>
      </c>
    </row>
    <row r="206" spans="1:2">
      <c r="A206" s="3">
        <v>35612</v>
      </c>
      <c r="B206" s="2">
        <v>12471.01</v>
      </c>
    </row>
    <row r="207" spans="1:2">
      <c r="A207" s="3">
        <v>35704</v>
      </c>
      <c r="B207" s="2">
        <v>12577.495000000001</v>
      </c>
    </row>
    <row r="208" spans="1:2">
      <c r="A208" s="3">
        <v>35796</v>
      </c>
      <c r="B208" s="2">
        <v>12703.742</v>
      </c>
    </row>
    <row r="209" spans="1:2">
      <c r="A209" s="3">
        <v>35886</v>
      </c>
      <c r="B209" s="2">
        <v>12821.339</v>
      </c>
    </row>
    <row r="210" spans="1:2">
      <c r="A210" s="3">
        <v>35977</v>
      </c>
      <c r="B210" s="2">
        <v>12982.752</v>
      </c>
    </row>
    <row r="211" spans="1:2">
      <c r="A211" s="3">
        <v>36069</v>
      </c>
      <c r="B211" s="2">
        <v>13191.67</v>
      </c>
    </row>
    <row r="212" spans="1:2">
      <c r="A212" s="3">
        <v>36161</v>
      </c>
      <c r="B212" s="2">
        <v>13315.597</v>
      </c>
    </row>
    <row r="213" spans="1:2">
      <c r="A213" s="3">
        <v>36251</v>
      </c>
      <c r="B213" s="2">
        <v>13426.748</v>
      </c>
    </row>
    <row r="214" spans="1:2">
      <c r="A214" s="3">
        <v>36342</v>
      </c>
      <c r="B214" s="2">
        <v>13604.771000000001</v>
      </c>
    </row>
    <row r="215" spans="1:2">
      <c r="A215" s="3">
        <v>36434</v>
      </c>
      <c r="B215" s="2">
        <v>13827.98</v>
      </c>
    </row>
    <row r="216" spans="1:2">
      <c r="A216" s="3">
        <v>36526</v>
      </c>
      <c r="B216" s="2">
        <v>13878.147000000001</v>
      </c>
    </row>
    <row r="217" spans="1:2">
      <c r="A217" s="3">
        <v>36617</v>
      </c>
      <c r="B217" s="2">
        <v>14130.907999999999</v>
      </c>
    </row>
    <row r="218" spans="1:2">
      <c r="A218" s="3">
        <v>36708</v>
      </c>
      <c r="B218" s="2">
        <v>14145.312</v>
      </c>
    </row>
    <row r="219" spans="1:2">
      <c r="A219" s="3">
        <v>36800</v>
      </c>
      <c r="B219" s="2">
        <v>14229.764999999999</v>
      </c>
    </row>
    <row r="220" spans="1:2">
      <c r="A220" s="3">
        <v>36892</v>
      </c>
      <c r="B220" s="2">
        <v>14183.12</v>
      </c>
    </row>
    <row r="221" spans="1:2">
      <c r="A221" s="3">
        <v>36982</v>
      </c>
      <c r="B221" s="2">
        <v>14271.694</v>
      </c>
    </row>
    <row r="222" spans="1:2">
      <c r="A222" s="3">
        <v>37073</v>
      </c>
      <c r="B222" s="2">
        <v>14214.516</v>
      </c>
    </row>
    <row r="223" spans="1:2">
      <c r="A223" s="3">
        <v>37165</v>
      </c>
      <c r="B223" s="2">
        <v>14253.574000000001</v>
      </c>
    </row>
    <row r="224" spans="1:2">
      <c r="A224" s="3">
        <v>37257</v>
      </c>
      <c r="B224" s="2">
        <v>14372.785</v>
      </c>
    </row>
    <row r="225" spans="1:2">
      <c r="A225" s="3">
        <v>37347</v>
      </c>
      <c r="B225" s="2">
        <v>14460.848</v>
      </c>
    </row>
    <row r="226" spans="1:2">
      <c r="A226" s="3">
        <v>37438</v>
      </c>
      <c r="B226" s="2">
        <v>14519.633</v>
      </c>
    </row>
    <row r="227" spans="1:2">
      <c r="A227" s="3">
        <v>37530</v>
      </c>
      <c r="B227" s="2">
        <v>14537.58</v>
      </c>
    </row>
    <row r="228" spans="1:2">
      <c r="A228" s="3">
        <v>37622</v>
      </c>
      <c r="B228" s="2">
        <v>14614.141</v>
      </c>
    </row>
    <row r="229" spans="1:2">
      <c r="A229" s="3">
        <v>37712</v>
      </c>
      <c r="B229" s="2">
        <v>14743.566999999999</v>
      </c>
    </row>
    <row r="230" spans="1:2">
      <c r="A230" s="3">
        <v>37803</v>
      </c>
      <c r="B230" s="2">
        <v>14988.781999999999</v>
      </c>
    </row>
    <row r="231" spans="1:2">
      <c r="A231" s="3">
        <v>37895</v>
      </c>
      <c r="B231" s="2">
        <v>15162.76</v>
      </c>
    </row>
    <row r="232" spans="1:2">
      <c r="A232" s="3">
        <v>37987</v>
      </c>
      <c r="B232" s="2">
        <v>15248.68</v>
      </c>
    </row>
    <row r="233" spans="1:2">
      <c r="A233" s="3">
        <v>38078</v>
      </c>
      <c r="B233" s="2">
        <v>15366.85</v>
      </c>
    </row>
    <row r="234" spans="1:2">
      <c r="A234" s="3">
        <v>38169</v>
      </c>
      <c r="B234" s="2">
        <v>15512.619000000001</v>
      </c>
    </row>
    <row r="235" spans="1:2">
      <c r="A235" s="3">
        <v>38261</v>
      </c>
      <c r="B235" s="2">
        <v>15670.88</v>
      </c>
    </row>
    <row r="236" spans="1:2">
      <c r="A236" s="3">
        <v>38353</v>
      </c>
      <c r="B236" s="2">
        <v>15844.727000000001</v>
      </c>
    </row>
    <row r="237" spans="1:2">
      <c r="A237" s="3">
        <v>38443</v>
      </c>
      <c r="B237" s="2">
        <v>15922.781999999999</v>
      </c>
    </row>
    <row r="238" spans="1:2">
      <c r="A238" s="3">
        <v>38534</v>
      </c>
      <c r="B238" s="2">
        <v>16047.587</v>
      </c>
    </row>
    <row r="239" spans="1:2">
      <c r="A239" s="3">
        <v>38626</v>
      </c>
      <c r="B239" s="2">
        <v>16136.734</v>
      </c>
    </row>
    <row r="240" spans="1:2">
      <c r="A240" s="3">
        <v>38718</v>
      </c>
      <c r="B240" s="2">
        <v>16353.834999999999</v>
      </c>
    </row>
    <row r="241" spans="1:2">
      <c r="A241" s="3">
        <v>38808</v>
      </c>
      <c r="B241" s="2">
        <v>16396.151000000002</v>
      </c>
    </row>
    <row r="242" spans="1:2">
      <c r="A242" s="3">
        <v>38899</v>
      </c>
      <c r="B242" s="2">
        <v>16420.738000000001</v>
      </c>
    </row>
    <row r="243" spans="1:2">
      <c r="A243" s="3">
        <v>38991</v>
      </c>
      <c r="B243" s="2">
        <v>16561.866000000002</v>
      </c>
    </row>
    <row r="244" spans="1:2">
      <c r="A244" s="3">
        <v>39083</v>
      </c>
      <c r="B244" s="2">
        <v>16611.689999999999</v>
      </c>
    </row>
    <row r="245" spans="1:2">
      <c r="A245" s="3">
        <v>39173</v>
      </c>
      <c r="B245" s="2">
        <v>16713.313999999998</v>
      </c>
    </row>
    <row r="246" spans="1:2">
      <c r="A246" s="3">
        <v>39264</v>
      </c>
      <c r="B246" s="2">
        <v>16809.587</v>
      </c>
    </row>
    <row r="247" spans="1:2">
      <c r="A247" s="3">
        <v>39356</v>
      </c>
      <c r="B247" s="2">
        <v>16915.190999999999</v>
      </c>
    </row>
    <row r="248" spans="1:2">
      <c r="A248" s="3">
        <v>39448</v>
      </c>
      <c r="B248" s="2">
        <v>16843.003000000001</v>
      </c>
    </row>
    <row r="249" spans="1:2">
      <c r="A249" s="3">
        <v>39539</v>
      </c>
      <c r="B249" s="2">
        <v>16943.291000000001</v>
      </c>
    </row>
    <row r="250" spans="1:2">
      <c r="A250" s="3">
        <v>39630</v>
      </c>
      <c r="B250" s="2">
        <v>16854.294999999998</v>
      </c>
    </row>
    <row r="251" spans="1:2">
      <c r="A251" s="3">
        <v>39722</v>
      </c>
      <c r="B251" s="2">
        <v>16485.349999999999</v>
      </c>
    </row>
    <row r="252" spans="1:2">
      <c r="A252" s="3">
        <v>39814</v>
      </c>
      <c r="B252" s="2">
        <v>16298.262000000001</v>
      </c>
    </row>
    <row r="253" spans="1:2">
      <c r="A253" s="3">
        <v>39904</v>
      </c>
      <c r="B253" s="2">
        <v>16269.145</v>
      </c>
    </row>
    <row r="254" spans="1:2">
      <c r="A254" s="3">
        <v>39995</v>
      </c>
      <c r="B254" s="2">
        <v>16326.281000000001</v>
      </c>
    </row>
    <row r="255" spans="1:2">
      <c r="A255" s="3">
        <v>40087</v>
      </c>
      <c r="B255" s="2">
        <v>16502.754000000001</v>
      </c>
    </row>
    <row r="256" spans="1:2">
      <c r="A256" s="3">
        <v>40179</v>
      </c>
      <c r="B256" s="2">
        <v>16582.71</v>
      </c>
    </row>
    <row r="257" spans="1:2">
      <c r="A257" s="3">
        <v>40269</v>
      </c>
      <c r="B257" s="2">
        <v>16743.162</v>
      </c>
    </row>
    <row r="258" spans="1:2">
      <c r="A258" s="3">
        <v>40360</v>
      </c>
      <c r="B258" s="2">
        <v>16872.266</v>
      </c>
    </row>
    <row r="259" spans="1:2">
      <c r="A259" s="3">
        <v>40452</v>
      </c>
      <c r="B259" s="2">
        <v>16960.864000000001</v>
      </c>
    </row>
    <row r="260" spans="1:2">
      <c r="A260" s="3">
        <v>40544</v>
      </c>
      <c r="B260" s="2">
        <v>16920.632000000001</v>
      </c>
    </row>
    <row r="261" spans="1:2">
      <c r="A261" s="3">
        <v>40634</v>
      </c>
      <c r="B261" s="2">
        <v>17035.114000000001</v>
      </c>
    </row>
    <row r="262" spans="1:2">
      <c r="A262" s="3">
        <v>40725</v>
      </c>
      <c r="B262" s="2">
        <v>17031.312999999998</v>
      </c>
    </row>
    <row r="263" spans="1:2">
      <c r="A263" s="3">
        <v>40817</v>
      </c>
      <c r="B263" s="2">
        <v>17222.582999999999</v>
      </c>
    </row>
    <row r="264" spans="1:2">
      <c r="A264" s="3">
        <v>40909</v>
      </c>
      <c r="B264" s="2">
        <v>17367.009999999998</v>
      </c>
    </row>
    <row r="265" spans="1:2">
      <c r="A265" s="3">
        <v>41000</v>
      </c>
      <c r="B265" s="2">
        <v>17444.525000000001</v>
      </c>
    </row>
    <row r="266" spans="1:2">
      <c r="A266" s="3">
        <v>41091</v>
      </c>
      <c r="B266" s="2">
        <v>17469.650000000001</v>
      </c>
    </row>
    <row r="267" spans="1:2">
      <c r="A267" s="3">
        <v>41183</v>
      </c>
      <c r="B267" s="2">
        <v>17489.851999999999</v>
      </c>
    </row>
    <row r="268" spans="1:2">
      <c r="A268" s="3">
        <v>41275</v>
      </c>
      <c r="B268" s="2">
        <v>17662.400000000001</v>
      </c>
    </row>
    <row r="269" spans="1:2">
      <c r="A269" s="3">
        <v>41365</v>
      </c>
      <c r="B269" s="2">
        <v>17709.670999999998</v>
      </c>
    </row>
    <row r="270" spans="1:2">
      <c r="A270" s="3">
        <v>41456</v>
      </c>
      <c r="B270" s="2">
        <v>17860.45</v>
      </c>
    </row>
    <row r="271" spans="1:2">
      <c r="A271" s="3">
        <v>41548</v>
      </c>
      <c r="B271" s="2">
        <v>18016.147000000001</v>
      </c>
    </row>
    <row r="272" spans="1:2">
      <c r="A272" s="3">
        <v>41640</v>
      </c>
      <c r="B272" s="2">
        <v>17953.973999999998</v>
      </c>
    </row>
    <row r="273" spans="1:2">
      <c r="A273" s="3">
        <v>41730</v>
      </c>
      <c r="B273" s="2">
        <v>18185.911</v>
      </c>
    </row>
    <row r="274" spans="1:2">
      <c r="A274" s="3">
        <v>41821</v>
      </c>
      <c r="B274" s="2">
        <v>18406.940999999999</v>
      </c>
    </row>
    <row r="275" spans="1:2">
      <c r="A275" s="3">
        <v>41913</v>
      </c>
      <c r="B275" s="2">
        <v>18500.030999999999</v>
      </c>
    </row>
    <row r="276" spans="1:2">
      <c r="A276" s="3">
        <v>42005</v>
      </c>
      <c r="B276" s="2">
        <v>18666.620999999999</v>
      </c>
    </row>
    <row r="277" spans="1:2">
      <c r="A277" s="3">
        <v>42095</v>
      </c>
      <c r="B277" s="2">
        <v>18782.242999999999</v>
      </c>
    </row>
    <row r="278" spans="1:2">
      <c r="A278" s="3">
        <v>42186</v>
      </c>
      <c r="B278" s="2">
        <v>18857.418000000001</v>
      </c>
    </row>
    <row r="279" spans="1:2">
      <c r="A279" s="3">
        <v>42278</v>
      </c>
      <c r="B279" s="2">
        <v>18892.205999999998</v>
      </c>
    </row>
    <row r="280" spans="1:2">
      <c r="A280" s="3">
        <v>42370</v>
      </c>
      <c r="B280" s="2">
        <v>19001.689999999999</v>
      </c>
    </row>
    <row r="281" spans="1:2">
      <c r="A281" s="3">
        <v>42461</v>
      </c>
      <c r="B281" s="2">
        <v>19062.708999999999</v>
      </c>
    </row>
    <row r="282" spans="1:2">
      <c r="A282" s="3">
        <v>42552</v>
      </c>
      <c r="B282" s="2">
        <v>19197.937999999998</v>
      </c>
    </row>
    <row r="283" spans="1:2">
      <c r="A283" s="3">
        <v>42644</v>
      </c>
      <c r="B283" s="2">
        <v>19304.351999999999</v>
      </c>
    </row>
    <row r="284" spans="1:2">
      <c r="A284" s="3">
        <v>42736</v>
      </c>
      <c r="B284" s="2">
        <v>19398.343000000001</v>
      </c>
    </row>
    <row r="285" spans="1:2">
      <c r="A285" s="3">
        <v>42826</v>
      </c>
      <c r="B285" s="2">
        <v>19506.949000000001</v>
      </c>
    </row>
    <row r="286" spans="1:2">
      <c r="A286" s="3">
        <v>42917</v>
      </c>
      <c r="B286" s="2">
        <v>19660.766</v>
      </c>
    </row>
    <row r="287" spans="1:2">
      <c r="A287" s="3">
        <v>43009</v>
      </c>
      <c r="B287" s="2">
        <v>19882.351999999999</v>
      </c>
    </row>
    <row r="288" spans="1:2">
      <c r="A288" s="3">
        <v>43101</v>
      </c>
      <c r="B288" s="2">
        <v>20044.077000000001</v>
      </c>
    </row>
    <row r="289" spans="1:2">
      <c r="A289" s="3">
        <v>43191</v>
      </c>
      <c r="B289" s="2">
        <v>20150.475999999999</v>
      </c>
    </row>
    <row r="290" spans="1:2">
      <c r="A290" s="3">
        <v>43282</v>
      </c>
      <c r="B290" s="2">
        <v>20276.153999999999</v>
      </c>
    </row>
    <row r="291" spans="1:2">
      <c r="A291" s="3">
        <v>43374</v>
      </c>
      <c r="B291" s="2">
        <v>20304.874</v>
      </c>
    </row>
    <row r="292" spans="1:2">
      <c r="A292" s="3">
        <v>43466</v>
      </c>
      <c r="B292" s="2">
        <v>20415.150000000001</v>
      </c>
    </row>
    <row r="293" spans="1:2">
      <c r="A293" s="3">
        <v>43556</v>
      </c>
      <c r="B293" s="2">
        <v>20584.527999999998</v>
      </c>
    </row>
    <row r="294" spans="1:2">
      <c r="A294" s="3">
        <v>43647</v>
      </c>
      <c r="B294" s="2">
        <v>20817.580999999998</v>
      </c>
    </row>
    <row r="295" spans="1:2">
      <c r="A295" s="3">
        <v>43739</v>
      </c>
      <c r="B295" s="2">
        <v>20951.088</v>
      </c>
    </row>
    <row r="296" spans="1:2">
      <c r="A296" s="3">
        <v>43831</v>
      </c>
      <c r="B296" s="2">
        <v>20665.553</v>
      </c>
    </row>
    <row r="297" spans="1:2">
      <c r="A297" s="3">
        <v>43922</v>
      </c>
      <c r="B297" s="2">
        <v>19034.830000000002</v>
      </c>
    </row>
    <row r="298" spans="1:2">
      <c r="A298" s="3">
        <v>44013</v>
      </c>
      <c r="B298" s="2">
        <v>20511.785</v>
      </c>
    </row>
    <row r="299" spans="1:2">
      <c r="A299" s="3">
        <v>44105</v>
      </c>
      <c r="B299" s="2">
        <v>20724.128000000001</v>
      </c>
    </row>
    <row r="300" spans="1:2">
      <c r="A300" s="3">
        <v>44197</v>
      </c>
      <c r="B300" s="2">
        <v>20990.541000000001</v>
      </c>
    </row>
    <row r="301" spans="1:2">
      <c r="A301" s="3">
        <v>44287</v>
      </c>
      <c r="B301" s="2">
        <v>21309.544000000002</v>
      </c>
    </row>
    <row r="302" spans="1:2">
      <c r="A302" s="3">
        <v>44378</v>
      </c>
      <c r="B302" s="2">
        <v>21483.082999999999</v>
      </c>
    </row>
    <row r="303" spans="1:2">
      <c r="A303" s="3">
        <v>44470</v>
      </c>
      <c r="B303" s="2">
        <v>21847.601999999999</v>
      </c>
    </row>
    <row r="304" spans="1:2">
      <c r="A304" s="3">
        <v>44562</v>
      </c>
      <c r="B304" s="2">
        <v>21738.870999999999</v>
      </c>
    </row>
    <row r="305" spans="1:2">
      <c r="A305" s="3">
        <v>44652</v>
      </c>
      <c r="B305" s="2">
        <v>21708.16</v>
      </c>
    </row>
    <row r="306" spans="1:2">
      <c r="A306" s="3">
        <v>44743</v>
      </c>
      <c r="B306" s="2">
        <v>21851.133999999998</v>
      </c>
    </row>
    <row r="307" spans="1:2">
      <c r="A307" s="3">
        <v>44835</v>
      </c>
      <c r="B307" s="2">
        <v>21989.981</v>
      </c>
    </row>
    <row r="308" spans="1:2">
      <c r="A308" s="3">
        <v>44927</v>
      </c>
      <c r="B308" s="2">
        <v>22112.329000000002</v>
      </c>
    </row>
    <row r="309" spans="1:2">
      <c r="A309" s="3">
        <v>45017</v>
      </c>
      <c r="B309" s="2">
        <v>22225.35</v>
      </c>
    </row>
    <row r="310" spans="1:2">
      <c r="A310" s="3">
        <v>45108</v>
      </c>
      <c r="B310" s="2">
        <v>22490.691999999999</v>
      </c>
    </row>
    <row r="311" spans="1:2">
      <c r="A311" s="3">
        <v>45200</v>
      </c>
      <c r="B311" s="2">
        <v>22679.255000000001</v>
      </c>
    </row>
    <row r="312" spans="1:2">
      <c r="A312" s="3">
        <v>45292</v>
      </c>
      <c r="B312" s="2">
        <v>22758.752</v>
      </c>
    </row>
  </sheetData>
  <hyperlinks>
    <hyperlink ref="B1" r:id="rId1" location="0" xr:uid="{674788F3-48D4-42A7-9890-C8949C075062}"/>
    <hyperlink ref="B3" location="Summary!A13" display="GDPC1" xr:uid="{79C9AB37-34E5-4821-8077-D8C0C21B746F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257C-D9A1-4000-A897-AC3550FE0EC4}">
  <sheetPr>
    <tabColor rgb="FFFF0000"/>
  </sheetPr>
  <dimension ref="A1:B645"/>
  <sheetViews>
    <sheetView workbookViewId="0">
      <selection activeCell="E10" sqref="E10"/>
    </sheetView>
  </sheetViews>
  <sheetFormatPr defaultRowHeight="12.5"/>
  <cols>
    <col min="1" max="1" width="10.08984375" style="1" bestFit="1" customWidth="1"/>
    <col min="2" max="2" width="47.9062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7" t="s">
        <v>82</v>
      </c>
    </row>
    <row r="3" spans="1:2" ht="14.5">
      <c r="A3" s="5" t="s">
        <v>1</v>
      </c>
      <c r="B3" s="77" t="s">
        <v>5</v>
      </c>
    </row>
    <row r="4" spans="1:2">
      <c r="A4" s="3">
        <v>25934</v>
      </c>
      <c r="B4" s="9">
        <v>0.72673500000000002</v>
      </c>
    </row>
    <row r="5" spans="1:2">
      <c r="A5" s="3">
        <v>25965</v>
      </c>
      <c r="B5" s="9">
        <v>0.90542500000000004</v>
      </c>
    </row>
    <row r="6" spans="1:2">
      <c r="A6" s="3">
        <v>25993</v>
      </c>
      <c r="B6" s="9">
        <v>1.0690774999999999</v>
      </c>
    </row>
    <row r="7" spans="1:2">
      <c r="A7" s="3">
        <v>26024</v>
      </c>
      <c r="B7" s="9">
        <v>1.421022</v>
      </c>
    </row>
    <row r="8" spans="1:2">
      <c r="A8" s="3">
        <v>26054</v>
      </c>
      <c r="B8" s="9">
        <v>1.7278424999999999</v>
      </c>
    </row>
    <row r="9" spans="1:2">
      <c r="A9" s="3">
        <v>26085</v>
      </c>
      <c r="B9" s="9">
        <v>1.4202575</v>
      </c>
    </row>
    <row r="10" spans="1:2">
      <c r="A10" s="3">
        <v>26115</v>
      </c>
      <c r="B10" s="9">
        <v>1.1916800000000001</v>
      </c>
    </row>
    <row r="11" spans="1:2">
      <c r="A11" s="3">
        <v>26146</v>
      </c>
      <c r="B11" s="9">
        <v>1.98678</v>
      </c>
    </row>
    <row r="12" spans="1:2">
      <c r="A12" s="3">
        <v>26177</v>
      </c>
      <c r="B12" s="9">
        <v>2.4685174999999999</v>
      </c>
    </row>
    <row r="13" spans="1:2">
      <c r="A13" s="3">
        <v>26207</v>
      </c>
      <c r="B13" s="9">
        <v>1.925338</v>
      </c>
    </row>
    <row r="14" spans="1:2">
      <c r="A14" s="3">
        <v>26238</v>
      </c>
      <c r="B14" s="9">
        <v>1.4772425</v>
      </c>
    </row>
    <row r="15" spans="1:2">
      <c r="A15" s="3">
        <v>26268</v>
      </c>
      <c r="B15" s="9">
        <v>1.524332</v>
      </c>
    </row>
    <row r="16" spans="1:2">
      <c r="A16" s="3">
        <v>26299</v>
      </c>
      <c r="B16" s="9">
        <v>1.2838825</v>
      </c>
    </row>
    <row r="17" spans="1:2">
      <c r="A17" s="3">
        <v>26330</v>
      </c>
      <c r="B17" s="9">
        <v>0.8721875</v>
      </c>
    </row>
    <row r="18" spans="1:2">
      <c r="A18" s="3">
        <v>26359</v>
      </c>
      <c r="B18" s="9">
        <v>0.63489399999999996</v>
      </c>
    </row>
    <row r="19" spans="1:2">
      <c r="A19" s="3">
        <v>26390</v>
      </c>
      <c r="B19" s="9">
        <v>0.47605249999999999</v>
      </c>
    </row>
    <row r="20" spans="1:2">
      <c r="A20" s="3">
        <v>26420</v>
      </c>
      <c r="B20" s="9">
        <v>0.26020500000000002</v>
      </c>
    </row>
    <row r="21" spans="1:2">
      <c r="A21" s="3">
        <v>26451</v>
      </c>
      <c r="B21" s="9">
        <v>0.26817000000000002</v>
      </c>
    </row>
    <row r="22" spans="1:2">
      <c r="A22" s="3">
        <v>26481</v>
      </c>
      <c r="B22" s="9">
        <v>0.4773075</v>
      </c>
    </row>
    <row r="23" spans="1:2">
      <c r="A23" s="3">
        <v>26512</v>
      </c>
      <c r="B23" s="9">
        <v>0.3899475</v>
      </c>
    </row>
    <row r="24" spans="1:2">
      <c r="A24" s="3">
        <v>26543</v>
      </c>
      <c r="B24" s="9">
        <v>9.6446000000000004E-2</v>
      </c>
    </row>
    <row r="25" spans="1:2">
      <c r="A25" s="3">
        <v>26573</v>
      </c>
      <c r="B25" s="9">
        <v>9.8300000000000002E-3</v>
      </c>
    </row>
    <row r="26" spans="1:2">
      <c r="A26" s="3">
        <v>26604</v>
      </c>
      <c r="B26" s="9">
        <v>-4.6045000000000003E-2</v>
      </c>
    </row>
    <row r="27" spans="1:2">
      <c r="A27" s="3">
        <v>26634</v>
      </c>
      <c r="B27" s="9">
        <v>-0.15648400000000001</v>
      </c>
    </row>
    <row r="28" spans="1:2">
      <c r="A28" s="3">
        <v>26665</v>
      </c>
      <c r="B28" s="9">
        <v>8.7785000000000002E-2</v>
      </c>
    </row>
    <row r="29" spans="1:2">
      <c r="A29" s="3">
        <v>26696</v>
      </c>
      <c r="B29" s="9">
        <v>0.75538499999999997</v>
      </c>
    </row>
    <row r="30" spans="1:2">
      <c r="A30" s="3">
        <v>26724</v>
      </c>
      <c r="B30" s="9">
        <v>1.3118620000000001</v>
      </c>
    </row>
    <row r="31" spans="1:2">
      <c r="A31" s="3">
        <v>26755</v>
      </c>
      <c r="B31" s="9">
        <v>1.3415174999999999</v>
      </c>
    </row>
    <row r="32" spans="1:2">
      <c r="A32" s="3">
        <v>26785</v>
      </c>
      <c r="B32" s="9">
        <v>1.2241550000000001</v>
      </c>
    </row>
    <row r="33" spans="1:2">
      <c r="A33" s="3">
        <v>26816</v>
      </c>
      <c r="B33" s="9">
        <v>1.200664</v>
      </c>
    </row>
    <row r="34" spans="1:2">
      <c r="A34" s="3">
        <v>26846</v>
      </c>
      <c r="B34" s="9">
        <v>1.5101150000000001</v>
      </c>
    </row>
    <row r="35" spans="1:2">
      <c r="A35" s="3">
        <v>26877</v>
      </c>
      <c r="B35" s="9">
        <v>2.0228579999999998</v>
      </c>
    </row>
    <row r="36" spans="1:2">
      <c r="A36" s="3">
        <v>26908</v>
      </c>
      <c r="B36" s="9">
        <v>2.2803974999999999</v>
      </c>
    </row>
    <row r="37" spans="1:2">
      <c r="A37" s="3">
        <v>26938</v>
      </c>
      <c r="B37" s="9">
        <v>2.1229100000000001</v>
      </c>
    </row>
    <row r="38" spans="1:2">
      <c r="A38" s="3">
        <v>26969</v>
      </c>
      <c r="B38" s="9">
        <v>1.939616</v>
      </c>
    </row>
    <row r="39" spans="1:2">
      <c r="A39" s="3">
        <v>26999</v>
      </c>
      <c r="B39" s="9">
        <v>1.8457600000000001</v>
      </c>
    </row>
    <row r="40" spans="1:2">
      <c r="A40" s="3">
        <v>27030</v>
      </c>
      <c r="B40" s="9">
        <v>1.2494000000000001</v>
      </c>
    </row>
    <row r="41" spans="1:2">
      <c r="A41" s="3">
        <v>27061</v>
      </c>
      <c r="B41" s="9">
        <v>0.54257750000000005</v>
      </c>
    </row>
    <row r="42" spans="1:2">
      <c r="A42" s="3">
        <v>27089</v>
      </c>
      <c r="B42" s="9">
        <v>0.50249999999999995</v>
      </c>
    </row>
    <row r="43" spans="1:2">
      <c r="A43" s="3">
        <v>27120</v>
      </c>
      <c r="B43" s="9">
        <v>1.4036925</v>
      </c>
    </row>
    <row r="44" spans="1:2">
      <c r="A44" s="3">
        <v>27150</v>
      </c>
      <c r="B44" s="9">
        <v>2.909516</v>
      </c>
    </row>
    <row r="45" spans="1:2">
      <c r="A45" s="3">
        <v>27181</v>
      </c>
      <c r="B45" s="9">
        <v>4.4652275000000001</v>
      </c>
    </row>
    <row r="46" spans="1:2">
      <c r="A46" s="3">
        <v>27211</v>
      </c>
      <c r="B46" s="9">
        <v>5.1841575000000004</v>
      </c>
    </row>
    <row r="47" spans="1:2">
      <c r="A47" s="3">
        <v>27242</v>
      </c>
      <c r="B47" s="9">
        <v>4.8349820000000001</v>
      </c>
    </row>
    <row r="48" spans="1:2">
      <c r="A48" s="3">
        <v>27273</v>
      </c>
      <c r="B48" s="9">
        <v>4.15991</v>
      </c>
    </row>
    <row r="49" spans="1:2">
      <c r="A49" s="3">
        <v>27303</v>
      </c>
      <c r="B49" s="9">
        <v>3.4529800000000002</v>
      </c>
    </row>
    <row r="50" spans="1:2">
      <c r="A50" s="3">
        <v>27334</v>
      </c>
      <c r="B50" s="9">
        <v>2.7134580000000001</v>
      </c>
    </row>
    <row r="51" spans="1:2">
      <c r="A51" s="3">
        <v>27364</v>
      </c>
      <c r="B51" s="9">
        <v>2.3895425000000001</v>
      </c>
    </row>
    <row r="52" spans="1:2">
      <c r="A52" s="3">
        <v>27395</v>
      </c>
      <c r="B52" s="9">
        <v>1.874978</v>
      </c>
    </row>
    <row r="53" spans="1:2">
      <c r="A53" s="3">
        <v>27426</v>
      </c>
      <c r="B53" s="9">
        <v>1.1720075000000001</v>
      </c>
    </row>
    <row r="54" spans="1:2">
      <c r="A54" s="3">
        <v>27454</v>
      </c>
      <c r="B54" s="9">
        <v>0.77837250000000002</v>
      </c>
    </row>
    <row r="55" spans="1:2">
      <c r="A55" s="3">
        <v>27485</v>
      </c>
      <c r="B55" s="9">
        <v>0.5091175</v>
      </c>
    </row>
    <row r="56" spans="1:2">
      <c r="A56" s="3">
        <v>27515</v>
      </c>
      <c r="B56" s="9">
        <v>0.13641600000000001</v>
      </c>
    </row>
    <row r="57" spans="1:2">
      <c r="A57" s="3">
        <v>27546</v>
      </c>
      <c r="B57" s="9">
        <v>-0.13607</v>
      </c>
    </row>
    <row r="58" spans="1:2">
      <c r="A58" s="3">
        <v>27576</v>
      </c>
      <c r="B58" s="9">
        <v>-0.19186500000000001</v>
      </c>
    </row>
    <row r="59" spans="1:2">
      <c r="A59" s="3">
        <v>27607</v>
      </c>
      <c r="B59" s="9">
        <v>-0.14977799999999999</v>
      </c>
    </row>
    <row r="60" spans="1:2">
      <c r="A60" s="3">
        <v>27638</v>
      </c>
      <c r="B60" s="9">
        <v>7.1199999999999996E-3</v>
      </c>
    </row>
    <row r="61" spans="1:2">
      <c r="A61" s="3">
        <v>27668</v>
      </c>
      <c r="B61" s="9">
        <v>0.162102</v>
      </c>
    </row>
    <row r="62" spans="1:2">
      <c r="A62" s="3">
        <v>27699</v>
      </c>
      <c r="B62" s="9">
        <v>0.14633499999999999</v>
      </c>
    </row>
    <row r="63" spans="1:2">
      <c r="A63" s="3">
        <v>27729</v>
      </c>
      <c r="B63" s="9">
        <v>-6.8985000000000005E-2</v>
      </c>
    </row>
    <row r="64" spans="1:2">
      <c r="A64" s="3">
        <v>27760</v>
      </c>
      <c r="B64" s="9">
        <v>-0.40104800000000002</v>
      </c>
    </row>
    <row r="65" spans="1:2">
      <c r="A65" s="3">
        <v>27791</v>
      </c>
      <c r="B65" s="9">
        <v>-0.59536750000000005</v>
      </c>
    </row>
    <row r="66" spans="1:2">
      <c r="A66" s="3">
        <v>27820</v>
      </c>
      <c r="B66" s="9">
        <v>-0.64275000000000004</v>
      </c>
    </row>
    <row r="67" spans="1:2">
      <c r="A67" s="3">
        <v>27851</v>
      </c>
      <c r="B67" s="9">
        <v>-0.58877000000000002</v>
      </c>
    </row>
    <row r="68" spans="1:2">
      <c r="A68" s="3">
        <v>27881</v>
      </c>
      <c r="B68" s="9">
        <v>-0.43290000000000001</v>
      </c>
    </row>
    <row r="69" spans="1:2">
      <c r="A69" s="3">
        <v>27912</v>
      </c>
      <c r="B69" s="9">
        <v>-0.38699</v>
      </c>
    </row>
    <row r="70" spans="1:2">
      <c r="A70" s="3">
        <v>27942</v>
      </c>
      <c r="B70" s="9">
        <v>-0.53308599999999995</v>
      </c>
    </row>
    <row r="71" spans="1:2">
      <c r="A71" s="3">
        <v>27973</v>
      </c>
      <c r="B71" s="9">
        <v>-0.69137749999999998</v>
      </c>
    </row>
    <row r="72" spans="1:2">
      <c r="A72" s="3">
        <v>28004</v>
      </c>
      <c r="B72" s="9">
        <v>-0.76041749999999997</v>
      </c>
    </row>
    <row r="73" spans="1:2">
      <c r="A73" s="3">
        <v>28034</v>
      </c>
      <c r="B73" s="9">
        <v>-0.76940600000000003</v>
      </c>
    </row>
    <row r="74" spans="1:2">
      <c r="A74" s="3">
        <v>28065</v>
      </c>
      <c r="B74" s="9">
        <v>-0.72746250000000001</v>
      </c>
    </row>
    <row r="75" spans="1:2">
      <c r="A75" s="3">
        <v>28095</v>
      </c>
      <c r="B75" s="9">
        <v>-0.69598400000000005</v>
      </c>
    </row>
    <row r="76" spans="1:2">
      <c r="A76" s="3">
        <v>28126</v>
      </c>
      <c r="B76" s="9">
        <v>-0.74734750000000005</v>
      </c>
    </row>
    <row r="77" spans="1:2">
      <c r="A77" s="3">
        <v>28157</v>
      </c>
      <c r="B77" s="9">
        <v>-0.79698500000000005</v>
      </c>
    </row>
    <row r="78" spans="1:2">
      <c r="A78" s="3">
        <v>28185</v>
      </c>
      <c r="B78" s="9">
        <v>-0.75341499999999995</v>
      </c>
    </row>
    <row r="79" spans="1:2">
      <c r="A79" s="3">
        <v>28216</v>
      </c>
      <c r="B79" s="9">
        <v>-0.61282199999999998</v>
      </c>
    </row>
    <row r="80" spans="1:2">
      <c r="A80" s="3">
        <v>28246</v>
      </c>
      <c r="B80" s="9">
        <v>-0.47792000000000001</v>
      </c>
    </row>
    <row r="81" spans="1:2">
      <c r="A81" s="3">
        <v>28277</v>
      </c>
      <c r="B81" s="9">
        <v>-0.44962249999999998</v>
      </c>
    </row>
    <row r="82" spans="1:2">
      <c r="A82" s="3">
        <v>28307</v>
      </c>
      <c r="B82" s="9">
        <v>-0.47872999999999999</v>
      </c>
    </row>
    <row r="83" spans="1:2">
      <c r="A83" s="3">
        <v>28338</v>
      </c>
      <c r="B83" s="9">
        <v>-0.441025</v>
      </c>
    </row>
    <row r="84" spans="1:2">
      <c r="A84" s="3">
        <v>28369</v>
      </c>
      <c r="B84" s="9">
        <v>-0.320662</v>
      </c>
    </row>
    <row r="85" spans="1:2">
      <c r="A85" s="3">
        <v>28399</v>
      </c>
      <c r="B85" s="9">
        <v>-0.16389999999999999</v>
      </c>
    </row>
    <row r="86" spans="1:2">
      <c r="A86" s="3">
        <v>28430</v>
      </c>
      <c r="B86" s="9">
        <v>-6.8790000000000004E-2</v>
      </c>
    </row>
    <row r="87" spans="1:2">
      <c r="A87" s="3">
        <v>28460</v>
      </c>
      <c r="B87" s="9">
        <v>-7.3008000000000003E-2</v>
      </c>
    </row>
    <row r="88" spans="1:2">
      <c r="A88" s="3">
        <v>28491</v>
      </c>
      <c r="B88" s="9">
        <v>-0.16531999999999999</v>
      </c>
    </row>
    <row r="89" spans="1:2">
      <c r="A89" s="3">
        <v>28522</v>
      </c>
      <c r="B89" s="9">
        <v>-0.19424</v>
      </c>
    </row>
    <row r="90" spans="1:2">
      <c r="A90" s="3">
        <v>28550</v>
      </c>
      <c r="B90" s="9">
        <v>-4.3922000000000003E-2</v>
      </c>
    </row>
    <row r="91" spans="1:2">
      <c r="A91" s="3">
        <v>28581</v>
      </c>
      <c r="B91" s="9">
        <v>0.24236250000000001</v>
      </c>
    </row>
    <row r="92" spans="1:2">
      <c r="A92" s="3">
        <v>28611</v>
      </c>
      <c r="B92" s="9">
        <v>0.5092875</v>
      </c>
    </row>
    <row r="93" spans="1:2">
      <c r="A93" s="3">
        <v>28642</v>
      </c>
      <c r="B93" s="9">
        <v>0.680118</v>
      </c>
    </row>
    <row r="94" spans="1:2">
      <c r="A94" s="3">
        <v>28672</v>
      </c>
      <c r="B94" s="9">
        <v>0.66782249999999999</v>
      </c>
    </row>
    <row r="95" spans="1:2">
      <c r="A95" s="3">
        <v>28703</v>
      </c>
      <c r="B95" s="9">
        <v>0.57080249999999999</v>
      </c>
    </row>
    <row r="96" spans="1:2">
      <c r="A96" s="3">
        <v>28734</v>
      </c>
      <c r="B96" s="9">
        <v>0.75218200000000002</v>
      </c>
    </row>
    <row r="97" spans="1:2">
      <c r="A97" s="3">
        <v>28764</v>
      </c>
      <c r="B97" s="9">
        <v>1.4909275</v>
      </c>
    </row>
    <row r="98" spans="1:2">
      <c r="A98" s="3">
        <v>28795</v>
      </c>
      <c r="B98" s="9">
        <v>2.1348250000000002</v>
      </c>
    </row>
    <row r="99" spans="1:2">
      <c r="A99" s="3">
        <v>28825</v>
      </c>
      <c r="B99" s="9">
        <v>2.0951740000000001</v>
      </c>
    </row>
    <row r="100" spans="1:2">
      <c r="A100" s="3">
        <v>28856</v>
      </c>
      <c r="B100" s="9">
        <v>1.4698875</v>
      </c>
    </row>
    <row r="101" spans="1:2">
      <c r="A101" s="3">
        <v>28887</v>
      </c>
      <c r="B101" s="9">
        <v>0.84981499999999999</v>
      </c>
    </row>
    <row r="102" spans="1:2">
      <c r="A102" s="3">
        <v>28915</v>
      </c>
      <c r="B102" s="9">
        <v>0.38827</v>
      </c>
    </row>
    <row r="103" spans="1:2">
      <c r="A103" s="3">
        <v>28946</v>
      </c>
      <c r="B103" s="9">
        <v>0.22319</v>
      </c>
    </row>
    <row r="104" spans="1:2">
      <c r="A104" s="3">
        <v>28976</v>
      </c>
      <c r="B104" s="9">
        <v>0.29421249999999999</v>
      </c>
    </row>
    <row r="105" spans="1:2">
      <c r="A105" s="3">
        <v>29007</v>
      </c>
      <c r="B105" s="9">
        <v>0.54670600000000003</v>
      </c>
    </row>
    <row r="106" spans="1:2">
      <c r="A106" s="3">
        <v>29037</v>
      </c>
      <c r="B106" s="9">
        <v>0.91424499999999997</v>
      </c>
    </row>
    <row r="107" spans="1:2">
      <c r="A107" s="3">
        <v>29068</v>
      </c>
      <c r="B107" s="9">
        <v>1.4079299999999999</v>
      </c>
    </row>
    <row r="108" spans="1:2">
      <c r="A108" s="3">
        <v>29099</v>
      </c>
      <c r="B108" s="9">
        <v>1.98949</v>
      </c>
    </row>
    <row r="109" spans="1:2">
      <c r="A109" s="3">
        <v>29129</v>
      </c>
      <c r="B109" s="9">
        <v>2.4034325000000001</v>
      </c>
    </row>
    <row r="110" spans="1:2">
      <c r="A110" s="3">
        <v>29160</v>
      </c>
      <c r="B110" s="9">
        <v>2.4000059999999999</v>
      </c>
    </row>
    <row r="111" spans="1:2">
      <c r="A111" s="3">
        <v>29190</v>
      </c>
      <c r="B111" s="9">
        <v>1.9742575</v>
      </c>
    </row>
    <row r="112" spans="1:2">
      <c r="A112" s="3">
        <v>29221</v>
      </c>
      <c r="B112" s="9">
        <v>1.7496024999999999</v>
      </c>
    </row>
    <row r="113" spans="1:2">
      <c r="A113" s="3">
        <v>29252</v>
      </c>
      <c r="B113" s="9">
        <v>2.1892740000000002</v>
      </c>
    </row>
    <row r="114" spans="1:2">
      <c r="A114" s="3">
        <v>29281</v>
      </c>
      <c r="B114" s="9">
        <v>3.1734049999999998</v>
      </c>
    </row>
    <row r="115" spans="1:2">
      <c r="A115" s="3">
        <v>29312</v>
      </c>
      <c r="B115" s="9">
        <v>3.5318675000000002</v>
      </c>
    </row>
    <row r="116" spans="1:2">
      <c r="A116" s="3">
        <v>29342</v>
      </c>
      <c r="B116" s="9">
        <v>2.7606600000000001</v>
      </c>
    </row>
    <row r="117" spans="1:2">
      <c r="A117" s="3">
        <v>29373</v>
      </c>
      <c r="B117" s="9">
        <v>1.638455</v>
      </c>
    </row>
    <row r="118" spans="1:2">
      <c r="A118" s="3">
        <v>29403</v>
      </c>
      <c r="B118" s="9">
        <v>0.88940249999999998</v>
      </c>
    </row>
    <row r="119" spans="1:2">
      <c r="A119" s="3">
        <v>29434</v>
      </c>
      <c r="B119" s="9">
        <v>0.76787399999999995</v>
      </c>
    </row>
    <row r="120" spans="1:2">
      <c r="A120" s="3">
        <v>29465</v>
      </c>
      <c r="B120" s="9">
        <v>1.0581525000000001</v>
      </c>
    </row>
    <row r="121" spans="1:2">
      <c r="A121" s="3">
        <v>29495</v>
      </c>
      <c r="B121" s="9">
        <v>1.5528740000000001</v>
      </c>
    </row>
    <row r="122" spans="1:2">
      <c r="A122" s="3">
        <v>29526</v>
      </c>
      <c r="B122" s="9">
        <v>2.4613649999999998</v>
      </c>
    </row>
    <row r="123" spans="1:2">
      <c r="A123" s="3">
        <v>29556</v>
      </c>
      <c r="B123" s="9">
        <v>3.1619975</v>
      </c>
    </row>
    <row r="124" spans="1:2">
      <c r="A124" s="3">
        <v>29587</v>
      </c>
      <c r="B124" s="9">
        <v>2.8879100000000002</v>
      </c>
    </row>
    <row r="125" spans="1:2">
      <c r="A125" s="3">
        <v>29618</v>
      </c>
      <c r="B125" s="9">
        <v>2.0272424999999998</v>
      </c>
    </row>
    <row r="126" spans="1:2">
      <c r="A126" s="3">
        <v>29646</v>
      </c>
      <c r="B126" s="9">
        <v>1.5752225</v>
      </c>
    </row>
    <row r="127" spans="1:2">
      <c r="A127" s="3">
        <v>29677</v>
      </c>
      <c r="B127" s="9">
        <v>1.6986349999999999</v>
      </c>
    </row>
    <row r="128" spans="1:2">
      <c r="A128" s="3">
        <v>29707</v>
      </c>
      <c r="B128" s="9">
        <v>2.2587679999999999</v>
      </c>
    </row>
    <row r="129" spans="1:2">
      <c r="A129" s="3">
        <v>29738</v>
      </c>
      <c r="B129" s="9">
        <v>2.9973225000000001</v>
      </c>
    </row>
    <row r="130" spans="1:2">
      <c r="A130" s="3">
        <v>29768</v>
      </c>
      <c r="B130" s="9">
        <v>3.4764059999999999</v>
      </c>
    </row>
    <row r="131" spans="1:2">
      <c r="A131" s="3">
        <v>29799</v>
      </c>
      <c r="B131" s="9">
        <v>3.3255574999999999</v>
      </c>
    </row>
    <row r="132" spans="1:2">
      <c r="A132" s="3">
        <v>29830</v>
      </c>
      <c r="B132" s="9">
        <v>2.9729450000000002</v>
      </c>
    </row>
    <row r="133" spans="1:2">
      <c r="A133" s="3">
        <v>29860</v>
      </c>
      <c r="B133" s="9">
        <v>2.6458219999999999</v>
      </c>
    </row>
    <row r="134" spans="1:2">
      <c r="A134" s="3">
        <v>29891</v>
      </c>
      <c r="B134" s="9">
        <v>2.2817725000000002</v>
      </c>
    </row>
    <row r="135" spans="1:2">
      <c r="A135" s="3">
        <v>29921</v>
      </c>
      <c r="B135" s="9">
        <v>1.9538374999999999</v>
      </c>
    </row>
    <row r="136" spans="1:2">
      <c r="A136" s="3">
        <v>29952</v>
      </c>
      <c r="B136" s="9">
        <v>1.722396</v>
      </c>
    </row>
    <row r="137" spans="1:2">
      <c r="A137" s="3">
        <v>29983</v>
      </c>
      <c r="B137" s="9">
        <v>1.7346975</v>
      </c>
    </row>
    <row r="138" spans="1:2">
      <c r="A138" s="3">
        <v>30011</v>
      </c>
      <c r="B138" s="9">
        <v>1.8625525000000001</v>
      </c>
    </row>
    <row r="139" spans="1:2">
      <c r="A139" s="3">
        <v>30042</v>
      </c>
      <c r="B139" s="9">
        <v>1.9803679999999999</v>
      </c>
    </row>
    <row r="140" spans="1:2">
      <c r="A140" s="3">
        <v>30072</v>
      </c>
      <c r="B140" s="9">
        <v>2.26241</v>
      </c>
    </row>
    <row r="141" spans="1:2">
      <c r="A141" s="3">
        <v>30103</v>
      </c>
      <c r="B141" s="9">
        <v>2.7030799999999999</v>
      </c>
    </row>
    <row r="142" spans="1:2">
      <c r="A142" s="3">
        <v>30133</v>
      </c>
      <c r="B142" s="9">
        <v>2.8314680000000001</v>
      </c>
    </row>
    <row r="143" spans="1:2">
      <c r="A143" s="3">
        <v>30164</v>
      </c>
      <c r="B143" s="9">
        <v>2.9941724999999999</v>
      </c>
    </row>
    <row r="144" spans="1:2">
      <c r="A144" s="3">
        <v>30195</v>
      </c>
      <c r="B144" s="9">
        <v>3.3475025</v>
      </c>
    </row>
    <row r="145" spans="1:2">
      <c r="A145" s="3">
        <v>30225</v>
      </c>
      <c r="B145" s="9">
        <v>2.6296040000000001</v>
      </c>
    </row>
    <row r="146" spans="1:2">
      <c r="A146" s="3">
        <v>30256</v>
      </c>
      <c r="B146" s="9">
        <v>1.2895224999999999</v>
      </c>
    </row>
    <row r="147" spans="1:2">
      <c r="A147" s="3">
        <v>30286</v>
      </c>
      <c r="B147" s="9">
        <v>0.63024000000000002</v>
      </c>
    </row>
    <row r="148" spans="1:2">
      <c r="A148" s="3">
        <v>30317</v>
      </c>
      <c r="B148" s="9">
        <v>0.26747500000000002</v>
      </c>
    </row>
    <row r="149" spans="1:2">
      <c r="A149" s="3">
        <v>30348</v>
      </c>
      <c r="B149" s="9">
        <v>3.2042500000000002E-2</v>
      </c>
    </row>
    <row r="150" spans="1:2">
      <c r="A150" s="3">
        <v>30376</v>
      </c>
      <c r="B150" s="9">
        <v>-2.02775E-2</v>
      </c>
    </row>
    <row r="151" spans="1:2">
      <c r="A151" s="3">
        <v>30407</v>
      </c>
      <c r="B151" s="9">
        <v>-2.5506000000000001E-2</v>
      </c>
    </row>
    <row r="152" spans="1:2">
      <c r="A152" s="3">
        <v>30437</v>
      </c>
      <c r="B152" s="9">
        <v>-0.13359499999999999</v>
      </c>
    </row>
    <row r="153" spans="1:2">
      <c r="A153" s="3">
        <v>30468</v>
      </c>
      <c r="B153" s="9">
        <v>-0.1511325</v>
      </c>
    </row>
    <row r="154" spans="1:2">
      <c r="A154" s="3">
        <v>30498</v>
      </c>
      <c r="B154" s="9">
        <v>-8.9690000000000006E-2</v>
      </c>
    </row>
    <row r="155" spans="1:2">
      <c r="A155" s="3">
        <v>30529</v>
      </c>
      <c r="B155" s="9">
        <v>-8.6989999999999998E-2</v>
      </c>
    </row>
    <row r="156" spans="1:2">
      <c r="A156" s="3">
        <v>30560</v>
      </c>
      <c r="B156" s="9">
        <v>-0.119862</v>
      </c>
    </row>
    <row r="157" spans="1:2">
      <c r="A157" s="3">
        <v>30590</v>
      </c>
      <c r="B157" s="9">
        <v>-4.6457499999999999E-2</v>
      </c>
    </row>
    <row r="158" spans="1:2">
      <c r="A158" s="3">
        <v>30621</v>
      </c>
      <c r="B158" s="9">
        <v>7.8255000000000005E-2</v>
      </c>
    </row>
    <row r="159" spans="1:2">
      <c r="A159" s="3">
        <v>30651</v>
      </c>
      <c r="B159" s="9">
        <v>0.100878</v>
      </c>
    </row>
    <row r="160" spans="1:2">
      <c r="A160" s="3">
        <v>30682</v>
      </c>
      <c r="B160" s="9">
        <v>-5.4030000000000002E-2</v>
      </c>
    </row>
    <row r="161" spans="1:2">
      <c r="A161" s="3">
        <v>30713</v>
      </c>
      <c r="B161" s="9">
        <v>-0.16541249999999999</v>
      </c>
    </row>
    <row r="162" spans="1:2">
      <c r="A162" s="3">
        <v>30742</v>
      </c>
      <c r="B162" s="9">
        <v>-6.7086000000000007E-2</v>
      </c>
    </row>
    <row r="163" spans="1:2">
      <c r="A163" s="3">
        <v>30773</v>
      </c>
      <c r="B163" s="9">
        <v>0.30157499999999998</v>
      </c>
    </row>
    <row r="164" spans="1:2">
      <c r="A164" s="3">
        <v>30803</v>
      </c>
      <c r="B164" s="9">
        <v>0.82333999999999996</v>
      </c>
    </row>
    <row r="165" spans="1:2">
      <c r="A165" s="3">
        <v>30834</v>
      </c>
      <c r="B165" s="9">
        <v>1.2562599999999999</v>
      </c>
    </row>
    <row r="166" spans="1:2">
      <c r="A166" s="3">
        <v>30864</v>
      </c>
      <c r="B166" s="9">
        <v>1.1841299999999999</v>
      </c>
    </row>
    <row r="167" spans="1:2">
      <c r="A167" s="3">
        <v>30895</v>
      </c>
      <c r="B167" s="9">
        <v>0.73417399999999999</v>
      </c>
    </row>
    <row r="168" spans="1:2">
      <c r="A168" s="3">
        <v>30926</v>
      </c>
      <c r="B168" s="9">
        <v>0.41854000000000002</v>
      </c>
    </row>
    <row r="169" spans="1:2">
      <c r="A169" s="3">
        <v>30956</v>
      </c>
      <c r="B169" s="9">
        <v>0.1804675</v>
      </c>
    </row>
    <row r="170" spans="1:2">
      <c r="A170" s="3">
        <v>30987</v>
      </c>
      <c r="B170" s="9">
        <v>-5.3761999999999997E-2</v>
      </c>
    </row>
    <row r="171" spans="1:2">
      <c r="A171" s="3">
        <v>31017</v>
      </c>
      <c r="B171" s="9">
        <v>-0.21328250000000001</v>
      </c>
    </row>
    <row r="172" spans="1:2">
      <c r="A172" s="3">
        <v>31048</v>
      </c>
      <c r="B172" s="9">
        <v>-0.33275250000000001</v>
      </c>
    </row>
    <row r="173" spans="1:2">
      <c r="A173" s="3">
        <v>31079</v>
      </c>
      <c r="B173" s="9">
        <v>-0.33439750000000001</v>
      </c>
    </row>
    <row r="174" spans="1:2">
      <c r="A174" s="3">
        <v>31107</v>
      </c>
      <c r="B174" s="9">
        <v>-0.262156</v>
      </c>
    </row>
    <row r="175" spans="1:2">
      <c r="A175" s="3">
        <v>31138</v>
      </c>
      <c r="B175" s="9">
        <v>-0.31855749999999999</v>
      </c>
    </row>
    <row r="176" spans="1:2">
      <c r="A176" s="3">
        <v>31168</v>
      </c>
      <c r="B176" s="9">
        <v>-0.4627</v>
      </c>
    </row>
    <row r="177" spans="1:2">
      <c r="A177" s="3">
        <v>31199</v>
      </c>
      <c r="B177" s="9">
        <v>-0.46340249999999999</v>
      </c>
    </row>
    <row r="178" spans="1:2">
      <c r="A178" s="3">
        <v>31229</v>
      </c>
      <c r="B178" s="9">
        <v>-0.33512750000000002</v>
      </c>
    </row>
    <row r="179" spans="1:2">
      <c r="A179" s="3">
        <v>31260</v>
      </c>
      <c r="B179" s="9">
        <v>-0.16903599999999999</v>
      </c>
    </row>
    <row r="180" spans="1:2">
      <c r="A180" s="3">
        <v>31291</v>
      </c>
      <c r="B180" s="9">
        <v>-6.3572500000000004E-2</v>
      </c>
    </row>
    <row r="181" spans="1:2">
      <c r="A181" s="3">
        <v>31321</v>
      </c>
      <c r="B181" s="9">
        <v>-0.14112749999999999</v>
      </c>
    </row>
    <row r="182" spans="1:2">
      <c r="A182" s="3">
        <v>31352</v>
      </c>
      <c r="B182" s="9">
        <v>-0.27067600000000003</v>
      </c>
    </row>
    <row r="183" spans="1:2">
      <c r="A183" s="3">
        <v>31382</v>
      </c>
      <c r="B183" s="9">
        <v>-0.23169999999999999</v>
      </c>
    </row>
    <row r="184" spans="1:2">
      <c r="A184" s="3">
        <v>31413</v>
      </c>
      <c r="B184" s="9">
        <v>-0.17902399999999999</v>
      </c>
    </row>
    <row r="185" spans="1:2">
      <c r="A185" s="3">
        <v>31444</v>
      </c>
      <c r="B185" s="9">
        <v>-0.21775749999999999</v>
      </c>
    </row>
    <row r="186" spans="1:2">
      <c r="A186" s="3">
        <v>31472</v>
      </c>
      <c r="B186" s="9">
        <v>-0.24674499999999999</v>
      </c>
    </row>
    <row r="187" spans="1:2">
      <c r="A187" s="3">
        <v>31503</v>
      </c>
      <c r="B187" s="9">
        <v>-0.32335999999999998</v>
      </c>
    </row>
    <row r="188" spans="1:2">
      <c r="A188" s="3">
        <v>31533</v>
      </c>
      <c r="B188" s="9">
        <v>-0.413684</v>
      </c>
    </row>
    <row r="189" spans="1:2">
      <c r="A189" s="3">
        <v>31564</v>
      </c>
      <c r="B189" s="9">
        <v>-0.40652500000000003</v>
      </c>
    </row>
    <row r="190" spans="1:2">
      <c r="A190" s="3">
        <v>31594</v>
      </c>
      <c r="B190" s="9">
        <v>-0.44894499999999998</v>
      </c>
    </row>
    <row r="191" spans="1:2">
      <c r="A191" s="3">
        <v>31625</v>
      </c>
      <c r="B191" s="9">
        <v>-0.56440400000000002</v>
      </c>
    </row>
    <row r="192" spans="1:2">
      <c r="A192" s="3">
        <v>31656</v>
      </c>
      <c r="B192" s="9">
        <v>-0.52047500000000002</v>
      </c>
    </row>
    <row r="193" spans="1:2">
      <c r="A193" s="3">
        <v>31686</v>
      </c>
      <c r="B193" s="9">
        <v>-0.45689400000000002</v>
      </c>
    </row>
    <row r="194" spans="1:2">
      <c r="A194" s="3">
        <v>31717</v>
      </c>
      <c r="B194" s="9">
        <v>-0.49231249999999999</v>
      </c>
    </row>
    <row r="195" spans="1:2">
      <c r="A195" s="3">
        <v>31747</v>
      </c>
      <c r="B195" s="9">
        <v>-0.48682249999999999</v>
      </c>
    </row>
    <row r="196" spans="1:2">
      <c r="A196" s="3">
        <v>31778</v>
      </c>
      <c r="B196" s="9">
        <v>-0.459872</v>
      </c>
    </row>
    <row r="197" spans="1:2">
      <c r="A197" s="3">
        <v>31809</v>
      </c>
      <c r="B197" s="9">
        <v>-0.39976499999999998</v>
      </c>
    </row>
    <row r="198" spans="1:2">
      <c r="A198" s="3">
        <v>31837</v>
      </c>
      <c r="B198" s="9">
        <v>-0.14194999999999999</v>
      </c>
    </row>
    <row r="199" spans="1:2">
      <c r="A199" s="3">
        <v>31868</v>
      </c>
      <c r="B199" s="9">
        <v>0.41665999999999997</v>
      </c>
    </row>
    <row r="200" spans="1:2">
      <c r="A200" s="3">
        <v>31898</v>
      </c>
      <c r="B200" s="9">
        <v>0.94141799999999998</v>
      </c>
    </row>
    <row r="201" spans="1:2">
      <c r="A201" s="3">
        <v>31929</v>
      </c>
      <c r="B201" s="9">
        <v>0.89354</v>
      </c>
    </row>
    <row r="202" spans="1:2">
      <c r="A202" s="3">
        <v>31959</v>
      </c>
      <c r="B202" s="9">
        <v>0.52124000000000004</v>
      </c>
    </row>
    <row r="203" spans="1:2">
      <c r="A203" s="3">
        <v>31990</v>
      </c>
      <c r="B203" s="9">
        <v>0.32801249999999998</v>
      </c>
    </row>
    <row r="204" spans="1:2">
      <c r="A204" s="3">
        <v>32021</v>
      </c>
      <c r="B204" s="9">
        <v>0.6739425</v>
      </c>
    </row>
    <row r="205" spans="1:2">
      <c r="A205" s="3">
        <v>32051</v>
      </c>
      <c r="B205" s="9">
        <v>1.3462179999999999</v>
      </c>
    </row>
    <row r="206" spans="1:2">
      <c r="A206" s="3">
        <v>32082</v>
      </c>
      <c r="B206" s="9">
        <v>1.5502899999999999</v>
      </c>
    </row>
    <row r="207" spans="1:2">
      <c r="A207" s="3">
        <v>32112</v>
      </c>
      <c r="B207" s="9">
        <v>1.3288675000000001</v>
      </c>
    </row>
    <row r="208" spans="1:2">
      <c r="A208" s="3">
        <v>32143</v>
      </c>
      <c r="B208" s="9">
        <v>0.83555000000000001</v>
      </c>
    </row>
    <row r="209" spans="1:2">
      <c r="A209" s="3">
        <v>32174</v>
      </c>
      <c r="B209" s="9">
        <v>0.4039625</v>
      </c>
    </row>
    <row r="210" spans="1:2">
      <c r="A210" s="3">
        <v>32203</v>
      </c>
      <c r="B210" s="9">
        <v>0.30449749999999998</v>
      </c>
    </row>
    <row r="211" spans="1:2">
      <c r="A211" s="3">
        <v>32234</v>
      </c>
      <c r="B211" s="9">
        <v>0.43375799999999998</v>
      </c>
    </row>
    <row r="212" spans="1:2">
      <c r="A212" s="3">
        <v>32264</v>
      </c>
      <c r="B212" s="9">
        <v>0.48659999999999998</v>
      </c>
    </row>
    <row r="213" spans="1:2">
      <c r="A213" s="3">
        <v>32295</v>
      </c>
      <c r="B213" s="9">
        <v>0.48620750000000001</v>
      </c>
    </row>
    <row r="214" spans="1:2">
      <c r="A214" s="3">
        <v>32325</v>
      </c>
      <c r="B214" s="9">
        <v>0.61522600000000005</v>
      </c>
    </row>
    <row r="215" spans="1:2">
      <c r="A215" s="3">
        <v>32356</v>
      </c>
      <c r="B215" s="9">
        <v>0.68164250000000004</v>
      </c>
    </row>
    <row r="216" spans="1:2">
      <c r="A216" s="3">
        <v>32387</v>
      </c>
      <c r="B216" s="9">
        <v>0.52414400000000005</v>
      </c>
    </row>
    <row r="217" spans="1:2">
      <c r="A217" s="3">
        <v>32417</v>
      </c>
      <c r="B217" s="9">
        <v>0.38496750000000002</v>
      </c>
    </row>
    <row r="218" spans="1:2">
      <c r="A218" s="3">
        <v>32448</v>
      </c>
      <c r="B218" s="9">
        <v>0.32651999999999998</v>
      </c>
    </row>
    <row r="219" spans="1:2">
      <c r="A219" s="3">
        <v>32478</v>
      </c>
      <c r="B219" s="9">
        <v>0.29774600000000001</v>
      </c>
    </row>
    <row r="220" spans="1:2">
      <c r="A220" s="3">
        <v>32509</v>
      </c>
      <c r="B220" s="9">
        <v>0.29448999999999997</v>
      </c>
    </row>
    <row r="221" spans="1:2">
      <c r="A221" s="3">
        <v>32540</v>
      </c>
      <c r="B221" s="9">
        <v>0.46493250000000003</v>
      </c>
    </row>
    <row r="222" spans="1:2">
      <c r="A222" s="3">
        <v>32568</v>
      </c>
      <c r="B222" s="9">
        <v>0.84767000000000003</v>
      </c>
    </row>
    <row r="223" spans="1:2">
      <c r="A223" s="3">
        <v>32599</v>
      </c>
      <c r="B223" s="9">
        <v>0.88112500000000005</v>
      </c>
    </row>
    <row r="224" spans="1:2">
      <c r="A224" s="3">
        <v>32629</v>
      </c>
      <c r="B224" s="9">
        <v>0.55619249999999998</v>
      </c>
    </row>
    <row r="225" spans="1:2">
      <c r="A225" s="3">
        <v>32660</v>
      </c>
      <c r="B225" s="9">
        <v>0.34911399999999998</v>
      </c>
    </row>
    <row r="226" spans="1:2">
      <c r="A226" s="3">
        <v>32690</v>
      </c>
      <c r="B226" s="9">
        <v>0.26958749999999998</v>
      </c>
    </row>
    <row r="227" spans="1:2">
      <c r="A227" s="3">
        <v>32721</v>
      </c>
      <c r="B227" s="9">
        <v>0.22827</v>
      </c>
    </row>
    <row r="228" spans="1:2">
      <c r="A228" s="3">
        <v>32752</v>
      </c>
      <c r="B228" s="9">
        <v>0.363514</v>
      </c>
    </row>
    <row r="229" spans="1:2">
      <c r="A229" s="3">
        <v>32782</v>
      </c>
      <c r="B229" s="9">
        <v>0.35717749999999998</v>
      </c>
    </row>
    <row r="230" spans="1:2">
      <c r="A230" s="3">
        <v>32813</v>
      </c>
      <c r="B230" s="9">
        <v>0.10760500000000001</v>
      </c>
    </row>
    <row r="231" spans="1:2">
      <c r="A231" s="3">
        <v>32843</v>
      </c>
      <c r="B231" s="9">
        <v>-6.7561999999999997E-2</v>
      </c>
    </row>
    <row r="232" spans="1:2">
      <c r="A232" s="3">
        <v>32874</v>
      </c>
      <c r="B232" s="9">
        <v>-3.7167499999999999E-2</v>
      </c>
    </row>
    <row r="233" spans="1:2">
      <c r="A233" s="3">
        <v>32905</v>
      </c>
      <c r="B233" s="9">
        <v>-5.0387500000000002E-2</v>
      </c>
    </row>
    <row r="234" spans="1:2">
      <c r="A234" s="3">
        <v>32933</v>
      </c>
      <c r="B234" s="9">
        <v>-9.3018000000000003E-2</v>
      </c>
    </row>
    <row r="235" spans="1:2">
      <c r="A235" s="3">
        <v>32964</v>
      </c>
      <c r="B235" s="9">
        <v>-3.55375E-2</v>
      </c>
    </row>
    <row r="236" spans="1:2">
      <c r="A236" s="3">
        <v>32994</v>
      </c>
      <c r="B236" s="9">
        <v>-0.1096375</v>
      </c>
    </row>
    <row r="237" spans="1:2">
      <c r="A237" s="3">
        <v>33025</v>
      </c>
      <c r="B237" s="9">
        <v>-0.31310399999999999</v>
      </c>
    </row>
    <row r="238" spans="1:2">
      <c r="A238" s="3">
        <v>33055</v>
      </c>
      <c r="B238" s="9">
        <v>-0.34362500000000001</v>
      </c>
    </row>
    <row r="239" spans="1:2">
      <c r="A239" s="3">
        <v>33086</v>
      </c>
      <c r="B239" s="9">
        <v>-0.167216</v>
      </c>
    </row>
    <row r="240" spans="1:2">
      <c r="A240" s="3">
        <v>33117</v>
      </c>
      <c r="B240" s="9">
        <v>4.8575E-2</v>
      </c>
    </row>
    <row r="241" spans="1:2">
      <c r="A241" s="3">
        <v>33147</v>
      </c>
      <c r="B241" s="9">
        <v>0.157605</v>
      </c>
    </row>
    <row r="242" spans="1:2">
      <c r="A242" s="3">
        <v>33178</v>
      </c>
      <c r="B242" s="9">
        <v>0.13404199999999999</v>
      </c>
    </row>
    <row r="243" spans="1:2">
      <c r="A243" s="3">
        <v>33208</v>
      </c>
      <c r="B243" s="9">
        <v>0.2086925</v>
      </c>
    </row>
    <row r="244" spans="1:2">
      <c r="A244" s="3">
        <v>33239</v>
      </c>
      <c r="B244" s="9">
        <v>0.2261725</v>
      </c>
    </row>
    <row r="245" spans="1:2">
      <c r="A245" s="3">
        <v>33270</v>
      </c>
      <c r="B245" s="9">
        <v>-3.4514999999999997E-2</v>
      </c>
    </row>
    <row r="246" spans="1:2">
      <c r="A246" s="3">
        <v>33298</v>
      </c>
      <c r="B246" s="9">
        <v>-0.26852999999999999</v>
      </c>
    </row>
    <row r="247" spans="1:2">
      <c r="A247" s="3">
        <v>33329</v>
      </c>
      <c r="B247" s="9">
        <v>-0.37433749999999999</v>
      </c>
    </row>
    <row r="248" spans="1:2">
      <c r="A248" s="3">
        <v>33359</v>
      </c>
      <c r="B248" s="9">
        <v>-0.37731399999999998</v>
      </c>
    </row>
    <row r="249" spans="1:2">
      <c r="A249" s="3">
        <v>33390</v>
      </c>
      <c r="B249" s="9">
        <v>-0.3409625</v>
      </c>
    </row>
    <row r="250" spans="1:2">
      <c r="A250" s="3">
        <v>33420</v>
      </c>
      <c r="B250" s="9">
        <v>-0.46310249999999997</v>
      </c>
    </row>
    <row r="251" spans="1:2">
      <c r="A251" s="3">
        <v>33451</v>
      </c>
      <c r="B251" s="9">
        <v>-0.65875799999999995</v>
      </c>
    </row>
    <row r="252" spans="1:2">
      <c r="A252" s="3">
        <v>33482</v>
      </c>
      <c r="B252" s="9">
        <v>-0.73255999999999999</v>
      </c>
    </row>
    <row r="253" spans="1:2">
      <c r="A253" s="3">
        <v>33512</v>
      </c>
      <c r="B253" s="9">
        <v>-0.74698750000000003</v>
      </c>
    </row>
    <row r="254" spans="1:2">
      <c r="A254" s="3">
        <v>33543</v>
      </c>
      <c r="B254" s="9">
        <v>-0.77583400000000002</v>
      </c>
    </row>
    <row r="255" spans="1:2">
      <c r="A255" s="3">
        <v>33573</v>
      </c>
      <c r="B255" s="9">
        <v>-0.81666000000000005</v>
      </c>
    </row>
    <row r="256" spans="1:2">
      <c r="A256" s="3">
        <v>33604</v>
      </c>
      <c r="B256" s="9">
        <v>-0.78605599999999998</v>
      </c>
    </row>
    <row r="257" spans="1:2">
      <c r="A257" s="3">
        <v>33635</v>
      </c>
      <c r="B257" s="9">
        <v>-0.7207325</v>
      </c>
    </row>
    <row r="258" spans="1:2">
      <c r="A258" s="3">
        <v>33664</v>
      </c>
      <c r="B258" s="9">
        <v>-0.71242499999999997</v>
      </c>
    </row>
    <row r="259" spans="1:2">
      <c r="A259" s="3">
        <v>33695</v>
      </c>
      <c r="B259" s="9">
        <v>-0.78588749999999996</v>
      </c>
    </row>
    <row r="260" spans="1:2">
      <c r="A260" s="3">
        <v>33725</v>
      </c>
      <c r="B260" s="9">
        <v>-0.89843799999999996</v>
      </c>
    </row>
    <row r="261" spans="1:2">
      <c r="A261" s="3">
        <v>33756</v>
      </c>
      <c r="B261" s="9">
        <v>-0.9689875</v>
      </c>
    </row>
    <row r="262" spans="1:2">
      <c r="A262" s="3">
        <v>33786</v>
      </c>
      <c r="B262" s="9">
        <v>-1.0199279999999999</v>
      </c>
    </row>
    <row r="263" spans="1:2">
      <c r="A263" s="3">
        <v>33817</v>
      </c>
      <c r="B263" s="9">
        <v>-1.0249874999999999</v>
      </c>
    </row>
    <row r="264" spans="1:2">
      <c r="A264" s="3">
        <v>33848</v>
      </c>
      <c r="B264" s="9">
        <v>-0.95701999999999998</v>
      </c>
    </row>
    <row r="265" spans="1:2">
      <c r="A265" s="3">
        <v>33878</v>
      </c>
      <c r="B265" s="9">
        <v>-0.74608600000000003</v>
      </c>
    </row>
    <row r="266" spans="1:2">
      <c r="A266" s="3">
        <v>33909</v>
      </c>
      <c r="B266" s="9">
        <v>-0.67654000000000003</v>
      </c>
    </row>
    <row r="267" spans="1:2">
      <c r="A267" s="3">
        <v>33939</v>
      </c>
      <c r="B267" s="9">
        <v>-0.84453250000000002</v>
      </c>
    </row>
    <row r="268" spans="1:2">
      <c r="A268" s="3">
        <v>33970</v>
      </c>
      <c r="B268" s="9">
        <v>-0.98510200000000003</v>
      </c>
    </row>
    <row r="269" spans="1:2">
      <c r="A269" s="3">
        <v>34001</v>
      </c>
      <c r="B269" s="9">
        <v>-1.0005299999999999</v>
      </c>
    </row>
    <row r="270" spans="1:2">
      <c r="A270" s="3">
        <v>34029</v>
      </c>
      <c r="B270" s="9">
        <v>-1.0027174999999999</v>
      </c>
    </row>
    <row r="271" spans="1:2">
      <c r="A271" s="3">
        <v>34060</v>
      </c>
      <c r="B271" s="9">
        <v>-1.0250300000000001</v>
      </c>
    </row>
    <row r="272" spans="1:2">
      <c r="A272" s="3">
        <v>34090</v>
      </c>
      <c r="B272" s="9">
        <v>-1.0435775</v>
      </c>
    </row>
    <row r="273" spans="1:2">
      <c r="A273" s="3">
        <v>34121</v>
      </c>
      <c r="B273" s="9">
        <v>-1.06084</v>
      </c>
    </row>
    <row r="274" spans="1:2">
      <c r="A274" s="3">
        <v>34151</v>
      </c>
      <c r="B274" s="9">
        <v>-1.118298</v>
      </c>
    </row>
    <row r="275" spans="1:2">
      <c r="A275" s="3">
        <v>34182</v>
      </c>
      <c r="B275" s="9">
        <v>-1.152075</v>
      </c>
    </row>
    <row r="276" spans="1:2">
      <c r="A276" s="3">
        <v>34213</v>
      </c>
      <c r="B276" s="9">
        <v>-1.1402524999999999</v>
      </c>
    </row>
    <row r="277" spans="1:2">
      <c r="A277" s="3">
        <v>34243</v>
      </c>
      <c r="B277" s="9">
        <v>-1.091234</v>
      </c>
    </row>
    <row r="278" spans="1:2">
      <c r="A278" s="3">
        <v>34274</v>
      </c>
      <c r="B278" s="9">
        <v>-1.043085</v>
      </c>
    </row>
    <row r="279" spans="1:2">
      <c r="A279" s="3">
        <v>34304</v>
      </c>
      <c r="B279" s="9">
        <v>-1.0772919999999999</v>
      </c>
    </row>
    <row r="280" spans="1:2">
      <c r="A280" s="3">
        <v>34335</v>
      </c>
      <c r="B280" s="9">
        <v>-1.0997650000000001</v>
      </c>
    </row>
    <row r="281" spans="1:2">
      <c r="A281" s="3">
        <v>34366</v>
      </c>
      <c r="B281" s="9">
        <v>-1.0196425</v>
      </c>
    </row>
    <row r="282" spans="1:2">
      <c r="A282" s="3">
        <v>34394</v>
      </c>
      <c r="B282" s="9">
        <v>-0.84749249999999998</v>
      </c>
    </row>
    <row r="283" spans="1:2">
      <c r="A283" s="3">
        <v>34425</v>
      </c>
      <c r="B283" s="9">
        <v>-0.706098</v>
      </c>
    </row>
    <row r="284" spans="1:2">
      <c r="A284" s="3">
        <v>34455</v>
      </c>
      <c r="B284" s="9">
        <v>-0.70787500000000003</v>
      </c>
    </row>
    <row r="285" spans="1:2">
      <c r="A285" s="3">
        <v>34486</v>
      </c>
      <c r="B285" s="9">
        <v>-0.72019250000000001</v>
      </c>
    </row>
    <row r="286" spans="1:2">
      <c r="A286" s="3">
        <v>34516</v>
      </c>
      <c r="B286" s="9">
        <v>-0.74152200000000001</v>
      </c>
    </row>
    <row r="287" spans="1:2">
      <c r="A287" s="3">
        <v>34547</v>
      </c>
      <c r="B287" s="9">
        <v>-0.83720249999999996</v>
      </c>
    </row>
    <row r="288" spans="1:2">
      <c r="A288" s="3">
        <v>34578</v>
      </c>
      <c r="B288" s="9">
        <v>-0.78895599999999999</v>
      </c>
    </row>
    <row r="289" spans="1:2">
      <c r="A289" s="3">
        <v>34608</v>
      </c>
      <c r="B289" s="9">
        <v>-0.64568000000000003</v>
      </c>
    </row>
    <row r="290" spans="1:2">
      <c r="A290" s="3">
        <v>34639</v>
      </c>
      <c r="B290" s="9">
        <v>-0.56793000000000005</v>
      </c>
    </row>
    <row r="291" spans="1:2">
      <c r="A291" s="3">
        <v>34669</v>
      </c>
      <c r="B291" s="9">
        <v>-0.45172600000000002</v>
      </c>
    </row>
    <row r="292" spans="1:2">
      <c r="A292" s="3">
        <v>34700</v>
      </c>
      <c r="B292" s="9">
        <v>-0.49939749999999999</v>
      </c>
    </row>
    <row r="293" spans="1:2">
      <c r="A293" s="3">
        <v>34731</v>
      </c>
      <c r="B293" s="9">
        <v>-0.67089750000000004</v>
      </c>
    </row>
    <row r="294" spans="1:2">
      <c r="A294" s="3">
        <v>34759</v>
      </c>
      <c r="B294" s="9">
        <v>-0.73685999999999996</v>
      </c>
    </row>
    <row r="295" spans="1:2">
      <c r="A295" s="3">
        <v>34790</v>
      </c>
      <c r="B295" s="9">
        <v>-0.75436499999999995</v>
      </c>
    </row>
    <row r="296" spans="1:2">
      <c r="A296" s="3">
        <v>34820</v>
      </c>
      <c r="B296" s="9">
        <v>-0.81499500000000002</v>
      </c>
    </row>
    <row r="297" spans="1:2">
      <c r="A297" s="3">
        <v>34851</v>
      </c>
      <c r="B297" s="9">
        <v>-0.804396</v>
      </c>
    </row>
    <row r="298" spans="1:2">
      <c r="A298" s="3">
        <v>34881</v>
      </c>
      <c r="B298" s="9">
        <v>-0.77838249999999998</v>
      </c>
    </row>
    <row r="299" spans="1:2">
      <c r="A299" s="3">
        <v>34912</v>
      </c>
      <c r="B299" s="9">
        <v>-0.79721500000000001</v>
      </c>
    </row>
    <row r="300" spans="1:2">
      <c r="A300" s="3">
        <v>34943</v>
      </c>
      <c r="B300" s="9">
        <v>-0.77803599999999995</v>
      </c>
    </row>
    <row r="301" spans="1:2">
      <c r="A301" s="3">
        <v>34973</v>
      </c>
      <c r="B301" s="9">
        <v>-0.75693999999999995</v>
      </c>
    </row>
    <row r="302" spans="1:2">
      <c r="A302" s="3">
        <v>35004</v>
      </c>
      <c r="B302" s="9">
        <v>-0.82328250000000003</v>
      </c>
    </row>
    <row r="303" spans="1:2">
      <c r="A303" s="3">
        <v>35034</v>
      </c>
      <c r="B303" s="9">
        <v>-0.84680999999999995</v>
      </c>
    </row>
    <row r="304" spans="1:2">
      <c r="A304" s="3">
        <v>35065</v>
      </c>
      <c r="B304" s="9">
        <v>-0.85573500000000002</v>
      </c>
    </row>
    <row r="305" spans="1:2">
      <c r="A305" s="3">
        <v>35096</v>
      </c>
      <c r="B305" s="9">
        <v>-0.88661500000000004</v>
      </c>
    </row>
    <row r="306" spans="1:2">
      <c r="A306" s="3">
        <v>35125</v>
      </c>
      <c r="B306" s="9">
        <v>-0.78726799999999997</v>
      </c>
    </row>
    <row r="307" spans="1:2">
      <c r="A307" s="3">
        <v>35156</v>
      </c>
      <c r="B307" s="9">
        <v>-0.71303000000000005</v>
      </c>
    </row>
    <row r="308" spans="1:2">
      <c r="A308" s="3">
        <v>35186</v>
      </c>
      <c r="B308" s="9">
        <v>-0.75861800000000001</v>
      </c>
    </row>
    <row r="309" spans="1:2">
      <c r="A309" s="3">
        <v>35217</v>
      </c>
      <c r="B309" s="9">
        <v>-0.74972499999999997</v>
      </c>
    </row>
    <row r="310" spans="1:2">
      <c r="A310" s="3">
        <v>35247</v>
      </c>
      <c r="B310" s="9">
        <v>-0.72741999999999996</v>
      </c>
    </row>
    <row r="311" spans="1:2">
      <c r="A311" s="3">
        <v>35278</v>
      </c>
      <c r="B311" s="9">
        <v>-0.75497999999999998</v>
      </c>
    </row>
    <row r="312" spans="1:2">
      <c r="A312" s="3">
        <v>35309</v>
      </c>
      <c r="B312" s="9">
        <v>-0.73636999999999997</v>
      </c>
    </row>
    <row r="313" spans="1:2">
      <c r="A313" s="3">
        <v>35339</v>
      </c>
      <c r="B313" s="9">
        <v>-0.75073250000000002</v>
      </c>
    </row>
    <row r="314" spans="1:2">
      <c r="A314" s="3">
        <v>35370</v>
      </c>
      <c r="B314" s="9">
        <v>-0.77784200000000003</v>
      </c>
    </row>
    <row r="315" spans="1:2">
      <c r="A315" s="3">
        <v>35400</v>
      </c>
      <c r="B315" s="9">
        <v>-0.69833000000000001</v>
      </c>
    </row>
    <row r="316" spans="1:2">
      <c r="A316" s="3">
        <v>35431</v>
      </c>
      <c r="B316" s="9">
        <v>-0.66805800000000004</v>
      </c>
    </row>
    <row r="317" spans="1:2">
      <c r="A317" s="3">
        <v>35462</v>
      </c>
      <c r="B317" s="9">
        <v>-0.70009500000000002</v>
      </c>
    </row>
    <row r="318" spans="1:2">
      <c r="A318" s="3">
        <v>35490</v>
      </c>
      <c r="B318" s="9">
        <v>-0.67161499999999996</v>
      </c>
    </row>
    <row r="319" spans="1:2">
      <c r="A319" s="3">
        <v>35521</v>
      </c>
      <c r="B319" s="9">
        <v>-0.60177999999999998</v>
      </c>
    </row>
    <row r="320" spans="1:2">
      <c r="A320" s="3">
        <v>35551</v>
      </c>
      <c r="B320" s="9">
        <v>-0.55704799999999999</v>
      </c>
    </row>
    <row r="321" spans="1:2">
      <c r="A321" s="3">
        <v>35582</v>
      </c>
      <c r="B321" s="9">
        <v>-0.56649249999999995</v>
      </c>
    </row>
    <row r="322" spans="1:2">
      <c r="A322" s="3">
        <v>35612</v>
      </c>
      <c r="B322" s="9">
        <v>-0.60612750000000004</v>
      </c>
    </row>
    <row r="323" spans="1:2">
      <c r="A323" s="3">
        <v>35643</v>
      </c>
      <c r="B323" s="9">
        <v>-0.59783799999999998</v>
      </c>
    </row>
    <row r="324" spans="1:2">
      <c r="A324" s="3">
        <v>35674</v>
      </c>
      <c r="B324" s="9">
        <v>-0.52638750000000001</v>
      </c>
    </row>
    <row r="325" spans="1:2">
      <c r="A325" s="3">
        <v>35704</v>
      </c>
      <c r="B325" s="9">
        <v>-0.41350999999999999</v>
      </c>
    </row>
    <row r="326" spans="1:2">
      <c r="A326" s="3">
        <v>35735</v>
      </c>
      <c r="B326" s="9">
        <v>-0.34232000000000001</v>
      </c>
    </row>
    <row r="327" spans="1:2">
      <c r="A327" s="3">
        <v>35765</v>
      </c>
      <c r="B327" s="9">
        <v>-0.40975499999999998</v>
      </c>
    </row>
    <row r="328" spans="1:2">
      <c r="A328" s="3">
        <v>35796</v>
      </c>
      <c r="B328" s="9">
        <v>-0.51519599999999999</v>
      </c>
    </row>
    <row r="329" spans="1:2">
      <c r="A329" s="3">
        <v>35827</v>
      </c>
      <c r="B329" s="9">
        <v>-0.58740499999999995</v>
      </c>
    </row>
    <row r="330" spans="1:2">
      <c r="A330" s="3">
        <v>35855</v>
      </c>
      <c r="B330" s="9">
        <v>-0.58599749999999995</v>
      </c>
    </row>
    <row r="331" spans="1:2">
      <c r="A331" s="3">
        <v>35886</v>
      </c>
      <c r="B331" s="9">
        <v>-0.55300000000000005</v>
      </c>
    </row>
    <row r="332" spans="1:2">
      <c r="A332" s="3">
        <v>35916</v>
      </c>
      <c r="B332" s="9">
        <v>-0.54115400000000002</v>
      </c>
    </row>
    <row r="333" spans="1:2">
      <c r="A333" s="3">
        <v>35947</v>
      </c>
      <c r="B333" s="9">
        <v>-0.5514175</v>
      </c>
    </row>
    <row r="334" spans="1:2">
      <c r="A334" s="3">
        <v>35977</v>
      </c>
      <c r="B334" s="9">
        <v>-0.54112800000000005</v>
      </c>
    </row>
    <row r="335" spans="1:2">
      <c r="A335" s="3">
        <v>36008</v>
      </c>
      <c r="B335" s="9">
        <v>-0.38826500000000003</v>
      </c>
    </row>
    <row r="336" spans="1:2">
      <c r="A336" s="3">
        <v>36039</v>
      </c>
      <c r="B336" s="9">
        <v>-0.1196275</v>
      </c>
    </row>
    <row r="337" spans="1:2">
      <c r="A337" s="3">
        <v>36069</v>
      </c>
      <c r="B337" s="9">
        <v>6.8152000000000004E-2</v>
      </c>
    </row>
    <row r="338" spans="1:2">
      <c r="A338" s="3">
        <v>36100</v>
      </c>
      <c r="B338" s="9">
        <v>-7.9907500000000006E-2</v>
      </c>
    </row>
    <row r="339" spans="1:2">
      <c r="A339" s="3">
        <v>36130</v>
      </c>
      <c r="B339" s="9">
        <v>-0.21434500000000001</v>
      </c>
    </row>
    <row r="340" spans="1:2">
      <c r="A340" s="3">
        <v>36161</v>
      </c>
      <c r="B340" s="9">
        <v>-0.282582</v>
      </c>
    </row>
    <row r="341" spans="1:2">
      <c r="A341" s="3">
        <v>36192</v>
      </c>
      <c r="B341" s="9">
        <v>-0.34799750000000002</v>
      </c>
    </row>
    <row r="342" spans="1:2">
      <c r="A342" s="3">
        <v>36220</v>
      </c>
      <c r="B342" s="9">
        <v>-0.40196999999999999</v>
      </c>
    </row>
    <row r="343" spans="1:2">
      <c r="A343" s="3">
        <v>36251</v>
      </c>
      <c r="B343" s="9">
        <v>-0.425396</v>
      </c>
    </row>
    <row r="344" spans="1:2">
      <c r="A344" s="3">
        <v>36281</v>
      </c>
      <c r="B344" s="9">
        <v>-0.42696250000000002</v>
      </c>
    </row>
    <row r="345" spans="1:2">
      <c r="A345" s="3">
        <v>36312</v>
      </c>
      <c r="B345" s="9">
        <v>-0.35856500000000002</v>
      </c>
    </row>
    <row r="346" spans="1:2">
      <c r="A346" s="3">
        <v>36342</v>
      </c>
      <c r="B346" s="9">
        <v>-0.22148599999999999</v>
      </c>
    </row>
    <row r="347" spans="1:2">
      <c r="A347" s="3">
        <v>36373</v>
      </c>
      <c r="B347" s="9">
        <v>-0.1096125</v>
      </c>
    </row>
    <row r="348" spans="1:2">
      <c r="A348" s="3">
        <v>36404</v>
      </c>
      <c r="B348" s="9">
        <v>-7.69175E-2</v>
      </c>
    </row>
    <row r="349" spans="1:2">
      <c r="A349" s="3">
        <v>36434</v>
      </c>
      <c r="B349" s="9">
        <v>-6.7060000000000002E-3</v>
      </c>
    </row>
    <row r="350" spans="1:2">
      <c r="A350" s="3">
        <v>36465</v>
      </c>
      <c r="B350" s="9">
        <v>-0.10102</v>
      </c>
    </row>
    <row r="351" spans="1:2">
      <c r="A351" s="3">
        <v>36495</v>
      </c>
      <c r="B351" s="9">
        <v>-0.199744</v>
      </c>
    </row>
    <row r="352" spans="1:2">
      <c r="A352" s="3">
        <v>36526</v>
      </c>
      <c r="B352" s="9">
        <v>-0.232575</v>
      </c>
    </row>
    <row r="353" spans="1:2">
      <c r="A353" s="3">
        <v>36557</v>
      </c>
      <c r="B353" s="9">
        <v>-0.2267875</v>
      </c>
    </row>
    <row r="354" spans="1:2">
      <c r="A354" s="3">
        <v>36586</v>
      </c>
      <c r="B354" s="9">
        <v>-0.137906</v>
      </c>
    </row>
    <row r="355" spans="1:2">
      <c r="A355" s="3">
        <v>36617</v>
      </c>
      <c r="B355" s="9">
        <v>-1.2875E-3</v>
      </c>
    </row>
    <row r="356" spans="1:2">
      <c r="A356" s="3">
        <v>36647</v>
      </c>
      <c r="B356" s="9">
        <v>0.11312750000000001</v>
      </c>
    </row>
    <row r="357" spans="1:2">
      <c r="A357" s="3">
        <v>36678</v>
      </c>
      <c r="B357" s="9">
        <v>0.12492200000000001</v>
      </c>
    </row>
    <row r="358" spans="1:2">
      <c r="A358" s="3">
        <v>36708</v>
      </c>
      <c r="B358" s="9">
        <v>-1.6782499999999999E-2</v>
      </c>
    </row>
    <row r="359" spans="1:2">
      <c r="A359" s="3">
        <v>36739</v>
      </c>
      <c r="B359" s="9">
        <v>-0.13380500000000001</v>
      </c>
    </row>
    <row r="360" spans="1:2">
      <c r="A360" s="3">
        <v>36770</v>
      </c>
      <c r="B360" s="9">
        <v>-0.14374799999999999</v>
      </c>
    </row>
    <row r="361" spans="1:2">
      <c r="A361" s="3">
        <v>36800</v>
      </c>
      <c r="B361" s="9">
        <v>-0.12520249999999999</v>
      </c>
    </row>
    <row r="362" spans="1:2">
      <c r="A362" s="3">
        <v>36831</v>
      </c>
      <c r="B362" s="9">
        <v>-0.13527</v>
      </c>
    </row>
    <row r="363" spans="1:2">
      <c r="A363" s="3">
        <v>36861</v>
      </c>
      <c r="B363" s="9">
        <v>-0.11171</v>
      </c>
    </row>
    <row r="364" spans="1:2">
      <c r="A364" s="3">
        <v>36892</v>
      </c>
      <c r="B364" s="9">
        <v>-0.20552999999999999</v>
      </c>
    </row>
    <row r="365" spans="1:2">
      <c r="A365" s="3">
        <v>36923</v>
      </c>
      <c r="B365" s="9">
        <v>-0.29661999999999999</v>
      </c>
    </row>
    <row r="366" spans="1:2">
      <c r="A366" s="3">
        <v>36951</v>
      </c>
      <c r="B366" s="9">
        <v>-0.25479600000000002</v>
      </c>
    </row>
    <row r="367" spans="1:2">
      <c r="A367" s="3">
        <v>36982</v>
      </c>
      <c r="B367" s="9">
        <v>-0.26954250000000002</v>
      </c>
    </row>
    <row r="368" spans="1:2">
      <c r="A368" s="3">
        <v>37012</v>
      </c>
      <c r="B368" s="9">
        <v>-0.37399500000000002</v>
      </c>
    </row>
    <row r="369" spans="1:2">
      <c r="A369" s="3">
        <v>37043</v>
      </c>
      <c r="B369" s="9">
        <v>-0.44076399999999999</v>
      </c>
    </row>
    <row r="370" spans="1:2">
      <c r="A370" s="3">
        <v>37073</v>
      </c>
      <c r="B370" s="9">
        <v>-0.49845250000000002</v>
      </c>
    </row>
    <row r="371" spans="1:2">
      <c r="A371" s="3">
        <v>37104</v>
      </c>
      <c r="B371" s="9">
        <v>-0.495784</v>
      </c>
    </row>
    <row r="372" spans="1:2">
      <c r="A372" s="3">
        <v>37135</v>
      </c>
      <c r="B372" s="9">
        <v>-0.37470249999999999</v>
      </c>
    </row>
    <row r="373" spans="1:2">
      <c r="A373" s="3">
        <v>37165</v>
      </c>
      <c r="B373" s="9">
        <v>-0.41076000000000001</v>
      </c>
    </row>
    <row r="374" spans="1:2">
      <c r="A374" s="3">
        <v>37196</v>
      </c>
      <c r="B374" s="9">
        <v>-0.45410400000000001</v>
      </c>
    </row>
    <row r="375" spans="1:2">
      <c r="A375" s="3">
        <v>37226</v>
      </c>
      <c r="B375" s="9">
        <v>-0.41247250000000002</v>
      </c>
    </row>
    <row r="376" spans="1:2">
      <c r="A376" s="3">
        <v>37257</v>
      </c>
      <c r="B376" s="9">
        <v>-0.48602499999999998</v>
      </c>
    </row>
    <row r="377" spans="1:2">
      <c r="A377" s="3">
        <v>37288</v>
      </c>
      <c r="B377" s="9">
        <v>-0.55391250000000003</v>
      </c>
    </row>
    <row r="378" spans="1:2">
      <c r="A378" s="3">
        <v>37316</v>
      </c>
      <c r="B378" s="9">
        <v>-0.55005000000000004</v>
      </c>
    </row>
    <row r="379" spans="1:2">
      <c r="A379" s="3">
        <v>37347</v>
      </c>
      <c r="B379" s="9">
        <v>-0.57170500000000002</v>
      </c>
    </row>
    <row r="380" spans="1:2">
      <c r="A380" s="3">
        <v>37377</v>
      </c>
      <c r="B380" s="9">
        <v>-0.64375800000000005</v>
      </c>
    </row>
    <row r="381" spans="1:2">
      <c r="A381" s="3">
        <v>37408</v>
      </c>
      <c r="B381" s="9">
        <v>-0.60483500000000001</v>
      </c>
    </row>
    <row r="382" spans="1:2">
      <c r="A382" s="3">
        <v>37438</v>
      </c>
      <c r="B382" s="9">
        <v>-0.50973999999999997</v>
      </c>
    </row>
    <row r="383" spans="1:2">
      <c r="A383" s="3">
        <v>37469</v>
      </c>
      <c r="B383" s="9">
        <v>-0.44735999999999998</v>
      </c>
    </row>
    <row r="384" spans="1:2">
      <c r="A384" s="3">
        <v>37500</v>
      </c>
      <c r="B384" s="9">
        <v>-0.41562250000000001</v>
      </c>
    </row>
    <row r="385" spans="1:2">
      <c r="A385" s="3">
        <v>37530</v>
      </c>
      <c r="B385" s="9">
        <v>-0.42465249999999999</v>
      </c>
    </row>
    <row r="386" spans="1:2">
      <c r="A386" s="3">
        <v>37561</v>
      </c>
      <c r="B386" s="9">
        <v>-0.51386200000000004</v>
      </c>
    </row>
    <row r="387" spans="1:2">
      <c r="A387" s="3">
        <v>37591</v>
      </c>
      <c r="B387" s="9">
        <v>-0.55710000000000004</v>
      </c>
    </row>
    <row r="388" spans="1:2">
      <c r="A388" s="3">
        <v>37622</v>
      </c>
      <c r="B388" s="9">
        <v>-0.59265000000000001</v>
      </c>
    </row>
    <row r="389" spans="1:2">
      <c r="A389" s="3">
        <v>37653</v>
      </c>
      <c r="B389" s="9">
        <v>-0.61780250000000003</v>
      </c>
    </row>
    <row r="390" spans="1:2">
      <c r="A390" s="3">
        <v>37681</v>
      </c>
      <c r="B390" s="9">
        <v>-0.64345249999999998</v>
      </c>
    </row>
    <row r="391" spans="1:2">
      <c r="A391" s="3">
        <v>37712</v>
      </c>
      <c r="B391" s="9">
        <v>-0.72792000000000001</v>
      </c>
    </row>
    <row r="392" spans="1:2">
      <c r="A392" s="3">
        <v>37742</v>
      </c>
      <c r="B392" s="9">
        <v>-0.81752000000000002</v>
      </c>
    </row>
    <row r="393" spans="1:2">
      <c r="A393" s="3">
        <v>37773</v>
      </c>
      <c r="B393" s="9">
        <v>-0.82096749999999996</v>
      </c>
    </row>
    <row r="394" spans="1:2">
      <c r="A394" s="3">
        <v>37803</v>
      </c>
      <c r="B394" s="9">
        <v>-0.77456000000000003</v>
      </c>
    </row>
    <row r="395" spans="1:2">
      <c r="A395" s="3">
        <v>37834</v>
      </c>
      <c r="B395" s="9">
        <v>-0.70730199999999999</v>
      </c>
    </row>
    <row r="396" spans="1:2">
      <c r="A396" s="3">
        <v>37865</v>
      </c>
      <c r="B396" s="9">
        <v>-0.70972999999999997</v>
      </c>
    </row>
    <row r="397" spans="1:2">
      <c r="A397" s="3">
        <v>37895</v>
      </c>
      <c r="B397" s="9">
        <v>-0.72397199999999995</v>
      </c>
    </row>
    <row r="398" spans="1:2">
      <c r="A398" s="3">
        <v>37926</v>
      </c>
      <c r="B398" s="9">
        <v>-0.73482000000000003</v>
      </c>
    </row>
    <row r="399" spans="1:2">
      <c r="A399" s="3">
        <v>37956</v>
      </c>
      <c r="B399" s="9">
        <v>-0.74577249999999995</v>
      </c>
    </row>
    <row r="400" spans="1:2">
      <c r="A400" s="3">
        <v>37987</v>
      </c>
      <c r="B400" s="9">
        <v>-0.77898800000000001</v>
      </c>
    </row>
    <row r="401" spans="1:2">
      <c r="A401" s="3">
        <v>38018</v>
      </c>
      <c r="B401" s="9">
        <v>-0.81750750000000005</v>
      </c>
    </row>
    <row r="402" spans="1:2">
      <c r="A402" s="3">
        <v>38047</v>
      </c>
      <c r="B402" s="9">
        <v>-0.82367000000000001</v>
      </c>
    </row>
    <row r="403" spans="1:2">
      <c r="A403" s="3">
        <v>38078</v>
      </c>
      <c r="B403" s="9">
        <v>-0.76663599999999998</v>
      </c>
    </row>
    <row r="404" spans="1:2">
      <c r="A404" s="3">
        <v>38108</v>
      </c>
      <c r="B404" s="9">
        <v>-0.69705249999999996</v>
      </c>
    </row>
    <row r="405" spans="1:2">
      <c r="A405" s="3">
        <v>38139</v>
      </c>
      <c r="B405" s="9">
        <v>-0.67952250000000003</v>
      </c>
    </row>
    <row r="406" spans="1:2">
      <c r="A406" s="3">
        <v>38169</v>
      </c>
      <c r="B406" s="9">
        <v>-0.68204600000000004</v>
      </c>
    </row>
    <row r="407" spans="1:2">
      <c r="A407" s="3">
        <v>38200</v>
      </c>
      <c r="B407" s="9">
        <v>-0.70653250000000001</v>
      </c>
    </row>
    <row r="408" spans="1:2">
      <c r="A408" s="3">
        <v>38231</v>
      </c>
      <c r="B408" s="9">
        <v>-0.73492000000000002</v>
      </c>
    </row>
    <row r="409" spans="1:2">
      <c r="A409" s="3">
        <v>38261</v>
      </c>
      <c r="B409" s="9">
        <v>-0.74066200000000004</v>
      </c>
    </row>
    <row r="410" spans="1:2">
      <c r="A410" s="3">
        <v>38292</v>
      </c>
      <c r="B410" s="9">
        <v>-0.75309000000000004</v>
      </c>
    </row>
    <row r="411" spans="1:2">
      <c r="A411" s="3">
        <v>38322</v>
      </c>
      <c r="B411" s="9">
        <v>-0.73985999999999996</v>
      </c>
    </row>
    <row r="412" spans="1:2">
      <c r="A412" s="3">
        <v>38353</v>
      </c>
      <c r="B412" s="9">
        <v>-0.73002999999999996</v>
      </c>
    </row>
    <row r="413" spans="1:2">
      <c r="A413" s="3">
        <v>38384</v>
      </c>
      <c r="B413" s="9">
        <v>-0.75610250000000001</v>
      </c>
    </row>
    <row r="414" spans="1:2">
      <c r="A414" s="3">
        <v>38412</v>
      </c>
      <c r="B414" s="9">
        <v>-0.72568999999999995</v>
      </c>
    </row>
    <row r="415" spans="1:2">
      <c r="A415" s="3">
        <v>38443</v>
      </c>
      <c r="B415" s="9">
        <v>-0.68099200000000004</v>
      </c>
    </row>
    <row r="416" spans="1:2">
      <c r="A416" s="3">
        <v>38473</v>
      </c>
      <c r="B416" s="9">
        <v>-0.67573249999999996</v>
      </c>
    </row>
    <row r="417" spans="1:2">
      <c r="A417" s="3">
        <v>38504</v>
      </c>
      <c r="B417" s="9">
        <v>-0.68057999999999996</v>
      </c>
    </row>
    <row r="418" spans="1:2">
      <c r="A418" s="3">
        <v>38534</v>
      </c>
      <c r="B418" s="9">
        <v>-0.69321600000000005</v>
      </c>
    </row>
    <row r="419" spans="1:2">
      <c r="A419" s="3">
        <v>38565</v>
      </c>
      <c r="B419" s="9">
        <v>-0.69613499999999995</v>
      </c>
    </row>
    <row r="420" spans="1:2">
      <c r="A420" s="3">
        <v>38596</v>
      </c>
      <c r="B420" s="9">
        <v>-0.64144599999999996</v>
      </c>
    </row>
    <row r="421" spans="1:2">
      <c r="A421" s="3">
        <v>38626</v>
      </c>
      <c r="B421" s="9">
        <v>-0.59684999999999999</v>
      </c>
    </row>
    <row r="422" spans="1:2">
      <c r="A422" s="3">
        <v>38657</v>
      </c>
      <c r="B422" s="9">
        <v>-0.58850000000000002</v>
      </c>
    </row>
    <row r="423" spans="1:2">
      <c r="A423" s="3">
        <v>38687</v>
      </c>
      <c r="B423" s="9">
        <v>-0.56718000000000002</v>
      </c>
    </row>
    <row r="424" spans="1:2">
      <c r="A424" s="3">
        <v>38718</v>
      </c>
      <c r="B424" s="9">
        <v>-0.62922999999999996</v>
      </c>
    </row>
    <row r="425" spans="1:2">
      <c r="A425" s="3">
        <v>38749</v>
      </c>
      <c r="B425" s="9">
        <v>-0.68433999999999995</v>
      </c>
    </row>
    <row r="426" spans="1:2">
      <c r="A426" s="3">
        <v>38777</v>
      </c>
      <c r="B426" s="9">
        <v>-0.66304799999999997</v>
      </c>
    </row>
    <row r="427" spans="1:2">
      <c r="A427" s="3">
        <v>38808</v>
      </c>
      <c r="B427" s="9">
        <v>-0.64300999999999997</v>
      </c>
    </row>
    <row r="428" spans="1:2">
      <c r="A428" s="3">
        <v>38838</v>
      </c>
      <c r="B428" s="9">
        <v>-0.62103249999999999</v>
      </c>
    </row>
    <row r="429" spans="1:2">
      <c r="A429" s="3">
        <v>38869</v>
      </c>
      <c r="B429" s="9">
        <v>-0.53839000000000004</v>
      </c>
    </row>
    <row r="430" spans="1:2">
      <c r="A430" s="3">
        <v>38899</v>
      </c>
      <c r="B430" s="9">
        <v>-0.54988999999999999</v>
      </c>
    </row>
    <row r="431" spans="1:2">
      <c r="A431" s="3">
        <v>38930</v>
      </c>
      <c r="B431" s="9">
        <v>-0.63417500000000004</v>
      </c>
    </row>
    <row r="432" spans="1:2">
      <c r="A432" s="3">
        <v>38961</v>
      </c>
      <c r="B432" s="9">
        <v>-0.65398800000000001</v>
      </c>
    </row>
    <row r="433" spans="1:2">
      <c r="A433" s="3">
        <v>38991</v>
      </c>
      <c r="B433" s="9">
        <v>-0.69250250000000002</v>
      </c>
    </row>
    <row r="434" spans="1:2">
      <c r="A434" s="3">
        <v>39022</v>
      </c>
      <c r="B434" s="9">
        <v>-0.73109000000000002</v>
      </c>
    </row>
    <row r="435" spans="1:2">
      <c r="A435" s="3">
        <v>39052</v>
      </c>
      <c r="B435" s="9">
        <v>-0.71435199999999999</v>
      </c>
    </row>
    <row r="436" spans="1:2">
      <c r="A436" s="3">
        <v>39083</v>
      </c>
      <c r="B436" s="9">
        <v>-0.75617999999999996</v>
      </c>
    </row>
    <row r="437" spans="1:2">
      <c r="A437" s="3">
        <v>39114</v>
      </c>
      <c r="B437" s="9">
        <v>-0.76482000000000006</v>
      </c>
    </row>
    <row r="438" spans="1:2">
      <c r="A438" s="3">
        <v>39142</v>
      </c>
      <c r="B438" s="9">
        <v>-0.69247599999999998</v>
      </c>
    </row>
    <row r="439" spans="1:2">
      <c r="A439" s="3">
        <v>39173</v>
      </c>
      <c r="B439" s="9">
        <v>-0.67144749999999997</v>
      </c>
    </row>
    <row r="440" spans="1:2">
      <c r="A440" s="3">
        <v>39203</v>
      </c>
      <c r="B440" s="9">
        <v>-0.59623000000000004</v>
      </c>
    </row>
    <row r="441" spans="1:2">
      <c r="A441" s="3">
        <v>39234</v>
      </c>
      <c r="B441" s="9">
        <v>-0.52734400000000003</v>
      </c>
    </row>
    <row r="442" spans="1:2">
      <c r="A442" s="3">
        <v>39264</v>
      </c>
      <c r="B442" s="9">
        <v>-0.43114249999999998</v>
      </c>
    </row>
    <row r="443" spans="1:2">
      <c r="A443" s="3">
        <v>39295</v>
      </c>
      <c r="B443" s="9">
        <v>0.129468</v>
      </c>
    </row>
    <row r="444" spans="1:2">
      <c r="A444" s="3">
        <v>39326</v>
      </c>
      <c r="B444" s="9">
        <v>0.29320499999999999</v>
      </c>
    </row>
    <row r="445" spans="1:2">
      <c r="A445" s="3">
        <v>39356</v>
      </c>
      <c r="B445" s="9">
        <v>4.6217500000000002E-2</v>
      </c>
    </row>
    <row r="446" spans="1:2">
      <c r="A446" s="3">
        <v>39387</v>
      </c>
      <c r="B446" s="9">
        <v>0.43662800000000002</v>
      </c>
    </row>
    <row r="447" spans="1:2">
      <c r="A447" s="3">
        <v>39417</v>
      </c>
      <c r="B447" s="9">
        <v>0.77281999999999995</v>
      </c>
    </row>
    <row r="448" spans="1:2">
      <c r="A448" s="3">
        <v>39448</v>
      </c>
      <c r="B448" s="9">
        <v>0.437305</v>
      </c>
    </row>
    <row r="449" spans="1:2">
      <c r="A449" s="3">
        <v>39479</v>
      </c>
      <c r="B449" s="9">
        <v>0.49536599999999997</v>
      </c>
    </row>
    <row r="450" spans="1:2">
      <c r="A450" s="3">
        <v>39508</v>
      </c>
      <c r="B450" s="9">
        <v>0.88722749999999995</v>
      </c>
    </row>
    <row r="451" spans="1:2">
      <c r="A451" s="3">
        <v>39539</v>
      </c>
      <c r="B451" s="9">
        <v>0.72543000000000002</v>
      </c>
    </row>
    <row r="452" spans="1:2">
      <c r="A452" s="3">
        <v>39569</v>
      </c>
      <c r="B452" s="9">
        <v>0.36281400000000003</v>
      </c>
    </row>
    <row r="453" spans="1:2">
      <c r="A453" s="3">
        <v>39600</v>
      </c>
      <c r="B453" s="9">
        <v>0.44552000000000003</v>
      </c>
    </row>
    <row r="454" spans="1:2">
      <c r="A454" s="3">
        <v>39630</v>
      </c>
      <c r="B454" s="9">
        <v>0.54293749999999996</v>
      </c>
    </row>
    <row r="455" spans="1:2">
      <c r="A455" s="3">
        <v>39661</v>
      </c>
      <c r="B455" s="9">
        <v>0.56034200000000001</v>
      </c>
    </row>
    <row r="456" spans="1:2">
      <c r="A456" s="3">
        <v>39692</v>
      </c>
      <c r="B456" s="9">
        <v>1.508175</v>
      </c>
    </row>
    <row r="457" spans="1:2">
      <c r="A457" s="3">
        <v>39722</v>
      </c>
      <c r="B457" s="9">
        <v>2.5768520000000001</v>
      </c>
    </row>
    <row r="458" spans="1:2">
      <c r="A458" s="3">
        <v>39753</v>
      </c>
      <c r="B458" s="9">
        <v>2.4662175</v>
      </c>
    </row>
    <row r="459" spans="1:2">
      <c r="A459" s="3">
        <v>39783</v>
      </c>
      <c r="B459" s="9">
        <v>2.1642350000000001</v>
      </c>
    </row>
    <row r="460" spans="1:2">
      <c r="A460" s="3">
        <v>39814</v>
      </c>
      <c r="B460" s="9">
        <v>1.630282</v>
      </c>
    </row>
    <row r="461" spans="1:2">
      <c r="A461" s="3">
        <v>39845</v>
      </c>
      <c r="B461" s="9">
        <v>1.5015050000000001</v>
      </c>
    </row>
    <row r="462" spans="1:2">
      <c r="A462" s="3">
        <v>39873</v>
      </c>
      <c r="B462" s="9">
        <v>1.5609074999999999</v>
      </c>
    </row>
    <row r="463" spans="1:2">
      <c r="A463" s="3">
        <v>39904</v>
      </c>
      <c r="B463" s="9">
        <v>1.240165</v>
      </c>
    </row>
    <row r="464" spans="1:2">
      <c r="A464" s="3">
        <v>39934</v>
      </c>
      <c r="B464" s="9">
        <v>0.83373399999999998</v>
      </c>
    </row>
    <row r="465" spans="1:2">
      <c r="A465" s="3">
        <v>39965</v>
      </c>
      <c r="B465" s="9">
        <v>0.67356499999999997</v>
      </c>
    </row>
    <row r="466" spans="1:2">
      <c r="A466" s="3">
        <v>39995</v>
      </c>
      <c r="B466" s="9">
        <v>0.44586199999999998</v>
      </c>
    </row>
    <row r="467" spans="1:2">
      <c r="A467" s="3">
        <v>40026</v>
      </c>
      <c r="B467" s="9">
        <v>0.17909</v>
      </c>
    </row>
    <row r="468" spans="1:2">
      <c r="A468" s="3">
        <v>40057</v>
      </c>
      <c r="B468" s="9">
        <v>4.51125E-2</v>
      </c>
    </row>
    <row r="469" spans="1:2">
      <c r="A469" s="3">
        <v>40087</v>
      </c>
      <c r="B469" s="9">
        <v>-2.7234000000000001E-2</v>
      </c>
    </row>
    <row r="470" spans="1:2">
      <c r="A470" s="3">
        <v>40118</v>
      </c>
      <c r="B470" s="9">
        <v>-8.0235000000000001E-2</v>
      </c>
    </row>
    <row r="471" spans="1:2">
      <c r="A471" s="3">
        <v>40148</v>
      </c>
      <c r="B471" s="9">
        <v>-9.6687499999999996E-2</v>
      </c>
    </row>
    <row r="472" spans="1:2">
      <c r="A472" s="3">
        <v>40179</v>
      </c>
      <c r="B472" s="9">
        <v>-0.119282</v>
      </c>
    </row>
    <row r="473" spans="1:2">
      <c r="A473" s="3">
        <v>40210</v>
      </c>
      <c r="B473" s="9">
        <v>-0.20193249999999999</v>
      </c>
    </row>
    <row r="474" spans="1:2">
      <c r="A474" s="3">
        <v>40238</v>
      </c>
      <c r="B474" s="9">
        <v>-0.35472500000000001</v>
      </c>
    </row>
    <row r="475" spans="1:2">
      <c r="A475" s="3">
        <v>40269</v>
      </c>
      <c r="B475" s="9">
        <v>-0.37837399999999999</v>
      </c>
    </row>
    <row r="476" spans="1:2">
      <c r="A476" s="3">
        <v>40299</v>
      </c>
      <c r="B476" s="9">
        <v>-8.9897500000000005E-2</v>
      </c>
    </row>
    <row r="477" spans="1:2">
      <c r="A477" s="3">
        <v>40330</v>
      </c>
      <c r="B477" s="9">
        <v>3.1460000000000002E-2</v>
      </c>
    </row>
    <row r="478" spans="1:2">
      <c r="A478" s="3">
        <v>40360</v>
      </c>
      <c r="B478" s="9">
        <v>-0.14779600000000001</v>
      </c>
    </row>
    <row r="479" spans="1:2">
      <c r="A479" s="3">
        <v>40391</v>
      </c>
      <c r="B479" s="9">
        <v>-0.27435749999999998</v>
      </c>
    </row>
    <row r="480" spans="1:2">
      <c r="A480" s="3">
        <v>40422</v>
      </c>
      <c r="B480" s="9">
        <v>-0.3017475</v>
      </c>
    </row>
    <row r="481" spans="1:2">
      <c r="A481" s="3">
        <v>40452</v>
      </c>
      <c r="B481" s="9">
        <v>-0.35556199999999999</v>
      </c>
    </row>
    <row r="482" spans="1:2">
      <c r="A482" s="3">
        <v>40483</v>
      </c>
      <c r="B482" s="9">
        <v>-0.32346999999999998</v>
      </c>
    </row>
    <row r="483" spans="1:2">
      <c r="A483" s="3">
        <v>40513</v>
      </c>
      <c r="B483" s="9">
        <v>-0.30603599999999997</v>
      </c>
    </row>
    <row r="484" spans="1:2">
      <c r="A484" s="3">
        <v>40544</v>
      </c>
      <c r="B484" s="9">
        <v>-0.37978250000000002</v>
      </c>
    </row>
    <row r="485" spans="1:2">
      <c r="A485" s="3">
        <v>40575</v>
      </c>
      <c r="B485" s="9">
        <v>-0.39551500000000001</v>
      </c>
    </row>
    <row r="486" spans="1:2">
      <c r="A486" s="3">
        <v>40603</v>
      </c>
      <c r="B486" s="9">
        <v>-0.36849500000000002</v>
      </c>
    </row>
    <row r="487" spans="1:2">
      <c r="A487" s="3">
        <v>40634</v>
      </c>
      <c r="B487" s="9">
        <v>-0.42626599999999998</v>
      </c>
    </row>
    <row r="488" spans="1:2">
      <c r="A488" s="3">
        <v>40664</v>
      </c>
      <c r="B488" s="9">
        <v>-0.43302499999999999</v>
      </c>
    </row>
    <row r="489" spans="1:2">
      <c r="A489" s="3">
        <v>40695</v>
      </c>
      <c r="B489" s="9">
        <v>-0.36342249999999998</v>
      </c>
    </row>
    <row r="490" spans="1:2">
      <c r="A490" s="3">
        <v>40725</v>
      </c>
      <c r="B490" s="9">
        <v>-0.27618799999999999</v>
      </c>
    </row>
    <row r="491" spans="1:2">
      <c r="A491" s="3">
        <v>40756</v>
      </c>
      <c r="B491" s="9">
        <v>-4.98025E-2</v>
      </c>
    </row>
    <row r="492" spans="1:2">
      <c r="A492" s="3">
        <v>40787</v>
      </c>
      <c r="B492" s="9">
        <v>0.12625800000000001</v>
      </c>
    </row>
    <row r="493" spans="1:2">
      <c r="A493" s="3">
        <v>40817</v>
      </c>
      <c r="B493" s="9">
        <v>0.13923749999999999</v>
      </c>
    </row>
    <row r="494" spans="1:2">
      <c r="A494" s="3">
        <v>40848</v>
      </c>
      <c r="B494" s="9">
        <v>0.16108</v>
      </c>
    </row>
    <row r="495" spans="1:2">
      <c r="A495" s="3">
        <v>40878</v>
      </c>
      <c r="B495" s="9">
        <v>0.145172</v>
      </c>
    </row>
    <row r="496" spans="1:2">
      <c r="A496" s="3">
        <v>40909</v>
      </c>
      <c r="B496" s="9">
        <v>-3.7780000000000001E-2</v>
      </c>
    </row>
    <row r="497" spans="1:2">
      <c r="A497" s="3">
        <v>40940</v>
      </c>
      <c r="B497" s="9">
        <v>-0.20807249999999999</v>
      </c>
    </row>
    <row r="498" spans="1:2">
      <c r="A498" s="3">
        <v>40969</v>
      </c>
      <c r="B498" s="9">
        <v>-0.27648400000000001</v>
      </c>
    </row>
    <row r="499" spans="1:2">
      <c r="A499" s="3">
        <v>41000</v>
      </c>
      <c r="B499" s="9">
        <v>-0.25100499999999998</v>
      </c>
    </row>
    <row r="500" spans="1:2">
      <c r="A500" s="3">
        <v>41030</v>
      </c>
      <c r="B500" s="9">
        <v>-0.18439</v>
      </c>
    </row>
    <row r="501" spans="1:2">
      <c r="A501" s="3">
        <v>41061</v>
      </c>
      <c r="B501" s="9">
        <v>-0.16306599999999999</v>
      </c>
    </row>
    <row r="502" spans="1:2">
      <c r="A502" s="3">
        <v>41091</v>
      </c>
      <c r="B502" s="9">
        <v>-0.2671925</v>
      </c>
    </row>
    <row r="503" spans="1:2">
      <c r="A503" s="3">
        <v>41122</v>
      </c>
      <c r="B503" s="9">
        <v>-0.36828</v>
      </c>
    </row>
    <row r="504" spans="1:2">
      <c r="A504" s="3">
        <v>41153</v>
      </c>
      <c r="B504" s="9">
        <v>-0.45511499999999999</v>
      </c>
    </row>
    <row r="505" spans="1:2">
      <c r="A505" s="3">
        <v>41183</v>
      </c>
      <c r="B505" s="9">
        <v>-0.5163375</v>
      </c>
    </row>
    <row r="506" spans="1:2">
      <c r="A506" s="3">
        <v>41214</v>
      </c>
      <c r="B506" s="9">
        <v>-0.54518800000000001</v>
      </c>
    </row>
    <row r="507" spans="1:2">
      <c r="A507" s="3">
        <v>41244</v>
      </c>
      <c r="B507" s="9">
        <v>-0.55049999999999999</v>
      </c>
    </row>
    <row r="508" spans="1:2">
      <c r="A508" s="3">
        <v>41275</v>
      </c>
      <c r="B508" s="9">
        <v>-0.56960500000000003</v>
      </c>
    </row>
    <row r="509" spans="1:2">
      <c r="A509" s="3">
        <v>41306</v>
      </c>
      <c r="B509" s="9">
        <v>-0.58070750000000004</v>
      </c>
    </row>
    <row r="510" spans="1:2">
      <c r="A510" s="3">
        <v>41334</v>
      </c>
      <c r="B510" s="9">
        <v>-0.57843800000000001</v>
      </c>
    </row>
    <row r="511" spans="1:2">
      <c r="A511" s="3">
        <v>41365</v>
      </c>
      <c r="B511" s="9">
        <v>-0.58269499999999996</v>
      </c>
    </row>
    <row r="512" spans="1:2">
      <c r="A512" s="3">
        <v>41395</v>
      </c>
      <c r="B512" s="9">
        <v>-0.57346200000000003</v>
      </c>
    </row>
    <row r="513" spans="1:2">
      <c r="A513" s="3">
        <v>41426</v>
      </c>
      <c r="B513" s="9">
        <v>-0.49460500000000002</v>
      </c>
    </row>
    <row r="514" spans="1:2">
      <c r="A514" s="3">
        <v>41456</v>
      </c>
      <c r="B514" s="9">
        <v>-0.48451</v>
      </c>
    </row>
    <row r="515" spans="1:2">
      <c r="A515" s="3">
        <v>41487</v>
      </c>
      <c r="B515" s="9">
        <v>-0.51962399999999997</v>
      </c>
    </row>
    <row r="516" spans="1:2">
      <c r="A516" s="3">
        <v>41518</v>
      </c>
      <c r="B516" s="9">
        <v>-0.537825</v>
      </c>
    </row>
    <row r="517" spans="1:2">
      <c r="A517" s="3">
        <v>41548</v>
      </c>
      <c r="B517" s="9">
        <v>-0.5984775</v>
      </c>
    </row>
    <row r="518" spans="1:2">
      <c r="A518" s="3">
        <v>41579</v>
      </c>
      <c r="B518" s="9">
        <v>-0.67440199999999995</v>
      </c>
    </row>
    <row r="519" spans="1:2">
      <c r="A519" s="3">
        <v>41609</v>
      </c>
      <c r="B519" s="9">
        <v>-0.68969999999999998</v>
      </c>
    </row>
    <row r="520" spans="1:2">
      <c r="A520" s="3">
        <v>41640</v>
      </c>
      <c r="B520" s="9">
        <v>-0.68126399999999998</v>
      </c>
    </row>
    <row r="521" spans="1:2">
      <c r="A521" s="3">
        <v>41671</v>
      </c>
      <c r="B521" s="9">
        <v>-0.69508250000000005</v>
      </c>
    </row>
    <row r="522" spans="1:2">
      <c r="A522" s="3">
        <v>41699</v>
      </c>
      <c r="B522" s="9">
        <v>-0.72441750000000005</v>
      </c>
    </row>
    <row r="523" spans="1:2">
      <c r="A523" s="3">
        <v>41730</v>
      </c>
      <c r="B523" s="9">
        <v>-0.73739750000000004</v>
      </c>
    </row>
    <row r="524" spans="1:2">
      <c r="A524" s="3">
        <v>41760</v>
      </c>
      <c r="B524" s="9">
        <v>-0.75253999999999999</v>
      </c>
    </row>
    <row r="525" spans="1:2">
      <c r="A525" s="3">
        <v>41791</v>
      </c>
      <c r="B525" s="9">
        <v>-0.7694725</v>
      </c>
    </row>
    <row r="526" spans="1:2">
      <c r="A526" s="3">
        <v>41821</v>
      </c>
      <c r="B526" s="9">
        <v>-0.74644250000000001</v>
      </c>
    </row>
    <row r="527" spans="1:2">
      <c r="A527" s="3">
        <v>41852</v>
      </c>
      <c r="B527" s="9">
        <v>-0.709866</v>
      </c>
    </row>
    <row r="528" spans="1:2">
      <c r="A528" s="3">
        <v>41883</v>
      </c>
      <c r="B528" s="9">
        <v>-0.67966000000000004</v>
      </c>
    </row>
    <row r="529" spans="1:2">
      <c r="A529" s="3">
        <v>41913</v>
      </c>
      <c r="B529" s="9">
        <v>-0.63342600000000004</v>
      </c>
    </row>
    <row r="530" spans="1:2">
      <c r="A530" s="3">
        <v>41944</v>
      </c>
      <c r="B530" s="9">
        <v>-0.66166499999999995</v>
      </c>
    </row>
    <row r="531" spans="1:2">
      <c r="A531" s="3">
        <v>41974</v>
      </c>
      <c r="B531" s="9">
        <v>-0.63761250000000003</v>
      </c>
    </row>
    <row r="532" spans="1:2">
      <c r="A532" s="3">
        <v>42005</v>
      </c>
      <c r="B532" s="9">
        <v>-0.56819399999999998</v>
      </c>
    </row>
    <row r="533" spans="1:2">
      <c r="A533" s="3">
        <v>42036</v>
      </c>
      <c r="B533" s="9">
        <v>-0.55511500000000003</v>
      </c>
    </row>
    <row r="534" spans="1:2">
      <c r="A534" s="3">
        <v>42064</v>
      </c>
      <c r="B534" s="9">
        <v>-0.58382750000000005</v>
      </c>
    </row>
    <row r="535" spans="1:2">
      <c r="A535" s="3">
        <v>42095</v>
      </c>
      <c r="B535" s="9">
        <v>-0.60153000000000001</v>
      </c>
    </row>
    <row r="536" spans="1:2">
      <c r="A536" s="3">
        <v>42125</v>
      </c>
      <c r="B536" s="9">
        <v>-0.58995799999999998</v>
      </c>
    </row>
    <row r="537" spans="1:2">
      <c r="A537" s="3">
        <v>42156</v>
      </c>
      <c r="B537" s="9">
        <v>-0.58108000000000004</v>
      </c>
    </row>
    <row r="538" spans="1:2">
      <c r="A538" s="3">
        <v>42186</v>
      </c>
      <c r="B538" s="9">
        <v>-0.58592599999999995</v>
      </c>
    </row>
    <row r="539" spans="1:2">
      <c r="A539" s="3">
        <v>42217</v>
      </c>
      <c r="B539" s="9">
        <v>-0.5561625</v>
      </c>
    </row>
    <row r="540" spans="1:2">
      <c r="A540" s="3">
        <v>42248</v>
      </c>
      <c r="B540" s="9">
        <v>-0.53051250000000005</v>
      </c>
    </row>
    <row r="541" spans="1:2">
      <c r="A541" s="3">
        <v>42278</v>
      </c>
      <c r="B541" s="9">
        <v>-0.60772400000000004</v>
      </c>
    </row>
    <row r="542" spans="1:2">
      <c r="A542" s="3">
        <v>42309</v>
      </c>
      <c r="B542" s="9">
        <v>-0.66490249999999995</v>
      </c>
    </row>
    <row r="543" spans="1:2">
      <c r="A543" s="3">
        <v>42339</v>
      </c>
      <c r="B543" s="9">
        <v>-0.61250249999999995</v>
      </c>
    </row>
    <row r="544" spans="1:2">
      <c r="A544" s="3">
        <v>42370</v>
      </c>
      <c r="B544" s="9">
        <v>-0.56034200000000001</v>
      </c>
    </row>
    <row r="545" spans="1:2">
      <c r="A545" s="3">
        <v>42401</v>
      </c>
      <c r="B545" s="9">
        <v>-0.56461499999999998</v>
      </c>
    </row>
    <row r="546" spans="1:2">
      <c r="A546" s="3">
        <v>42430</v>
      </c>
      <c r="B546" s="9">
        <v>-0.59688750000000002</v>
      </c>
    </row>
    <row r="547" spans="1:2">
      <c r="A547" s="3">
        <v>42461</v>
      </c>
      <c r="B547" s="9">
        <v>-0.588592</v>
      </c>
    </row>
    <row r="548" spans="1:2">
      <c r="A548" s="3">
        <v>42491</v>
      </c>
      <c r="B548" s="9">
        <v>-0.57019500000000001</v>
      </c>
    </row>
    <row r="549" spans="1:2">
      <c r="A549" s="3">
        <v>42522</v>
      </c>
      <c r="B549" s="9">
        <v>-0.54987249999999999</v>
      </c>
    </row>
    <row r="550" spans="1:2">
      <c r="A550" s="3">
        <v>42552</v>
      </c>
      <c r="B550" s="9">
        <v>-0.519706</v>
      </c>
    </row>
    <row r="551" spans="1:2">
      <c r="A551" s="3">
        <v>42583</v>
      </c>
      <c r="B551" s="9">
        <v>-0.47663749999999999</v>
      </c>
    </row>
    <row r="552" spans="1:2">
      <c r="A552" s="3">
        <v>42614</v>
      </c>
      <c r="B552" s="9">
        <v>-0.45028600000000002</v>
      </c>
    </row>
    <row r="553" spans="1:2">
      <c r="A553" s="3">
        <v>42644</v>
      </c>
      <c r="B553" s="9">
        <v>-0.47034999999999999</v>
      </c>
    </row>
    <row r="554" spans="1:2">
      <c r="A554" s="3">
        <v>42675</v>
      </c>
      <c r="B554" s="9">
        <v>-0.50368749999999995</v>
      </c>
    </row>
    <row r="555" spans="1:2">
      <c r="A555" s="3">
        <v>42705</v>
      </c>
      <c r="B555" s="9">
        <v>-0.51011399999999996</v>
      </c>
    </row>
    <row r="556" spans="1:2">
      <c r="A556" s="3">
        <v>42736</v>
      </c>
      <c r="B556" s="9">
        <v>-0.5028125</v>
      </c>
    </row>
    <row r="557" spans="1:2">
      <c r="A557" s="3">
        <v>42767</v>
      </c>
      <c r="B557" s="9">
        <v>-0.49780249999999998</v>
      </c>
    </row>
    <row r="558" spans="1:2">
      <c r="A558" s="3">
        <v>42795</v>
      </c>
      <c r="B558" s="9">
        <v>-0.50795800000000002</v>
      </c>
    </row>
    <row r="559" spans="1:2">
      <c r="A559" s="3">
        <v>42826</v>
      </c>
      <c r="B559" s="9">
        <v>-0.54140750000000004</v>
      </c>
    </row>
    <row r="560" spans="1:2">
      <c r="A560" s="3">
        <v>42856</v>
      </c>
      <c r="B560" s="9">
        <v>-0.61592000000000002</v>
      </c>
    </row>
    <row r="561" spans="1:2">
      <c r="A561" s="3">
        <v>42887</v>
      </c>
      <c r="B561" s="9">
        <v>-0.65218600000000004</v>
      </c>
    </row>
    <row r="562" spans="1:2">
      <c r="A562" s="3">
        <v>42917</v>
      </c>
      <c r="B562" s="9">
        <v>-0.64898750000000005</v>
      </c>
    </row>
    <row r="563" spans="1:2">
      <c r="A563" s="3">
        <v>42948</v>
      </c>
      <c r="B563" s="9">
        <v>-0.64093999999999995</v>
      </c>
    </row>
    <row r="564" spans="1:2">
      <c r="A564" s="3">
        <v>42979</v>
      </c>
      <c r="B564" s="9">
        <v>-0.63199799999999995</v>
      </c>
    </row>
    <row r="565" spans="1:2">
      <c r="A565" s="3">
        <v>43009</v>
      </c>
      <c r="B565" s="9">
        <v>-0.64897499999999997</v>
      </c>
    </row>
    <row r="566" spans="1:2">
      <c r="A566" s="3">
        <v>43040</v>
      </c>
      <c r="B566" s="9">
        <v>-0.68922749999999999</v>
      </c>
    </row>
    <row r="567" spans="1:2">
      <c r="A567" s="3">
        <v>43070</v>
      </c>
      <c r="B567" s="9">
        <v>-0.70834600000000003</v>
      </c>
    </row>
    <row r="568" spans="1:2">
      <c r="A568" s="3">
        <v>43101</v>
      </c>
      <c r="B568" s="9">
        <v>-0.69270750000000003</v>
      </c>
    </row>
    <row r="569" spans="1:2">
      <c r="A569" s="3">
        <v>43132</v>
      </c>
      <c r="B569" s="9">
        <v>-0.59931000000000001</v>
      </c>
    </row>
    <row r="570" spans="1:2">
      <c r="A570" s="3">
        <v>43160</v>
      </c>
      <c r="B570" s="9">
        <v>-0.51444800000000002</v>
      </c>
    </row>
    <row r="571" spans="1:2">
      <c r="A571" s="3">
        <v>43191</v>
      </c>
      <c r="B571" s="9">
        <v>-0.51836000000000004</v>
      </c>
    </row>
    <row r="572" spans="1:2">
      <c r="A572" s="3">
        <v>43221</v>
      </c>
      <c r="B572" s="9">
        <v>-0.58103000000000005</v>
      </c>
    </row>
    <row r="573" spans="1:2">
      <c r="A573" s="3">
        <v>43252</v>
      </c>
      <c r="B573" s="9">
        <v>-0.58318199999999998</v>
      </c>
    </row>
    <row r="574" spans="1:2">
      <c r="A574" s="3">
        <v>43282</v>
      </c>
      <c r="B574" s="9">
        <v>-0.59861249999999999</v>
      </c>
    </row>
    <row r="575" spans="1:2">
      <c r="A575" s="3">
        <v>43313</v>
      </c>
      <c r="B575" s="9">
        <v>-0.66943799999999998</v>
      </c>
    </row>
    <row r="576" spans="1:2">
      <c r="A576" s="3">
        <v>43344</v>
      </c>
      <c r="B576" s="9">
        <v>-0.69703250000000005</v>
      </c>
    </row>
    <row r="577" spans="1:2">
      <c r="A577" s="3">
        <v>43374</v>
      </c>
      <c r="B577" s="9">
        <v>-0.65052500000000002</v>
      </c>
    </row>
    <row r="578" spans="1:2">
      <c r="A578" s="3">
        <v>43405</v>
      </c>
      <c r="B578" s="9">
        <v>-0.57374000000000003</v>
      </c>
    </row>
    <row r="579" spans="1:2">
      <c r="A579" s="3">
        <v>43435</v>
      </c>
      <c r="B579" s="9">
        <v>-0.51731499999999997</v>
      </c>
    </row>
    <row r="580" spans="1:2">
      <c r="A580" s="3">
        <v>43466</v>
      </c>
      <c r="B580" s="9">
        <v>-0.56067500000000003</v>
      </c>
    </row>
    <row r="581" spans="1:2">
      <c r="A581" s="3">
        <v>43497</v>
      </c>
      <c r="B581" s="9">
        <v>-0.65383999999999998</v>
      </c>
    </row>
    <row r="582" spans="1:2">
      <c r="A582" s="3">
        <v>43525</v>
      </c>
      <c r="B582" s="9">
        <v>-0.72150400000000003</v>
      </c>
    </row>
    <row r="583" spans="1:2">
      <c r="A583" s="3">
        <v>43556</v>
      </c>
      <c r="B583" s="9">
        <v>-0.74123000000000006</v>
      </c>
    </row>
    <row r="584" spans="1:2">
      <c r="A584" s="3">
        <v>43586</v>
      </c>
      <c r="B584" s="9">
        <v>-0.73391600000000001</v>
      </c>
    </row>
    <row r="585" spans="1:2">
      <c r="A585" s="3">
        <v>43617</v>
      </c>
      <c r="B585" s="9">
        <v>-0.71907500000000002</v>
      </c>
    </row>
    <row r="586" spans="1:2">
      <c r="A586" s="3">
        <v>43647</v>
      </c>
      <c r="B586" s="9">
        <v>-0.73506749999999998</v>
      </c>
    </row>
    <row r="587" spans="1:2">
      <c r="A587" s="3">
        <v>43678</v>
      </c>
      <c r="B587" s="9">
        <v>-0.707646</v>
      </c>
    </row>
    <row r="588" spans="1:2">
      <c r="A588" s="3">
        <v>43709</v>
      </c>
      <c r="B588" s="9">
        <v>-0.66261000000000003</v>
      </c>
    </row>
    <row r="589" spans="1:2">
      <c r="A589" s="3">
        <v>43739</v>
      </c>
      <c r="B589" s="9">
        <v>-0.66173249999999995</v>
      </c>
    </row>
    <row r="590" spans="1:2">
      <c r="A590" s="3">
        <v>43770</v>
      </c>
      <c r="B590" s="9">
        <v>-0.70728999999999997</v>
      </c>
    </row>
    <row r="591" spans="1:2">
      <c r="A591" s="3">
        <v>43800</v>
      </c>
      <c r="B591" s="9">
        <v>-0.66861749999999998</v>
      </c>
    </row>
    <row r="592" spans="1:2">
      <c r="A592" s="3">
        <v>43831</v>
      </c>
      <c r="B592" s="9">
        <v>-0.72659399999999996</v>
      </c>
    </row>
    <row r="593" spans="1:2">
      <c r="A593" s="3">
        <v>43862</v>
      </c>
      <c r="B593" s="9">
        <v>-0.59055500000000005</v>
      </c>
    </row>
    <row r="594" spans="1:2">
      <c r="A594" s="3">
        <v>43891</v>
      </c>
      <c r="B594" s="9">
        <v>-2.9424999999999998E-3</v>
      </c>
    </row>
    <row r="595" spans="1:2">
      <c r="A595" s="3">
        <v>43922</v>
      </c>
      <c r="B595" s="9">
        <v>0.10709</v>
      </c>
    </row>
    <row r="596" spans="1:2">
      <c r="A596" s="3">
        <v>43952</v>
      </c>
      <c r="B596" s="9">
        <v>-0.36407</v>
      </c>
    </row>
    <row r="597" spans="1:2">
      <c r="A597" s="3">
        <v>43983</v>
      </c>
      <c r="B597" s="9">
        <v>-0.56267999999999996</v>
      </c>
    </row>
    <row r="598" spans="1:2">
      <c r="A598" s="3">
        <v>44013</v>
      </c>
      <c r="B598" s="9">
        <v>-0.60908600000000002</v>
      </c>
    </row>
    <row r="599" spans="1:2">
      <c r="A599" s="3">
        <v>44044</v>
      </c>
      <c r="B599" s="9">
        <v>-0.65478000000000003</v>
      </c>
    </row>
    <row r="600" spans="1:2">
      <c r="A600" s="3">
        <v>44075</v>
      </c>
      <c r="B600" s="9">
        <v>-0.63714749999999998</v>
      </c>
    </row>
    <row r="601" spans="1:2">
      <c r="A601" s="3">
        <v>44105</v>
      </c>
      <c r="B601" s="9">
        <v>-0.624718</v>
      </c>
    </row>
    <row r="602" spans="1:2">
      <c r="A602" s="3">
        <v>44136</v>
      </c>
      <c r="B602" s="9">
        <v>-0.67078499999999996</v>
      </c>
    </row>
    <row r="603" spans="1:2">
      <c r="A603" s="3">
        <v>44166</v>
      </c>
      <c r="B603" s="9">
        <v>-0.715005</v>
      </c>
    </row>
    <row r="604" spans="1:2">
      <c r="A604" s="3">
        <v>44197</v>
      </c>
      <c r="B604" s="9">
        <v>-0.71814599999999995</v>
      </c>
    </row>
    <row r="605" spans="1:2">
      <c r="A605" s="3">
        <v>44228</v>
      </c>
      <c r="B605" s="9">
        <v>-0.68923250000000003</v>
      </c>
    </row>
    <row r="606" spans="1:2">
      <c r="A606" s="3">
        <v>44256</v>
      </c>
      <c r="B606" s="9">
        <v>-0.67852749999999995</v>
      </c>
    </row>
    <row r="607" spans="1:2">
      <c r="A607" s="3">
        <v>44287</v>
      </c>
      <c r="B607" s="9">
        <v>-0.70646200000000003</v>
      </c>
    </row>
    <row r="608" spans="1:2">
      <c r="A608" s="3">
        <v>44317</v>
      </c>
      <c r="B608" s="9">
        <v>-0.74341500000000005</v>
      </c>
    </row>
    <row r="609" spans="1:2">
      <c r="A609" s="3">
        <v>44348</v>
      </c>
      <c r="B609" s="9">
        <v>-0.77286999999999995</v>
      </c>
    </row>
    <row r="610" spans="1:2">
      <c r="A610" s="3">
        <v>44378</v>
      </c>
      <c r="B610" s="9">
        <v>-0.76388599999999995</v>
      </c>
    </row>
    <row r="611" spans="1:2">
      <c r="A611" s="3">
        <v>44409</v>
      </c>
      <c r="B611" s="9">
        <v>-0.74577000000000004</v>
      </c>
    </row>
    <row r="612" spans="1:2">
      <c r="A612" s="3">
        <v>44440</v>
      </c>
      <c r="B612" s="9">
        <v>-0.74175250000000004</v>
      </c>
    </row>
    <row r="613" spans="1:2">
      <c r="A613" s="3">
        <v>44470</v>
      </c>
      <c r="B613" s="9">
        <v>-0.71072800000000003</v>
      </c>
    </row>
    <row r="614" spans="1:2">
      <c r="A614" s="3">
        <v>44501</v>
      </c>
      <c r="B614" s="9">
        <v>-0.62083750000000004</v>
      </c>
    </row>
    <row r="615" spans="1:2">
      <c r="A615" s="3">
        <v>44531</v>
      </c>
      <c r="B615" s="9">
        <v>-0.58702799999999999</v>
      </c>
    </row>
    <row r="616" spans="1:2">
      <c r="A616" s="3">
        <v>44562</v>
      </c>
      <c r="B616" s="9">
        <v>-0.59628749999999997</v>
      </c>
    </row>
    <row r="617" spans="1:2">
      <c r="A617" s="3">
        <v>44593</v>
      </c>
      <c r="B617" s="9">
        <v>-0.51674750000000003</v>
      </c>
    </row>
    <row r="618" spans="1:2">
      <c r="A618" s="3">
        <v>44621</v>
      </c>
      <c r="B618" s="9">
        <v>-0.4042675</v>
      </c>
    </row>
    <row r="619" spans="1:2">
      <c r="A619" s="3">
        <v>44652</v>
      </c>
      <c r="B619" s="9">
        <v>-0.35434399999999999</v>
      </c>
    </row>
    <row r="620" spans="1:2">
      <c r="A620" s="3">
        <v>44682</v>
      </c>
      <c r="B620" s="9">
        <v>-0.26856999999999998</v>
      </c>
    </row>
    <row r="621" spans="1:2">
      <c r="A621" s="3">
        <v>44713</v>
      </c>
      <c r="B621" s="9">
        <v>-0.1980075</v>
      </c>
    </row>
    <row r="622" spans="1:2">
      <c r="A622" s="3">
        <v>44743</v>
      </c>
      <c r="B622" s="9">
        <v>-0.234378</v>
      </c>
    </row>
    <row r="623" spans="1:2">
      <c r="A623" s="3">
        <v>44774</v>
      </c>
      <c r="B623" s="9">
        <v>-0.28871000000000002</v>
      </c>
    </row>
    <row r="624" spans="1:2">
      <c r="A624" s="3">
        <v>44805</v>
      </c>
      <c r="B624" s="9">
        <v>-0.17305000000000001</v>
      </c>
    </row>
    <row r="625" spans="1:2">
      <c r="A625" s="3">
        <v>44835</v>
      </c>
      <c r="B625" s="9">
        <v>-0.13283249999999999</v>
      </c>
    </row>
    <row r="626" spans="1:2">
      <c r="A626" s="3">
        <v>44866</v>
      </c>
      <c r="B626" s="9">
        <v>-0.2059375</v>
      </c>
    </row>
    <row r="627" spans="1:2">
      <c r="A627" s="3">
        <v>44896</v>
      </c>
      <c r="B627" s="9">
        <v>-0.247226</v>
      </c>
    </row>
    <row r="628" spans="1:2">
      <c r="A628" s="3">
        <v>44927</v>
      </c>
      <c r="B628" s="9">
        <v>-0.35305999999999998</v>
      </c>
    </row>
    <row r="629" spans="1:2">
      <c r="A629" s="3">
        <v>44958</v>
      </c>
      <c r="B629" s="9">
        <v>-0.36285499999999998</v>
      </c>
    </row>
    <row r="630" spans="1:2">
      <c r="A630" s="3">
        <v>44986</v>
      </c>
      <c r="B630" s="9">
        <v>-0.22769600000000001</v>
      </c>
    </row>
    <row r="631" spans="1:2">
      <c r="A631" s="3">
        <v>45017</v>
      </c>
      <c r="B631" s="9">
        <v>-0.27682250000000003</v>
      </c>
    </row>
    <row r="632" spans="1:2">
      <c r="A632" s="3">
        <v>45047</v>
      </c>
      <c r="B632" s="9">
        <v>-0.370035</v>
      </c>
    </row>
    <row r="633" spans="1:2">
      <c r="A633" s="3">
        <v>45078</v>
      </c>
      <c r="B633" s="9">
        <v>-0.37665199999999999</v>
      </c>
    </row>
    <row r="634" spans="1:2">
      <c r="A634" s="3">
        <v>45108</v>
      </c>
      <c r="B634" s="9">
        <v>-0.39518249999999999</v>
      </c>
    </row>
    <row r="635" spans="1:2">
      <c r="A635" s="3">
        <v>45139</v>
      </c>
      <c r="B635" s="9">
        <v>-0.44310500000000003</v>
      </c>
    </row>
    <row r="636" spans="1:2">
      <c r="A636" s="3">
        <v>45170</v>
      </c>
      <c r="B636" s="9">
        <v>-0.4531</v>
      </c>
    </row>
    <row r="637" spans="1:2">
      <c r="A637" s="3">
        <v>45200</v>
      </c>
      <c r="B637" s="9">
        <v>-0.42857250000000002</v>
      </c>
    </row>
    <row r="638" spans="1:2">
      <c r="A638" s="3">
        <v>45231</v>
      </c>
      <c r="B638" s="9">
        <v>-0.47304750000000001</v>
      </c>
    </row>
    <row r="639" spans="1:2">
      <c r="A639" s="3">
        <v>45261</v>
      </c>
      <c r="B639" s="9">
        <v>-0.52222599999999997</v>
      </c>
    </row>
    <row r="640" spans="1:2">
      <c r="A640" s="3">
        <v>45292</v>
      </c>
      <c r="B640" s="9">
        <v>-0.55921750000000003</v>
      </c>
    </row>
    <row r="641" spans="1:2">
      <c r="A641" s="3">
        <v>45323</v>
      </c>
      <c r="B641" s="9">
        <v>-0.56413250000000004</v>
      </c>
    </row>
    <row r="642" spans="1:2">
      <c r="A642" s="3">
        <v>45352</v>
      </c>
      <c r="B642" s="9">
        <v>-0.54936399999999996</v>
      </c>
    </row>
    <row r="643" spans="1:2">
      <c r="A643" s="3">
        <v>45383</v>
      </c>
      <c r="B643" s="9">
        <v>-0.5244375</v>
      </c>
    </row>
    <row r="644" spans="1:2">
      <c r="A644" s="3">
        <v>45413</v>
      </c>
      <c r="B644" s="9">
        <v>-0.58354200000000001</v>
      </c>
    </row>
    <row r="645" spans="1:2">
      <c r="A645" s="3">
        <v>45444</v>
      </c>
      <c r="B645" s="8" t="e">
        <f>NA()</f>
        <v>#N/A</v>
      </c>
    </row>
  </sheetData>
  <hyperlinks>
    <hyperlink ref="B1" r:id="rId1" location="0" display="Chicago Fed National Financial Conditions Risk Subindex, Index, Monthly, Not Seasonally Adjusted" xr:uid="{19AC7C99-71F0-4C82-BA27-6CB9BB87918F}"/>
    <hyperlink ref="B3" location="Summary!A31" display="NFCIRISK" xr:uid="{2A680437-70A4-492E-BE22-D264D5F5683E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C9E0-7B04-465F-9955-4C5F7A29172D}">
  <sheetPr>
    <tabColor rgb="FFFF0000"/>
  </sheetPr>
  <dimension ref="A1:B645"/>
  <sheetViews>
    <sheetView workbookViewId="0"/>
  </sheetViews>
  <sheetFormatPr defaultRowHeight="12.5"/>
  <cols>
    <col min="1" max="1" width="10.08984375" style="1" bestFit="1" customWidth="1"/>
    <col min="2" max="2" width="49.7265625" style="1" bestFit="1" customWidth="1"/>
    <col min="3" max="256" width="20.7265625" style="1" customWidth="1"/>
    <col min="257" max="16384" width="8.7265625" style="1"/>
  </cols>
  <sheetData>
    <row r="1" spans="1:2" ht="14.5">
      <c r="A1" s="8" t="s">
        <v>135</v>
      </c>
      <c r="B1" s="7" t="s">
        <v>83</v>
      </c>
    </row>
    <row r="3" spans="1:2" ht="14.5">
      <c r="A3" s="5" t="s">
        <v>1</v>
      </c>
      <c r="B3" s="77" t="s">
        <v>4</v>
      </c>
    </row>
    <row r="4" spans="1:2">
      <c r="A4" s="3">
        <v>25934</v>
      </c>
      <c r="B4" s="9">
        <v>-1.1338349999999999</v>
      </c>
    </row>
    <row r="5" spans="1:2">
      <c r="A5" s="3">
        <v>25965</v>
      </c>
      <c r="B5" s="9">
        <v>-1.163</v>
      </c>
    </row>
    <row r="6" spans="1:2">
      <c r="A6" s="3">
        <v>25993</v>
      </c>
      <c r="B6" s="9">
        <v>-1.2430524999999999</v>
      </c>
    </row>
    <row r="7" spans="1:2">
      <c r="A7" s="3">
        <v>26024</v>
      </c>
      <c r="B7" s="9">
        <v>-1.429476</v>
      </c>
    </row>
    <row r="8" spans="1:2">
      <c r="A8" s="3">
        <v>26054</v>
      </c>
      <c r="B8" s="9">
        <v>-1.6713475</v>
      </c>
    </row>
    <row r="9" spans="1:2">
      <c r="A9" s="3">
        <v>26085</v>
      </c>
      <c r="B9" s="9">
        <v>-1.8363925000000001</v>
      </c>
    </row>
    <row r="10" spans="1:2">
      <c r="A10" s="3">
        <v>26115</v>
      </c>
      <c r="B10" s="9">
        <v>-1.8698440000000001</v>
      </c>
    </row>
    <row r="11" spans="1:2">
      <c r="A11" s="3">
        <v>26146</v>
      </c>
      <c r="B11" s="9">
        <v>-1.7267524999999999</v>
      </c>
    </row>
    <row r="12" spans="1:2">
      <c r="A12" s="3">
        <v>26177</v>
      </c>
      <c r="B12" s="9">
        <v>-1.5101625000000001</v>
      </c>
    </row>
    <row r="13" spans="1:2">
      <c r="A13" s="3">
        <v>26207</v>
      </c>
      <c r="B13" s="9">
        <v>-1.3140480000000001</v>
      </c>
    </row>
    <row r="14" spans="1:2">
      <c r="A14" s="3">
        <v>26238</v>
      </c>
      <c r="B14" s="9">
        <v>-1.2596525000000001</v>
      </c>
    </row>
    <row r="15" spans="1:2">
      <c r="A15" s="3">
        <v>26268</v>
      </c>
      <c r="B15" s="9">
        <v>-1.3701719999999999</v>
      </c>
    </row>
    <row r="16" spans="1:2">
      <c r="A16" s="3">
        <v>26299</v>
      </c>
      <c r="B16" s="9">
        <v>-1.5816325</v>
      </c>
    </row>
    <row r="17" spans="1:2">
      <c r="A17" s="3">
        <v>26330</v>
      </c>
      <c r="B17" s="9">
        <v>-1.7943175</v>
      </c>
    </row>
    <row r="18" spans="1:2">
      <c r="A18" s="3">
        <v>26359</v>
      </c>
      <c r="B18" s="9">
        <v>-1.990896</v>
      </c>
    </row>
    <row r="19" spans="1:2">
      <c r="A19" s="3">
        <v>26390</v>
      </c>
      <c r="B19" s="9">
        <v>-2.1174599999999999</v>
      </c>
    </row>
    <row r="20" spans="1:2">
      <c r="A20" s="3">
        <v>26420</v>
      </c>
      <c r="B20" s="9">
        <v>-2.1806575000000001</v>
      </c>
    </row>
    <row r="21" spans="1:2">
      <c r="A21" s="3">
        <v>26451</v>
      </c>
      <c r="B21" s="9">
        <v>-2.2506780000000002</v>
      </c>
    </row>
    <row r="22" spans="1:2">
      <c r="A22" s="3">
        <v>26481</v>
      </c>
      <c r="B22" s="9">
        <v>-2.3666200000000002</v>
      </c>
    </row>
    <row r="23" spans="1:2">
      <c r="A23" s="3">
        <v>26512</v>
      </c>
      <c r="B23" s="9">
        <v>-2.5172099999999999</v>
      </c>
    </row>
    <row r="24" spans="1:2">
      <c r="A24" s="3">
        <v>26543</v>
      </c>
      <c r="B24" s="9">
        <v>-2.6900819999999999</v>
      </c>
    </row>
    <row r="25" spans="1:2">
      <c r="A25" s="3">
        <v>26573</v>
      </c>
      <c r="B25" s="9">
        <v>-2.8024174999999998</v>
      </c>
    </row>
    <row r="26" spans="1:2">
      <c r="A26" s="3">
        <v>26604</v>
      </c>
      <c r="B26" s="9">
        <v>-2.8500649999999998</v>
      </c>
    </row>
    <row r="27" spans="1:2">
      <c r="A27" s="3">
        <v>26634</v>
      </c>
      <c r="B27" s="9">
        <v>-2.8949500000000001</v>
      </c>
    </row>
    <row r="28" spans="1:2">
      <c r="A28" s="3">
        <v>26665</v>
      </c>
      <c r="B28" s="9">
        <v>-2.9492674999999999</v>
      </c>
    </row>
    <row r="29" spans="1:2">
      <c r="A29" s="3">
        <v>26696</v>
      </c>
      <c r="B29" s="9">
        <v>-2.9990250000000001</v>
      </c>
    </row>
    <row r="30" spans="1:2">
      <c r="A30" s="3">
        <v>26724</v>
      </c>
      <c r="B30" s="9">
        <v>-3.0260359999999999</v>
      </c>
    </row>
    <row r="31" spans="1:2">
      <c r="A31" s="3">
        <v>26755</v>
      </c>
      <c r="B31" s="9">
        <v>-2.9957574999999999</v>
      </c>
    </row>
    <row r="32" spans="1:2">
      <c r="A32" s="3">
        <v>26785</v>
      </c>
      <c r="B32" s="9">
        <v>-2.909745</v>
      </c>
    </row>
    <row r="33" spans="1:2">
      <c r="A33" s="3">
        <v>26816</v>
      </c>
      <c r="B33" s="9">
        <v>-2.7018439999999999</v>
      </c>
    </row>
    <row r="34" spans="1:2">
      <c r="A34" s="3">
        <v>26846</v>
      </c>
      <c r="B34" s="9">
        <v>-2.3328825000000002</v>
      </c>
    </row>
    <row r="35" spans="1:2">
      <c r="A35" s="3">
        <v>26877</v>
      </c>
      <c r="B35" s="9">
        <v>-1.807226</v>
      </c>
    </row>
    <row r="36" spans="1:2">
      <c r="A36" s="3">
        <v>26908</v>
      </c>
      <c r="B36" s="9">
        <v>-1.2252400000000001</v>
      </c>
    </row>
    <row r="37" spans="1:2">
      <c r="A37" s="3">
        <v>26938</v>
      </c>
      <c r="B37" s="9">
        <v>-0.80576499999999995</v>
      </c>
    </row>
    <row r="38" spans="1:2">
      <c r="A38" s="3">
        <v>26969</v>
      </c>
      <c r="B38" s="9">
        <v>-0.58507799999999999</v>
      </c>
    </row>
    <row r="39" spans="1:2">
      <c r="A39" s="3">
        <v>26999</v>
      </c>
      <c r="B39" s="9">
        <v>-0.56594999999999995</v>
      </c>
    </row>
    <row r="40" spans="1:2">
      <c r="A40" s="3">
        <v>27030</v>
      </c>
      <c r="B40" s="9">
        <v>-0.64448249999999996</v>
      </c>
    </row>
    <row r="41" spans="1:2">
      <c r="A41" s="3">
        <v>27061</v>
      </c>
      <c r="B41" s="9">
        <v>-0.76214999999999999</v>
      </c>
    </row>
    <row r="42" spans="1:2">
      <c r="A42" s="3">
        <v>27089</v>
      </c>
      <c r="B42" s="9">
        <v>-0.83437799999999995</v>
      </c>
    </row>
    <row r="43" spans="1:2">
      <c r="A43" s="3">
        <v>27120</v>
      </c>
      <c r="B43" s="9">
        <v>-0.7532375</v>
      </c>
    </row>
    <row r="44" spans="1:2">
      <c r="A44" s="3">
        <v>27150</v>
      </c>
      <c r="B44" s="9">
        <v>-0.52493999999999996</v>
      </c>
    </row>
    <row r="45" spans="1:2">
      <c r="A45" s="3">
        <v>27181</v>
      </c>
      <c r="B45" s="9">
        <v>-0.21641750000000001</v>
      </c>
    </row>
    <row r="46" spans="1:2">
      <c r="A46" s="3">
        <v>27211</v>
      </c>
      <c r="B46" s="9">
        <v>7.1652499999999994E-2</v>
      </c>
    </row>
    <row r="47" spans="1:2">
      <c r="A47" s="3">
        <v>27242</v>
      </c>
      <c r="B47" s="9">
        <v>0.35286400000000001</v>
      </c>
    </row>
    <row r="48" spans="1:2">
      <c r="A48" s="3">
        <v>27273</v>
      </c>
      <c r="B48" s="9">
        <v>0.62043499999999996</v>
      </c>
    </row>
    <row r="49" spans="1:2">
      <c r="A49" s="3">
        <v>27303</v>
      </c>
      <c r="B49" s="9">
        <v>0.80871249999999995</v>
      </c>
    </row>
    <row r="50" spans="1:2">
      <c r="A50" s="3">
        <v>27334</v>
      </c>
      <c r="B50" s="9">
        <v>0.83047199999999999</v>
      </c>
    </row>
    <row r="51" spans="1:2">
      <c r="A51" s="3">
        <v>27364</v>
      </c>
      <c r="B51" s="9">
        <v>0.64017500000000005</v>
      </c>
    </row>
    <row r="52" spans="1:2">
      <c r="A52" s="3">
        <v>27395</v>
      </c>
      <c r="B52" s="9">
        <v>0.23461799999999999</v>
      </c>
    </row>
    <row r="53" spans="1:2">
      <c r="A53" s="3">
        <v>27426</v>
      </c>
      <c r="B53" s="9">
        <v>-0.34077249999999998</v>
      </c>
    </row>
    <row r="54" spans="1:2">
      <c r="A54" s="3">
        <v>27454</v>
      </c>
      <c r="B54" s="9">
        <v>-0.89422999999999997</v>
      </c>
    </row>
    <row r="55" spans="1:2">
      <c r="A55" s="3">
        <v>27485</v>
      </c>
      <c r="B55" s="9">
        <v>-1.36066</v>
      </c>
    </row>
    <row r="56" spans="1:2">
      <c r="A56" s="3">
        <v>27515</v>
      </c>
      <c r="B56" s="9">
        <v>-1.7075560000000001</v>
      </c>
    </row>
    <row r="57" spans="1:2">
      <c r="A57" s="3">
        <v>27546</v>
      </c>
      <c r="B57" s="9">
        <v>-1.9066099999999999</v>
      </c>
    </row>
    <row r="58" spans="1:2">
      <c r="A58" s="3">
        <v>27576</v>
      </c>
      <c r="B58" s="9">
        <v>-2.0196974999999999</v>
      </c>
    </row>
    <row r="59" spans="1:2">
      <c r="A59" s="3">
        <v>27607</v>
      </c>
      <c r="B59" s="9">
        <v>-2.0987640000000001</v>
      </c>
    </row>
    <row r="60" spans="1:2">
      <c r="A60" s="3">
        <v>27638</v>
      </c>
      <c r="B60" s="9">
        <v>-2.0754475000000001</v>
      </c>
    </row>
    <row r="61" spans="1:2">
      <c r="A61" s="3">
        <v>27668</v>
      </c>
      <c r="B61" s="9">
        <v>-1.982666</v>
      </c>
    </row>
    <row r="62" spans="1:2">
      <c r="A62" s="3">
        <v>27699</v>
      </c>
      <c r="B62" s="9">
        <v>-1.9438225</v>
      </c>
    </row>
    <row r="63" spans="1:2">
      <c r="A63" s="3">
        <v>27729</v>
      </c>
      <c r="B63" s="9">
        <v>-1.9551725</v>
      </c>
    </row>
    <row r="64" spans="1:2">
      <c r="A64" s="3">
        <v>27760</v>
      </c>
      <c r="B64" s="9">
        <v>-1.9957480000000001</v>
      </c>
    </row>
    <row r="65" spans="1:2">
      <c r="A65" s="3">
        <v>27791</v>
      </c>
      <c r="B65" s="9">
        <v>-2.0777825000000001</v>
      </c>
    </row>
    <row r="66" spans="1:2">
      <c r="A66" s="3">
        <v>27820</v>
      </c>
      <c r="B66" s="9">
        <v>-2.1492049999999998</v>
      </c>
    </row>
    <row r="67" spans="1:2">
      <c r="A67" s="3">
        <v>27851</v>
      </c>
      <c r="B67" s="9">
        <v>-2.2015220000000002</v>
      </c>
    </row>
    <row r="68" spans="1:2">
      <c r="A68" s="3">
        <v>27881</v>
      </c>
      <c r="B68" s="9">
        <v>-2.2328749999999999</v>
      </c>
    </row>
    <row r="69" spans="1:2">
      <c r="A69" s="3">
        <v>27912</v>
      </c>
      <c r="B69" s="9">
        <v>-2.2066924999999999</v>
      </c>
    </row>
    <row r="70" spans="1:2">
      <c r="A70" s="3">
        <v>27942</v>
      </c>
      <c r="B70" s="9">
        <v>-2.0977540000000001</v>
      </c>
    </row>
    <row r="71" spans="1:2">
      <c r="A71" s="3">
        <v>27973</v>
      </c>
      <c r="B71" s="9">
        <v>-1.9379774999999999</v>
      </c>
    </row>
    <row r="72" spans="1:2">
      <c r="A72" s="3">
        <v>28004</v>
      </c>
      <c r="B72" s="9">
        <v>-1.771355</v>
      </c>
    </row>
    <row r="73" spans="1:2">
      <c r="A73" s="3">
        <v>28034</v>
      </c>
      <c r="B73" s="9">
        <v>-1.5951379999999999</v>
      </c>
    </row>
    <row r="74" spans="1:2">
      <c r="A74" s="3">
        <v>28065</v>
      </c>
      <c r="B74" s="9">
        <v>-1.4780724999999999</v>
      </c>
    </row>
    <row r="75" spans="1:2">
      <c r="A75" s="3">
        <v>28095</v>
      </c>
      <c r="B75" s="9">
        <v>-1.471408</v>
      </c>
    </row>
    <row r="76" spans="1:2">
      <c r="A76" s="3">
        <v>28126</v>
      </c>
      <c r="B76" s="9">
        <v>-1.5833699999999999</v>
      </c>
    </row>
    <row r="77" spans="1:2">
      <c r="A77" s="3">
        <v>28157</v>
      </c>
      <c r="B77" s="9">
        <v>-1.7074199999999999</v>
      </c>
    </row>
    <row r="78" spans="1:2">
      <c r="A78" s="3">
        <v>28185</v>
      </c>
      <c r="B78" s="9">
        <v>-1.765055</v>
      </c>
    </row>
    <row r="79" spans="1:2">
      <c r="A79" s="3">
        <v>28216</v>
      </c>
      <c r="B79" s="9">
        <v>-1.720432</v>
      </c>
    </row>
    <row r="80" spans="1:2">
      <c r="A80" s="3">
        <v>28246</v>
      </c>
      <c r="B80" s="9">
        <v>-1.5852949999999999</v>
      </c>
    </row>
    <row r="81" spans="1:2">
      <c r="A81" s="3">
        <v>28277</v>
      </c>
      <c r="B81" s="9">
        <v>-1.4275724999999999</v>
      </c>
    </row>
    <row r="82" spans="1:2">
      <c r="A82" s="3">
        <v>28307</v>
      </c>
      <c r="B82" s="9">
        <v>-1.2897099999999999</v>
      </c>
    </row>
    <row r="83" spans="1:2">
      <c r="A83" s="3">
        <v>28338</v>
      </c>
      <c r="B83" s="9">
        <v>-1.2274149999999999</v>
      </c>
    </row>
    <row r="84" spans="1:2">
      <c r="A84" s="3">
        <v>28369</v>
      </c>
      <c r="B84" s="9">
        <v>-1.20797</v>
      </c>
    </row>
    <row r="85" spans="1:2">
      <c r="A85" s="3">
        <v>28399</v>
      </c>
      <c r="B85" s="9">
        <v>-1.1755275000000001</v>
      </c>
    </row>
    <row r="86" spans="1:2">
      <c r="A86" s="3">
        <v>28430</v>
      </c>
      <c r="B86" s="9">
        <v>-1.0895600000000001</v>
      </c>
    </row>
    <row r="87" spans="1:2">
      <c r="A87" s="3">
        <v>28460</v>
      </c>
      <c r="B87" s="9">
        <v>-0.87225200000000003</v>
      </c>
    </row>
    <row r="88" spans="1:2">
      <c r="A88" s="3">
        <v>28491</v>
      </c>
      <c r="B88" s="9">
        <v>-0.54800499999999996</v>
      </c>
    </row>
    <row r="89" spans="1:2">
      <c r="A89" s="3">
        <v>28522</v>
      </c>
      <c r="B89" s="9">
        <v>-0.270675</v>
      </c>
    </row>
    <row r="90" spans="1:2">
      <c r="A90" s="3">
        <v>28550</v>
      </c>
      <c r="B90" s="9">
        <v>-6.2174E-2</v>
      </c>
    </row>
    <row r="91" spans="1:2">
      <c r="A91" s="3">
        <v>28581</v>
      </c>
      <c r="B91" s="9">
        <v>7.3262499999999994E-2</v>
      </c>
    </row>
    <row r="92" spans="1:2">
      <c r="A92" s="3">
        <v>28611</v>
      </c>
      <c r="B92" s="9">
        <v>0.14657249999999999</v>
      </c>
    </row>
    <row r="93" spans="1:2">
      <c r="A93" s="3">
        <v>28642</v>
      </c>
      <c r="B93" s="9">
        <v>0.195602</v>
      </c>
    </row>
    <row r="94" spans="1:2">
      <c r="A94" s="3">
        <v>28672</v>
      </c>
      <c r="B94" s="9">
        <v>0.26190999999999998</v>
      </c>
    </row>
    <row r="95" spans="1:2">
      <c r="A95" s="3">
        <v>28703</v>
      </c>
      <c r="B95" s="9">
        <v>0.3310575</v>
      </c>
    </row>
    <row r="96" spans="1:2">
      <c r="A96" s="3">
        <v>28734</v>
      </c>
      <c r="B96" s="9">
        <v>0.395708</v>
      </c>
    </row>
    <row r="97" spans="1:2">
      <c r="A97" s="3">
        <v>28764</v>
      </c>
      <c r="B97" s="9">
        <v>0.47661249999999999</v>
      </c>
    </row>
    <row r="98" spans="1:2">
      <c r="A98" s="3">
        <v>28795</v>
      </c>
      <c r="B98" s="9">
        <v>0.56003250000000004</v>
      </c>
    </row>
    <row r="99" spans="1:2">
      <c r="A99" s="3">
        <v>28825</v>
      </c>
      <c r="B99" s="9">
        <v>0.64223200000000003</v>
      </c>
    </row>
    <row r="100" spans="1:2">
      <c r="A100" s="3">
        <v>28856</v>
      </c>
      <c r="B100" s="9">
        <v>0.70737749999999999</v>
      </c>
    </row>
    <row r="101" spans="1:2">
      <c r="A101" s="3">
        <v>28887</v>
      </c>
      <c r="B101" s="9">
        <v>0.73168500000000003</v>
      </c>
    </row>
    <row r="102" spans="1:2">
      <c r="A102" s="3">
        <v>28915</v>
      </c>
      <c r="B102" s="9">
        <v>0.75577000000000005</v>
      </c>
    </row>
    <row r="103" spans="1:2">
      <c r="A103" s="3">
        <v>28946</v>
      </c>
      <c r="B103" s="9">
        <v>0.84122750000000002</v>
      </c>
    </row>
    <row r="104" spans="1:2">
      <c r="A104" s="3">
        <v>28976</v>
      </c>
      <c r="B104" s="9">
        <v>0.98213249999999996</v>
      </c>
    </row>
    <row r="105" spans="1:2">
      <c r="A105" s="3">
        <v>29007</v>
      </c>
      <c r="B105" s="9">
        <v>1.182728</v>
      </c>
    </row>
    <row r="106" spans="1:2">
      <c r="A106" s="3">
        <v>29037</v>
      </c>
      <c r="B106" s="9">
        <v>1.3442750000000001</v>
      </c>
    </row>
    <row r="107" spans="1:2">
      <c r="A107" s="3">
        <v>29068</v>
      </c>
      <c r="B107" s="9">
        <v>1.4382980000000001</v>
      </c>
    </row>
    <row r="108" spans="1:2">
      <c r="A108" s="3">
        <v>29099</v>
      </c>
      <c r="B108" s="9">
        <v>1.5546625000000001</v>
      </c>
    </row>
    <row r="109" spans="1:2">
      <c r="A109" s="3">
        <v>29129</v>
      </c>
      <c r="B109" s="9">
        <v>1.7049425</v>
      </c>
    </row>
    <row r="110" spans="1:2">
      <c r="A110" s="3">
        <v>29160</v>
      </c>
      <c r="B110" s="9">
        <v>1.872104</v>
      </c>
    </row>
    <row r="111" spans="1:2">
      <c r="A111" s="3">
        <v>29190</v>
      </c>
      <c r="B111" s="9">
        <v>1.9623649999999999</v>
      </c>
    </row>
    <row r="112" spans="1:2">
      <c r="A112" s="3">
        <v>29221</v>
      </c>
      <c r="B112" s="9">
        <v>2.0069499999999998</v>
      </c>
    </row>
    <row r="113" spans="1:2">
      <c r="A113" s="3">
        <v>29252</v>
      </c>
      <c r="B113" s="9">
        <v>2.2508279999999998</v>
      </c>
    </row>
    <row r="114" spans="1:2">
      <c r="A114" s="3">
        <v>29281</v>
      </c>
      <c r="B114" s="9">
        <v>2.8323874999999998</v>
      </c>
    </row>
    <row r="115" spans="1:2">
      <c r="A115" s="3">
        <v>29312</v>
      </c>
      <c r="B115" s="9">
        <v>3.3474699999999999</v>
      </c>
    </row>
    <row r="116" spans="1:2">
      <c r="A116" s="3">
        <v>29342</v>
      </c>
      <c r="B116" s="9">
        <v>3.3714019999999998</v>
      </c>
    </row>
    <row r="117" spans="1:2">
      <c r="A117" s="3">
        <v>29373</v>
      </c>
      <c r="B117" s="9">
        <v>2.7993575000000002</v>
      </c>
    </row>
    <row r="118" spans="1:2">
      <c r="A118" s="3">
        <v>29403</v>
      </c>
      <c r="B118" s="9">
        <v>2.13618</v>
      </c>
    </row>
    <row r="119" spans="1:2">
      <c r="A119" s="3">
        <v>29434</v>
      </c>
      <c r="B119" s="9">
        <v>1.69075</v>
      </c>
    </row>
    <row r="120" spans="1:2">
      <c r="A120" s="3">
        <v>29465</v>
      </c>
      <c r="B120" s="9">
        <v>1.6458975</v>
      </c>
    </row>
    <row r="121" spans="1:2">
      <c r="A121" s="3">
        <v>29495</v>
      </c>
      <c r="B121" s="9">
        <v>1.8728340000000001</v>
      </c>
    </row>
    <row r="122" spans="1:2">
      <c r="A122" s="3">
        <v>29526</v>
      </c>
      <c r="B122" s="9">
        <v>2.1927650000000001</v>
      </c>
    </row>
    <row r="123" spans="1:2">
      <c r="A123" s="3">
        <v>29556</v>
      </c>
      <c r="B123" s="9">
        <v>2.4803025000000001</v>
      </c>
    </row>
    <row r="124" spans="1:2">
      <c r="A124" s="3">
        <v>29587</v>
      </c>
      <c r="B124" s="9">
        <v>2.6978399999999998</v>
      </c>
    </row>
    <row r="125" spans="1:2">
      <c r="A125" s="3">
        <v>29618</v>
      </c>
      <c r="B125" s="9">
        <v>2.7073399999999999</v>
      </c>
    </row>
    <row r="126" spans="1:2">
      <c r="A126" s="3">
        <v>29646</v>
      </c>
      <c r="B126" s="9">
        <v>2.5747399999999998</v>
      </c>
    </row>
    <row r="127" spans="1:2">
      <c r="A127" s="3">
        <v>29677</v>
      </c>
      <c r="B127" s="9">
        <v>2.47628</v>
      </c>
    </row>
    <row r="128" spans="1:2">
      <c r="A128" s="3">
        <v>29707</v>
      </c>
      <c r="B128" s="9">
        <v>2.5504859999999998</v>
      </c>
    </row>
    <row r="129" spans="1:2">
      <c r="A129" s="3">
        <v>29738</v>
      </c>
      <c r="B129" s="9">
        <v>2.6582124999999999</v>
      </c>
    </row>
    <row r="130" spans="1:2">
      <c r="A130" s="3">
        <v>29768</v>
      </c>
      <c r="B130" s="9">
        <v>2.6726679999999998</v>
      </c>
    </row>
    <row r="131" spans="1:2">
      <c r="A131" s="3">
        <v>29799</v>
      </c>
      <c r="B131" s="9">
        <v>2.7426024999999998</v>
      </c>
    </row>
    <row r="132" spans="1:2">
      <c r="A132" s="3">
        <v>29830</v>
      </c>
      <c r="B132" s="9">
        <v>2.9097849999999998</v>
      </c>
    </row>
    <row r="133" spans="1:2">
      <c r="A133" s="3">
        <v>29860</v>
      </c>
      <c r="B133" s="9">
        <v>3.1583079999999999</v>
      </c>
    </row>
    <row r="134" spans="1:2">
      <c r="A134" s="3">
        <v>29891</v>
      </c>
      <c r="B134" s="9">
        <v>3.3052700000000002</v>
      </c>
    </row>
    <row r="135" spans="1:2">
      <c r="A135" s="3">
        <v>29921</v>
      </c>
      <c r="B135" s="9">
        <v>3.2476075</v>
      </c>
    </row>
    <row r="136" spans="1:2">
      <c r="A136" s="3">
        <v>29952</v>
      </c>
      <c r="B136" s="9">
        <v>3.155116</v>
      </c>
    </row>
    <row r="137" spans="1:2">
      <c r="A137" s="3">
        <v>29983</v>
      </c>
      <c r="B137" s="9">
        <v>3.1589274999999999</v>
      </c>
    </row>
    <row r="138" spans="1:2">
      <c r="A138" s="3">
        <v>30011</v>
      </c>
      <c r="B138" s="9">
        <v>3.1683249999999998</v>
      </c>
    </row>
    <row r="139" spans="1:2">
      <c r="A139" s="3">
        <v>30042</v>
      </c>
      <c r="B139" s="9">
        <v>3.137356</v>
      </c>
    </row>
    <row r="140" spans="1:2">
      <c r="A140" s="3">
        <v>30072</v>
      </c>
      <c r="B140" s="9">
        <v>3.0626774999999999</v>
      </c>
    </row>
    <row r="141" spans="1:2">
      <c r="A141" s="3">
        <v>30103</v>
      </c>
      <c r="B141" s="9">
        <v>2.9758475</v>
      </c>
    </row>
    <row r="142" spans="1:2">
      <c r="A142" s="3">
        <v>30133</v>
      </c>
      <c r="B142" s="9">
        <v>2.9298959999999998</v>
      </c>
    </row>
    <row r="143" spans="1:2">
      <c r="A143" s="3">
        <v>30164</v>
      </c>
      <c r="B143" s="9">
        <v>2.8656874999999999</v>
      </c>
    </row>
    <row r="144" spans="1:2">
      <c r="A144" s="3">
        <v>30195</v>
      </c>
      <c r="B144" s="9">
        <v>2.7094725</v>
      </c>
    </row>
    <row r="145" spans="1:2">
      <c r="A145" s="3">
        <v>30225</v>
      </c>
      <c r="B145" s="9">
        <v>2.4543900000000001</v>
      </c>
    </row>
    <row r="146" spans="1:2">
      <c r="A146" s="3">
        <v>30256</v>
      </c>
      <c r="B146" s="9">
        <v>2.1288974999999999</v>
      </c>
    </row>
    <row r="147" spans="1:2">
      <c r="A147" s="3">
        <v>30286</v>
      </c>
      <c r="B147" s="9">
        <v>1.7347520000000001</v>
      </c>
    </row>
    <row r="148" spans="1:2">
      <c r="A148" s="3">
        <v>30317</v>
      </c>
      <c r="B148" s="9">
        <v>1.3471124999999999</v>
      </c>
    </row>
    <row r="149" spans="1:2">
      <c r="A149" s="3">
        <v>30348</v>
      </c>
      <c r="B149" s="9">
        <v>1.0567225</v>
      </c>
    </row>
    <row r="150" spans="1:2">
      <c r="A150" s="3">
        <v>30376</v>
      </c>
      <c r="B150" s="9">
        <v>0.79930999999999996</v>
      </c>
    </row>
    <row r="151" spans="1:2">
      <c r="A151" s="3">
        <v>30407</v>
      </c>
      <c r="B151" s="9">
        <v>0.522926</v>
      </c>
    </row>
    <row r="152" spans="1:2">
      <c r="A152" s="3">
        <v>30437</v>
      </c>
      <c r="B152" s="9">
        <v>0.29884250000000001</v>
      </c>
    </row>
    <row r="153" spans="1:2">
      <c r="A153" s="3">
        <v>30468</v>
      </c>
      <c r="B153" s="9">
        <v>0.18225749999999999</v>
      </c>
    </row>
    <row r="154" spans="1:2">
      <c r="A154" s="3">
        <v>30498</v>
      </c>
      <c r="B154" s="9">
        <v>0.16156999999999999</v>
      </c>
    </row>
    <row r="155" spans="1:2">
      <c r="A155" s="3">
        <v>30529</v>
      </c>
      <c r="B155" s="9">
        <v>0.239065</v>
      </c>
    </row>
    <row r="156" spans="1:2">
      <c r="A156" s="3">
        <v>30560</v>
      </c>
      <c r="B156" s="9">
        <v>0.35213</v>
      </c>
    </row>
    <row r="157" spans="1:2">
      <c r="A157" s="3">
        <v>30590</v>
      </c>
      <c r="B157" s="9">
        <v>0.41620000000000001</v>
      </c>
    </row>
    <row r="158" spans="1:2">
      <c r="A158" s="3">
        <v>30621</v>
      </c>
      <c r="B158" s="9">
        <v>0.39713500000000002</v>
      </c>
    </row>
    <row r="159" spans="1:2">
      <c r="A159" s="3">
        <v>30651</v>
      </c>
      <c r="B159" s="9">
        <v>0.31028800000000001</v>
      </c>
    </row>
    <row r="160" spans="1:2">
      <c r="A160" s="3">
        <v>30682</v>
      </c>
      <c r="B160" s="9">
        <v>0.1794975</v>
      </c>
    </row>
    <row r="161" spans="1:2">
      <c r="A161" s="3">
        <v>30713</v>
      </c>
      <c r="B161" s="9">
        <v>2.3962500000000001E-2</v>
      </c>
    </row>
    <row r="162" spans="1:2">
      <c r="A162" s="3">
        <v>30742</v>
      </c>
      <c r="B162" s="9">
        <v>-0.13093199999999999</v>
      </c>
    </row>
    <row r="163" spans="1:2">
      <c r="A163" s="3">
        <v>30773</v>
      </c>
      <c r="B163" s="9">
        <v>-0.178755</v>
      </c>
    </row>
    <row r="164" spans="1:2">
      <c r="A164" s="3">
        <v>30803</v>
      </c>
      <c r="B164" s="9">
        <v>-0.1178575</v>
      </c>
    </row>
    <row r="165" spans="1:2">
      <c r="A165" s="3">
        <v>30834</v>
      </c>
      <c r="B165" s="9">
        <v>5.9128E-2</v>
      </c>
    </row>
    <row r="166" spans="1:2">
      <c r="A166" s="3">
        <v>30864</v>
      </c>
      <c r="B166" s="9">
        <v>0.31329750000000001</v>
      </c>
    </row>
    <row r="167" spans="1:2">
      <c r="A167" s="3">
        <v>30895</v>
      </c>
      <c r="B167" s="9">
        <v>0.51191200000000003</v>
      </c>
    </row>
    <row r="168" spans="1:2">
      <c r="A168" s="3">
        <v>30926</v>
      </c>
      <c r="B168" s="9">
        <v>0.57458500000000001</v>
      </c>
    </row>
    <row r="169" spans="1:2">
      <c r="A169" s="3">
        <v>30956</v>
      </c>
      <c r="B169" s="9">
        <v>0.54093999999999998</v>
      </c>
    </row>
    <row r="170" spans="1:2">
      <c r="A170" s="3">
        <v>30987</v>
      </c>
      <c r="B170" s="9">
        <v>0.42964400000000003</v>
      </c>
    </row>
    <row r="171" spans="1:2">
      <c r="A171" s="3">
        <v>31017</v>
      </c>
      <c r="B171" s="9">
        <v>0.23934749999999999</v>
      </c>
    </row>
    <row r="172" spans="1:2">
      <c r="A172" s="3">
        <v>31048</v>
      </c>
      <c r="B172" s="9">
        <v>6.2895000000000006E-2</v>
      </c>
    </row>
    <row r="173" spans="1:2">
      <c r="A173" s="3">
        <v>31079</v>
      </c>
      <c r="B173" s="9">
        <v>-2.802E-2</v>
      </c>
    </row>
    <row r="174" spans="1:2">
      <c r="A174" s="3">
        <v>31107</v>
      </c>
      <c r="B174" s="9">
        <v>5.64E-3</v>
      </c>
    </row>
    <row r="175" spans="1:2">
      <c r="A175" s="3">
        <v>31138</v>
      </c>
      <c r="B175" s="9">
        <v>0.109975</v>
      </c>
    </row>
    <row r="176" spans="1:2">
      <c r="A176" s="3">
        <v>31168</v>
      </c>
      <c r="B176" s="9">
        <v>0.13767399999999999</v>
      </c>
    </row>
    <row r="177" spans="1:2">
      <c r="A177" s="3">
        <v>31199</v>
      </c>
      <c r="B177" s="9">
        <v>8.7500000000000008E-3</v>
      </c>
    </row>
    <row r="178" spans="1:2">
      <c r="A178" s="3">
        <v>31229</v>
      </c>
      <c r="B178" s="9">
        <v>-0.1752775</v>
      </c>
    </row>
    <row r="179" spans="1:2">
      <c r="A179" s="3">
        <v>31260</v>
      </c>
      <c r="B179" s="9">
        <v>-0.31845800000000002</v>
      </c>
    </row>
    <row r="180" spans="1:2">
      <c r="A180" s="3">
        <v>31291</v>
      </c>
      <c r="B180" s="9">
        <v>-0.36662250000000002</v>
      </c>
    </row>
    <row r="181" spans="1:2">
      <c r="A181" s="3">
        <v>31321</v>
      </c>
      <c r="B181" s="9">
        <v>-0.35129749999999998</v>
      </c>
    </row>
    <row r="182" spans="1:2">
      <c r="A182" s="3">
        <v>31352</v>
      </c>
      <c r="B182" s="9">
        <v>-0.31812200000000002</v>
      </c>
    </row>
    <row r="183" spans="1:2">
      <c r="A183" s="3">
        <v>31382</v>
      </c>
      <c r="B183" s="9">
        <v>-0.33451999999999998</v>
      </c>
    </row>
    <row r="184" spans="1:2">
      <c r="A184" s="3">
        <v>31413</v>
      </c>
      <c r="B184" s="9">
        <v>-0.41743799999999998</v>
      </c>
    </row>
    <row r="185" spans="1:2">
      <c r="A185" s="3">
        <v>31444</v>
      </c>
      <c r="B185" s="9">
        <v>-0.50307749999999996</v>
      </c>
    </row>
    <row r="186" spans="1:2">
      <c r="A186" s="3">
        <v>31472</v>
      </c>
      <c r="B186" s="9">
        <v>-0.56240749999999995</v>
      </c>
    </row>
    <row r="187" spans="1:2">
      <c r="A187" s="3">
        <v>31503</v>
      </c>
      <c r="B187" s="9">
        <v>-0.61902250000000003</v>
      </c>
    </row>
    <row r="188" spans="1:2">
      <c r="A188" s="3">
        <v>31533</v>
      </c>
      <c r="B188" s="9">
        <v>-0.63773199999999997</v>
      </c>
    </row>
    <row r="189" spans="1:2">
      <c r="A189" s="3">
        <v>31564</v>
      </c>
      <c r="B189" s="9">
        <v>-0.54796500000000004</v>
      </c>
    </row>
    <row r="190" spans="1:2">
      <c r="A190" s="3">
        <v>31594</v>
      </c>
      <c r="B190" s="9">
        <v>-0.44681500000000002</v>
      </c>
    </row>
    <row r="191" spans="1:2">
      <c r="A191" s="3">
        <v>31625</v>
      </c>
      <c r="B191" s="9">
        <v>-0.44485200000000003</v>
      </c>
    </row>
    <row r="192" spans="1:2">
      <c r="A192" s="3">
        <v>31656</v>
      </c>
      <c r="B192" s="9">
        <v>-0.50077499999999997</v>
      </c>
    </row>
    <row r="193" spans="1:2">
      <c r="A193" s="3">
        <v>31686</v>
      </c>
      <c r="B193" s="9">
        <v>-0.46115</v>
      </c>
    </row>
    <row r="194" spans="1:2">
      <c r="A194" s="3">
        <v>31717</v>
      </c>
      <c r="B194" s="9">
        <v>-0.32802750000000003</v>
      </c>
    </row>
    <row r="195" spans="1:2">
      <c r="A195" s="3">
        <v>31747</v>
      </c>
      <c r="B195" s="9">
        <v>-0.21272250000000001</v>
      </c>
    </row>
    <row r="196" spans="1:2">
      <c r="A196" s="3">
        <v>31778</v>
      </c>
      <c r="B196" s="9">
        <v>-0.14568</v>
      </c>
    </row>
    <row r="197" spans="1:2">
      <c r="A197" s="3">
        <v>31809</v>
      </c>
      <c r="B197" s="9">
        <v>-0.16132750000000001</v>
      </c>
    </row>
    <row r="198" spans="1:2">
      <c r="A198" s="3">
        <v>31837</v>
      </c>
      <c r="B198" s="9">
        <v>-0.22326750000000001</v>
      </c>
    </row>
    <row r="199" spans="1:2">
      <c r="A199" s="3">
        <v>31868</v>
      </c>
      <c r="B199" s="9">
        <v>-0.28353</v>
      </c>
    </row>
    <row r="200" spans="1:2">
      <c r="A200" s="3">
        <v>31898</v>
      </c>
      <c r="B200" s="9">
        <v>-0.29205399999999998</v>
      </c>
    </row>
    <row r="201" spans="1:2">
      <c r="A201" s="3">
        <v>31929</v>
      </c>
      <c r="B201" s="9">
        <v>-0.25588499999999997</v>
      </c>
    </row>
    <row r="202" spans="1:2">
      <c r="A202" s="3">
        <v>31959</v>
      </c>
      <c r="B202" s="9">
        <v>-0.26139200000000001</v>
      </c>
    </row>
    <row r="203" spans="1:2">
      <c r="A203" s="3">
        <v>31990</v>
      </c>
      <c r="B203" s="9">
        <v>-0.32142500000000002</v>
      </c>
    </row>
    <row r="204" spans="1:2">
      <c r="A204" s="3">
        <v>32021</v>
      </c>
      <c r="B204" s="9">
        <v>-0.32462249999999998</v>
      </c>
    </row>
    <row r="205" spans="1:2">
      <c r="A205" s="3">
        <v>32051</v>
      </c>
      <c r="B205" s="9">
        <v>-0.20542199999999999</v>
      </c>
    </row>
    <row r="206" spans="1:2">
      <c r="A206" s="3">
        <v>32082</v>
      </c>
      <c r="B206" s="9">
        <v>-7.5249999999999997E-2</v>
      </c>
    </row>
    <row r="207" spans="1:2">
      <c r="A207" s="3">
        <v>32112</v>
      </c>
      <c r="B207" s="9">
        <v>-4.0607499999999998E-2</v>
      </c>
    </row>
    <row r="208" spans="1:2">
      <c r="A208" s="3">
        <v>32143</v>
      </c>
      <c r="B208" s="9">
        <v>-4.1535999999999997E-2</v>
      </c>
    </row>
    <row r="209" spans="1:2">
      <c r="A209" s="3">
        <v>32174</v>
      </c>
      <c r="B209" s="9">
        <v>-5.8584999999999998E-2</v>
      </c>
    </row>
    <row r="210" spans="1:2">
      <c r="A210" s="3">
        <v>32203</v>
      </c>
      <c r="B210" s="9">
        <v>-9.8542500000000005E-2</v>
      </c>
    </row>
    <row r="211" spans="1:2">
      <c r="A211" s="3">
        <v>32234</v>
      </c>
      <c r="B211" s="9">
        <v>-0.13958599999999999</v>
      </c>
    </row>
    <row r="212" spans="1:2">
      <c r="A212" s="3">
        <v>32264</v>
      </c>
      <c r="B212" s="9">
        <v>-0.15906000000000001</v>
      </c>
    </row>
    <row r="213" spans="1:2">
      <c r="A213" s="3">
        <v>32295</v>
      </c>
      <c r="B213" s="9">
        <v>-0.1756375</v>
      </c>
    </row>
    <row r="214" spans="1:2">
      <c r="A214" s="3">
        <v>32325</v>
      </c>
      <c r="B214" s="9">
        <v>-0.19619800000000001</v>
      </c>
    </row>
    <row r="215" spans="1:2">
      <c r="A215" s="3">
        <v>32356</v>
      </c>
      <c r="B215" s="9">
        <v>-0.17835500000000001</v>
      </c>
    </row>
    <row r="216" spans="1:2">
      <c r="A216" s="3">
        <v>32387</v>
      </c>
      <c r="B216" s="9">
        <v>-9.6806000000000003E-2</v>
      </c>
    </row>
    <row r="217" spans="1:2">
      <c r="A217" s="3">
        <v>32417</v>
      </c>
      <c r="B217" s="9">
        <v>-3.1765000000000002E-2</v>
      </c>
    </row>
    <row r="218" spans="1:2">
      <c r="A218" s="3">
        <v>32448</v>
      </c>
      <c r="B218" s="9">
        <v>-1.7597499999999999E-2</v>
      </c>
    </row>
    <row r="219" spans="1:2">
      <c r="A219" s="3">
        <v>32478</v>
      </c>
      <c r="B219" s="9">
        <v>1.8988000000000001E-2</v>
      </c>
    </row>
    <row r="220" spans="1:2">
      <c r="A220" s="3">
        <v>32509</v>
      </c>
      <c r="B220" s="9">
        <v>7.732E-2</v>
      </c>
    </row>
    <row r="221" spans="1:2">
      <c r="A221" s="3">
        <v>32540</v>
      </c>
      <c r="B221" s="9">
        <v>0.12239750000000001</v>
      </c>
    </row>
    <row r="222" spans="1:2">
      <c r="A222" s="3">
        <v>32568</v>
      </c>
      <c r="B222" s="9">
        <v>0.19390399999999999</v>
      </c>
    </row>
    <row r="223" spans="1:2">
      <c r="A223" s="3">
        <v>32599</v>
      </c>
      <c r="B223" s="9">
        <v>0.27634249999999999</v>
      </c>
    </row>
    <row r="224" spans="1:2">
      <c r="A224" s="3">
        <v>32629</v>
      </c>
      <c r="B224" s="9">
        <v>0.31436750000000002</v>
      </c>
    </row>
    <row r="225" spans="1:2">
      <c r="A225" s="3">
        <v>32660</v>
      </c>
      <c r="B225" s="9">
        <v>0.34384399999999998</v>
      </c>
    </row>
    <row r="226" spans="1:2">
      <c r="A226" s="3">
        <v>32690</v>
      </c>
      <c r="B226" s="9">
        <v>0.37823250000000003</v>
      </c>
    </row>
    <row r="227" spans="1:2">
      <c r="A227" s="3">
        <v>32721</v>
      </c>
      <c r="B227" s="9">
        <v>0.40487499999999998</v>
      </c>
    </row>
    <row r="228" spans="1:2">
      <c r="A228" s="3">
        <v>32752</v>
      </c>
      <c r="B228" s="9">
        <v>0.46176400000000001</v>
      </c>
    </row>
    <row r="229" spans="1:2">
      <c r="A229" s="3">
        <v>32782</v>
      </c>
      <c r="B229" s="9">
        <v>0.54334499999999997</v>
      </c>
    </row>
    <row r="230" spans="1:2">
      <c r="A230" s="3">
        <v>32813</v>
      </c>
      <c r="B230" s="9">
        <v>0.60032750000000001</v>
      </c>
    </row>
    <row r="231" spans="1:2">
      <c r="A231" s="3">
        <v>32843</v>
      </c>
      <c r="B231" s="9">
        <v>0.63417800000000002</v>
      </c>
    </row>
    <row r="232" spans="1:2">
      <c r="A232" s="3">
        <v>32874</v>
      </c>
      <c r="B232" s="9">
        <v>0.65827000000000002</v>
      </c>
    </row>
    <row r="233" spans="1:2">
      <c r="A233" s="3">
        <v>32905</v>
      </c>
      <c r="B233" s="9">
        <v>0.71467499999999995</v>
      </c>
    </row>
    <row r="234" spans="1:2">
      <c r="A234" s="3">
        <v>32933</v>
      </c>
      <c r="B234" s="9">
        <v>0.77693400000000001</v>
      </c>
    </row>
    <row r="235" spans="1:2">
      <c r="A235" s="3">
        <v>32964</v>
      </c>
      <c r="B235" s="9">
        <v>0.78989750000000003</v>
      </c>
    </row>
    <row r="236" spans="1:2">
      <c r="A236" s="3">
        <v>32994</v>
      </c>
      <c r="B236" s="9">
        <v>0.77691250000000001</v>
      </c>
    </row>
    <row r="237" spans="1:2">
      <c r="A237" s="3">
        <v>33025</v>
      </c>
      <c r="B237" s="9">
        <v>0.75455000000000005</v>
      </c>
    </row>
    <row r="238" spans="1:2">
      <c r="A238" s="3">
        <v>33055</v>
      </c>
      <c r="B238" s="9">
        <v>0.76398750000000004</v>
      </c>
    </row>
    <row r="239" spans="1:2">
      <c r="A239" s="3">
        <v>33086</v>
      </c>
      <c r="B239" s="9">
        <v>0.86725200000000002</v>
      </c>
    </row>
    <row r="240" spans="1:2">
      <c r="A240" s="3">
        <v>33117</v>
      </c>
      <c r="B240" s="9">
        <v>1.0431375000000001</v>
      </c>
    </row>
    <row r="241" spans="1:2">
      <c r="A241" s="3">
        <v>33147</v>
      </c>
      <c r="B241" s="9">
        <v>1.204955</v>
      </c>
    </row>
    <row r="242" spans="1:2">
      <c r="A242" s="3">
        <v>33178</v>
      </c>
      <c r="B242" s="9">
        <v>1.335556</v>
      </c>
    </row>
    <row r="243" spans="1:2">
      <c r="A243" s="3">
        <v>33208</v>
      </c>
      <c r="B243" s="9">
        <v>1.375135</v>
      </c>
    </row>
    <row r="244" spans="1:2">
      <c r="A244" s="3">
        <v>33239</v>
      </c>
      <c r="B244" s="9">
        <v>1.3099050000000001</v>
      </c>
    </row>
    <row r="245" spans="1:2">
      <c r="A245" s="3">
        <v>33270</v>
      </c>
      <c r="B245" s="9">
        <v>1.1379049999999999</v>
      </c>
    </row>
    <row r="246" spans="1:2">
      <c r="A246" s="3">
        <v>33298</v>
      </c>
      <c r="B246" s="9">
        <v>0.87612199999999996</v>
      </c>
    </row>
    <row r="247" spans="1:2">
      <c r="A247" s="3">
        <v>33329</v>
      </c>
      <c r="B247" s="9">
        <v>0.67258249999999997</v>
      </c>
    </row>
    <row r="248" spans="1:2">
      <c r="A248" s="3">
        <v>33359</v>
      </c>
      <c r="B248" s="9">
        <v>0.55380799999999997</v>
      </c>
    </row>
    <row r="249" spans="1:2">
      <c r="A249" s="3">
        <v>33390</v>
      </c>
      <c r="B249" s="9">
        <v>0.47843750000000002</v>
      </c>
    </row>
    <row r="250" spans="1:2">
      <c r="A250" s="3">
        <v>33420</v>
      </c>
      <c r="B250" s="9">
        <v>0.43659750000000003</v>
      </c>
    </row>
    <row r="251" spans="1:2">
      <c r="A251" s="3">
        <v>33451</v>
      </c>
      <c r="B251" s="9">
        <v>0.414574</v>
      </c>
    </row>
    <row r="252" spans="1:2">
      <c r="A252" s="3">
        <v>33482</v>
      </c>
      <c r="B252" s="9">
        <v>0.38058500000000001</v>
      </c>
    </row>
    <row r="253" spans="1:2">
      <c r="A253" s="3">
        <v>33512</v>
      </c>
      <c r="B253" s="9">
        <v>0.31979999999999997</v>
      </c>
    </row>
    <row r="254" spans="1:2">
      <c r="A254" s="3">
        <v>33543</v>
      </c>
      <c r="B254" s="9">
        <v>0.263764</v>
      </c>
    </row>
    <row r="255" spans="1:2">
      <c r="A255" s="3">
        <v>33573</v>
      </c>
      <c r="B255" s="9">
        <v>0.23919499999999999</v>
      </c>
    </row>
    <row r="256" spans="1:2">
      <c r="A256" s="3">
        <v>33604</v>
      </c>
      <c r="B256" s="9">
        <v>0.146312</v>
      </c>
    </row>
    <row r="257" spans="1:2">
      <c r="A257" s="3">
        <v>33635</v>
      </c>
      <c r="B257" s="9">
        <v>5.5775E-3</v>
      </c>
    </row>
    <row r="258" spans="1:2">
      <c r="A258" s="3">
        <v>33664</v>
      </c>
      <c r="B258" s="9">
        <v>-6.7909999999999998E-2</v>
      </c>
    </row>
    <row r="259" spans="1:2">
      <c r="A259" s="3">
        <v>33695</v>
      </c>
      <c r="B259" s="9">
        <v>-0.101325</v>
      </c>
    </row>
    <row r="260" spans="1:2">
      <c r="A260" s="3">
        <v>33725</v>
      </c>
      <c r="B260" s="9">
        <v>-0.14530799999999999</v>
      </c>
    </row>
    <row r="261" spans="1:2">
      <c r="A261" s="3">
        <v>33756</v>
      </c>
      <c r="B261" s="9">
        <v>-0.18500249999999999</v>
      </c>
    </row>
    <row r="262" spans="1:2">
      <c r="A262" s="3">
        <v>33786</v>
      </c>
      <c r="B262" s="9">
        <v>-0.18986</v>
      </c>
    </row>
    <row r="263" spans="1:2">
      <c r="A263" s="3">
        <v>33817</v>
      </c>
      <c r="B263" s="9">
        <v>-0.15654499999999999</v>
      </c>
    </row>
    <row r="264" spans="1:2">
      <c r="A264" s="3">
        <v>33848</v>
      </c>
      <c r="B264" s="9">
        <v>-0.1054725</v>
      </c>
    </row>
    <row r="265" spans="1:2">
      <c r="A265" s="3">
        <v>33878</v>
      </c>
      <c r="B265" s="9">
        <v>-0.104634</v>
      </c>
    </row>
    <row r="266" spans="1:2">
      <c r="A266" s="3">
        <v>33909</v>
      </c>
      <c r="B266" s="9">
        <v>-0.14962249999999999</v>
      </c>
    </row>
    <row r="267" spans="1:2">
      <c r="A267" s="3">
        <v>33939</v>
      </c>
      <c r="B267" s="9">
        <v>-0.17387749999999999</v>
      </c>
    </row>
    <row r="268" spans="1:2">
      <c r="A268" s="3">
        <v>33970</v>
      </c>
      <c r="B268" s="9">
        <v>-0.18837200000000001</v>
      </c>
    </row>
    <row r="269" spans="1:2">
      <c r="A269" s="3">
        <v>34001</v>
      </c>
      <c r="B269" s="9">
        <v>-0.1984525</v>
      </c>
    </row>
    <row r="270" spans="1:2">
      <c r="A270" s="3">
        <v>34029</v>
      </c>
      <c r="B270" s="9">
        <v>-0.21971750000000001</v>
      </c>
    </row>
    <row r="271" spans="1:2">
      <c r="A271" s="3">
        <v>34060</v>
      </c>
      <c r="B271" s="9">
        <v>-0.27560600000000002</v>
      </c>
    </row>
    <row r="272" spans="1:2">
      <c r="A272" s="3">
        <v>34090</v>
      </c>
      <c r="B272" s="9">
        <v>-0.33545249999999999</v>
      </c>
    </row>
    <row r="273" spans="1:2">
      <c r="A273" s="3">
        <v>34121</v>
      </c>
      <c r="B273" s="9">
        <v>-0.37487749999999997</v>
      </c>
    </row>
    <row r="274" spans="1:2">
      <c r="A274" s="3">
        <v>34151</v>
      </c>
      <c r="B274" s="9">
        <v>-0.398812</v>
      </c>
    </row>
    <row r="275" spans="1:2">
      <c r="A275" s="3">
        <v>34182</v>
      </c>
      <c r="B275" s="9">
        <v>-0.36514999999999997</v>
      </c>
    </row>
    <row r="276" spans="1:2">
      <c r="A276" s="3">
        <v>34213</v>
      </c>
      <c r="B276" s="9">
        <v>-0.3183125</v>
      </c>
    </row>
    <row r="277" spans="1:2">
      <c r="A277" s="3">
        <v>34243</v>
      </c>
      <c r="B277" s="9">
        <v>-0.32639000000000001</v>
      </c>
    </row>
    <row r="278" spans="1:2">
      <c r="A278" s="3">
        <v>34274</v>
      </c>
      <c r="B278" s="9">
        <v>-0.38748500000000002</v>
      </c>
    </row>
    <row r="279" spans="1:2">
      <c r="A279" s="3">
        <v>34304</v>
      </c>
      <c r="B279" s="9">
        <v>-0.46681800000000001</v>
      </c>
    </row>
    <row r="280" spans="1:2">
      <c r="A280" s="3">
        <v>34335</v>
      </c>
      <c r="B280" s="9">
        <v>-0.55869999999999997</v>
      </c>
    </row>
    <row r="281" spans="1:2">
      <c r="A281" s="3">
        <v>34366</v>
      </c>
      <c r="B281" s="9">
        <v>-0.60355000000000003</v>
      </c>
    </row>
    <row r="282" spans="1:2">
      <c r="A282" s="3">
        <v>34394</v>
      </c>
      <c r="B282" s="9">
        <v>-0.58638250000000003</v>
      </c>
    </row>
    <row r="283" spans="1:2">
      <c r="A283" s="3">
        <v>34425</v>
      </c>
      <c r="B283" s="9">
        <v>-0.51832</v>
      </c>
    </row>
    <row r="284" spans="1:2">
      <c r="A284" s="3">
        <v>34455</v>
      </c>
      <c r="B284" s="9">
        <v>-0.43117</v>
      </c>
    </row>
    <row r="285" spans="1:2">
      <c r="A285" s="3">
        <v>34486</v>
      </c>
      <c r="B285" s="9">
        <v>-0.37948500000000002</v>
      </c>
    </row>
    <row r="286" spans="1:2">
      <c r="A286" s="3">
        <v>34516</v>
      </c>
      <c r="B286" s="9">
        <v>-0.36801600000000001</v>
      </c>
    </row>
    <row r="287" spans="1:2">
      <c r="A287" s="3">
        <v>34547</v>
      </c>
      <c r="B287" s="9">
        <v>-0.38090249999999998</v>
      </c>
    </row>
    <row r="288" spans="1:2">
      <c r="A288" s="3">
        <v>34578</v>
      </c>
      <c r="B288" s="9">
        <v>-0.39621400000000001</v>
      </c>
    </row>
    <row r="289" spans="1:2">
      <c r="A289" s="3">
        <v>34608</v>
      </c>
      <c r="B289" s="9">
        <v>-0.38618750000000002</v>
      </c>
    </row>
    <row r="290" spans="1:2">
      <c r="A290" s="3">
        <v>34639</v>
      </c>
      <c r="B290" s="9">
        <v>-0.3230075</v>
      </c>
    </row>
    <row r="291" spans="1:2">
      <c r="A291" s="3">
        <v>34669</v>
      </c>
      <c r="B291" s="9">
        <v>-0.219914</v>
      </c>
    </row>
    <row r="292" spans="1:2">
      <c r="A292" s="3">
        <v>34700</v>
      </c>
      <c r="B292" s="9">
        <v>-0.1705325</v>
      </c>
    </row>
    <row r="293" spans="1:2">
      <c r="A293" s="3">
        <v>34731</v>
      </c>
      <c r="B293" s="9">
        <v>-0.172985</v>
      </c>
    </row>
    <row r="294" spans="1:2">
      <c r="A294" s="3">
        <v>34759</v>
      </c>
      <c r="B294" s="9">
        <v>-0.185586</v>
      </c>
    </row>
    <row r="295" spans="1:2">
      <c r="A295" s="3">
        <v>34790</v>
      </c>
      <c r="B295" s="9">
        <v>-0.19272</v>
      </c>
    </row>
    <row r="296" spans="1:2">
      <c r="A296" s="3">
        <v>34820</v>
      </c>
      <c r="B296" s="9">
        <v>-0.21073749999999999</v>
      </c>
    </row>
    <row r="297" spans="1:2">
      <c r="A297" s="3">
        <v>34851</v>
      </c>
      <c r="B297" s="9">
        <v>-0.237064</v>
      </c>
    </row>
    <row r="298" spans="1:2">
      <c r="A298" s="3">
        <v>34881</v>
      </c>
      <c r="B298" s="9">
        <v>-0.25971499999999997</v>
      </c>
    </row>
    <row r="299" spans="1:2">
      <c r="A299" s="3">
        <v>34912</v>
      </c>
      <c r="B299" s="9">
        <v>-0.25092999999999999</v>
      </c>
    </row>
    <row r="300" spans="1:2">
      <c r="A300" s="3">
        <v>34943</v>
      </c>
      <c r="B300" s="9">
        <v>-0.22395000000000001</v>
      </c>
    </row>
    <row r="301" spans="1:2">
      <c r="A301" s="3">
        <v>34973</v>
      </c>
      <c r="B301" s="9">
        <v>-0.21466250000000001</v>
      </c>
    </row>
    <row r="302" spans="1:2">
      <c r="A302" s="3">
        <v>35004</v>
      </c>
      <c r="B302" s="9">
        <v>-0.19566</v>
      </c>
    </row>
    <row r="303" spans="1:2">
      <c r="A303" s="3">
        <v>35034</v>
      </c>
      <c r="B303" s="9">
        <v>-0.17372000000000001</v>
      </c>
    </row>
    <row r="304" spans="1:2">
      <c r="A304" s="3">
        <v>35065</v>
      </c>
      <c r="B304" s="9">
        <v>-0.2002825</v>
      </c>
    </row>
    <row r="305" spans="1:2">
      <c r="A305" s="3">
        <v>35096</v>
      </c>
      <c r="B305" s="9">
        <v>-0.2604475</v>
      </c>
    </row>
    <row r="306" spans="1:2">
      <c r="A306" s="3">
        <v>35125</v>
      </c>
      <c r="B306" s="9">
        <v>-0.30448799999999998</v>
      </c>
    </row>
    <row r="307" spans="1:2">
      <c r="A307" s="3">
        <v>35156</v>
      </c>
      <c r="B307" s="9">
        <v>-0.30016749999999998</v>
      </c>
    </row>
    <row r="308" spans="1:2">
      <c r="A308" s="3">
        <v>35186</v>
      </c>
      <c r="B308" s="9">
        <v>-0.29433599999999999</v>
      </c>
    </row>
    <row r="309" spans="1:2">
      <c r="A309" s="3">
        <v>35217</v>
      </c>
      <c r="B309" s="9">
        <v>-0.31114999999999998</v>
      </c>
    </row>
    <row r="310" spans="1:2">
      <c r="A310" s="3">
        <v>35247</v>
      </c>
      <c r="B310" s="9">
        <v>-0.33098</v>
      </c>
    </row>
    <row r="311" spans="1:2">
      <c r="A311" s="3">
        <v>35278</v>
      </c>
      <c r="B311" s="9">
        <v>-0.35132600000000003</v>
      </c>
    </row>
    <row r="312" spans="1:2">
      <c r="A312" s="3">
        <v>35309</v>
      </c>
      <c r="B312" s="9">
        <v>-0.35323749999999998</v>
      </c>
    </row>
    <row r="313" spans="1:2">
      <c r="A313" s="3">
        <v>35339</v>
      </c>
      <c r="B313" s="9">
        <v>-0.33013999999999999</v>
      </c>
    </row>
    <row r="314" spans="1:2">
      <c r="A314" s="3">
        <v>35370</v>
      </c>
      <c r="B314" s="9">
        <v>-0.32061400000000001</v>
      </c>
    </row>
    <row r="315" spans="1:2">
      <c r="A315" s="3">
        <v>35400</v>
      </c>
      <c r="B315" s="9">
        <v>-0.31121500000000002</v>
      </c>
    </row>
    <row r="316" spans="1:2">
      <c r="A316" s="3">
        <v>35431</v>
      </c>
      <c r="B316" s="9">
        <v>-0.26608599999999999</v>
      </c>
    </row>
    <row r="317" spans="1:2">
      <c r="A317" s="3">
        <v>35462</v>
      </c>
      <c r="B317" s="9">
        <v>-0.23804</v>
      </c>
    </row>
    <row r="318" spans="1:2">
      <c r="A318" s="3">
        <v>35490</v>
      </c>
      <c r="B318" s="9">
        <v>-0.22297249999999999</v>
      </c>
    </row>
    <row r="319" spans="1:2">
      <c r="A319" s="3">
        <v>35521</v>
      </c>
      <c r="B319" s="9">
        <v>-0.2160425</v>
      </c>
    </row>
    <row r="320" spans="1:2">
      <c r="A320" s="3">
        <v>35551</v>
      </c>
      <c r="B320" s="9">
        <v>-0.22728999999999999</v>
      </c>
    </row>
    <row r="321" spans="1:2">
      <c r="A321" s="3">
        <v>35582</v>
      </c>
      <c r="B321" s="9">
        <v>-0.21673249999999999</v>
      </c>
    </row>
    <row r="322" spans="1:2">
      <c r="A322" s="3">
        <v>35612</v>
      </c>
      <c r="B322" s="9">
        <v>-0.21604499999999999</v>
      </c>
    </row>
    <row r="323" spans="1:2">
      <c r="A323" s="3">
        <v>35643</v>
      </c>
      <c r="B323" s="9">
        <v>-0.247726</v>
      </c>
    </row>
    <row r="324" spans="1:2">
      <c r="A324" s="3">
        <v>35674</v>
      </c>
      <c r="B324" s="9">
        <v>-0.26580749999999997</v>
      </c>
    </row>
    <row r="325" spans="1:2">
      <c r="A325" s="3">
        <v>35704</v>
      </c>
      <c r="B325" s="9">
        <v>-0.24748800000000001</v>
      </c>
    </row>
    <row r="326" spans="1:2">
      <c r="A326" s="3">
        <v>35735</v>
      </c>
      <c r="B326" s="9">
        <v>-0.1757425</v>
      </c>
    </row>
    <row r="327" spans="1:2">
      <c r="A327" s="3">
        <v>35765</v>
      </c>
      <c r="B327" s="9">
        <v>-0.12424499999999999</v>
      </c>
    </row>
    <row r="328" spans="1:2">
      <c r="A328" s="3">
        <v>35796</v>
      </c>
      <c r="B328" s="9">
        <v>-0.19536400000000001</v>
      </c>
    </row>
    <row r="329" spans="1:2">
      <c r="A329" s="3">
        <v>35827</v>
      </c>
      <c r="B329" s="9">
        <v>-0.26483250000000003</v>
      </c>
    </row>
    <row r="330" spans="1:2">
      <c r="A330" s="3">
        <v>35855</v>
      </c>
      <c r="B330" s="9">
        <v>-0.246005</v>
      </c>
    </row>
    <row r="331" spans="1:2">
      <c r="A331" s="3">
        <v>35886</v>
      </c>
      <c r="B331" s="9">
        <v>-0.233655</v>
      </c>
    </row>
    <row r="332" spans="1:2">
      <c r="A332" s="3">
        <v>35916</v>
      </c>
      <c r="B332" s="9">
        <v>-0.20258399999999999</v>
      </c>
    </row>
    <row r="333" spans="1:2">
      <c r="A333" s="3">
        <v>35947</v>
      </c>
      <c r="B333" s="9">
        <v>-0.1241</v>
      </c>
    </row>
    <row r="334" spans="1:2">
      <c r="A334" s="3">
        <v>35977</v>
      </c>
      <c r="B334" s="9">
        <v>-8.7454000000000004E-2</v>
      </c>
    </row>
    <row r="335" spans="1:2">
      <c r="A335" s="3">
        <v>36008</v>
      </c>
      <c r="B335" s="9">
        <v>-4.5545000000000002E-2</v>
      </c>
    </row>
    <row r="336" spans="1:2">
      <c r="A336" s="3">
        <v>36039</v>
      </c>
      <c r="B336" s="9">
        <v>5.7577499999999997E-2</v>
      </c>
    </row>
    <row r="337" spans="1:2">
      <c r="A337" s="3">
        <v>36069</v>
      </c>
      <c r="B337" s="9">
        <v>0.16267599999999999</v>
      </c>
    </row>
    <row r="338" spans="1:2">
      <c r="A338" s="3">
        <v>36100</v>
      </c>
      <c r="B338" s="9">
        <v>0.2062475</v>
      </c>
    </row>
    <row r="339" spans="1:2">
      <c r="A339" s="3">
        <v>36130</v>
      </c>
      <c r="B339" s="9">
        <v>0.159355</v>
      </c>
    </row>
    <row r="340" spans="1:2">
      <c r="A340" s="3">
        <v>36161</v>
      </c>
      <c r="B340" s="9">
        <v>2.1951999999999999E-2</v>
      </c>
    </row>
    <row r="341" spans="1:2">
      <c r="A341" s="3">
        <v>36192</v>
      </c>
      <c r="B341" s="9">
        <v>-7.4462500000000001E-2</v>
      </c>
    </row>
    <row r="342" spans="1:2">
      <c r="A342" s="3">
        <v>36220</v>
      </c>
      <c r="B342" s="9">
        <v>-0.101145</v>
      </c>
    </row>
    <row r="343" spans="1:2">
      <c r="A343" s="3">
        <v>36251</v>
      </c>
      <c r="B343" s="9">
        <v>-0.111276</v>
      </c>
    </row>
    <row r="344" spans="1:2">
      <c r="A344" s="3">
        <v>36281</v>
      </c>
      <c r="B344" s="9">
        <v>-0.1080025</v>
      </c>
    </row>
    <row r="345" spans="1:2">
      <c r="A345" s="3">
        <v>36312</v>
      </c>
      <c r="B345" s="9">
        <v>-8.4830000000000003E-2</v>
      </c>
    </row>
    <row r="346" spans="1:2">
      <c r="A346" s="3">
        <v>36342</v>
      </c>
      <c r="B346" s="9">
        <v>-6.5776000000000001E-2</v>
      </c>
    </row>
    <row r="347" spans="1:2">
      <c r="A347" s="3">
        <v>36373</v>
      </c>
      <c r="B347" s="9">
        <v>-4.6785E-2</v>
      </c>
    </row>
    <row r="348" spans="1:2">
      <c r="A348" s="3">
        <v>36404</v>
      </c>
      <c r="B348" s="9">
        <v>-3.02375E-2</v>
      </c>
    </row>
    <row r="349" spans="1:2">
      <c r="A349" s="3">
        <v>36434</v>
      </c>
      <c r="B349" s="9">
        <v>-2.5603999999999998E-2</v>
      </c>
    </row>
    <row r="350" spans="1:2">
      <c r="A350" s="3">
        <v>36465</v>
      </c>
      <c r="B350" s="9">
        <v>1.754E-2</v>
      </c>
    </row>
    <row r="351" spans="1:2">
      <c r="A351" s="3">
        <v>36495</v>
      </c>
      <c r="B351" s="9">
        <v>8.0610000000000001E-2</v>
      </c>
    </row>
    <row r="352" spans="1:2">
      <c r="A352" s="3">
        <v>36526</v>
      </c>
      <c r="B352" s="9">
        <v>3.2224999999999997E-2</v>
      </c>
    </row>
    <row r="353" spans="1:2">
      <c r="A353" s="3">
        <v>36557</v>
      </c>
      <c r="B353" s="9">
        <v>-4.9550000000000002E-3</v>
      </c>
    </row>
    <row r="354" spans="1:2">
      <c r="A354" s="3">
        <v>36586</v>
      </c>
      <c r="B354" s="9">
        <v>3.7538000000000002E-2</v>
      </c>
    </row>
    <row r="355" spans="1:2">
      <c r="A355" s="3">
        <v>36617</v>
      </c>
      <c r="B355" s="9">
        <v>9.1634999999999994E-2</v>
      </c>
    </row>
    <row r="356" spans="1:2">
      <c r="A356" s="3">
        <v>36647</v>
      </c>
      <c r="B356" s="9">
        <v>0.1278475</v>
      </c>
    </row>
    <row r="357" spans="1:2">
      <c r="A357" s="3">
        <v>36678</v>
      </c>
      <c r="B357" s="9">
        <v>0.16586600000000001</v>
      </c>
    </row>
    <row r="358" spans="1:2">
      <c r="A358" s="3">
        <v>36708</v>
      </c>
      <c r="B358" s="9">
        <v>0.18334249999999999</v>
      </c>
    </row>
    <row r="359" spans="1:2">
      <c r="A359" s="3">
        <v>36739</v>
      </c>
      <c r="B359" s="9">
        <v>0.1806325</v>
      </c>
    </row>
    <row r="360" spans="1:2">
      <c r="A360" s="3">
        <v>36770</v>
      </c>
      <c r="B360" s="9">
        <v>0.17260600000000001</v>
      </c>
    </row>
    <row r="361" spans="1:2">
      <c r="A361" s="3">
        <v>36800</v>
      </c>
      <c r="B361" s="9">
        <v>0.21253</v>
      </c>
    </row>
    <row r="362" spans="1:2">
      <c r="A362" s="3">
        <v>36831</v>
      </c>
      <c r="B362" s="9">
        <v>0.37294250000000001</v>
      </c>
    </row>
    <row r="363" spans="1:2">
      <c r="A363" s="3">
        <v>36861</v>
      </c>
      <c r="B363" s="9">
        <v>0.59049799999999997</v>
      </c>
    </row>
    <row r="364" spans="1:2">
      <c r="A364" s="3">
        <v>36892</v>
      </c>
      <c r="B364" s="9">
        <v>0.55763249999999998</v>
      </c>
    </row>
    <row r="365" spans="1:2">
      <c r="A365" s="3">
        <v>36923</v>
      </c>
      <c r="B365" s="9">
        <v>0.45096000000000003</v>
      </c>
    </row>
    <row r="366" spans="1:2">
      <c r="A366" s="3">
        <v>36951</v>
      </c>
      <c r="B366" s="9">
        <v>0.38911800000000002</v>
      </c>
    </row>
    <row r="367" spans="1:2">
      <c r="A367" s="3">
        <v>36982</v>
      </c>
      <c r="B367" s="9">
        <v>0.30756499999999998</v>
      </c>
    </row>
    <row r="368" spans="1:2">
      <c r="A368" s="3">
        <v>37012</v>
      </c>
      <c r="B368" s="9">
        <v>0.22819500000000001</v>
      </c>
    </row>
    <row r="369" spans="1:2">
      <c r="A369" s="3">
        <v>37043</v>
      </c>
      <c r="B369" s="9">
        <v>0.211674</v>
      </c>
    </row>
    <row r="370" spans="1:2">
      <c r="A370" s="3">
        <v>37073</v>
      </c>
      <c r="B370" s="9">
        <v>0.2014475</v>
      </c>
    </row>
    <row r="371" spans="1:2">
      <c r="A371" s="3">
        <v>37104</v>
      </c>
      <c r="B371" s="9">
        <v>0.19081799999999999</v>
      </c>
    </row>
    <row r="372" spans="1:2">
      <c r="A372" s="3">
        <v>37135</v>
      </c>
      <c r="B372" s="9">
        <v>0.27136250000000001</v>
      </c>
    </row>
    <row r="373" spans="1:2">
      <c r="A373" s="3">
        <v>37165</v>
      </c>
      <c r="B373" s="9">
        <v>0.32474500000000001</v>
      </c>
    </row>
    <row r="374" spans="1:2">
      <c r="A374" s="3">
        <v>37196</v>
      </c>
      <c r="B374" s="9">
        <v>0.32552799999999998</v>
      </c>
    </row>
    <row r="375" spans="1:2">
      <c r="A375" s="3">
        <v>37226</v>
      </c>
      <c r="B375" s="9">
        <v>0.32228499999999999</v>
      </c>
    </row>
    <row r="376" spans="1:2">
      <c r="A376" s="3">
        <v>37257</v>
      </c>
      <c r="B376" s="9">
        <v>0.23250750000000001</v>
      </c>
    </row>
    <row r="377" spans="1:2">
      <c r="A377" s="3">
        <v>37288</v>
      </c>
      <c r="B377" s="9">
        <v>0.14329249999999999</v>
      </c>
    </row>
    <row r="378" spans="1:2">
      <c r="A378" s="3">
        <v>37316</v>
      </c>
      <c r="B378" s="9">
        <v>0.103574</v>
      </c>
    </row>
    <row r="379" spans="1:2">
      <c r="A379" s="3">
        <v>37347</v>
      </c>
      <c r="B379" s="9">
        <v>3.2125000000000001E-2</v>
      </c>
    </row>
    <row r="380" spans="1:2">
      <c r="A380" s="3">
        <v>37377</v>
      </c>
      <c r="B380" s="9">
        <v>-3.3424000000000002E-2</v>
      </c>
    </row>
    <row r="381" spans="1:2">
      <c r="A381" s="3">
        <v>37408</v>
      </c>
      <c r="B381" s="9">
        <v>2.1932500000000001E-2</v>
      </c>
    </row>
    <row r="382" spans="1:2">
      <c r="A382" s="3">
        <v>37438</v>
      </c>
      <c r="B382" s="9">
        <v>0.1199525</v>
      </c>
    </row>
    <row r="383" spans="1:2">
      <c r="A383" s="3">
        <v>37469</v>
      </c>
      <c r="B383" s="9">
        <v>0.17943999999999999</v>
      </c>
    </row>
    <row r="384" spans="1:2">
      <c r="A384" s="3">
        <v>37500</v>
      </c>
      <c r="B384" s="9">
        <v>0.19675999999999999</v>
      </c>
    </row>
    <row r="385" spans="1:2">
      <c r="A385" s="3">
        <v>37530</v>
      </c>
      <c r="B385" s="9">
        <v>0.19611000000000001</v>
      </c>
    </row>
    <row r="386" spans="1:2">
      <c r="A386" s="3">
        <v>37561</v>
      </c>
      <c r="B386" s="9">
        <v>0.17571200000000001</v>
      </c>
    </row>
    <row r="387" spans="1:2">
      <c r="A387" s="3">
        <v>37591</v>
      </c>
      <c r="B387" s="9">
        <v>0.1447975</v>
      </c>
    </row>
    <row r="388" spans="1:2">
      <c r="A388" s="3">
        <v>37622</v>
      </c>
      <c r="B388" s="9">
        <v>6.5724000000000005E-2</v>
      </c>
    </row>
    <row r="389" spans="1:2">
      <c r="A389" s="3">
        <v>37653</v>
      </c>
      <c r="B389" s="9">
        <v>2.3345000000000001E-2</v>
      </c>
    </row>
    <row r="390" spans="1:2">
      <c r="A390" s="3">
        <v>37681</v>
      </c>
      <c r="B390" s="9">
        <v>-2.9750000000000002E-3</v>
      </c>
    </row>
    <row r="391" spans="1:2">
      <c r="A391" s="3">
        <v>37712</v>
      </c>
      <c r="B391" s="9">
        <v>-5.2200000000000003E-2</v>
      </c>
    </row>
    <row r="392" spans="1:2">
      <c r="A392" s="3">
        <v>37742</v>
      </c>
      <c r="B392" s="9">
        <v>-6.5296000000000007E-2</v>
      </c>
    </row>
    <row r="393" spans="1:2">
      <c r="A393" s="3">
        <v>37773</v>
      </c>
      <c r="B393" s="9">
        <v>-7.0910000000000001E-2</v>
      </c>
    </row>
    <row r="394" spans="1:2">
      <c r="A394" s="3">
        <v>37803</v>
      </c>
      <c r="B394" s="9">
        <v>-0.1383125</v>
      </c>
    </row>
    <row r="395" spans="1:2">
      <c r="A395" s="3">
        <v>37834</v>
      </c>
      <c r="B395" s="9">
        <v>-0.183036</v>
      </c>
    </row>
    <row r="396" spans="1:2">
      <c r="A396" s="3">
        <v>37865</v>
      </c>
      <c r="B396" s="9">
        <v>-0.18842249999999999</v>
      </c>
    </row>
    <row r="397" spans="1:2">
      <c r="A397" s="3">
        <v>37895</v>
      </c>
      <c r="B397" s="9">
        <v>-0.221752</v>
      </c>
    </row>
    <row r="398" spans="1:2">
      <c r="A398" s="3">
        <v>37926</v>
      </c>
      <c r="B398" s="9">
        <v>-0.2507875</v>
      </c>
    </row>
    <row r="399" spans="1:2">
      <c r="A399" s="3">
        <v>37956</v>
      </c>
      <c r="B399" s="9">
        <v>-0.26912000000000003</v>
      </c>
    </row>
    <row r="400" spans="1:2">
      <c r="A400" s="3">
        <v>37987</v>
      </c>
      <c r="B400" s="9">
        <v>-0.319554</v>
      </c>
    </row>
    <row r="401" spans="1:2">
      <c r="A401" s="3">
        <v>38018</v>
      </c>
      <c r="B401" s="9">
        <v>-0.33820749999999999</v>
      </c>
    </row>
    <row r="402" spans="1:2">
      <c r="A402" s="3">
        <v>38047</v>
      </c>
      <c r="B402" s="9">
        <v>-0.33509</v>
      </c>
    </row>
    <row r="403" spans="1:2">
      <c r="A403" s="3">
        <v>38078</v>
      </c>
      <c r="B403" s="9">
        <v>-0.35372799999999999</v>
      </c>
    </row>
    <row r="404" spans="1:2">
      <c r="A404" s="3">
        <v>38108</v>
      </c>
      <c r="B404" s="9">
        <v>-0.33384000000000003</v>
      </c>
    </row>
    <row r="405" spans="1:2">
      <c r="A405" s="3">
        <v>38139</v>
      </c>
      <c r="B405" s="9">
        <v>-0.30742750000000002</v>
      </c>
    </row>
    <row r="406" spans="1:2">
      <c r="A406" s="3">
        <v>38169</v>
      </c>
      <c r="B406" s="9">
        <v>-0.29863400000000001</v>
      </c>
    </row>
    <row r="407" spans="1:2">
      <c r="A407" s="3">
        <v>38200</v>
      </c>
      <c r="B407" s="9">
        <v>-0.27283249999999998</v>
      </c>
    </row>
    <row r="408" spans="1:2">
      <c r="A408" s="3">
        <v>38231</v>
      </c>
      <c r="B408" s="9">
        <v>-0.2463775</v>
      </c>
    </row>
    <row r="409" spans="1:2">
      <c r="A409" s="3">
        <v>38261</v>
      </c>
      <c r="B409" s="9">
        <v>-0.25606600000000002</v>
      </c>
    </row>
    <row r="410" spans="1:2">
      <c r="A410" s="3">
        <v>38292</v>
      </c>
      <c r="B410" s="9">
        <v>-0.2739375</v>
      </c>
    </row>
    <row r="411" spans="1:2">
      <c r="A411" s="3">
        <v>38322</v>
      </c>
      <c r="B411" s="9">
        <v>-0.26828200000000002</v>
      </c>
    </row>
    <row r="412" spans="1:2">
      <c r="A412" s="3">
        <v>38353</v>
      </c>
      <c r="B412" s="9">
        <v>-0.26013750000000002</v>
      </c>
    </row>
    <row r="413" spans="1:2">
      <c r="A413" s="3">
        <v>38384</v>
      </c>
      <c r="B413" s="9">
        <v>-0.26347999999999999</v>
      </c>
    </row>
    <row r="414" spans="1:2">
      <c r="A414" s="3">
        <v>38412</v>
      </c>
      <c r="B414" s="9">
        <v>-0.24878249999999999</v>
      </c>
    </row>
    <row r="415" spans="1:2">
      <c r="A415" s="3">
        <v>38443</v>
      </c>
      <c r="B415" s="9">
        <v>-0.190112</v>
      </c>
    </row>
    <row r="416" spans="1:2">
      <c r="A416" s="3">
        <v>38473</v>
      </c>
      <c r="B416" s="9">
        <v>-0.1357775</v>
      </c>
    </row>
    <row r="417" spans="1:2">
      <c r="A417" s="3">
        <v>38504</v>
      </c>
      <c r="B417" s="9">
        <v>-0.1346175</v>
      </c>
    </row>
    <row r="418" spans="1:2">
      <c r="A418" s="3">
        <v>38534</v>
      </c>
      <c r="B418" s="9">
        <v>-0.14433799999999999</v>
      </c>
    </row>
    <row r="419" spans="1:2">
      <c r="A419" s="3">
        <v>38565</v>
      </c>
      <c r="B419" s="9">
        <v>-0.13385</v>
      </c>
    </row>
    <row r="420" spans="1:2">
      <c r="A420" s="3">
        <v>38596</v>
      </c>
      <c r="B420" s="9">
        <v>-0.13725999999999999</v>
      </c>
    </row>
    <row r="421" spans="1:2">
      <c r="A421" s="3">
        <v>38626</v>
      </c>
      <c r="B421" s="9">
        <v>-0.16254250000000001</v>
      </c>
    </row>
    <row r="422" spans="1:2">
      <c r="A422" s="3">
        <v>38657</v>
      </c>
      <c r="B422" s="9">
        <v>-0.17113</v>
      </c>
    </row>
    <row r="423" spans="1:2">
      <c r="A423" s="3">
        <v>38687</v>
      </c>
      <c r="B423" s="9">
        <v>-0.16203600000000001</v>
      </c>
    </row>
    <row r="424" spans="1:2">
      <c r="A424" s="3">
        <v>38718</v>
      </c>
      <c r="B424" s="9">
        <v>-0.15710250000000001</v>
      </c>
    </row>
    <row r="425" spans="1:2">
      <c r="A425" s="3">
        <v>38749</v>
      </c>
      <c r="B425" s="9">
        <v>-0.16268750000000001</v>
      </c>
    </row>
    <row r="426" spans="1:2">
      <c r="A426" s="3">
        <v>38777</v>
      </c>
      <c r="B426" s="9">
        <v>-0.173926</v>
      </c>
    </row>
    <row r="427" spans="1:2">
      <c r="A427" s="3">
        <v>38808</v>
      </c>
      <c r="B427" s="9">
        <v>-0.17876249999999999</v>
      </c>
    </row>
    <row r="428" spans="1:2">
      <c r="A428" s="3">
        <v>38838</v>
      </c>
      <c r="B428" s="9">
        <v>-0.17315749999999999</v>
      </c>
    </row>
    <row r="429" spans="1:2">
      <c r="A429" s="3">
        <v>38869</v>
      </c>
      <c r="B429" s="9">
        <v>-0.16869799999999999</v>
      </c>
    </row>
    <row r="430" spans="1:2">
      <c r="A430" s="3">
        <v>38899</v>
      </c>
      <c r="B430" s="9">
        <v>-0.14358499999999999</v>
      </c>
    </row>
    <row r="431" spans="1:2">
      <c r="A431" s="3">
        <v>38930</v>
      </c>
      <c r="B431" s="9">
        <v>-0.11641749999999999</v>
      </c>
    </row>
    <row r="432" spans="1:2">
      <c r="A432" s="3">
        <v>38961</v>
      </c>
      <c r="B432" s="9">
        <v>-0.10344200000000001</v>
      </c>
    </row>
    <row r="433" spans="1:2">
      <c r="A433" s="3">
        <v>38991</v>
      </c>
      <c r="B433" s="9">
        <v>-8.8772500000000004E-2</v>
      </c>
    </row>
    <row r="434" spans="1:2">
      <c r="A434" s="3">
        <v>39022</v>
      </c>
      <c r="B434" s="9">
        <v>-7.07425E-2</v>
      </c>
    </row>
    <row r="435" spans="1:2">
      <c r="A435" s="3">
        <v>39052</v>
      </c>
      <c r="B435" s="9">
        <v>-8.4631999999999999E-2</v>
      </c>
    </row>
    <row r="436" spans="1:2">
      <c r="A436" s="3">
        <v>39083</v>
      </c>
      <c r="B436" s="9">
        <v>-0.1330575</v>
      </c>
    </row>
    <row r="437" spans="1:2">
      <c r="A437" s="3">
        <v>39114</v>
      </c>
      <c r="B437" s="9">
        <v>-0.14581749999999999</v>
      </c>
    </row>
    <row r="438" spans="1:2">
      <c r="A438" s="3">
        <v>39142</v>
      </c>
      <c r="B438" s="9">
        <v>-0.120846</v>
      </c>
    </row>
    <row r="439" spans="1:2">
      <c r="A439" s="3">
        <v>39173</v>
      </c>
      <c r="B439" s="9">
        <v>-0.11218500000000001</v>
      </c>
    </row>
    <row r="440" spans="1:2">
      <c r="A440" s="3">
        <v>39203</v>
      </c>
      <c r="B440" s="9">
        <v>-0.1444925</v>
      </c>
    </row>
    <row r="441" spans="1:2">
      <c r="A441" s="3">
        <v>39234</v>
      </c>
      <c r="B441" s="9">
        <v>-0.19232199999999999</v>
      </c>
    </row>
    <row r="442" spans="1:2">
      <c r="A442" s="3">
        <v>39264</v>
      </c>
      <c r="B442" s="9">
        <v>-5.4949999999999999E-2</v>
      </c>
    </row>
    <row r="443" spans="1:2">
      <c r="A443" s="3">
        <v>39295</v>
      </c>
      <c r="B443" s="9">
        <v>0.297018</v>
      </c>
    </row>
    <row r="444" spans="1:2">
      <c r="A444" s="3">
        <v>39326</v>
      </c>
      <c r="B444" s="9">
        <v>0.39763999999999999</v>
      </c>
    </row>
    <row r="445" spans="1:2">
      <c r="A445" s="3">
        <v>39356</v>
      </c>
      <c r="B445" s="9">
        <v>0.30007499999999998</v>
      </c>
    </row>
    <row r="446" spans="1:2">
      <c r="A446" s="3">
        <v>39387</v>
      </c>
      <c r="B446" s="9">
        <v>0.42881799999999998</v>
      </c>
    </row>
    <row r="447" spans="1:2">
      <c r="A447" s="3">
        <v>39417</v>
      </c>
      <c r="B447" s="9">
        <v>0.61514000000000002</v>
      </c>
    </row>
    <row r="448" spans="1:2">
      <c r="A448" s="3">
        <v>39448</v>
      </c>
      <c r="B448" s="9">
        <v>0.67244000000000004</v>
      </c>
    </row>
    <row r="449" spans="1:2">
      <c r="A449" s="3">
        <v>39479</v>
      </c>
      <c r="B449" s="9">
        <v>0.87895199999999996</v>
      </c>
    </row>
    <row r="450" spans="1:2">
      <c r="A450" s="3">
        <v>39508</v>
      </c>
      <c r="B450" s="9">
        <v>1.0635775000000001</v>
      </c>
    </row>
    <row r="451" spans="1:2">
      <c r="A451" s="3">
        <v>39539</v>
      </c>
      <c r="B451" s="9">
        <v>0.88112749999999995</v>
      </c>
    </row>
    <row r="452" spans="1:2">
      <c r="A452" s="3">
        <v>39569</v>
      </c>
      <c r="B452" s="9">
        <v>0.69124200000000002</v>
      </c>
    </row>
    <row r="453" spans="1:2">
      <c r="A453" s="3">
        <v>39600</v>
      </c>
      <c r="B453" s="9">
        <v>0.78032749999999995</v>
      </c>
    </row>
    <row r="454" spans="1:2">
      <c r="A454" s="3">
        <v>39630</v>
      </c>
      <c r="B454" s="9">
        <v>0.87653999999999999</v>
      </c>
    </row>
    <row r="455" spans="1:2">
      <c r="A455" s="3">
        <v>39661</v>
      </c>
      <c r="B455" s="9">
        <v>0.91710400000000003</v>
      </c>
    </row>
    <row r="456" spans="1:2">
      <c r="A456" s="3">
        <v>39692</v>
      </c>
      <c r="B456" s="9">
        <v>1.3176375</v>
      </c>
    </row>
    <row r="457" spans="1:2">
      <c r="A457" s="3">
        <v>39722</v>
      </c>
      <c r="B457" s="9">
        <v>2.0698919999999998</v>
      </c>
    </row>
    <row r="458" spans="1:2">
      <c r="A458" s="3">
        <v>39753</v>
      </c>
      <c r="B458" s="9">
        <v>2.5938574999999999</v>
      </c>
    </row>
    <row r="459" spans="1:2">
      <c r="A459" s="3">
        <v>39783</v>
      </c>
      <c r="B459" s="9">
        <v>2.5961249999999998</v>
      </c>
    </row>
    <row r="460" spans="1:2">
      <c r="A460" s="3">
        <v>39814</v>
      </c>
      <c r="B460" s="9">
        <v>2.0706859999999998</v>
      </c>
    </row>
    <row r="461" spans="1:2">
      <c r="A461" s="3">
        <v>39845</v>
      </c>
      <c r="B461" s="9">
        <v>1.8593774999999999</v>
      </c>
    </row>
    <row r="462" spans="1:2">
      <c r="A462" s="3">
        <v>39873</v>
      </c>
      <c r="B462" s="9">
        <v>1.8743274999999999</v>
      </c>
    </row>
    <row r="463" spans="1:2">
      <c r="A463" s="3">
        <v>39904</v>
      </c>
      <c r="B463" s="9">
        <v>1.5603425</v>
      </c>
    </row>
    <row r="464" spans="1:2">
      <c r="A464" s="3">
        <v>39934</v>
      </c>
      <c r="B464" s="9">
        <v>1.110752</v>
      </c>
    </row>
    <row r="465" spans="1:2">
      <c r="A465" s="3">
        <v>39965</v>
      </c>
      <c r="B465" s="9">
        <v>0.86598249999999999</v>
      </c>
    </row>
    <row r="466" spans="1:2">
      <c r="A466" s="3">
        <v>39995</v>
      </c>
      <c r="B466" s="9">
        <v>0.70083600000000001</v>
      </c>
    </row>
    <row r="467" spans="1:2">
      <c r="A467" s="3">
        <v>40026</v>
      </c>
      <c r="B467" s="9">
        <v>0.50288750000000004</v>
      </c>
    </row>
    <row r="468" spans="1:2">
      <c r="A468" s="3">
        <v>40057</v>
      </c>
      <c r="B468" s="9">
        <v>0.38856249999999998</v>
      </c>
    </row>
    <row r="469" spans="1:2">
      <c r="A469" s="3">
        <v>40087</v>
      </c>
      <c r="B469" s="9">
        <v>0.31464999999999999</v>
      </c>
    </row>
    <row r="470" spans="1:2">
      <c r="A470" s="3">
        <v>40118</v>
      </c>
      <c r="B470" s="9">
        <v>0.2494875</v>
      </c>
    </row>
    <row r="471" spans="1:2">
      <c r="A471" s="3">
        <v>40148</v>
      </c>
      <c r="B471" s="9">
        <v>0.1052975</v>
      </c>
    </row>
    <row r="472" spans="1:2">
      <c r="A472" s="3">
        <v>40179</v>
      </c>
      <c r="B472" s="9">
        <v>-9.1839999999999995E-3</v>
      </c>
    </row>
    <row r="473" spans="1:2">
      <c r="A473" s="3">
        <v>40210</v>
      </c>
      <c r="B473" s="9">
        <v>2.11475E-2</v>
      </c>
    </row>
    <row r="474" spans="1:2">
      <c r="A474" s="3">
        <v>40238</v>
      </c>
      <c r="B474" s="9">
        <v>-8.3302500000000002E-2</v>
      </c>
    </row>
    <row r="475" spans="1:2">
      <c r="A475" s="3">
        <v>40269</v>
      </c>
      <c r="B475" s="9">
        <v>-0.154172</v>
      </c>
    </row>
    <row r="476" spans="1:2">
      <c r="A476" s="3">
        <v>40299</v>
      </c>
      <c r="B476" s="9">
        <v>4.0927499999999999E-2</v>
      </c>
    </row>
    <row r="477" spans="1:2">
      <c r="A477" s="3">
        <v>40330</v>
      </c>
      <c r="B477" s="9">
        <v>0.14094999999999999</v>
      </c>
    </row>
    <row r="478" spans="1:2">
      <c r="A478" s="3">
        <v>40360</v>
      </c>
      <c r="B478" s="9">
        <v>5.7453999999999998E-2</v>
      </c>
    </row>
    <row r="479" spans="1:2">
      <c r="A479" s="3">
        <v>40391</v>
      </c>
      <c r="B479" s="9">
        <v>1.26625E-2</v>
      </c>
    </row>
    <row r="480" spans="1:2">
      <c r="A480" s="3">
        <v>40422</v>
      </c>
      <c r="B480" s="9">
        <v>-1.6982500000000001E-2</v>
      </c>
    </row>
    <row r="481" spans="1:2">
      <c r="A481" s="3">
        <v>40452</v>
      </c>
      <c r="B481" s="9">
        <v>-0.14987</v>
      </c>
    </row>
    <row r="482" spans="1:2">
      <c r="A482" s="3">
        <v>40483</v>
      </c>
      <c r="B482" s="9">
        <v>-0.26143250000000001</v>
      </c>
    </row>
    <row r="483" spans="1:2">
      <c r="A483" s="3">
        <v>40513</v>
      </c>
      <c r="B483" s="9">
        <v>-0.32669399999999998</v>
      </c>
    </row>
    <row r="484" spans="1:2">
      <c r="A484" s="3">
        <v>40544</v>
      </c>
      <c r="B484" s="9">
        <v>-0.39334249999999998</v>
      </c>
    </row>
    <row r="485" spans="1:2">
      <c r="A485" s="3">
        <v>40575</v>
      </c>
      <c r="B485" s="9">
        <v>-0.40054499999999998</v>
      </c>
    </row>
    <row r="486" spans="1:2">
      <c r="A486" s="3">
        <v>40603</v>
      </c>
      <c r="B486" s="9">
        <v>-0.35184749999999998</v>
      </c>
    </row>
    <row r="487" spans="1:2">
      <c r="A487" s="3">
        <v>40634</v>
      </c>
      <c r="B487" s="9">
        <v>-0.36379800000000001</v>
      </c>
    </row>
    <row r="488" spans="1:2">
      <c r="A488" s="3">
        <v>40664</v>
      </c>
      <c r="B488" s="9">
        <v>-0.35312749999999998</v>
      </c>
    </row>
    <row r="489" spans="1:2">
      <c r="A489" s="3">
        <v>40695</v>
      </c>
      <c r="B489" s="9">
        <v>-0.31312250000000003</v>
      </c>
    </row>
    <row r="490" spans="1:2">
      <c r="A490" s="3">
        <v>40725</v>
      </c>
      <c r="B490" s="9">
        <v>-0.26912399999999997</v>
      </c>
    </row>
    <row r="491" spans="1:2">
      <c r="A491" s="3">
        <v>40756</v>
      </c>
      <c r="B491" s="9">
        <v>-4.8085000000000003E-2</v>
      </c>
    </row>
    <row r="492" spans="1:2">
      <c r="A492" s="3">
        <v>40787</v>
      </c>
      <c r="B492" s="9">
        <v>0.12138400000000001</v>
      </c>
    </row>
    <row r="493" spans="1:2">
      <c r="A493" s="3">
        <v>40817</v>
      </c>
      <c r="B493" s="9">
        <v>9.5372499999999999E-2</v>
      </c>
    </row>
    <row r="494" spans="1:2">
      <c r="A494" s="3">
        <v>40848</v>
      </c>
      <c r="B494" s="9">
        <v>8.4015000000000006E-2</v>
      </c>
    </row>
    <row r="495" spans="1:2">
      <c r="A495" s="3">
        <v>40878</v>
      </c>
      <c r="B495" s="9">
        <v>8.659E-2</v>
      </c>
    </row>
    <row r="496" spans="1:2">
      <c r="A496" s="3">
        <v>40909</v>
      </c>
      <c r="B496" s="9">
        <v>-4.1055000000000001E-2</v>
      </c>
    </row>
    <row r="497" spans="1:2">
      <c r="A497" s="3">
        <v>40940</v>
      </c>
      <c r="B497" s="9">
        <v>-0.13718250000000001</v>
      </c>
    </row>
    <row r="498" spans="1:2">
      <c r="A498" s="3">
        <v>40969</v>
      </c>
      <c r="B498" s="9">
        <v>-0.17174400000000001</v>
      </c>
    </row>
    <row r="499" spans="1:2">
      <c r="A499" s="3">
        <v>41000</v>
      </c>
      <c r="B499" s="9">
        <v>-0.1457775</v>
      </c>
    </row>
    <row r="500" spans="1:2">
      <c r="A500" s="3">
        <v>41030</v>
      </c>
      <c r="B500" s="9">
        <v>-2.82075E-2</v>
      </c>
    </row>
    <row r="501" spans="1:2">
      <c r="A501" s="3">
        <v>41061</v>
      </c>
      <c r="B501" s="9">
        <v>5.5232000000000003E-2</v>
      </c>
    </row>
    <row r="502" spans="1:2">
      <c r="A502" s="3">
        <v>41091</v>
      </c>
      <c r="B502" s="9">
        <v>3.5349999999999999E-3</v>
      </c>
    </row>
    <row r="503" spans="1:2">
      <c r="A503" s="3">
        <v>41122</v>
      </c>
      <c r="B503" s="9">
        <v>-6.9858000000000003E-2</v>
      </c>
    </row>
    <row r="504" spans="1:2">
      <c r="A504" s="3">
        <v>41153</v>
      </c>
      <c r="B504" s="9">
        <v>-0.14017750000000001</v>
      </c>
    </row>
    <row r="505" spans="1:2">
      <c r="A505" s="3">
        <v>41183</v>
      </c>
      <c r="B505" s="9">
        <v>-0.16136</v>
      </c>
    </row>
    <row r="506" spans="1:2">
      <c r="A506" s="3">
        <v>41214</v>
      </c>
      <c r="B506" s="9">
        <v>-0.133072</v>
      </c>
    </row>
    <row r="507" spans="1:2">
      <c r="A507" s="3">
        <v>41244</v>
      </c>
      <c r="B507" s="9">
        <v>-0.17549000000000001</v>
      </c>
    </row>
    <row r="508" spans="1:2">
      <c r="A508" s="3">
        <v>41275</v>
      </c>
      <c r="B508" s="9">
        <v>-0.2369725</v>
      </c>
    </row>
    <row r="509" spans="1:2">
      <c r="A509" s="3">
        <v>41306</v>
      </c>
      <c r="B509" s="9">
        <v>-0.26183250000000002</v>
      </c>
    </row>
    <row r="510" spans="1:2">
      <c r="A510" s="3">
        <v>41334</v>
      </c>
      <c r="B510" s="9">
        <v>-0.288796</v>
      </c>
    </row>
    <row r="511" spans="1:2">
      <c r="A511" s="3">
        <v>41365</v>
      </c>
      <c r="B511" s="9">
        <v>-0.34860999999999998</v>
      </c>
    </row>
    <row r="512" spans="1:2">
      <c r="A512" s="3">
        <v>41395</v>
      </c>
      <c r="B512" s="9">
        <v>-0.39329399999999998</v>
      </c>
    </row>
    <row r="513" spans="1:2">
      <c r="A513" s="3">
        <v>41426</v>
      </c>
      <c r="B513" s="9">
        <v>-0.34377750000000001</v>
      </c>
    </row>
    <row r="514" spans="1:2">
      <c r="A514" s="3">
        <v>41456</v>
      </c>
      <c r="B514" s="9">
        <v>-0.32918750000000002</v>
      </c>
    </row>
    <row r="515" spans="1:2">
      <c r="A515" s="3">
        <v>41487</v>
      </c>
      <c r="B515" s="9">
        <v>-0.33905999999999997</v>
      </c>
    </row>
    <row r="516" spans="1:2">
      <c r="A516" s="3">
        <v>41518</v>
      </c>
      <c r="B516" s="9">
        <v>-0.34533249999999999</v>
      </c>
    </row>
    <row r="517" spans="1:2">
      <c r="A517" s="3">
        <v>41548</v>
      </c>
      <c r="B517" s="9">
        <v>-0.381135</v>
      </c>
    </row>
    <row r="518" spans="1:2">
      <c r="A518" s="3">
        <v>41579</v>
      </c>
      <c r="B518" s="9">
        <v>-0.42943999999999999</v>
      </c>
    </row>
    <row r="519" spans="1:2">
      <c r="A519" s="3">
        <v>41609</v>
      </c>
      <c r="B519" s="9">
        <v>-0.45916750000000001</v>
      </c>
    </row>
    <row r="520" spans="1:2">
      <c r="A520" s="3">
        <v>41640</v>
      </c>
      <c r="B520" s="9">
        <v>-0.44202000000000002</v>
      </c>
    </row>
    <row r="521" spans="1:2">
      <c r="A521" s="3">
        <v>41671</v>
      </c>
      <c r="B521" s="9">
        <v>-0.42291000000000001</v>
      </c>
    </row>
    <row r="522" spans="1:2">
      <c r="A522" s="3">
        <v>41699</v>
      </c>
      <c r="B522" s="9">
        <v>-0.41002499999999997</v>
      </c>
    </row>
    <row r="523" spans="1:2">
      <c r="A523" s="3">
        <v>41730</v>
      </c>
      <c r="B523" s="9">
        <v>-0.38363000000000003</v>
      </c>
    </row>
    <row r="524" spans="1:2">
      <c r="A524" s="3">
        <v>41760</v>
      </c>
      <c r="B524" s="9">
        <v>-0.38233800000000001</v>
      </c>
    </row>
    <row r="525" spans="1:2">
      <c r="A525" s="3">
        <v>41791</v>
      </c>
      <c r="B525" s="9">
        <v>-0.40032000000000001</v>
      </c>
    </row>
    <row r="526" spans="1:2">
      <c r="A526" s="3">
        <v>41821</v>
      </c>
      <c r="B526" s="9">
        <v>-0.38599499999999998</v>
      </c>
    </row>
    <row r="527" spans="1:2">
      <c r="A527" s="3">
        <v>41852</v>
      </c>
      <c r="B527" s="9">
        <v>-0.35646</v>
      </c>
    </row>
    <row r="528" spans="1:2">
      <c r="A528" s="3">
        <v>41883</v>
      </c>
      <c r="B528" s="9">
        <v>-0.30399749999999998</v>
      </c>
    </row>
    <row r="529" spans="1:2">
      <c r="A529" s="3">
        <v>41913</v>
      </c>
      <c r="B529" s="9">
        <v>-0.25846400000000003</v>
      </c>
    </row>
    <row r="530" spans="1:2">
      <c r="A530" s="3">
        <v>41944</v>
      </c>
      <c r="B530" s="9">
        <v>-0.25102999999999998</v>
      </c>
    </row>
    <row r="531" spans="1:2">
      <c r="A531" s="3">
        <v>41974</v>
      </c>
      <c r="B531" s="9">
        <v>-0.1868175</v>
      </c>
    </row>
    <row r="532" spans="1:2">
      <c r="A532" s="3">
        <v>42005</v>
      </c>
      <c r="B532" s="9">
        <v>-0.105308</v>
      </c>
    </row>
    <row r="533" spans="1:2">
      <c r="A533" s="3">
        <v>42036</v>
      </c>
      <c r="B533" s="9">
        <v>-9.9637500000000004E-2</v>
      </c>
    </row>
    <row r="534" spans="1:2">
      <c r="A534" s="3">
        <v>42064</v>
      </c>
      <c r="B534" s="9">
        <v>-0.12197</v>
      </c>
    </row>
    <row r="535" spans="1:2">
      <c r="A535" s="3">
        <v>42095</v>
      </c>
      <c r="B535" s="9">
        <v>-0.1336125</v>
      </c>
    </row>
    <row r="536" spans="1:2">
      <c r="A536" s="3">
        <v>42125</v>
      </c>
      <c r="B536" s="9">
        <v>-0.13736200000000001</v>
      </c>
    </row>
    <row r="537" spans="1:2">
      <c r="A537" s="3">
        <v>42156</v>
      </c>
      <c r="B537" s="9">
        <v>-0.12569</v>
      </c>
    </row>
    <row r="538" spans="1:2">
      <c r="A538" s="3">
        <v>42186</v>
      </c>
      <c r="B538" s="9">
        <v>-7.7920000000000003E-2</v>
      </c>
    </row>
    <row r="539" spans="1:2">
      <c r="A539" s="3">
        <v>42217</v>
      </c>
      <c r="B539" s="9">
        <v>1.157E-2</v>
      </c>
    </row>
    <row r="540" spans="1:2">
      <c r="A540" s="3">
        <v>42248</v>
      </c>
      <c r="B540" s="9">
        <v>6.0415000000000003E-2</v>
      </c>
    </row>
    <row r="541" spans="1:2">
      <c r="A541" s="3">
        <v>42278</v>
      </c>
      <c r="B541" s="9">
        <v>4.6429999999999999E-2</v>
      </c>
    </row>
    <row r="542" spans="1:2">
      <c r="A542" s="3">
        <v>42309</v>
      </c>
      <c r="B542" s="9">
        <v>6.5189999999999998E-2</v>
      </c>
    </row>
    <row r="543" spans="1:2">
      <c r="A543" s="3">
        <v>42339</v>
      </c>
      <c r="B543" s="9">
        <v>0.1538725</v>
      </c>
    </row>
    <row r="544" spans="1:2">
      <c r="A544" s="3">
        <v>42370</v>
      </c>
      <c r="B544" s="9">
        <v>0.26449600000000001</v>
      </c>
    </row>
    <row r="545" spans="1:2">
      <c r="A545" s="3">
        <v>42401</v>
      </c>
      <c r="B545" s="9">
        <v>0.2925025</v>
      </c>
    </row>
    <row r="546" spans="1:2">
      <c r="A546" s="3">
        <v>42430</v>
      </c>
      <c r="B546" s="9">
        <v>0.19299250000000001</v>
      </c>
    </row>
    <row r="547" spans="1:2">
      <c r="A547" s="3">
        <v>42461</v>
      </c>
      <c r="B547" s="9">
        <v>0.13219600000000001</v>
      </c>
    </row>
    <row r="548" spans="1:2">
      <c r="A548" s="3">
        <v>42491</v>
      </c>
      <c r="B548" s="9">
        <v>0.14431250000000001</v>
      </c>
    </row>
    <row r="549" spans="1:2">
      <c r="A549" s="3">
        <v>42522</v>
      </c>
      <c r="B549" s="9">
        <v>0.15842249999999999</v>
      </c>
    </row>
    <row r="550" spans="1:2">
      <c r="A550" s="3">
        <v>42552</v>
      </c>
      <c r="B550" s="9">
        <v>0.137484</v>
      </c>
    </row>
    <row r="551" spans="1:2">
      <c r="A551" s="3">
        <v>42583</v>
      </c>
      <c r="B551" s="9">
        <v>9.7629999999999995E-2</v>
      </c>
    </row>
    <row r="552" spans="1:2">
      <c r="A552" s="3">
        <v>42614</v>
      </c>
      <c r="B552" s="9">
        <v>0.12389</v>
      </c>
    </row>
    <row r="553" spans="1:2">
      <c r="A553" s="3">
        <v>42644</v>
      </c>
      <c r="B553" s="9">
        <v>0.12323000000000001</v>
      </c>
    </row>
    <row r="554" spans="1:2">
      <c r="A554" s="3">
        <v>42675</v>
      </c>
      <c r="B554" s="9">
        <v>8.2195000000000004E-2</v>
      </c>
    </row>
    <row r="555" spans="1:2">
      <c r="A555" s="3">
        <v>42705</v>
      </c>
      <c r="B555" s="9">
        <v>2.5184000000000002E-2</v>
      </c>
    </row>
    <row r="556" spans="1:2">
      <c r="A556" s="3">
        <v>42736</v>
      </c>
      <c r="B556" s="9">
        <v>-2.4397499999999999E-2</v>
      </c>
    </row>
    <row r="557" spans="1:2">
      <c r="A557" s="3">
        <v>42767</v>
      </c>
      <c r="B557" s="9">
        <v>-4.8537499999999997E-2</v>
      </c>
    </row>
    <row r="558" spans="1:2">
      <c r="A558" s="3">
        <v>42795</v>
      </c>
      <c r="B558" s="9">
        <v>-3.3376000000000003E-2</v>
      </c>
    </row>
    <row r="559" spans="1:2">
      <c r="A559" s="3">
        <v>42826</v>
      </c>
      <c r="B559" s="9">
        <v>-3.7012499999999997E-2</v>
      </c>
    </row>
    <row r="560" spans="1:2">
      <c r="A560" s="3">
        <v>42856</v>
      </c>
      <c r="B560" s="9">
        <v>-4.5865000000000003E-2</v>
      </c>
    </row>
    <row r="561" spans="1:2">
      <c r="A561" s="3">
        <v>42887</v>
      </c>
      <c r="B561" s="9">
        <v>-7.1821999999999997E-2</v>
      </c>
    </row>
    <row r="562" spans="1:2">
      <c r="A562" s="3">
        <v>42917</v>
      </c>
      <c r="B562" s="9">
        <v>-9.9595000000000003E-2</v>
      </c>
    </row>
    <row r="563" spans="1:2">
      <c r="A563" s="3">
        <v>42948</v>
      </c>
      <c r="B563" s="9">
        <v>-9.3564999999999995E-2</v>
      </c>
    </row>
    <row r="564" spans="1:2">
      <c r="A564" s="3">
        <v>42979</v>
      </c>
      <c r="B564" s="9">
        <v>-9.5838000000000007E-2</v>
      </c>
    </row>
    <row r="565" spans="1:2">
      <c r="A565" s="3">
        <v>43009</v>
      </c>
      <c r="B565" s="9">
        <v>-0.126835</v>
      </c>
    </row>
    <row r="566" spans="1:2">
      <c r="A566" s="3">
        <v>43040</v>
      </c>
      <c r="B566" s="9">
        <v>-0.12787999999999999</v>
      </c>
    </row>
    <row r="567" spans="1:2">
      <c r="A567" s="3">
        <v>43070</v>
      </c>
      <c r="B567" s="9">
        <v>-0.12149600000000001</v>
      </c>
    </row>
    <row r="568" spans="1:2">
      <c r="A568" s="3">
        <v>43101</v>
      </c>
      <c r="B568" s="9">
        <v>-0.13613500000000001</v>
      </c>
    </row>
    <row r="569" spans="1:2">
      <c r="A569" s="3">
        <v>43132</v>
      </c>
      <c r="B569" s="9">
        <v>-0.11307</v>
      </c>
    </row>
    <row r="570" spans="1:2">
      <c r="A570" s="3">
        <v>43160</v>
      </c>
      <c r="B570" s="9">
        <v>-6.4846000000000001E-2</v>
      </c>
    </row>
    <row r="571" spans="1:2">
      <c r="A571" s="3">
        <v>43191</v>
      </c>
      <c r="B571" s="9">
        <v>-6.1539999999999997E-2</v>
      </c>
    </row>
    <row r="572" spans="1:2">
      <c r="A572" s="3">
        <v>43221</v>
      </c>
      <c r="B572" s="9">
        <v>-8.3617499999999997E-2</v>
      </c>
    </row>
    <row r="573" spans="1:2">
      <c r="A573" s="3">
        <v>43252</v>
      </c>
      <c r="B573" s="9">
        <v>-9.0971999999999997E-2</v>
      </c>
    </row>
    <row r="574" spans="1:2">
      <c r="A574" s="3">
        <v>43282</v>
      </c>
      <c r="B574" s="9">
        <v>-9.5362500000000003E-2</v>
      </c>
    </row>
    <row r="575" spans="1:2">
      <c r="A575" s="3">
        <v>43313</v>
      </c>
      <c r="B575" s="9">
        <v>-0.108268</v>
      </c>
    </row>
    <row r="576" spans="1:2">
      <c r="A576" s="3">
        <v>43344</v>
      </c>
      <c r="B576" s="9">
        <v>-0.11665</v>
      </c>
    </row>
    <row r="577" spans="1:2">
      <c r="A577" s="3">
        <v>43374</v>
      </c>
      <c r="B577" s="9">
        <v>-0.10344</v>
      </c>
    </row>
    <row r="578" spans="1:2">
      <c r="A578" s="3">
        <v>43405</v>
      </c>
      <c r="B578" s="9">
        <v>-3.2640000000000002E-2</v>
      </c>
    </row>
    <row r="579" spans="1:2">
      <c r="A579" s="3">
        <v>43435</v>
      </c>
      <c r="B579" s="9">
        <v>4.7620000000000003E-2</v>
      </c>
    </row>
    <row r="580" spans="1:2">
      <c r="A580" s="3">
        <v>43466</v>
      </c>
      <c r="B580" s="9">
        <v>1.6799999999999999E-2</v>
      </c>
    </row>
    <row r="581" spans="1:2">
      <c r="A581" s="3">
        <v>43497</v>
      </c>
      <c r="B581" s="9">
        <v>-5.0957500000000003E-2</v>
      </c>
    </row>
    <row r="582" spans="1:2">
      <c r="A582" s="3">
        <v>43525</v>
      </c>
      <c r="B582" s="9">
        <v>-7.7336000000000002E-2</v>
      </c>
    </row>
    <row r="583" spans="1:2">
      <c r="A583" s="3">
        <v>43556</v>
      </c>
      <c r="B583" s="9">
        <v>-8.4940000000000002E-2</v>
      </c>
    </row>
    <row r="584" spans="1:2">
      <c r="A584" s="3">
        <v>43586</v>
      </c>
      <c r="B584" s="9">
        <v>-6.2722E-2</v>
      </c>
    </row>
    <row r="585" spans="1:2">
      <c r="A585" s="3">
        <v>43617</v>
      </c>
      <c r="B585" s="9">
        <v>-4.25175E-2</v>
      </c>
    </row>
    <row r="586" spans="1:2">
      <c r="A586" s="3">
        <v>43647</v>
      </c>
      <c r="B586" s="9">
        <v>-3.9702500000000002E-2</v>
      </c>
    </row>
    <row r="587" spans="1:2">
      <c r="A587" s="3">
        <v>43678</v>
      </c>
      <c r="B587" s="9">
        <v>-8.5199999999999998E-3</v>
      </c>
    </row>
    <row r="588" spans="1:2">
      <c r="A588" s="3">
        <v>43709</v>
      </c>
      <c r="B588" s="9">
        <v>1.26275E-2</v>
      </c>
    </row>
    <row r="589" spans="1:2">
      <c r="A589" s="3">
        <v>43739</v>
      </c>
      <c r="B589" s="9">
        <v>-9.9450000000000007E-3</v>
      </c>
    </row>
    <row r="590" spans="1:2">
      <c r="A590" s="3">
        <v>43770</v>
      </c>
      <c r="B590" s="9">
        <v>-4.5705999999999997E-2</v>
      </c>
    </row>
    <row r="591" spans="1:2">
      <c r="A591" s="3">
        <v>43800</v>
      </c>
      <c r="B591" s="9">
        <v>-5.6825000000000001E-2</v>
      </c>
    </row>
    <row r="592" spans="1:2">
      <c r="A592" s="3">
        <v>43831</v>
      </c>
      <c r="B592" s="9">
        <v>-0.10527</v>
      </c>
    </row>
    <row r="593" spans="1:2">
      <c r="A593" s="3">
        <v>43862</v>
      </c>
      <c r="B593" s="9">
        <v>7.6325000000000004E-3</v>
      </c>
    </row>
    <row r="594" spans="1:2">
      <c r="A594" s="3">
        <v>43891</v>
      </c>
      <c r="B594" s="9">
        <v>0.48847750000000001</v>
      </c>
    </row>
    <row r="595" spans="1:2">
      <c r="A595" s="3">
        <v>43922</v>
      </c>
      <c r="B595" s="9">
        <v>0.72992749999999995</v>
      </c>
    </row>
    <row r="596" spans="1:2">
      <c r="A596" s="3">
        <v>43952</v>
      </c>
      <c r="B596" s="9">
        <v>0.47059600000000001</v>
      </c>
    </row>
    <row r="597" spans="1:2">
      <c r="A597" s="3">
        <v>43983</v>
      </c>
      <c r="B597" s="9">
        <v>0.18230250000000001</v>
      </c>
    </row>
    <row r="598" spans="1:2">
      <c r="A598" s="3">
        <v>44013</v>
      </c>
      <c r="B598" s="9">
        <v>7.8144000000000005E-2</v>
      </c>
    </row>
    <row r="599" spans="1:2">
      <c r="A599" s="3">
        <v>44044</v>
      </c>
      <c r="B599" s="9">
        <v>-1.2135E-2</v>
      </c>
    </row>
    <row r="600" spans="1:2">
      <c r="A600" s="3">
        <v>44075</v>
      </c>
      <c r="B600" s="9">
        <v>-2.743E-2</v>
      </c>
    </row>
    <row r="601" spans="1:2">
      <c r="A601" s="3">
        <v>44105</v>
      </c>
      <c r="B601" s="9">
        <v>-2.1124E-2</v>
      </c>
    </row>
    <row r="602" spans="1:2">
      <c r="A602" s="3">
        <v>44136</v>
      </c>
      <c r="B602" s="9">
        <v>-5.9507499999999998E-2</v>
      </c>
    </row>
    <row r="603" spans="1:2">
      <c r="A603" s="3">
        <v>44166</v>
      </c>
      <c r="B603" s="9">
        <v>-9.6420000000000006E-2</v>
      </c>
    </row>
    <row r="604" spans="1:2">
      <c r="A604" s="3">
        <v>44197</v>
      </c>
      <c r="B604" s="9">
        <v>-0.128166</v>
      </c>
    </row>
    <row r="605" spans="1:2">
      <c r="A605" s="3">
        <v>44228</v>
      </c>
      <c r="B605" s="9">
        <v>-0.1450275</v>
      </c>
    </row>
    <row r="606" spans="1:2">
      <c r="A606" s="3">
        <v>44256</v>
      </c>
      <c r="B606" s="9">
        <v>-0.15367749999999999</v>
      </c>
    </row>
    <row r="607" spans="1:2">
      <c r="A607" s="3">
        <v>44287</v>
      </c>
      <c r="B607" s="9">
        <v>-0.18317600000000001</v>
      </c>
    </row>
    <row r="608" spans="1:2">
      <c r="A608" s="3">
        <v>44317</v>
      </c>
      <c r="B608" s="9">
        <v>-0.19528499999999999</v>
      </c>
    </row>
    <row r="609" spans="1:2">
      <c r="A609" s="3">
        <v>44348</v>
      </c>
      <c r="B609" s="9">
        <v>-0.18060000000000001</v>
      </c>
    </row>
    <row r="610" spans="1:2">
      <c r="A610" s="3">
        <v>44378</v>
      </c>
      <c r="B610" s="9">
        <v>-0.16097</v>
      </c>
    </row>
    <row r="611" spans="1:2">
      <c r="A611" s="3">
        <v>44409</v>
      </c>
      <c r="B611" s="9">
        <v>-0.14266000000000001</v>
      </c>
    </row>
    <row r="612" spans="1:2">
      <c r="A612" s="3">
        <v>44440</v>
      </c>
      <c r="B612" s="9">
        <v>-0.14591999999999999</v>
      </c>
    </row>
    <row r="613" spans="1:2">
      <c r="A613" s="3">
        <v>44470</v>
      </c>
      <c r="B613" s="9">
        <v>-0.141844</v>
      </c>
    </row>
    <row r="614" spans="1:2">
      <c r="A614" s="3">
        <v>44501</v>
      </c>
      <c r="B614" s="9">
        <v>-0.11271</v>
      </c>
    </row>
    <row r="615" spans="1:2">
      <c r="A615" s="3">
        <v>44531</v>
      </c>
      <c r="B615" s="9">
        <v>-8.8574E-2</v>
      </c>
    </row>
    <row r="616" spans="1:2">
      <c r="A616" s="3">
        <v>44562</v>
      </c>
      <c r="B616" s="9">
        <v>-7.3755000000000001E-2</v>
      </c>
    </row>
    <row r="617" spans="1:2">
      <c r="A617" s="3">
        <v>44593</v>
      </c>
      <c r="B617" s="9">
        <v>-6.9474999999999997E-3</v>
      </c>
    </row>
    <row r="618" spans="1:2">
      <c r="A618" s="3">
        <v>44621</v>
      </c>
      <c r="B618" s="9">
        <v>6.9415000000000004E-2</v>
      </c>
    </row>
    <row r="619" spans="1:2">
      <c r="A619" s="3">
        <v>44652</v>
      </c>
      <c r="B619" s="9">
        <v>9.2660000000000006E-2</v>
      </c>
    </row>
    <row r="620" spans="1:2">
      <c r="A620" s="3">
        <v>44682</v>
      </c>
      <c r="B620" s="9">
        <v>0.12748499999999999</v>
      </c>
    </row>
    <row r="621" spans="1:2">
      <c r="A621" s="3">
        <v>44713</v>
      </c>
      <c r="B621" s="9">
        <v>0.1832075</v>
      </c>
    </row>
    <row r="622" spans="1:2">
      <c r="A622" s="3">
        <v>44743</v>
      </c>
      <c r="B622" s="9">
        <v>0.19614200000000001</v>
      </c>
    </row>
    <row r="623" spans="1:2">
      <c r="A623" s="3">
        <v>44774</v>
      </c>
      <c r="B623" s="9">
        <v>0.15734999999999999</v>
      </c>
    </row>
    <row r="624" spans="1:2">
      <c r="A624" s="3">
        <v>44805</v>
      </c>
      <c r="B624" s="9">
        <v>0.208562</v>
      </c>
    </row>
    <row r="625" spans="1:2">
      <c r="A625" s="3">
        <v>44835</v>
      </c>
      <c r="B625" s="9">
        <v>0.24449000000000001</v>
      </c>
    </row>
    <row r="626" spans="1:2">
      <c r="A626" s="3">
        <v>44866</v>
      </c>
      <c r="B626" s="9">
        <v>0.193165</v>
      </c>
    </row>
    <row r="627" spans="1:2">
      <c r="A627" s="3">
        <v>44896</v>
      </c>
      <c r="B627" s="9">
        <v>0.167324</v>
      </c>
    </row>
    <row r="628" spans="1:2">
      <c r="A628" s="3">
        <v>44927</v>
      </c>
      <c r="B628" s="9">
        <v>0.134135</v>
      </c>
    </row>
    <row r="629" spans="1:2">
      <c r="A629" s="3">
        <v>44958</v>
      </c>
      <c r="B629" s="9">
        <v>0.114555</v>
      </c>
    </row>
    <row r="630" spans="1:2">
      <c r="A630" s="3">
        <v>44986</v>
      </c>
      <c r="B630" s="9">
        <v>0.17285400000000001</v>
      </c>
    </row>
    <row r="631" spans="1:2">
      <c r="A631" s="3">
        <v>45017</v>
      </c>
      <c r="B631" s="9">
        <v>0.18692500000000001</v>
      </c>
    </row>
    <row r="632" spans="1:2">
      <c r="A632" s="3">
        <v>45047</v>
      </c>
      <c r="B632" s="9">
        <v>0.16099749999999999</v>
      </c>
    </row>
    <row r="633" spans="1:2">
      <c r="A633" s="3">
        <v>45078</v>
      </c>
      <c r="B633" s="9">
        <v>0.127806</v>
      </c>
    </row>
    <row r="634" spans="1:2">
      <c r="A634" s="3">
        <v>45108</v>
      </c>
      <c r="B634" s="9">
        <v>0.1090375</v>
      </c>
    </row>
    <row r="635" spans="1:2">
      <c r="A635" s="3">
        <v>45139</v>
      </c>
      <c r="B635" s="9">
        <v>9.6339999999999995E-2</v>
      </c>
    </row>
    <row r="636" spans="1:2">
      <c r="A636" s="3">
        <v>45170</v>
      </c>
      <c r="B636" s="9">
        <v>9.5505999999999994E-2</v>
      </c>
    </row>
    <row r="637" spans="1:2">
      <c r="A637" s="3">
        <v>45200</v>
      </c>
      <c r="B637" s="9">
        <v>0.11262750000000001</v>
      </c>
    </row>
    <row r="638" spans="1:2">
      <c r="A638" s="3">
        <v>45231</v>
      </c>
      <c r="B638" s="9">
        <v>9.4750000000000001E-2</v>
      </c>
    </row>
    <row r="639" spans="1:2">
      <c r="A639" s="3">
        <v>45261</v>
      </c>
      <c r="B639" s="9">
        <v>5.0278000000000003E-2</v>
      </c>
    </row>
    <row r="640" spans="1:2">
      <c r="A640" s="3">
        <v>45292</v>
      </c>
      <c r="B640" s="9">
        <v>1.48475E-2</v>
      </c>
    </row>
    <row r="641" spans="1:2">
      <c r="A641" s="3">
        <v>45323</v>
      </c>
      <c r="B641" s="9">
        <v>-1.0947500000000001E-2</v>
      </c>
    </row>
    <row r="642" spans="1:2">
      <c r="A642" s="3">
        <v>45352</v>
      </c>
      <c r="B642" s="9">
        <v>-3.4107999999999999E-2</v>
      </c>
    </row>
    <row r="643" spans="1:2">
      <c r="A643" s="3">
        <v>45383</v>
      </c>
      <c r="B643" s="9">
        <v>-3.9620000000000002E-2</v>
      </c>
    </row>
    <row r="644" spans="1:2">
      <c r="A644" s="3">
        <v>45413</v>
      </c>
      <c r="B644" s="9">
        <v>-5.9984000000000003E-2</v>
      </c>
    </row>
    <row r="645" spans="1:2">
      <c r="A645" s="3">
        <v>45444</v>
      </c>
      <c r="B645" s="8" t="e">
        <f>NA()</f>
        <v>#N/A</v>
      </c>
    </row>
  </sheetData>
  <hyperlinks>
    <hyperlink ref="B1" r:id="rId1" location="0" display="Chicago Fed National Financial Conditions Credit Subindex, Index, Monthly, Not Seasonally Adjusted" xr:uid="{DFA26D1F-68D1-4C7F-8243-86964696163C}"/>
    <hyperlink ref="B3" location="Summary!A31" display="NFCICREDIT" xr:uid="{3859B98E-8749-4E01-BE8B-BFA4CD18642D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2F22-F18D-4B96-9361-559987E10F4C}">
  <sheetPr>
    <tabColor rgb="FFFF0000"/>
  </sheetPr>
  <dimension ref="A1:F645"/>
  <sheetViews>
    <sheetView workbookViewId="0">
      <selection activeCell="A4" sqref="A4"/>
    </sheetView>
  </sheetViews>
  <sheetFormatPr defaultRowHeight="12.5"/>
  <cols>
    <col min="1" max="1" width="10.08984375" style="1" bestFit="1" customWidth="1"/>
    <col min="2" max="2" width="52.08984375" style="1" bestFit="1" customWidth="1"/>
    <col min="3" max="256" width="20.7265625" style="1" customWidth="1"/>
    <col min="257" max="16384" width="8.7265625" style="1"/>
  </cols>
  <sheetData>
    <row r="1" spans="1:6" ht="14.5">
      <c r="A1" s="8" t="s">
        <v>135</v>
      </c>
      <c r="B1" s="7" t="s">
        <v>84</v>
      </c>
    </row>
    <row r="3" spans="1:6" ht="14.5">
      <c r="A3" s="5" t="s">
        <v>1</v>
      </c>
      <c r="B3" s="77" t="s">
        <v>6</v>
      </c>
    </row>
    <row r="4" spans="1:6">
      <c r="A4" s="3">
        <v>25934</v>
      </c>
      <c r="B4" s="9">
        <v>-1.9392624999999999</v>
      </c>
    </row>
    <row r="5" spans="1:6">
      <c r="A5" s="3">
        <v>25965</v>
      </c>
      <c r="B5" s="9">
        <v>-2.0320800000000001</v>
      </c>
    </row>
    <row r="6" spans="1:6">
      <c r="A6" s="3">
        <v>25993</v>
      </c>
      <c r="B6" s="9">
        <v>-2.0838725</v>
      </c>
      <c r="F6" s="6"/>
    </row>
    <row r="7" spans="1:6">
      <c r="A7" s="3">
        <v>26024</v>
      </c>
      <c r="B7" s="9">
        <v>-2.0648360000000001</v>
      </c>
      <c r="D7" s="6"/>
    </row>
    <row r="8" spans="1:6">
      <c r="A8" s="3">
        <v>26054</v>
      </c>
      <c r="B8" s="9">
        <v>-1.9745675</v>
      </c>
    </row>
    <row r="9" spans="1:6">
      <c r="A9" s="3">
        <v>26085</v>
      </c>
      <c r="B9" s="9">
        <v>-1.8626275000000001</v>
      </c>
    </row>
    <row r="10" spans="1:6">
      <c r="A10" s="3">
        <v>26115</v>
      </c>
      <c r="B10" s="9">
        <v>-1.73583</v>
      </c>
    </row>
    <row r="11" spans="1:6">
      <c r="A11" s="3">
        <v>26146</v>
      </c>
      <c r="B11" s="9">
        <v>-1.6349750000000001</v>
      </c>
    </row>
    <row r="12" spans="1:6">
      <c r="A12" s="3">
        <v>26177</v>
      </c>
      <c r="B12" s="9">
        <v>-1.587245</v>
      </c>
    </row>
    <row r="13" spans="1:6">
      <c r="A13" s="3">
        <v>26207</v>
      </c>
      <c r="B13" s="9">
        <v>-1.5958680000000001</v>
      </c>
    </row>
    <row r="14" spans="1:6">
      <c r="A14" s="3">
        <v>26238</v>
      </c>
      <c r="B14" s="9">
        <v>-1.6653825</v>
      </c>
    </row>
    <row r="15" spans="1:6">
      <c r="A15" s="3">
        <v>26268</v>
      </c>
      <c r="B15" s="9">
        <v>-1.7496039999999999</v>
      </c>
    </row>
    <row r="16" spans="1:6">
      <c r="A16" s="3">
        <v>26299</v>
      </c>
      <c r="B16" s="9">
        <v>-1.7768824999999999</v>
      </c>
    </row>
    <row r="17" spans="1:2">
      <c r="A17" s="3">
        <v>26330</v>
      </c>
      <c r="B17" s="9">
        <v>-1.7240599999999999</v>
      </c>
    </row>
    <row r="18" spans="1:2">
      <c r="A18" s="3">
        <v>26359</v>
      </c>
      <c r="B18" s="9">
        <v>-1.575734</v>
      </c>
    </row>
    <row r="19" spans="1:2">
      <c r="A19" s="3">
        <v>26390</v>
      </c>
      <c r="B19" s="9">
        <v>-1.3548899999999999</v>
      </c>
    </row>
    <row r="20" spans="1:2">
      <c r="A20" s="3">
        <v>26420</v>
      </c>
      <c r="B20" s="9">
        <v>-1.1265624999999999</v>
      </c>
    </row>
    <row r="21" spans="1:2">
      <c r="A21" s="3">
        <v>26451</v>
      </c>
      <c r="B21" s="9">
        <v>-0.87008399999999997</v>
      </c>
    </row>
    <row r="22" spans="1:2">
      <c r="A22" s="3">
        <v>26481</v>
      </c>
      <c r="B22" s="9">
        <v>-0.627695</v>
      </c>
    </row>
    <row r="23" spans="1:2">
      <c r="A23" s="3">
        <v>26512</v>
      </c>
      <c r="B23" s="9">
        <v>-0.42390749999999999</v>
      </c>
    </row>
    <row r="24" spans="1:2">
      <c r="A24" s="3">
        <v>26543</v>
      </c>
      <c r="B24" s="9">
        <v>-0.19570599999999999</v>
      </c>
    </row>
    <row r="25" spans="1:2">
      <c r="A25" s="3">
        <v>26573</v>
      </c>
      <c r="B25" s="9">
        <v>4.7032499999999998E-2</v>
      </c>
    </row>
    <row r="26" spans="1:2">
      <c r="A26" s="3">
        <v>26604</v>
      </c>
      <c r="B26" s="9">
        <v>0.29719250000000003</v>
      </c>
    </row>
    <row r="27" spans="1:2">
      <c r="A27" s="3">
        <v>26634</v>
      </c>
      <c r="B27" s="9">
        <v>0.64515800000000001</v>
      </c>
    </row>
    <row r="28" spans="1:2">
      <c r="A28" s="3">
        <v>26665</v>
      </c>
      <c r="B28" s="9">
        <v>1.0587124999999999</v>
      </c>
    </row>
    <row r="29" spans="1:2">
      <c r="A29" s="3">
        <v>26696</v>
      </c>
      <c r="B29" s="9">
        <v>1.4422550000000001</v>
      </c>
    </row>
    <row r="30" spans="1:2">
      <c r="A30" s="3">
        <v>26724</v>
      </c>
      <c r="B30" s="9">
        <v>1.8194900000000001</v>
      </c>
    </row>
    <row r="31" spans="1:2">
      <c r="A31" s="3">
        <v>26755</v>
      </c>
      <c r="B31" s="9">
        <v>2.1083150000000002</v>
      </c>
    </row>
    <row r="32" spans="1:2">
      <c r="A32" s="3">
        <v>26785</v>
      </c>
      <c r="B32" s="9">
        <v>2.2753774999999998</v>
      </c>
    </row>
    <row r="33" spans="1:2">
      <c r="A33" s="3">
        <v>26816</v>
      </c>
      <c r="B33" s="9">
        <v>2.3611</v>
      </c>
    </row>
    <row r="34" spans="1:2">
      <c r="A34" s="3">
        <v>26846</v>
      </c>
      <c r="B34" s="9">
        <v>2.3834075000000001</v>
      </c>
    </row>
    <row r="35" spans="1:2">
      <c r="A35" s="3">
        <v>26877</v>
      </c>
      <c r="B35" s="9">
        <v>2.392204</v>
      </c>
    </row>
    <row r="36" spans="1:2">
      <c r="A36" s="3">
        <v>26908</v>
      </c>
      <c r="B36" s="9">
        <v>2.4112174999999998</v>
      </c>
    </row>
    <row r="37" spans="1:2">
      <c r="A37" s="3">
        <v>26938</v>
      </c>
      <c r="B37" s="9">
        <v>2.4527299999999999</v>
      </c>
    </row>
    <row r="38" spans="1:2">
      <c r="A38" s="3">
        <v>26969</v>
      </c>
      <c r="B38" s="9">
        <v>2.5193240000000001</v>
      </c>
    </row>
    <row r="39" spans="1:2">
      <c r="A39" s="3">
        <v>26999</v>
      </c>
      <c r="B39" s="9">
        <v>2.5715574999999999</v>
      </c>
    </row>
    <row r="40" spans="1:2">
      <c r="A40" s="3">
        <v>27030</v>
      </c>
      <c r="B40" s="9">
        <v>2.600895</v>
      </c>
    </row>
    <row r="41" spans="1:2">
      <c r="A41" s="3">
        <v>27061</v>
      </c>
      <c r="B41" s="9">
        <v>2.6423399999999999</v>
      </c>
    </row>
    <row r="42" spans="1:2">
      <c r="A42" s="3">
        <v>27089</v>
      </c>
      <c r="B42" s="9">
        <v>2.714966</v>
      </c>
    </row>
    <row r="43" spans="1:2">
      <c r="A43" s="3">
        <v>27120</v>
      </c>
      <c r="B43" s="9">
        <v>2.7941875</v>
      </c>
    </row>
    <row r="44" spans="1:2">
      <c r="A44" s="3">
        <v>27150</v>
      </c>
      <c r="B44" s="9">
        <v>2.8452160000000002</v>
      </c>
    </row>
    <row r="45" spans="1:2">
      <c r="A45" s="3">
        <v>27181</v>
      </c>
      <c r="B45" s="9">
        <v>2.8513700000000002</v>
      </c>
    </row>
    <row r="46" spans="1:2">
      <c r="A46" s="3">
        <v>27211</v>
      </c>
      <c r="B46" s="9">
        <v>2.8049200000000001</v>
      </c>
    </row>
    <row r="47" spans="1:2">
      <c r="A47" s="3">
        <v>27242</v>
      </c>
      <c r="B47" s="9">
        <v>2.652952</v>
      </c>
    </row>
    <row r="48" spans="1:2">
      <c r="A48" s="3">
        <v>27273</v>
      </c>
      <c r="B48" s="9">
        <v>2.371305</v>
      </c>
    </row>
    <row r="49" spans="1:2">
      <c r="A49" s="3">
        <v>27303</v>
      </c>
      <c r="B49" s="9">
        <v>2.0163875</v>
      </c>
    </row>
    <row r="50" spans="1:2">
      <c r="A50" s="3">
        <v>27334</v>
      </c>
      <c r="B50" s="9">
        <v>1.551536</v>
      </c>
    </row>
    <row r="51" spans="1:2">
      <c r="A51" s="3">
        <v>27364</v>
      </c>
      <c r="B51" s="9">
        <v>1.0397525000000001</v>
      </c>
    </row>
    <row r="52" spans="1:2">
      <c r="A52" s="3">
        <v>27395</v>
      </c>
      <c r="B52" s="9">
        <v>0.49536999999999998</v>
      </c>
    </row>
    <row r="53" spans="1:2">
      <c r="A53" s="3">
        <v>27426</v>
      </c>
      <c r="B53" s="9">
        <v>-2.6377500000000002E-2</v>
      </c>
    </row>
    <row r="54" spans="1:2">
      <c r="A54" s="3">
        <v>27454</v>
      </c>
      <c r="B54" s="9">
        <v>-0.4416175</v>
      </c>
    </row>
    <row r="55" spans="1:2">
      <c r="A55" s="3">
        <v>27485</v>
      </c>
      <c r="B55" s="9">
        <v>-0.79848750000000002</v>
      </c>
    </row>
    <row r="56" spans="1:2">
      <c r="A56" s="3">
        <v>27515</v>
      </c>
      <c r="B56" s="9">
        <v>-1.1079300000000001</v>
      </c>
    </row>
    <row r="57" spans="1:2">
      <c r="A57" s="3">
        <v>27546</v>
      </c>
      <c r="B57" s="9">
        <v>-1.3126975000000001</v>
      </c>
    </row>
    <row r="58" spans="1:2">
      <c r="A58" s="3">
        <v>27576</v>
      </c>
      <c r="B58" s="9">
        <v>-1.4087924999999999</v>
      </c>
    </row>
    <row r="59" spans="1:2">
      <c r="A59" s="3">
        <v>27607</v>
      </c>
      <c r="B59" s="9">
        <v>-1.4617340000000001</v>
      </c>
    </row>
    <row r="60" spans="1:2">
      <c r="A60" s="3">
        <v>27638</v>
      </c>
      <c r="B60" s="9">
        <v>-1.5126525</v>
      </c>
    </row>
    <row r="61" spans="1:2">
      <c r="A61" s="3">
        <v>27668</v>
      </c>
      <c r="B61" s="9">
        <v>-1.5958760000000001</v>
      </c>
    </row>
    <row r="62" spans="1:2">
      <c r="A62" s="3">
        <v>27699</v>
      </c>
      <c r="B62" s="9">
        <v>-1.7140275</v>
      </c>
    </row>
    <row r="63" spans="1:2">
      <c r="A63" s="3">
        <v>27729</v>
      </c>
      <c r="B63" s="9">
        <v>-1.840965</v>
      </c>
    </row>
    <row r="64" spans="1:2">
      <c r="A64" s="3">
        <v>27760</v>
      </c>
      <c r="B64" s="9">
        <v>-1.9833099999999999</v>
      </c>
    </row>
    <row r="65" spans="1:2">
      <c r="A65" s="3">
        <v>27791</v>
      </c>
      <c r="B65" s="9">
        <v>-2.0774024999999998</v>
      </c>
    </row>
    <row r="66" spans="1:2">
      <c r="A66" s="3">
        <v>27820</v>
      </c>
      <c r="B66" s="9">
        <v>-2.0889875</v>
      </c>
    </row>
    <row r="67" spans="1:2">
      <c r="A67" s="3">
        <v>27851</v>
      </c>
      <c r="B67" s="9">
        <v>-2.0304419999999999</v>
      </c>
    </row>
    <row r="68" spans="1:2">
      <c r="A68" s="3">
        <v>27881</v>
      </c>
      <c r="B68" s="9">
        <v>-1.9267974999999999</v>
      </c>
    </row>
    <row r="69" spans="1:2">
      <c r="A69" s="3">
        <v>27912</v>
      </c>
      <c r="B69" s="9">
        <v>-1.8134725</v>
      </c>
    </row>
    <row r="70" spans="1:2">
      <c r="A70" s="3">
        <v>27942</v>
      </c>
      <c r="B70" s="9">
        <v>-1.678598</v>
      </c>
    </row>
    <row r="71" spans="1:2">
      <c r="A71" s="3">
        <v>27973</v>
      </c>
      <c r="B71" s="9">
        <v>-1.5681099999999999</v>
      </c>
    </row>
    <row r="72" spans="1:2">
      <c r="A72" s="3">
        <v>28004</v>
      </c>
      <c r="B72" s="9">
        <v>-1.5204825</v>
      </c>
    </row>
    <row r="73" spans="1:2">
      <c r="A73" s="3">
        <v>28034</v>
      </c>
      <c r="B73" s="9">
        <v>-1.5353239999999999</v>
      </c>
    </row>
    <row r="74" spans="1:2">
      <c r="A74" s="3">
        <v>28065</v>
      </c>
      <c r="B74" s="9">
        <v>-1.596055</v>
      </c>
    </row>
    <row r="75" spans="1:2">
      <c r="A75" s="3">
        <v>28095</v>
      </c>
      <c r="B75" s="9">
        <v>-1.660334</v>
      </c>
    </row>
    <row r="76" spans="1:2">
      <c r="A76" s="3">
        <v>28126</v>
      </c>
      <c r="B76" s="9">
        <v>-1.6852425</v>
      </c>
    </row>
    <row r="77" spans="1:2">
      <c r="A77" s="3">
        <v>28157</v>
      </c>
      <c r="B77" s="9">
        <v>-1.6656025000000001</v>
      </c>
    </row>
    <row r="78" spans="1:2">
      <c r="A78" s="3">
        <v>28185</v>
      </c>
      <c r="B78" s="9">
        <v>-1.6314625</v>
      </c>
    </row>
    <row r="79" spans="1:2">
      <c r="A79" s="3">
        <v>28216</v>
      </c>
      <c r="B79" s="9">
        <v>-1.5879779999999999</v>
      </c>
    </row>
    <row r="80" spans="1:2">
      <c r="A80" s="3">
        <v>28246</v>
      </c>
      <c r="B80" s="9">
        <v>-1.521015</v>
      </c>
    </row>
    <row r="81" spans="1:2">
      <c r="A81" s="3">
        <v>28277</v>
      </c>
      <c r="B81" s="9">
        <v>-1.4297949999999999</v>
      </c>
    </row>
    <row r="82" spans="1:2">
      <c r="A82" s="3">
        <v>28307</v>
      </c>
      <c r="B82" s="9">
        <v>-1.2981819999999999</v>
      </c>
    </row>
    <row r="83" spans="1:2">
      <c r="A83" s="3">
        <v>28338</v>
      </c>
      <c r="B83" s="9">
        <v>-1.156765</v>
      </c>
    </row>
    <row r="84" spans="1:2">
      <c r="A84" s="3">
        <v>28369</v>
      </c>
      <c r="B84" s="9">
        <v>-1.033212</v>
      </c>
    </row>
    <row r="85" spans="1:2">
      <c r="A85" s="3">
        <v>28399</v>
      </c>
      <c r="B85" s="9">
        <v>-0.94348500000000002</v>
      </c>
    </row>
    <row r="86" spans="1:2">
      <c r="A86" s="3">
        <v>28430</v>
      </c>
      <c r="B86" s="9">
        <v>-0.89557249999999999</v>
      </c>
    </row>
    <row r="87" spans="1:2">
      <c r="A87" s="3">
        <v>28460</v>
      </c>
      <c r="B87" s="9">
        <v>-0.86706000000000005</v>
      </c>
    </row>
    <row r="88" spans="1:2">
      <c r="A88" s="3">
        <v>28491</v>
      </c>
      <c r="B88" s="9">
        <v>-0.85934999999999995</v>
      </c>
    </row>
    <row r="89" spans="1:2">
      <c r="A89" s="3">
        <v>28522</v>
      </c>
      <c r="B89" s="9">
        <v>-0.88218750000000001</v>
      </c>
    </row>
    <row r="90" spans="1:2">
      <c r="A90" s="3">
        <v>28550</v>
      </c>
      <c r="B90" s="9">
        <v>-0.94255199999999995</v>
      </c>
    </row>
    <row r="91" spans="1:2">
      <c r="A91" s="3">
        <v>28581</v>
      </c>
      <c r="B91" s="9">
        <v>-1.0085225</v>
      </c>
    </row>
    <row r="92" spans="1:2">
      <c r="A92" s="3">
        <v>28611</v>
      </c>
      <c r="B92" s="9">
        <v>-1.0328299999999999</v>
      </c>
    </row>
    <row r="93" spans="1:2">
      <c r="A93" s="3">
        <v>28642</v>
      </c>
      <c r="B93" s="9">
        <v>-0.99619999999999997</v>
      </c>
    </row>
    <row r="94" spans="1:2">
      <c r="A94" s="3">
        <v>28672</v>
      </c>
      <c r="B94" s="9">
        <v>-0.88607499999999995</v>
      </c>
    </row>
    <row r="95" spans="1:2">
      <c r="A95" s="3">
        <v>28703</v>
      </c>
      <c r="B95" s="9">
        <v>-0.72597500000000004</v>
      </c>
    </row>
    <row r="96" spans="1:2">
      <c r="A96" s="3">
        <v>28734</v>
      </c>
      <c r="B96" s="9">
        <v>-0.48693399999999998</v>
      </c>
    </row>
    <row r="97" spans="1:2">
      <c r="A97" s="3">
        <v>28764</v>
      </c>
      <c r="B97" s="9">
        <v>-0.2305025</v>
      </c>
    </row>
    <row r="98" spans="1:2">
      <c r="A98" s="3">
        <v>28795</v>
      </c>
      <c r="B98" s="9">
        <v>-5.391E-2</v>
      </c>
    </row>
    <row r="99" spans="1:2">
      <c r="A99" s="3">
        <v>28825</v>
      </c>
      <c r="B99" s="9">
        <v>4.5859999999999998E-2</v>
      </c>
    </row>
    <row r="100" spans="1:2">
      <c r="A100" s="3">
        <v>28856</v>
      </c>
      <c r="B100" s="9">
        <v>7.1382500000000002E-2</v>
      </c>
    </row>
    <row r="101" spans="1:2">
      <c r="A101" s="3">
        <v>28887</v>
      </c>
      <c r="B101" s="9">
        <v>5.4805E-2</v>
      </c>
    </row>
    <row r="102" spans="1:2">
      <c r="A102" s="3">
        <v>28915</v>
      </c>
      <c r="B102" s="9">
        <v>2.8334000000000002E-2</v>
      </c>
    </row>
    <row r="103" spans="1:2">
      <c r="A103" s="3">
        <v>28946</v>
      </c>
      <c r="B103" s="9">
        <v>2.94325E-2</v>
      </c>
    </row>
    <row r="104" spans="1:2">
      <c r="A104" s="3">
        <v>28976</v>
      </c>
      <c r="B104" s="9">
        <v>5.0807499999999998E-2</v>
      </c>
    </row>
    <row r="105" spans="1:2">
      <c r="A105" s="3">
        <v>29007</v>
      </c>
      <c r="B105" s="9">
        <v>6.4186000000000007E-2</v>
      </c>
    </row>
    <row r="106" spans="1:2">
      <c r="A106" s="3">
        <v>29037</v>
      </c>
      <c r="B106" s="9">
        <v>6.5402500000000002E-2</v>
      </c>
    </row>
    <row r="107" spans="1:2">
      <c r="A107" s="3">
        <v>29068</v>
      </c>
      <c r="B107" s="9">
        <v>8.1075999999999995E-2</v>
      </c>
    </row>
    <row r="108" spans="1:2">
      <c r="A108" s="3">
        <v>29099</v>
      </c>
      <c r="B108" s="9">
        <v>0.11702</v>
      </c>
    </row>
    <row r="109" spans="1:2">
      <c r="A109" s="3">
        <v>29129</v>
      </c>
      <c r="B109" s="9">
        <v>0.15283749999999999</v>
      </c>
    </row>
    <row r="110" spans="1:2">
      <c r="A110" s="3">
        <v>29160</v>
      </c>
      <c r="B110" s="9">
        <v>0.19007199999999999</v>
      </c>
    </row>
    <row r="111" spans="1:2">
      <c r="A111" s="3">
        <v>29190</v>
      </c>
      <c r="B111" s="9">
        <v>0.2307225</v>
      </c>
    </row>
    <row r="112" spans="1:2">
      <c r="A112" s="3">
        <v>29221</v>
      </c>
      <c r="B112" s="9">
        <v>0.32838000000000001</v>
      </c>
    </row>
    <row r="113" spans="1:2">
      <c r="A113" s="3">
        <v>29252</v>
      </c>
      <c r="B113" s="9">
        <v>0.60913600000000001</v>
      </c>
    </row>
    <row r="114" spans="1:2">
      <c r="A114" s="3">
        <v>29281</v>
      </c>
      <c r="B114" s="9">
        <v>1.0551524999999999</v>
      </c>
    </row>
    <row r="115" spans="1:2">
      <c r="A115" s="3">
        <v>29312</v>
      </c>
      <c r="B115" s="9">
        <v>1.3665525000000001</v>
      </c>
    </row>
    <row r="116" spans="1:2">
      <c r="A116" s="3">
        <v>29342</v>
      </c>
      <c r="B116" s="9">
        <v>1.3128420000000001</v>
      </c>
    </row>
    <row r="117" spans="1:2">
      <c r="A117" s="3">
        <v>29373</v>
      </c>
      <c r="B117" s="9">
        <v>0.87110750000000003</v>
      </c>
    </row>
    <row r="118" spans="1:2">
      <c r="A118" s="3">
        <v>29403</v>
      </c>
      <c r="B118" s="9">
        <v>0.3390725</v>
      </c>
    </row>
    <row r="119" spans="1:2">
      <c r="A119" s="3">
        <v>29434</v>
      </c>
      <c r="B119" s="9">
        <v>-0.15490799999999999</v>
      </c>
    </row>
    <row r="120" spans="1:2">
      <c r="A120" s="3">
        <v>29465</v>
      </c>
      <c r="B120" s="9">
        <v>-0.40272000000000002</v>
      </c>
    </row>
    <row r="121" spans="1:2">
      <c r="A121" s="3">
        <v>29495</v>
      </c>
      <c r="B121" s="9">
        <v>-0.38746599999999998</v>
      </c>
    </row>
    <row r="122" spans="1:2">
      <c r="A122" s="3">
        <v>29526</v>
      </c>
      <c r="B122" s="9">
        <v>-0.17604</v>
      </c>
    </row>
    <row r="123" spans="1:2">
      <c r="A123" s="3">
        <v>29556</v>
      </c>
      <c r="B123" s="9">
        <v>0.12456</v>
      </c>
    </row>
    <row r="124" spans="1:2">
      <c r="A124" s="3">
        <v>29587</v>
      </c>
      <c r="B124" s="9">
        <v>0.43030800000000002</v>
      </c>
    </row>
    <row r="125" spans="1:2">
      <c r="A125" s="3">
        <v>29618</v>
      </c>
      <c r="B125" s="9">
        <v>0.62537750000000003</v>
      </c>
    </row>
    <row r="126" spans="1:2">
      <c r="A126" s="3">
        <v>29646</v>
      </c>
      <c r="B126" s="9">
        <v>0.73247499999999999</v>
      </c>
    </row>
    <row r="127" spans="1:2">
      <c r="A127" s="3">
        <v>29677</v>
      </c>
      <c r="B127" s="9">
        <v>0.84316250000000004</v>
      </c>
    </row>
    <row r="128" spans="1:2">
      <c r="A128" s="3">
        <v>29707</v>
      </c>
      <c r="B128" s="9">
        <v>1.04579</v>
      </c>
    </row>
    <row r="129" spans="1:2">
      <c r="A129" s="3">
        <v>29738</v>
      </c>
      <c r="B129" s="9">
        <v>1.3076325</v>
      </c>
    </row>
    <row r="130" spans="1:2">
      <c r="A130" s="3">
        <v>29768</v>
      </c>
      <c r="B130" s="9">
        <v>1.594044</v>
      </c>
    </row>
    <row r="131" spans="1:2">
      <c r="A131" s="3">
        <v>29799</v>
      </c>
      <c r="B131" s="9">
        <v>1.9042725</v>
      </c>
    </row>
    <row r="132" spans="1:2">
      <c r="A132" s="3">
        <v>29830</v>
      </c>
      <c r="B132" s="9">
        <v>2.1495875</v>
      </c>
    </row>
    <row r="133" spans="1:2">
      <c r="A133" s="3">
        <v>29860</v>
      </c>
      <c r="B133" s="9">
        <v>2.3166340000000001</v>
      </c>
    </row>
    <row r="134" spans="1:2">
      <c r="A134" s="3">
        <v>29891</v>
      </c>
      <c r="B134" s="9">
        <v>2.3391175</v>
      </c>
    </row>
    <row r="135" spans="1:2">
      <c r="A135" s="3">
        <v>29921</v>
      </c>
      <c r="B135" s="9">
        <v>2.2543924999999998</v>
      </c>
    </row>
    <row r="136" spans="1:2">
      <c r="A136" s="3">
        <v>29952</v>
      </c>
      <c r="B136" s="9">
        <v>2.1778879999999998</v>
      </c>
    </row>
    <row r="137" spans="1:2">
      <c r="A137" s="3">
        <v>29983</v>
      </c>
      <c r="B137" s="9">
        <v>2.1419025</v>
      </c>
    </row>
    <row r="138" spans="1:2">
      <c r="A138" s="3">
        <v>30011</v>
      </c>
      <c r="B138" s="9">
        <v>2.0821974999999999</v>
      </c>
    </row>
    <row r="139" spans="1:2">
      <c r="A139" s="3">
        <v>30042</v>
      </c>
      <c r="B139" s="9">
        <v>1.978402</v>
      </c>
    </row>
    <row r="140" spans="1:2">
      <c r="A140" s="3">
        <v>30072</v>
      </c>
      <c r="B140" s="9">
        <v>1.8693575</v>
      </c>
    </row>
    <row r="141" spans="1:2">
      <c r="A141" s="3">
        <v>30103</v>
      </c>
      <c r="B141" s="9">
        <v>1.7679075</v>
      </c>
    </row>
    <row r="142" spans="1:2">
      <c r="A142" s="3">
        <v>30133</v>
      </c>
      <c r="B142" s="9">
        <v>1.61229</v>
      </c>
    </row>
    <row r="143" spans="1:2">
      <c r="A143" s="3">
        <v>30164</v>
      </c>
      <c r="B143" s="9">
        <v>1.3369150000000001</v>
      </c>
    </row>
    <row r="144" spans="1:2">
      <c r="A144" s="3">
        <v>30195</v>
      </c>
      <c r="B144" s="9">
        <v>0.96679000000000004</v>
      </c>
    </row>
    <row r="145" spans="1:2">
      <c r="A145" s="3">
        <v>30225</v>
      </c>
      <c r="B145" s="9">
        <v>0.45791799999999999</v>
      </c>
    </row>
    <row r="146" spans="1:2">
      <c r="A146" s="3">
        <v>30256</v>
      </c>
      <c r="B146" s="9">
        <v>-6.8940000000000001E-2</v>
      </c>
    </row>
    <row r="147" spans="1:2">
      <c r="A147" s="3">
        <v>30286</v>
      </c>
      <c r="B147" s="9">
        <v>-0.515428</v>
      </c>
    </row>
    <row r="148" spans="1:2">
      <c r="A148" s="3">
        <v>30317</v>
      </c>
      <c r="B148" s="9">
        <v>-0.87970499999999996</v>
      </c>
    </row>
    <row r="149" spans="1:2">
      <c r="A149" s="3">
        <v>30348</v>
      </c>
      <c r="B149" s="9">
        <v>-1.1746350000000001</v>
      </c>
    </row>
    <row r="150" spans="1:2">
      <c r="A150" s="3">
        <v>30376</v>
      </c>
      <c r="B150" s="9">
        <v>-1.449945</v>
      </c>
    </row>
    <row r="151" spans="1:2">
      <c r="A151" s="3">
        <v>30407</v>
      </c>
      <c r="B151" s="9">
        <v>-1.7053259999999999</v>
      </c>
    </row>
    <row r="152" spans="1:2">
      <c r="A152" s="3">
        <v>30437</v>
      </c>
      <c r="B152" s="9">
        <v>-1.86419</v>
      </c>
    </row>
    <row r="153" spans="1:2">
      <c r="A153" s="3">
        <v>30468</v>
      </c>
      <c r="B153" s="9">
        <v>-1.876895</v>
      </c>
    </row>
    <row r="154" spans="1:2">
      <c r="A154" s="3">
        <v>30498</v>
      </c>
      <c r="B154" s="9">
        <v>-1.748292</v>
      </c>
    </row>
    <row r="155" spans="1:2">
      <c r="A155" s="3">
        <v>30529</v>
      </c>
      <c r="B155" s="9">
        <v>-1.5538324999999999</v>
      </c>
    </row>
    <row r="156" spans="1:2">
      <c r="A156" s="3">
        <v>30560</v>
      </c>
      <c r="B156" s="9">
        <v>-1.3663940000000001</v>
      </c>
    </row>
    <row r="157" spans="1:2">
      <c r="A157" s="3">
        <v>30590</v>
      </c>
      <c r="B157" s="9">
        <v>-1.1960325000000001</v>
      </c>
    </row>
    <row r="158" spans="1:2">
      <c r="A158" s="3">
        <v>30621</v>
      </c>
      <c r="B158" s="9">
        <v>-1.0418875000000001</v>
      </c>
    </row>
    <row r="159" spans="1:2">
      <c r="A159" s="3">
        <v>30651</v>
      </c>
      <c r="B159" s="9">
        <v>-0.846418</v>
      </c>
    </row>
    <row r="160" spans="1:2">
      <c r="A160" s="3">
        <v>30682</v>
      </c>
      <c r="B160" s="9">
        <v>-0.65029999999999999</v>
      </c>
    </row>
    <row r="161" spans="1:2">
      <c r="A161" s="3">
        <v>30713</v>
      </c>
      <c r="B161" s="9">
        <v>-0.52330750000000004</v>
      </c>
    </row>
    <row r="162" spans="1:2">
      <c r="A162" s="3">
        <v>30742</v>
      </c>
      <c r="B162" s="9">
        <v>-0.44569399999999998</v>
      </c>
    </row>
    <row r="163" spans="1:2">
      <c r="A163" s="3">
        <v>30773</v>
      </c>
      <c r="B163" s="9">
        <v>-0.39490500000000001</v>
      </c>
    </row>
    <row r="164" spans="1:2">
      <c r="A164" s="3">
        <v>30803</v>
      </c>
      <c r="B164" s="9">
        <v>-0.33892499999999998</v>
      </c>
    </row>
    <row r="165" spans="1:2">
      <c r="A165" s="3">
        <v>30834</v>
      </c>
      <c r="B165" s="9">
        <v>-0.22806399999999999</v>
      </c>
    </row>
    <row r="166" spans="1:2">
      <c r="A166" s="3">
        <v>30864</v>
      </c>
      <c r="B166" s="9">
        <v>-6.4637500000000001E-2</v>
      </c>
    </row>
    <row r="167" spans="1:2">
      <c r="A167" s="3">
        <v>30895</v>
      </c>
      <c r="B167" s="9">
        <v>0.11232399999999999</v>
      </c>
    </row>
    <row r="168" spans="1:2">
      <c r="A168" s="3">
        <v>30926</v>
      </c>
      <c r="B168" s="9">
        <v>0.27321000000000001</v>
      </c>
    </row>
    <row r="169" spans="1:2">
      <c r="A169" s="3">
        <v>30956</v>
      </c>
      <c r="B169" s="9">
        <v>0.35869499999999999</v>
      </c>
    </row>
    <row r="170" spans="1:2">
      <c r="A170" s="3">
        <v>30987</v>
      </c>
      <c r="B170" s="9">
        <v>0.33956799999999998</v>
      </c>
    </row>
    <row r="171" spans="1:2">
      <c r="A171" s="3">
        <v>31017</v>
      </c>
      <c r="B171" s="9">
        <v>0.23304</v>
      </c>
    </row>
    <row r="172" spans="1:2">
      <c r="A172" s="3">
        <v>31048</v>
      </c>
      <c r="B172" s="9">
        <v>0.123955</v>
      </c>
    </row>
    <row r="173" spans="1:2">
      <c r="A173" s="3">
        <v>31079</v>
      </c>
      <c r="B173" s="9">
        <v>5.3012499999999997E-2</v>
      </c>
    </row>
    <row r="174" spans="1:2">
      <c r="A174" s="3">
        <v>31107</v>
      </c>
      <c r="B174" s="9">
        <v>5.5017999999999997E-2</v>
      </c>
    </row>
    <row r="175" spans="1:2">
      <c r="A175" s="3">
        <v>31138</v>
      </c>
      <c r="B175" s="9">
        <v>0.11007500000000001</v>
      </c>
    </row>
    <row r="176" spans="1:2">
      <c r="A176" s="3">
        <v>31168</v>
      </c>
      <c r="B176" s="9">
        <v>0.157494</v>
      </c>
    </row>
    <row r="177" spans="1:2">
      <c r="A177" s="3">
        <v>31199</v>
      </c>
      <c r="B177" s="9">
        <v>0.186445</v>
      </c>
    </row>
    <row r="178" spans="1:2">
      <c r="A178" s="3">
        <v>31229</v>
      </c>
      <c r="B178" s="9">
        <v>0.2040825</v>
      </c>
    </row>
    <row r="179" spans="1:2">
      <c r="A179" s="3">
        <v>31260</v>
      </c>
      <c r="B179" s="9">
        <v>0.1951</v>
      </c>
    </row>
    <row r="180" spans="1:2">
      <c r="A180" s="3">
        <v>31291</v>
      </c>
      <c r="B180" s="9">
        <v>0.133155</v>
      </c>
    </row>
    <row r="181" spans="1:2">
      <c r="A181" s="3">
        <v>31321</v>
      </c>
      <c r="B181" s="9">
        <v>5.0590000000000003E-2</v>
      </c>
    </row>
    <row r="182" spans="1:2">
      <c r="A182" s="3">
        <v>31352</v>
      </c>
      <c r="B182" s="9">
        <v>-1.0214000000000001E-2</v>
      </c>
    </row>
    <row r="183" spans="1:2">
      <c r="A183" s="3">
        <v>31382</v>
      </c>
      <c r="B183" s="9">
        <v>-1.7649999999999999E-2</v>
      </c>
    </row>
    <row r="184" spans="1:2">
      <c r="A184" s="3">
        <v>31413</v>
      </c>
      <c r="B184" s="9">
        <v>2.6190000000000001E-2</v>
      </c>
    </row>
    <row r="185" spans="1:2">
      <c r="A185" s="3">
        <v>31444</v>
      </c>
      <c r="B185" s="9">
        <v>9.5052499999999998E-2</v>
      </c>
    </row>
    <row r="186" spans="1:2">
      <c r="A186" s="3">
        <v>31472</v>
      </c>
      <c r="B186" s="9">
        <v>0.14088000000000001</v>
      </c>
    </row>
    <row r="187" spans="1:2">
      <c r="A187" s="3">
        <v>31503</v>
      </c>
      <c r="B187" s="9">
        <v>0.15475</v>
      </c>
    </row>
    <row r="188" spans="1:2">
      <c r="A188" s="3">
        <v>31533</v>
      </c>
      <c r="B188" s="9">
        <v>0.19129599999999999</v>
      </c>
    </row>
    <row r="189" spans="1:2">
      <c r="A189" s="3">
        <v>31564</v>
      </c>
      <c r="B189" s="9">
        <v>0.31165999999999999</v>
      </c>
    </row>
    <row r="190" spans="1:2">
      <c r="A190" s="3">
        <v>31594</v>
      </c>
      <c r="B190" s="9">
        <v>0.47271000000000002</v>
      </c>
    </row>
    <row r="191" spans="1:2">
      <c r="A191" s="3">
        <v>31625</v>
      </c>
      <c r="B191" s="9">
        <v>0.67639199999999999</v>
      </c>
    </row>
    <row r="192" spans="1:2">
      <c r="A192" s="3">
        <v>31656</v>
      </c>
      <c r="B192" s="9">
        <v>0.89032750000000005</v>
      </c>
    </row>
    <row r="193" spans="1:2">
      <c r="A193" s="3">
        <v>31686</v>
      </c>
      <c r="B193" s="9">
        <v>1.08178</v>
      </c>
    </row>
    <row r="194" spans="1:2">
      <c r="A194" s="3">
        <v>31717</v>
      </c>
      <c r="B194" s="9">
        <v>1.2016150000000001</v>
      </c>
    </row>
    <row r="195" spans="1:2">
      <c r="A195" s="3">
        <v>31747</v>
      </c>
      <c r="B195" s="9">
        <v>1.1879949999999999</v>
      </c>
    </row>
    <row r="196" spans="1:2">
      <c r="A196" s="3">
        <v>31778</v>
      </c>
      <c r="B196" s="9">
        <v>1.012286</v>
      </c>
    </row>
    <row r="197" spans="1:2">
      <c r="A197" s="3">
        <v>31809</v>
      </c>
      <c r="B197" s="9">
        <v>0.74983999999999995</v>
      </c>
    </row>
    <row r="198" spans="1:2">
      <c r="A198" s="3">
        <v>31837</v>
      </c>
      <c r="B198" s="9">
        <v>0.53256000000000003</v>
      </c>
    </row>
    <row r="199" spans="1:2">
      <c r="A199" s="3">
        <v>31868</v>
      </c>
      <c r="B199" s="9">
        <v>0.36948249999999999</v>
      </c>
    </row>
    <row r="200" spans="1:2">
      <c r="A200" s="3">
        <v>31898</v>
      </c>
      <c r="B200" s="9">
        <v>0.25101800000000002</v>
      </c>
    </row>
    <row r="201" spans="1:2">
      <c r="A201" s="3">
        <v>31929</v>
      </c>
      <c r="B201" s="9">
        <v>0.18157999999999999</v>
      </c>
    </row>
    <row r="202" spans="1:2">
      <c r="A202" s="3">
        <v>31959</v>
      </c>
      <c r="B202" s="9">
        <v>0.20760000000000001</v>
      </c>
    </row>
    <row r="203" spans="1:2">
      <c r="A203" s="3">
        <v>31990</v>
      </c>
      <c r="B203" s="9">
        <v>0.42773</v>
      </c>
    </row>
    <row r="204" spans="1:2">
      <c r="A204" s="3">
        <v>32021</v>
      </c>
      <c r="B204" s="9">
        <v>0.81581999999999999</v>
      </c>
    </row>
    <row r="205" spans="1:2">
      <c r="A205" s="3">
        <v>32051</v>
      </c>
      <c r="B205" s="9">
        <v>1.2729820000000001</v>
      </c>
    </row>
    <row r="206" spans="1:2">
      <c r="A206" s="3">
        <v>32082</v>
      </c>
      <c r="B206" s="9">
        <v>1.4475374999999999</v>
      </c>
    </row>
    <row r="207" spans="1:2">
      <c r="A207" s="3">
        <v>32112</v>
      </c>
      <c r="B207" s="9">
        <v>1.2803199999999999</v>
      </c>
    </row>
    <row r="208" spans="1:2">
      <c r="A208" s="3">
        <v>32143</v>
      </c>
      <c r="B208" s="9">
        <v>0.90398999999999996</v>
      </c>
    </row>
    <row r="209" spans="1:2">
      <c r="A209" s="3">
        <v>32174</v>
      </c>
      <c r="B209" s="9">
        <v>0.53119499999999997</v>
      </c>
    </row>
    <row r="210" spans="1:2">
      <c r="A210" s="3">
        <v>32203</v>
      </c>
      <c r="B210" s="9">
        <v>0.31185249999999998</v>
      </c>
    </row>
    <row r="211" spans="1:2">
      <c r="A211" s="3">
        <v>32234</v>
      </c>
      <c r="B211" s="9">
        <v>0.22364000000000001</v>
      </c>
    </row>
    <row r="212" spans="1:2">
      <c r="A212" s="3">
        <v>32264</v>
      </c>
      <c r="B212" s="9">
        <v>0.2363075</v>
      </c>
    </row>
    <row r="213" spans="1:2">
      <c r="A213" s="3">
        <v>32295</v>
      </c>
      <c r="B213" s="9">
        <v>0.27153500000000003</v>
      </c>
    </row>
    <row r="214" spans="1:2">
      <c r="A214" s="3">
        <v>32325</v>
      </c>
      <c r="B214" s="9">
        <v>0.29077999999999998</v>
      </c>
    </row>
    <row r="215" spans="1:2">
      <c r="A215" s="3">
        <v>32356</v>
      </c>
      <c r="B215" s="9">
        <v>0.27434500000000001</v>
      </c>
    </row>
    <row r="216" spans="1:2">
      <c r="A216" s="3">
        <v>32387</v>
      </c>
      <c r="B216" s="9">
        <v>0.23530599999999999</v>
      </c>
    </row>
    <row r="217" spans="1:2">
      <c r="A217" s="3">
        <v>32417</v>
      </c>
      <c r="B217" s="9">
        <v>0.19813500000000001</v>
      </c>
    </row>
    <row r="218" spans="1:2">
      <c r="A218" s="3">
        <v>32448</v>
      </c>
      <c r="B218" s="9">
        <v>0.18047250000000001</v>
      </c>
    </row>
    <row r="219" spans="1:2">
      <c r="A219" s="3">
        <v>32478</v>
      </c>
      <c r="B219" s="9">
        <v>0.18321000000000001</v>
      </c>
    </row>
    <row r="220" spans="1:2">
      <c r="A220" s="3">
        <v>32509</v>
      </c>
      <c r="B220" s="9">
        <v>0.18751499999999999</v>
      </c>
    </row>
    <row r="221" spans="1:2">
      <c r="A221" s="3">
        <v>32540</v>
      </c>
      <c r="B221" s="9">
        <v>0.1671725</v>
      </c>
    </row>
    <row r="222" spans="1:2">
      <c r="A222" s="3">
        <v>32568</v>
      </c>
      <c r="B222" s="9">
        <v>0.13130800000000001</v>
      </c>
    </row>
    <row r="223" spans="1:2">
      <c r="A223" s="3">
        <v>32599</v>
      </c>
      <c r="B223" s="9">
        <v>0.12645999999999999</v>
      </c>
    </row>
    <row r="224" spans="1:2">
      <c r="A224" s="3">
        <v>32629</v>
      </c>
      <c r="B224" s="9">
        <v>0.14706749999999999</v>
      </c>
    </row>
    <row r="225" spans="1:2">
      <c r="A225" s="3">
        <v>32660</v>
      </c>
      <c r="B225" s="9">
        <v>0.172398</v>
      </c>
    </row>
    <row r="226" spans="1:2">
      <c r="A226" s="3">
        <v>32690</v>
      </c>
      <c r="B226" s="9">
        <v>0.19110750000000001</v>
      </c>
    </row>
    <row r="227" spans="1:2">
      <c r="A227" s="3">
        <v>32721</v>
      </c>
      <c r="B227" s="9">
        <v>0.20357749999999999</v>
      </c>
    </row>
    <row r="228" spans="1:2">
      <c r="A228" s="3">
        <v>32752</v>
      </c>
      <c r="B228" s="9">
        <v>0.24357799999999999</v>
      </c>
    </row>
    <row r="229" spans="1:2">
      <c r="A229" s="3">
        <v>32782</v>
      </c>
      <c r="B229" s="9">
        <v>0.32479249999999998</v>
      </c>
    </row>
    <row r="230" spans="1:2">
      <c r="A230" s="3">
        <v>32813</v>
      </c>
      <c r="B230" s="9">
        <v>0.41830250000000002</v>
      </c>
    </row>
    <row r="231" spans="1:2">
      <c r="A231" s="3">
        <v>32843</v>
      </c>
      <c r="B231" s="9">
        <v>0.52161000000000002</v>
      </c>
    </row>
    <row r="232" spans="1:2">
      <c r="A232" s="3">
        <v>32874</v>
      </c>
      <c r="B232" s="9">
        <v>0.58213999999999999</v>
      </c>
    </row>
    <row r="233" spans="1:2">
      <c r="A233" s="3">
        <v>32905</v>
      </c>
      <c r="B233" s="9">
        <v>0.55037999999999998</v>
      </c>
    </row>
    <row r="234" spans="1:2">
      <c r="A234" s="3">
        <v>32933</v>
      </c>
      <c r="B234" s="9">
        <v>0.407698</v>
      </c>
    </row>
    <row r="235" spans="1:2">
      <c r="A235" s="3">
        <v>32964</v>
      </c>
      <c r="B235" s="9">
        <v>0.23404</v>
      </c>
    </row>
    <row r="236" spans="1:2">
      <c r="A236" s="3">
        <v>32994</v>
      </c>
      <c r="B236" s="9">
        <v>0.17798749999999999</v>
      </c>
    </row>
    <row r="237" spans="1:2">
      <c r="A237" s="3">
        <v>33025</v>
      </c>
      <c r="B237" s="9">
        <v>0.31558199999999997</v>
      </c>
    </row>
    <row r="238" spans="1:2">
      <c r="A238" s="3">
        <v>33055</v>
      </c>
      <c r="B238" s="9">
        <v>0.58814999999999995</v>
      </c>
    </row>
    <row r="239" spans="1:2">
      <c r="A239" s="3">
        <v>33086</v>
      </c>
      <c r="B239" s="9">
        <v>0.814944</v>
      </c>
    </row>
    <row r="240" spans="1:2">
      <c r="A240" s="3">
        <v>33117</v>
      </c>
      <c r="B240" s="9">
        <v>0.87327250000000001</v>
      </c>
    </row>
    <row r="241" spans="1:2">
      <c r="A241" s="3">
        <v>33147</v>
      </c>
      <c r="B241" s="9">
        <v>0.77042500000000003</v>
      </c>
    </row>
    <row r="242" spans="1:2">
      <c r="A242" s="3">
        <v>33178</v>
      </c>
      <c r="B242" s="9">
        <v>0.54016600000000004</v>
      </c>
    </row>
    <row r="243" spans="1:2">
      <c r="A243" s="3">
        <v>33208</v>
      </c>
      <c r="B243" s="9">
        <v>0.25579750000000001</v>
      </c>
    </row>
    <row r="244" spans="1:2">
      <c r="A244" s="3">
        <v>33239</v>
      </c>
      <c r="B244" s="9">
        <v>2.4475E-3</v>
      </c>
    </row>
    <row r="245" spans="1:2">
      <c r="A245" s="3">
        <v>33270</v>
      </c>
      <c r="B245" s="9">
        <v>-0.21093000000000001</v>
      </c>
    </row>
    <row r="246" spans="1:2">
      <c r="A246" s="3">
        <v>33298</v>
      </c>
      <c r="B246" s="9">
        <v>-0.35433199999999998</v>
      </c>
    </row>
    <row r="247" spans="1:2">
      <c r="A247" s="3">
        <v>33329</v>
      </c>
      <c r="B247" s="9">
        <v>-0.39489000000000002</v>
      </c>
    </row>
    <row r="248" spans="1:2">
      <c r="A248" s="3">
        <v>33359</v>
      </c>
      <c r="B248" s="9">
        <v>-0.36958600000000003</v>
      </c>
    </row>
    <row r="249" spans="1:2">
      <c r="A249" s="3">
        <v>33390</v>
      </c>
      <c r="B249" s="9">
        <v>-0.31420749999999997</v>
      </c>
    </row>
    <row r="250" spans="1:2">
      <c r="A250" s="3">
        <v>33420</v>
      </c>
      <c r="B250" s="9">
        <v>-0.25164750000000002</v>
      </c>
    </row>
    <row r="251" spans="1:2">
      <c r="A251" s="3">
        <v>33451</v>
      </c>
      <c r="B251" s="9">
        <v>-0.185</v>
      </c>
    </row>
    <row r="252" spans="1:2">
      <c r="A252" s="3">
        <v>33482</v>
      </c>
      <c r="B252" s="9">
        <v>-0.14108999999999999</v>
      </c>
    </row>
    <row r="253" spans="1:2">
      <c r="A253" s="3">
        <v>33512</v>
      </c>
      <c r="B253" s="9">
        <v>-0.139935</v>
      </c>
    </row>
    <row r="254" spans="1:2">
      <c r="A254" s="3">
        <v>33543</v>
      </c>
      <c r="B254" s="9">
        <v>-0.175428</v>
      </c>
    </row>
    <row r="255" spans="1:2">
      <c r="A255" s="3">
        <v>33573</v>
      </c>
      <c r="B255" s="9">
        <v>-0.25122749999999999</v>
      </c>
    </row>
    <row r="256" spans="1:2">
      <c r="A256" s="3">
        <v>33604</v>
      </c>
      <c r="B256" s="9">
        <v>-0.36193999999999998</v>
      </c>
    </row>
    <row r="257" spans="1:2">
      <c r="A257" s="3">
        <v>33635</v>
      </c>
      <c r="B257" s="9">
        <v>-0.44258249999999999</v>
      </c>
    </row>
    <row r="258" spans="1:2">
      <c r="A258" s="3">
        <v>33664</v>
      </c>
      <c r="B258" s="9">
        <v>-0.46250249999999998</v>
      </c>
    </row>
    <row r="259" spans="1:2">
      <c r="A259" s="3">
        <v>33695</v>
      </c>
      <c r="B259" s="9">
        <v>-0.46747499999999997</v>
      </c>
    </row>
    <row r="260" spans="1:2">
      <c r="A260" s="3">
        <v>33725</v>
      </c>
      <c r="B260" s="9">
        <v>-0.52152600000000005</v>
      </c>
    </row>
    <row r="261" spans="1:2">
      <c r="A261" s="3">
        <v>33756</v>
      </c>
      <c r="B261" s="9">
        <v>-0.60522500000000001</v>
      </c>
    </row>
    <row r="262" spans="1:2">
      <c r="A262" s="3">
        <v>33786</v>
      </c>
      <c r="B262" s="9">
        <v>-0.62648599999999999</v>
      </c>
    </row>
    <row r="263" spans="1:2">
      <c r="A263" s="3">
        <v>33817</v>
      </c>
      <c r="B263" s="9">
        <v>-0.55371999999999999</v>
      </c>
    </row>
    <row r="264" spans="1:2">
      <c r="A264" s="3">
        <v>33848</v>
      </c>
      <c r="B264" s="9">
        <v>-0.51998500000000003</v>
      </c>
    </row>
    <row r="265" spans="1:2">
      <c r="A265" s="3">
        <v>33878</v>
      </c>
      <c r="B265" s="9">
        <v>-0.60072400000000004</v>
      </c>
    </row>
    <row r="266" spans="1:2">
      <c r="A266" s="3">
        <v>33909</v>
      </c>
      <c r="B266" s="9">
        <v>-0.71402750000000004</v>
      </c>
    </row>
    <row r="267" spans="1:2">
      <c r="A267" s="3">
        <v>33939</v>
      </c>
      <c r="B267" s="9">
        <v>-0.81835999999999998</v>
      </c>
    </row>
    <row r="268" spans="1:2">
      <c r="A268" s="3">
        <v>33970</v>
      </c>
      <c r="B268" s="9">
        <v>-0.95783399999999996</v>
      </c>
    </row>
    <row r="269" spans="1:2">
      <c r="A269" s="3">
        <v>34001</v>
      </c>
      <c r="B269" s="9">
        <v>-1.0802525000000001</v>
      </c>
    </row>
    <row r="270" spans="1:2">
      <c r="A270" s="3">
        <v>34029</v>
      </c>
      <c r="B270" s="9">
        <v>-1.14089</v>
      </c>
    </row>
    <row r="271" spans="1:2">
      <c r="A271" s="3">
        <v>34060</v>
      </c>
      <c r="B271" s="9">
        <v>-1.064276</v>
      </c>
    </row>
    <row r="272" spans="1:2">
      <c r="A272" s="3">
        <v>34090</v>
      </c>
      <c r="B272" s="9">
        <v>-0.88090999999999997</v>
      </c>
    </row>
    <row r="273" spans="1:2">
      <c r="A273" s="3">
        <v>34121</v>
      </c>
      <c r="B273" s="9">
        <v>-0.86746749999999995</v>
      </c>
    </row>
    <row r="274" spans="1:2">
      <c r="A274" s="3">
        <v>34151</v>
      </c>
      <c r="B274" s="9">
        <v>-1.01769</v>
      </c>
    </row>
    <row r="275" spans="1:2">
      <c r="A275" s="3">
        <v>34182</v>
      </c>
      <c r="B275" s="9">
        <v>-1.1001825000000001</v>
      </c>
    </row>
    <row r="276" spans="1:2">
      <c r="A276" s="3">
        <v>34213</v>
      </c>
      <c r="B276" s="9">
        <v>-1.0448</v>
      </c>
    </row>
    <row r="277" spans="1:2">
      <c r="A277" s="3">
        <v>34243</v>
      </c>
      <c r="B277" s="9">
        <v>-0.79361000000000004</v>
      </c>
    </row>
    <row r="278" spans="1:2">
      <c r="A278" s="3">
        <v>34274</v>
      </c>
      <c r="B278" s="9">
        <v>-0.45255499999999999</v>
      </c>
    </row>
    <row r="279" spans="1:2">
      <c r="A279" s="3">
        <v>34304</v>
      </c>
      <c r="B279" s="9">
        <v>-0.27134799999999998</v>
      </c>
    </row>
    <row r="280" spans="1:2">
      <c r="A280" s="3">
        <v>34335</v>
      </c>
      <c r="B280" s="9">
        <v>-0.1877375</v>
      </c>
    </row>
    <row r="281" spans="1:2">
      <c r="A281" s="3">
        <v>34366</v>
      </c>
      <c r="B281" s="9">
        <v>-0.1186325</v>
      </c>
    </row>
    <row r="282" spans="1:2">
      <c r="A282" s="3">
        <v>34394</v>
      </c>
      <c r="B282" s="9">
        <v>-0.11563</v>
      </c>
    </row>
    <row r="283" spans="1:2">
      <c r="A283" s="3">
        <v>34425</v>
      </c>
      <c r="B283" s="9">
        <v>-0.22561200000000001</v>
      </c>
    </row>
    <row r="284" spans="1:2">
      <c r="A284" s="3">
        <v>34455</v>
      </c>
      <c r="B284" s="9">
        <v>-0.34128249999999999</v>
      </c>
    </row>
    <row r="285" spans="1:2">
      <c r="A285" s="3">
        <v>34486</v>
      </c>
      <c r="B285" s="9">
        <v>-0.38587250000000001</v>
      </c>
    </row>
    <row r="286" spans="1:2">
      <c r="A286" s="3">
        <v>34516</v>
      </c>
      <c r="B286" s="9">
        <v>-0.34674199999999999</v>
      </c>
    </row>
    <row r="287" spans="1:2">
      <c r="A287" s="3">
        <v>34547</v>
      </c>
      <c r="B287" s="9">
        <v>-0.21315500000000001</v>
      </c>
    </row>
    <row r="288" spans="1:2">
      <c r="A288" s="3">
        <v>34578</v>
      </c>
      <c r="B288" s="9">
        <v>1.7384E-2</v>
      </c>
    </row>
    <row r="289" spans="1:2">
      <c r="A289" s="3">
        <v>34608</v>
      </c>
      <c r="B289" s="9">
        <v>0.2505175</v>
      </c>
    </row>
    <row r="290" spans="1:2">
      <c r="A290" s="3">
        <v>34639</v>
      </c>
      <c r="B290" s="9">
        <v>0.37781749999999997</v>
      </c>
    </row>
    <row r="291" spans="1:2">
      <c r="A291" s="3">
        <v>34669</v>
      </c>
      <c r="B291" s="9">
        <v>0.40448200000000001</v>
      </c>
    </row>
    <row r="292" spans="1:2">
      <c r="A292" s="3">
        <v>34700</v>
      </c>
      <c r="B292" s="9">
        <v>0.32507249999999999</v>
      </c>
    </row>
    <row r="293" spans="1:2">
      <c r="A293" s="3">
        <v>34731</v>
      </c>
      <c r="B293" s="9">
        <v>0.2330875</v>
      </c>
    </row>
    <row r="294" spans="1:2">
      <c r="A294" s="3">
        <v>34759</v>
      </c>
      <c r="B294" s="9">
        <v>0.17142399999999999</v>
      </c>
    </row>
    <row r="295" spans="1:2">
      <c r="A295" s="3">
        <v>34790</v>
      </c>
      <c r="B295" s="9">
        <v>9.5070000000000002E-2</v>
      </c>
    </row>
    <row r="296" spans="1:2">
      <c r="A296" s="3">
        <v>34820</v>
      </c>
      <c r="B296" s="9">
        <v>2.1309999999999999E-2</v>
      </c>
    </row>
    <row r="297" spans="1:2">
      <c r="A297" s="3">
        <v>34851</v>
      </c>
      <c r="B297" s="9">
        <v>1.133E-2</v>
      </c>
    </row>
    <row r="298" spans="1:2">
      <c r="A298" s="3">
        <v>34881</v>
      </c>
      <c r="B298" s="9">
        <v>1.8117500000000002E-2</v>
      </c>
    </row>
    <row r="299" spans="1:2">
      <c r="A299" s="3">
        <v>34912</v>
      </c>
      <c r="B299" s="9">
        <v>-9.4927499999999998E-2</v>
      </c>
    </row>
    <row r="300" spans="1:2">
      <c r="A300" s="3">
        <v>34943</v>
      </c>
      <c r="B300" s="9">
        <v>-0.29426600000000003</v>
      </c>
    </row>
    <row r="301" spans="1:2">
      <c r="A301" s="3">
        <v>34973</v>
      </c>
      <c r="B301" s="9">
        <v>-0.39428000000000002</v>
      </c>
    </row>
    <row r="302" spans="1:2">
      <c r="A302" s="3">
        <v>35004</v>
      </c>
      <c r="B302" s="9">
        <v>-0.39392500000000003</v>
      </c>
    </row>
    <row r="303" spans="1:2">
      <c r="A303" s="3">
        <v>35034</v>
      </c>
      <c r="B303" s="9">
        <v>-0.40107599999999999</v>
      </c>
    </row>
    <row r="304" spans="1:2">
      <c r="A304" s="3">
        <v>35065</v>
      </c>
      <c r="B304" s="9">
        <v>-0.47657250000000001</v>
      </c>
    </row>
    <row r="305" spans="1:2">
      <c r="A305" s="3">
        <v>35096</v>
      </c>
      <c r="B305" s="9">
        <v>-0.57837499999999997</v>
      </c>
    </row>
    <row r="306" spans="1:2">
      <c r="A306" s="3">
        <v>35125</v>
      </c>
      <c r="B306" s="9">
        <v>-0.57374000000000003</v>
      </c>
    </row>
    <row r="307" spans="1:2">
      <c r="A307" s="3">
        <v>35156</v>
      </c>
      <c r="B307" s="9">
        <v>-0.43838749999999999</v>
      </c>
    </row>
    <row r="308" spans="1:2">
      <c r="A308" s="3">
        <v>35186</v>
      </c>
      <c r="B308" s="9">
        <v>-0.30498199999999998</v>
      </c>
    </row>
    <row r="309" spans="1:2">
      <c r="A309" s="3">
        <v>35217</v>
      </c>
      <c r="B309" s="9">
        <v>-0.25982749999999999</v>
      </c>
    </row>
    <row r="310" spans="1:2">
      <c r="A310" s="3">
        <v>35247</v>
      </c>
      <c r="B310" s="9">
        <v>-0.31164249999999999</v>
      </c>
    </row>
    <row r="311" spans="1:2">
      <c r="A311" s="3">
        <v>35278</v>
      </c>
      <c r="B311" s="9">
        <v>-0.430562</v>
      </c>
    </row>
    <row r="312" spans="1:2">
      <c r="A312" s="3">
        <v>35309</v>
      </c>
      <c r="B312" s="9">
        <v>-0.52218500000000001</v>
      </c>
    </row>
    <row r="313" spans="1:2">
      <c r="A313" s="3">
        <v>35339</v>
      </c>
      <c r="B313" s="9">
        <v>-0.63101750000000001</v>
      </c>
    </row>
    <row r="314" spans="1:2">
      <c r="A314" s="3">
        <v>35370</v>
      </c>
      <c r="B314" s="9">
        <v>-0.77080599999999999</v>
      </c>
    </row>
    <row r="315" spans="1:2">
      <c r="A315" s="3">
        <v>35400</v>
      </c>
      <c r="B315" s="9">
        <v>-0.7992475</v>
      </c>
    </row>
    <row r="316" spans="1:2">
      <c r="A316" s="3">
        <v>35431</v>
      </c>
      <c r="B316" s="9">
        <v>-0.82767000000000002</v>
      </c>
    </row>
    <row r="317" spans="1:2">
      <c r="A317" s="3">
        <v>35462</v>
      </c>
      <c r="B317" s="9">
        <v>-0.97294499999999995</v>
      </c>
    </row>
    <row r="318" spans="1:2">
      <c r="A318" s="3">
        <v>35490</v>
      </c>
      <c r="B318" s="9">
        <v>-1.0220125</v>
      </c>
    </row>
    <row r="319" spans="1:2">
      <c r="A319" s="3">
        <v>35521</v>
      </c>
      <c r="B319" s="9">
        <v>-0.93697750000000002</v>
      </c>
    </row>
    <row r="320" spans="1:2">
      <c r="A320" s="3">
        <v>35551</v>
      </c>
      <c r="B320" s="9">
        <v>-0.86504599999999998</v>
      </c>
    </row>
    <row r="321" spans="1:2">
      <c r="A321" s="3">
        <v>35582</v>
      </c>
      <c r="B321" s="9">
        <v>-0.84885250000000001</v>
      </c>
    </row>
    <row r="322" spans="1:2">
      <c r="A322" s="3">
        <v>35612</v>
      </c>
      <c r="B322" s="9">
        <v>-0.80286000000000002</v>
      </c>
    </row>
    <row r="323" spans="1:2">
      <c r="A323" s="3">
        <v>35643</v>
      </c>
      <c r="B323" s="9">
        <v>-0.79275200000000001</v>
      </c>
    </row>
    <row r="324" spans="1:2">
      <c r="A324" s="3">
        <v>35674</v>
      </c>
      <c r="B324" s="9">
        <v>-0.87062249999999997</v>
      </c>
    </row>
    <row r="325" spans="1:2">
      <c r="A325" s="3">
        <v>35704</v>
      </c>
      <c r="B325" s="9">
        <v>-0.91689200000000004</v>
      </c>
    </row>
    <row r="326" spans="1:2">
      <c r="A326" s="3">
        <v>35735</v>
      </c>
      <c r="B326" s="9">
        <v>-0.89455499999999999</v>
      </c>
    </row>
    <row r="327" spans="1:2">
      <c r="A327" s="3">
        <v>35765</v>
      </c>
      <c r="B327" s="9">
        <v>-0.85258</v>
      </c>
    </row>
    <row r="328" spans="1:2">
      <c r="A328" s="3">
        <v>35796</v>
      </c>
      <c r="B328" s="9">
        <v>-0.78000800000000003</v>
      </c>
    </row>
    <row r="329" spans="1:2">
      <c r="A329" s="3">
        <v>35827</v>
      </c>
      <c r="B329" s="9">
        <v>-0.80465249999999999</v>
      </c>
    </row>
    <row r="330" spans="1:2">
      <c r="A330" s="3">
        <v>35855</v>
      </c>
      <c r="B330" s="9">
        <v>-0.89525250000000001</v>
      </c>
    </row>
    <row r="331" spans="1:2">
      <c r="A331" s="3">
        <v>35886</v>
      </c>
      <c r="B331" s="9">
        <v>-0.88245750000000001</v>
      </c>
    </row>
    <row r="332" spans="1:2">
      <c r="A332" s="3">
        <v>35916</v>
      </c>
      <c r="B332" s="9">
        <v>-0.745394</v>
      </c>
    </row>
    <row r="333" spans="1:2">
      <c r="A333" s="3">
        <v>35947</v>
      </c>
      <c r="B333" s="9">
        <v>-0.62927500000000003</v>
      </c>
    </row>
    <row r="334" spans="1:2">
      <c r="A334" s="3">
        <v>35977</v>
      </c>
      <c r="B334" s="9">
        <v>-0.396366</v>
      </c>
    </row>
    <row r="335" spans="1:2">
      <c r="A335" s="3">
        <v>36008</v>
      </c>
      <c r="B335" s="9">
        <v>5.49025E-2</v>
      </c>
    </row>
    <row r="336" spans="1:2">
      <c r="A336" s="3">
        <v>36039</v>
      </c>
      <c r="B336" s="9">
        <v>0.36255500000000002</v>
      </c>
    </row>
    <row r="337" spans="1:2">
      <c r="A337" s="3">
        <v>36069</v>
      </c>
      <c r="B337" s="9">
        <v>0.41781600000000002</v>
      </c>
    </row>
    <row r="338" spans="1:2">
      <c r="A338" s="3">
        <v>36100</v>
      </c>
      <c r="B338" s="9">
        <v>0.48482999999999998</v>
      </c>
    </row>
    <row r="339" spans="1:2">
      <c r="A339" s="3">
        <v>36130</v>
      </c>
      <c r="B339" s="9">
        <v>0.70582750000000005</v>
      </c>
    </row>
    <row r="340" spans="1:2">
      <c r="A340" s="3">
        <v>36161</v>
      </c>
      <c r="B340" s="9">
        <v>0.86854200000000004</v>
      </c>
    </row>
    <row r="341" spans="1:2">
      <c r="A341" s="3">
        <v>36192</v>
      </c>
      <c r="B341" s="9">
        <v>0.76666000000000001</v>
      </c>
    </row>
    <row r="342" spans="1:2">
      <c r="A342" s="3">
        <v>36220</v>
      </c>
      <c r="B342" s="9">
        <v>0.54605250000000005</v>
      </c>
    </row>
    <row r="343" spans="1:2">
      <c r="A343" s="3">
        <v>36251</v>
      </c>
      <c r="B343" s="9">
        <v>0.410022</v>
      </c>
    </row>
    <row r="344" spans="1:2">
      <c r="A344" s="3">
        <v>36281</v>
      </c>
      <c r="B344" s="9">
        <v>0.45638499999999999</v>
      </c>
    </row>
    <row r="345" spans="1:2">
      <c r="A345" s="3">
        <v>36312</v>
      </c>
      <c r="B345" s="9">
        <v>0.58222750000000001</v>
      </c>
    </row>
    <row r="346" spans="1:2">
      <c r="A346" s="3">
        <v>36342</v>
      </c>
      <c r="B346" s="9">
        <v>0.74545600000000001</v>
      </c>
    </row>
    <row r="347" spans="1:2">
      <c r="A347" s="3">
        <v>36373</v>
      </c>
      <c r="B347" s="9">
        <v>0.98304250000000004</v>
      </c>
    </row>
    <row r="348" spans="1:2">
      <c r="A348" s="3">
        <v>36404</v>
      </c>
      <c r="B348" s="9">
        <v>1.1432575</v>
      </c>
    </row>
    <row r="349" spans="1:2">
      <c r="A349" s="3">
        <v>36434</v>
      </c>
      <c r="B349" s="9">
        <v>1.0562640000000001</v>
      </c>
    </row>
    <row r="350" spans="1:2">
      <c r="A350" s="3">
        <v>36465</v>
      </c>
      <c r="B350" s="9">
        <v>0.99668500000000004</v>
      </c>
    </row>
    <row r="351" spans="1:2">
      <c r="A351" s="3">
        <v>36495</v>
      </c>
      <c r="B351" s="9">
        <v>1.21611</v>
      </c>
    </row>
    <row r="352" spans="1:2">
      <c r="A352" s="3">
        <v>36526</v>
      </c>
      <c r="B352" s="9">
        <v>1.410255</v>
      </c>
    </row>
    <row r="353" spans="1:2">
      <c r="A353" s="3">
        <v>36557</v>
      </c>
      <c r="B353" s="9">
        <v>1.4359774999999999</v>
      </c>
    </row>
    <row r="354" spans="1:2">
      <c r="A354" s="3">
        <v>36586</v>
      </c>
      <c r="B354" s="9">
        <v>1.2782260000000001</v>
      </c>
    </row>
    <row r="355" spans="1:2">
      <c r="A355" s="3">
        <v>36617</v>
      </c>
      <c r="B355" s="9">
        <v>0.98235499999999998</v>
      </c>
    </row>
    <row r="356" spans="1:2">
      <c r="A356" s="3">
        <v>36647</v>
      </c>
      <c r="B356" s="9">
        <v>0.71565250000000002</v>
      </c>
    </row>
    <row r="357" spans="1:2">
      <c r="A357" s="3">
        <v>36678</v>
      </c>
      <c r="B357" s="9">
        <v>0.49071799999999999</v>
      </c>
    </row>
    <row r="358" spans="1:2">
      <c r="A358" s="3">
        <v>36708</v>
      </c>
      <c r="B358" s="9">
        <v>0.21830250000000001</v>
      </c>
    </row>
    <row r="359" spans="1:2">
      <c r="A359" s="3">
        <v>36739</v>
      </c>
      <c r="B359" s="9">
        <v>-0.1292075</v>
      </c>
    </row>
    <row r="360" spans="1:2">
      <c r="A360" s="3">
        <v>36770</v>
      </c>
      <c r="B360" s="9">
        <v>-0.44868999999999998</v>
      </c>
    </row>
    <row r="361" spans="1:2">
      <c r="A361" s="3">
        <v>36800</v>
      </c>
      <c r="B361" s="9">
        <v>-0.62058000000000002</v>
      </c>
    </row>
    <row r="362" spans="1:2">
      <c r="A362" s="3">
        <v>36831</v>
      </c>
      <c r="B362" s="9">
        <v>-0.84188499999999999</v>
      </c>
    </row>
    <row r="363" spans="1:2">
      <c r="A363" s="3">
        <v>36861</v>
      </c>
      <c r="B363" s="9">
        <v>-1.2797099999999999</v>
      </c>
    </row>
    <row r="364" spans="1:2">
      <c r="A364" s="3">
        <v>36892</v>
      </c>
      <c r="B364" s="9">
        <v>-1.617065</v>
      </c>
    </row>
    <row r="365" spans="1:2">
      <c r="A365" s="3">
        <v>36923</v>
      </c>
      <c r="B365" s="9">
        <v>-1.7162325</v>
      </c>
    </row>
    <row r="366" spans="1:2">
      <c r="A366" s="3">
        <v>36951</v>
      </c>
      <c r="B366" s="9">
        <v>-1.7433959999999999</v>
      </c>
    </row>
    <row r="367" spans="1:2">
      <c r="A367" s="3">
        <v>36982</v>
      </c>
      <c r="B367" s="9">
        <v>-1.7232425</v>
      </c>
    </row>
    <row r="368" spans="1:2">
      <c r="A368" s="3">
        <v>37012</v>
      </c>
      <c r="B368" s="9">
        <v>-1.707395</v>
      </c>
    </row>
    <row r="369" spans="1:2">
      <c r="A369" s="3">
        <v>37043</v>
      </c>
      <c r="B369" s="9">
        <v>-1.746418</v>
      </c>
    </row>
    <row r="370" spans="1:2">
      <c r="A370" s="3">
        <v>37073</v>
      </c>
      <c r="B370" s="9">
        <v>-1.7423474999999999</v>
      </c>
    </row>
    <row r="371" spans="1:2">
      <c r="A371" s="3">
        <v>37104</v>
      </c>
      <c r="B371" s="9">
        <v>-1.6263860000000001</v>
      </c>
    </row>
    <row r="372" spans="1:2">
      <c r="A372" s="3">
        <v>37135</v>
      </c>
      <c r="B372" s="9">
        <v>-1.5085150000000001</v>
      </c>
    </row>
    <row r="373" spans="1:2">
      <c r="A373" s="3">
        <v>37165</v>
      </c>
      <c r="B373" s="9">
        <v>-1.4702299999999999</v>
      </c>
    </row>
    <row r="374" spans="1:2">
      <c r="A374" s="3">
        <v>37196</v>
      </c>
      <c r="B374" s="9">
        <v>-1.3907179999999999</v>
      </c>
    </row>
    <row r="375" spans="1:2">
      <c r="A375" s="3">
        <v>37226</v>
      </c>
      <c r="B375" s="9">
        <v>-1.2352399999999999</v>
      </c>
    </row>
    <row r="376" spans="1:2">
      <c r="A376" s="3">
        <v>37257</v>
      </c>
      <c r="B376" s="9">
        <v>-1.06749</v>
      </c>
    </row>
    <row r="377" spans="1:2">
      <c r="A377" s="3">
        <v>37288</v>
      </c>
      <c r="B377" s="9">
        <v>-0.94054499999999996</v>
      </c>
    </row>
    <row r="378" spans="1:2">
      <c r="A378" s="3">
        <v>37316</v>
      </c>
      <c r="B378" s="9">
        <v>-0.97771200000000003</v>
      </c>
    </row>
    <row r="379" spans="1:2">
      <c r="A379" s="3">
        <v>37347</v>
      </c>
      <c r="B379" s="9">
        <v>-1.0951249999999999</v>
      </c>
    </row>
    <row r="380" spans="1:2">
      <c r="A380" s="3">
        <v>37377</v>
      </c>
      <c r="B380" s="9">
        <v>-1.131362</v>
      </c>
    </row>
    <row r="381" spans="1:2">
      <c r="A381" s="3">
        <v>37408</v>
      </c>
      <c r="B381" s="9">
        <v>-1.144245</v>
      </c>
    </row>
    <row r="382" spans="1:2">
      <c r="A382" s="3">
        <v>37438</v>
      </c>
      <c r="B382" s="9">
        <v>-1.163125</v>
      </c>
    </row>
    <row r="383" spans="1:2">
      <c r="A383" s="3">
        <v>37469</v>
      </c>
      <c r="B383" s="9">
        <v>-1.1012679999999999</v>
      </c>
    </row>
    <row r="384" spans="1:2">
      <c r="A384" s="3">
        <v>37500</v>
      </c>
      <c r="B384" s="9">
        <v>-0.93721500000000002</v>
      </c>
    </row>
    <row r="385" spans="1:2">
      <c r="A385" s="3">
        <v>37530</v>
      </c>
      <c r="B385" s="9">
        <v>-0.82163750000000002</v>
      </c>
    </row>
    <row r="386" spans="1:2">
      <c r="A386" s="3">
        <v>37561</v>
      </c>
      <c r="B386" s="9">
        <v>-0.68830400000000003</v>
      </c>
    </row>
    <row r="387" spans="1:2">
      <c r="A387" s="3">
        <v>37591</v>
      </c>
      <c r="B387" s="9">
        <v>-0.51249999999999996</v>
      </c>
    </row>
    <row r="388" spans="1:2">
      <c r="A388" s="3">
        <v>37622</v>
      </c>
      <c r="B388" s="9">
        <v>-0.38411000000000001</v>
      </c>
    </row>
    <row r="389" spans="1:2">
      <c r="A389" s="3">
        <v>37653</v>
      </c>
      <c r="B389" s="9">
        <v>-0.35723250000000001</v>
      </c>
    </row>
    <row r="390" spans="1:2">
      <c r="A390" s="3">
        <v>37681</v>
      </c>
      <c r="B390" s="9">
        <v>-0.46488000000000002</v>
      </c>
    </row>
    <row r="391" spans="1:2">
      <c r="A391" s="3">
        <v>37712</v>
      </c>
      <c r="B391" s="9">
        <v>-0.61250000000000004</v>
      </c>
    </row>
    <row r="392" spans="1:2">
      <c r="A392" s="3">
        <v>37742</v>
      </c>
      <c r="B392" s="9">
        <v>-0.68703800000000004</v>
      </c>
    </row>
    <row r="393" spans="1:2">
      <c r="A393" s="3">
        <v>37773</v>
      </c>
      <c r="B393" s="9">
        <v>-0.69977500000000004</v>
      </c>
    </row>
    <row r="394" spans="1:2">
      <c r="A394" s="3">
        <v>37803</v>
      </c>
      <c r="B394" s="9">
        <v>-0.67464500000000005</v>
      </c>
    </row>
    <row r="395" spans="1:2">
      <c r="A395" s="3">
        <v>37834</v>
      </c>
      <c r="B395" s="9">
        <v>-0.51719199999999999</v>
      </c>
    </row>
    <row r="396" spans="1:2">
      <c r="A396" s="3">
        <v>37865</v>
      </c>
      <c r="B396" s="9">
        <v>-0.36512499999999998</v>
      </c>
    </row>
    <row r="397" spans="1:2">
      <c r="A397" s="3">
        <v>37895</v>
      </c>
      <c r="B397" s="9">
        <v>-0.36393399999999998</v>
      </c>
    </row>
    <row r="398" spans="1:2">
      <c r="A398" s="3">
        <v>37926</v>
      </c>
      <c r="B398" s="9">
        <v>-0.31430750000000002</v>
      </c>
    </row>
    <row r="399" spans="1:2">
      <c r="A399" s="3">
        <v>37956</v>
      </c>
      <c r="B399" s="9">
        <v>-0.2178725</v>
      </c>
    </row>
    <row r="400" spans="1:2">
      <c r="A400" s="3">
        <v>37987</v>
      </c>
      <c r="B400" s="9">
        <v>-0.26773000000000002</v>
      </c>
    </row>
    <row r="401" spans="1:2">
      <c r="A401" s="3">
        <v>38018</v>
      </c>
      <c r="B401" s="9">
        <v>-0.44884750000000001</v>
      </c>
    </row>
    <row r="402" spans="1:2">
      <c r="A402" s="3">
        <v>38047</v>
      </c>
      <c r="B402" s="9">
        <v>-0.48997499999999999</v>
      </c>
    </row>
    <row r="403" spans="1:2">
      <c r="A403" s="3">
        <v>38078</v>
      </c>
      <c r="B403" s="9">
        <v>-0.31340600000000002</v>
      </c>
    </row>
    <row r="404" spans="1:2">
      <c r="A404" s="3">
        <v>38108</v>
      </c>
      <c r="B404" s="9">
        <v>-0.13056999999999999</v>
      </c>
    </row>
    <row r="405" spans="1:2">
      <c r="A405" s="3">
        <v>38139</v>
      </c>
      <c r="B405" s="9">
        <v>-8.1702499999999997E-2</v>
      </c>
    </row>
    <row r="406" spans="1:2">
      <c r="A406" s="3">
        <v>38169</v>
      </c>
      <c r="B406" s="9">
        <v>-0.106712</v>
      </c>
    </row>
    <row r="407" spans="1:2">
      <c r="A407" s="3">
        <v>38200</v>
      </c>
      <c r="B407" s="9">
        <v>-0.14401</v>
      </c>
    </row>
    <row r="408" spans="1:2">
      <c r="A408" s="3">
        <v>38231</v>
      </c>
      <c r="B408" s="9">
        <v>-0.1218825</v>
      </c>
    </row>
    <row r="409" spans="1:2">
      <c r="A409" s="3">
        <v>38261</v>
      </c>
      <c r="B409" s="9">
        <v>-3.007E-2</v>
      </c>
    </row>
    <row r="410" spans="1:2">
      <c r="A410" s="3">
        <v>38292</v>
      </c>
      <c r="B410" s="9">
        <v>3.0474999999999999E-2</v>
      </c>
    </row>
    <row r="411" spans="1:2">
      <c r="A411" s="3">
        <v>38322</v>
      </c>
      <c r="B411" s="9">
        <v>7.4339999999999996E-3</v>
      </c>
    </row>
    <row r="412" spans="1:2">
      <c r="A412" s="3">
        <v>38353</v>
      </c>
      <c r="B412" s="9">
        <v>-9.9024999999999998E-3</v>
      </c>
    </row>
    <row r="413" spans="1:2">
      <c r="A413" s="3">
        <v>38384</v>
      </c>
      <c r="B413" s="9">
        <v>1.7747499999999999E-2</v>
      </c>
    </row>
    <row r="414" spans="1:2">
      <c r="A414" s="3">
        <v>38412</v>
      </c>
      <c r="B414" s="9">
        <v>5.7654999999999998E-2</v>
      </c>
    </row>
    <row r="415" spans="1:2">
      <c r="A415" s="3">
        <v>38443</v>
      </c>
      <c r="B415" s="9">
        <v>0.120902</v>
      </c>
    </row>
    <row r="416" spans="1:2">
      <c r="A416" s="3">
        <v>38473</v>
      </c>
      <c r="B416" s="9">
        <v>0.173545</v>
      </c>
    </row>
    <row r="417" spans="1:2">
      <c r="A417" s="3">
        <v>38504</v>
      </c>
      <c r="B417" s="9">
        <v>0.21660750000000001</v>
      </c>
    </row>
    <row r="418" spans="1:2">
      <c r="A418" s="3">
        <v>38534</v>
      </c>
      <c r="B418" s="9">
        <v>0.27335599999999999</v>
      </c>
    </row>
    <row r="419" spans="1:2">
      <c r="A419" s="3">
        <v>38565</v>
      </c>
      <c r="B419" s="9">
        <v>0.29405750000000003</v>
      </c>
    </row>
    <row r="420" spans="1:2">
      <c r="A420" s="3">
        <v>38596</v>
      </c>
      <c r="B420" s="9">
        <v>0.216034</v>
      </c>
    </row>
    <row r="421" spans="1:2">
      <c r="A421" s="3">
        <v>38626</v>
      </c>
      <c r="B421" s="9">
        <v>7.5725000000000002E-3</v>
      </c>
    </row>
    <row r="422" spans="1:2">
      <c r="A422" s="3">
        <v>38657</v>
      </c>
      <c r="B422" s="9">
        <v>-0.18733</v>
      </c>
    </row>
    <row r="423" spans="1:2">
      <c r="A423" s="3">
        <v>38687</v>
      </c>
      <c r="B423" s="9">
        <v>-0.217256</v>
      </c>
    </row>
    <row r="424" spans="1:2">
      <c r="A424" s="3">
        <v>38718</v>
      </c>
      <c r="B424" s="9">
        <v>-0.1243025</v>
      </c>
    </row>
    <row r="425" spans="1:2">
      <c r="A425" s="3">
        <v>38749</v>
      </c>
      <c r="B425" s="9">
        <v>-0.14103250000000001</v>
      </c>
    </row>
    <row r="426" spans="1:2">
      <c r="A426" s="3">
        <v>38777</v>
      </c>
      <c r="B426" s="9">
        <v>-0.24815400000000001</v>
      </c>
    </row>
    <row r="427" spans="1:2">
      <c r="A427" s="3">
        <v>38808</v>
      </c>
      <c r="B427" s="9">
        <v>-0.3143225</v>
      </c>
    </row>
    <row r="428" spans="1:2">
      <c r="A428" s="3">
        <v>38838</v>
      </c>
      <c r="B428" s="9">
        <v>-0.34802499999999997</v>
      </c>
    </row>
    <row r="429" spans="1:2">
      <c r="A429" s="3">
        <v>38869</v>
      </c>
      <c r="B429" s="9">
        <v>-0.33726</v>
      </c>
    </row>
    <row r="430" spans="1:2">
      <c r="A430" s="3">
        <v>38899</v>
      </c>
      <c r="B430" s="9">
        <v>-0.28414250000000002</v>
      </c>
    </row>
    <row r="431" spans="1:2">
      <c r="A431" s="3">
        <v>38930</v>
      </c>
      <c r="B431" s="9">
        <v>-0.2992225</v>
      </c>
    </row>
    <row r="432" spans="1:2">
      <c r="A432" s="3">
        <v>38961</v>
      </c>
      <c r="B432" s="9">
        <v>-0.34516400000000003</v>
      </c>
    </row>
    <row r="433" spans="1:2">
      <c r="A433" s="3">
        <v>38991</v>
      </c>
      <c r="B433" s="9">
        <v>-0.32070749999999998</v>
      </c>
    </row>
    <row r="434" spans="1:2">
      <c r="A434" s="3">
        <v>39022</v>
      </c>
      <c r="B434" s="9">
        <v>-0.28510249999999998</v>
      </c>
    </row>
    <row r="435" spans="1:2">
      <c r="A435" s="3">
        <v>39052</v>
      </c>
      <c r="B435" s="9">
        <v>-0.24013599999999999</v>
      </c>
    </row>
    <row r="436" spans="1:2">
      <c r="A436" s="3">
        <v>39083</v>
      </c>
      <c r="B436" s="9">
        <v>-0.17225750000000001</v>
      </c>
    </row>
    <row r="437" spans="1:2">
      <c r="A437" s="3">
        <v>39114</v>
      </c>
      <c r="B437" s="9">
        <v>-0.17856749999999999</v>
      </c>
    </row>
    <row r="438" spans="1:2">
      <c r="A438" s="3">
        <v>39142</v>
      </c>
      <c r="B438" s="9">
        <v>-0.18099599999999999</v>
      </c>
    </row>
    <row r="439" spans="1:2">
      <c r="A439" s="3">
        <v>39173</v>
      </c>
      <c r="B439" s="9">
        <v>-9.1365000000000002E-2</v>
      </c>
    </row>
    <row r="440" spans="1:2">
      <c r="A440" s="3">
        <v>39203</v>
      </c>
      <c r="B440" s="9">
        <v>2.33E-3</v>
      </c>
    </row>
    <row r="441" spans="1:2">
      <c r="A441" s="3">
        <v>39234</v>
      </c>
      <c r="B441" s="9">
        <v>0.19572800000000001</v>
      </c>
    </row>
    <row r="442" spans="1:2">
      <c r="A442" s="3">
        <v>39264</v>
      </c>
      <c r="B442" s="9">
        <v>0.54390249999999996</v>
      </c>
    </row>
    <row r="443" spans="1:2">
      <c r="A443" s="3">
        <v>39295</v>
      </c>
      <c r="B443" s="9">
        <v>0.9</v>
      </c>
    </row>
    <row r="444" spans="1:2">
      <c r="A444" s="3">
        <v>39326</v>
      </c>
      <c r="B444" s="9">
        <v>1.24081</v>
      </c>
    </row>
    <row r="445" spans="1:2">
      <c r="A445" s="3">
        <v>39356</v>
      </c>
      <c r="B445" s="9">
        <v>1.5803100000000001</v>
      </c>
    </row>
    <row r="446" spans="1:2">
      <c r="A446" s="3">
        <v>39387</v>
      </c>
      <c r="B446" s="9">
        <v>1.99183</v>
      </c>
    </row>
    <row r="447" spans="1:2">
      <c r="A447" s="3">
        <v>39417</v>
      </c>
      <c r="B447" s="9">
        <v>2.1585450000000002</v>
      </c>
    </row>
    <row r="448" spans="1:2">
      <c r="A448" s="3">
        <v>39448</v>
      </c>
      <c r="B448" s="9">
        <v>1.8948849999999999</v>
      </c>
    </row>
    <row r="449" spans="1:2">
      <c r="A449" s="3">
        <v>39479</v>
      </c>
      <c r="B449" s="9">
        <v>1.5285599999999999</v>
      </c>
    </row>
    <row r="450" spans="1:2">
      <c r="A450" s="3">
        <v>39508</v>
      </c>
      <c r="B450" s="9">
        <v>1.4852175000000001</v>
      </c>
    </row>
    <row r="451" spans="1:2">
      <c r="A451" s="3">
        <v>39539</v>
      </c>
      <c r="B451" s="9">
        <v>1.5220175</v>
      </c>
    </row>
    <row r="452" spans="1:2">
      <c r="A452" s="3">
        <v>39569</v>
      </c>
      <c r="B452" s="9">
        <v>1.6549739999999999</v>
      </c>
    </row>
    <row r="453" spans="1:2">
      <c r="A453" s="3">
        <v>39600</v>
      </c>
      <c r="B453" s="9">
        <v>1.857415</v>
      </c>
    </row>
    <row r="454" spans="1:2">
      <c r="A454" s="3">
        <v>39630</v>
      </c>
      <c r="B454" s="9">
        <v>1.7790649999999999</v>
      </c>
    </row>
    <row r="455" spans="1:2">
      <c r="A455" s="3">
        <v>39661</v>
      </c>
      <c r="B455" s="9">
        <v>1.7643960000000001</v>
      </c>
    </row>
    <row r="456" spans="1:2">
      <c r="A456" s="3">
        <v>39692</v>
      </c>
      <c r="B456" s="9">
        <v>2.5494474999999999</v>
      </c>
    </row>
    <row r="457" spans="1:2">
      <c r="A457" s="3">
        <v>39722</v>
      </c>
      <c r="B457" s="9">
        <v>3.8415080000000001</v>
      </c>
    </row>
    <row r="458" spans="1:2">
      <c r="A458" s="3">
        <v>39753</v>
      </c>
      <c r="B458" s="9">
        <v>4.6480575000000002</v>
      </c>
    </row>
    <row r="459" spans="1:2">
      <c r="A459" s="3">
        <v>39783</v>
      </c>
      <c r="B459" s="9">
        <v>4.5945200000000002</v>
      </c>
    </row>
    <row r="460" spans="1:2">
      <c r="A460" s="3">
        <v>39814</v>
      </c>
      <c r="B460" s="9">
        <v>4.1133819999999996</v>
      </c>
    </row>
    <row r="461" spans="1:2">
      <c r="A461" s="3">
        <v>39845</v>
      </c>
      <c r="B461" s="9">
        <v>3.4163874999999999</v>
      </c>
    </row>
    <row r="462" spans="1:2">
      <c r="A462" s="3">
        <v>39873</v>
      </c>
      <c r="B462" s="9">
        <v>2.5073474999999998</v>
      </c>
    </row>
    <row r="463" spans="1:2">
      <c r="A463" s="3">
        <v>39904</v>
      </c>
      <c r="B463" s="9">
        <v>1.6657900000000001</v>
      </c>
    </row>
    <row r="464" spans="1:2">
      <c r="A464" s="3">
        <v>39934</v>
      </c>
      <c r="B464" s="9">
        <v>1.2126980000000001</v>
      </c>
    </row>
    <row r="465" spans="1:2">
      <c r="A465" s="3">
        <v>39965</v>
      </c>
      <c r="B465" s="9">
        <v>1.06338</v>
      </c>
    </row>
    <row r="466" spans="1:2">
      <c r="A466" s="3">
        <v>39995</v>
      </c>
      <c r="B466" s="9">
        <v>0.82834399999999997</v>
      </c>
    </row>
    <row r="467" spans="1:2">
      <c r="A467" s="3">
        <v>40026</v>
      </c>
      <c r="B467" s="9">
        <v>0.54845750000000004</v>
      </c>
    </row>
    <row r="468" spans="1:2">
      <c r="A468" s="3">
        <v>40057</v>
      </c>
      <c r="B468" s="9">
        <v>0.406615</v>
      </c>
    </row>
    <row r="469" spans="1:2">
      <c r="A469" s="3">
        <v>40087</v>
      </c>
      <c r="B469" s="9">
        <v>0.378608</v>
      </c>
    </row>
    <row r="470" spans="1:2">
      <c r="A470" s="3">
        <v>40118</v>
      </c>
      <c r="B470" s="9">
        <v>0.41157749999999999</v>
      </c>
    </row>
    <row r="471" spans="1:2">
      <c r="A471" s="3">
        <v>40148</v>
      </c>
      <c r="B471" s="9">
        <v>0.42215000000000003</v>
      </c>
    </row>
    <row r="472" spans="1:2">
      <c r="A472" s="3">
        <v>40179</v>
      </c>
      <c r="B472" s="9">
        <v>0.38679200000000002</v>
      </c>
    </row>
    <row r="473" spans="1:2">
      <c r="A473" s="3">
        <v>40210</v>
      </c>
      <c r="B473" s="9">
        <v>0.26966000000000001</v>
      </c>
    </row>
    <row r="474" spans="1:2">
      <c r="A474" s="3">
        <v>40238</v>
      </c>
      <c r="B474" s="9">
        <v>0.108255</v>
      </c>
    </row>
    <row r="475" spans="1:2">
      <c r="A475" s="3">
        <v>40269</v>
      </c>
      <c r="B475" s="9">
        <v>2.4271999999999998E-2</v>
      </c>
    </row>
    <row r="476" spans="1:2">
      <c r="A476" s="3">
        <v>40299</v>
      </c>
      <c r="B476" s="9">
        <v>7.1417499999999995E-2</v>
      </c>
    </row>
    <row r="477" spans="1:2">
      <c r="A477" s="3">
        <v>40330</v>
      </c>
      <c r="B477" s="9">
        <v>9.2577499999999993E-2</v>
      </c>
    </row>
    <row r="478" spans="1:2">
      <c r="A478" s="3">
        <v>40360</v>
      </c>
      <c r="B478" s="9">
        <v>5.0346000000000002E-2</v>
      </c>
    </row>
    <row r="479" spans="1:2">
      <c r="A479" s="3">
        <v>40391</v>
      </c>
      <c r="B479" s="9">
        <v>9.8475000000000004E-3</v>
      </c>
    </row>
    <row r="480" spans="1:2">
      <c r="A480" s="3">
        <v>40422</v>
      </c>
      <c r="B480" s="9">
        <v>1.9275E-3</v>
      </c>
    </row>
    <row r="481" spans="1:2">
      <c r="A481" s="3">
        <v>40452</v>
      </c>
      <c r="B481" s="9">
        <v>5.2134E-2</v>
      </c>
    </row>
    <row r="482" spans="1:2">
      <c r="A482" s="3">
        <v>40483</v>
      </c>
      <c r="B482" s="9">
        <v>0.10231750000000001</v>
      </c>
    </row>
    <row r="483" spans="1:2">
      <c r="A483" s="3">
        <v>40513</v>
      </c>
      <c r="B483" s="9">
        <v>6.9515999999999994E-2</v>
      </c>
    </row>
    <row r="484" spans="1:2">
      <c r="A484" s="3">
        <v>40544</v>
      </c>
      <c r="B484" s="9">
        <v>-4.1524999999999999E-3</v>
      </c>
    </row>
    <row r="485" spans="1:2">
      <c r="A485" s="3">
        <v>40575</v>
      </c>
      <c r="B485" s="9">
        <v>-3.832E-2</v>
      </c>
    </row>
    <row r="486" spans="1:2">
      <c r="A486" s="3">
        <v>40603</v>
      </c>
      <c r="B486" s="9">
        <v>-2.002E-2</v>
      </c>
    </row>
    <row r="487" spans="1:2">
      <c r="A487" s="3">
        <v>40634</v>
      </c>
      <c r="B487" s="9">
        <v>4.9070000000000003E-2</v>
      </c>
    </row>
    <row r="488" spans="1:2">
      <c r="A488" s="3">
        <v>40664</v>
      </c>
      <c r="B488" s="9">
        <v>0.10358000000000001</v>
      </c>
    </row>
    <row r="489" spans="1:2">
      <c r="A489" s="3">
        <v>40695</v>
      </c>
      <c r="B489" s="9">
        <v>0.1298475</v>
      </c>
    </row>
    <row r="490" spans="1:2">
      <c r="A490" s="3">
        <v>40725</v>
      </c>
      <c r="B490" s="9">
        <v>0.25905</v>
      </c>
    </row>
    <row r="491" spans="1:2">
      <c r="A491" s="3">
        <v>40756</v>
      </c>
      <c r="B491" s="9">
        <v>0.50721249999999996</v>
      </c>
    </row>
    <row r="492" spans="1:2">
      <c r="A492" s="3">
        <v>40787</v>
      </c>
      <c r="B492" s="9">
        <v>0.66006600000000004</v>
      </c>
    </row>
    <row r="493" spans="1:2">
      <c r="A493" s="3">
        <v>40817</v>
      </c>
      <c r="B493" s="9">
        <v>0.61370749999999996</v>
      </c>
    </row>
    <row r="494" spans="1:2">
      <c r="A494" s="3">
        <v>40848</v>
      </c>
      <c r="B494" s="9">
        <v>0.47563</v>
      </c>
    </row>
    <row r="495" spans="1:2">
      <c r="A495" s="3">
        <v>40878</v>
      </c>
      <c r="B495" s="9">
        <v>0.33357799999999999</v>
      </c>
    </row>
    <row r="496" spans="1:2">
      <c r="A496" s="3">
        <v>40909</v>
      </c>
      <c r="B496" s="9">
        <v>0.19885</v>
      </c>
    </row>
    <row r="497" spans="1:2">
      <c r="A497" s="3">
        <v>40940</v>
      </c>
      <c r="B497" s="9">
        <v>0.1056275</v>
      </c>
    </row>
    <row r="498" spans="1:2">
      <c r="A498" s="3">
        <v>40969</v>
      </c>
      <c r="B498" s="9">
        <v>6.7780000000000007E-2</v>
      </c>
    </row>
    <row r="499" spans="1:2">
      <c r="A499" s="3">
        <v>41000</v>
      </c>
      <c r="B499" s="9">
        <v>0.10856</v>
      </c>
    </row>
    <row r="500" spans="1:2">
      <c r="A500" s="3">
        <v>41030</v>
      </c>
      <c r="B500" s="9">
        <v>0.170325</v>
      </c>
    </row>
    <row r="501" spans="1:2">
      <c r="A501" s="3">
        <v>41061</v>
      </c>
      <c r="B501" s="9">
        <v>0.17585600000000001</v>
      </c>
    </row>
    <row r="502" spans="1:2">
      <c r="A502" s="3">
        <v>41091</v>
      </c>
      <c r="B502" s="9">
        <v>0.1386975</v>
      </c>
    </row>
    <row r="503" spans="1:2">
      <c r="A503" s="3">
        <v>41122</v>
      </c>
      <c r="B503" s="9">
        <v>0.12025</v>
      </c>
    </row>
    <row r="504" spans="1:2">
      <c r="A504" s="3">
        <v>41153</v>
      </c>
      <c r="B504" s="9">
        <v>9.4710000000000003E-2</v>
      </c>
    </row>
    <row r="505" spans="1:2">
      <c r="A505" s="3">
        <v>41183</v>
      </c>
      <c r="B505" s="9">
        <v>4.2634999999999999E-2</v>
      </c>
    </row>
    <row r="506" spans="1:2">
      <c r="A506" s="3">
        <v>41214</v>
      </c>
      <c r="B506" s="9">
        <v>-3.5695999999999999E-2</v>
      </c>
    </row>
    <row r="507" spans="1:2">
      <c r="A507" s="3">
        <v>41244</v>
      </c>
      <c r="B507" s="9">
        <v>-0.13334499999999999</v>
      </c>
    </row>
    <row r="508" spans="1:2">
      <c r="A508" s="3">
        <v>41275</v>
      </c>
      <c r="B508" s="9">
        <v>-0.20429249999999999</v>
      </c>
    </row>
    <row r="509" spans="1:2">
      <c r="A509" s="3">
        <v>41306</v>
      </c>
      <c r="B509" s="9">
        <v>-0.21845999999999999</v>
      </c>
    </row>
    <row r="510" spans="1:2">
      <c r="A510" s="3">
        <v>41334</v>
      </c>
      <c r="B510" s="9">
        <v>-0.21470800000000001</v>
      </c>
    </row>
    <row r="511" spans="1:2">
      <c r="A511" s="3">
        <v>41365</v>
      </c>
      <c r="B511" s="9">
        <v>-0.21249999999999999</v>
      </c>
    </row>
    <row r="512" spans="1:2">
      <c r="A512" s="3">
        <v>41395</v>
      </c>
      <c r="B512" s="9">
        <v>-0.22047</v>
      </c>
    </row>
    <row r="513" spans="1:2">
      <c r="A513" s="3">
        <v>41426</v>
      </c>
      <c r="B513" s="9">
        <v>-0.27899750000000001</v>
      </c>
    </row>
    <row r="514" spans="1:2">
      <c r="A514" s="3">
        <v>41456</v>
      </c>
      <c r="B514" s="9">
        <v>-0.35918</v>
      </c>
    </row>
    <row r="515" spans="1:2">
      <c r="A515" s="3">
        <v>41487</v>
      </c>
      <c r="B515" s="9">
        <v>-0.37998999999999999</v>
      </c>
    </row>
    <row r="516" spans="1:2">
      <c r="A516" s="3">
        <v>41518</v>
      </c>
      <c r="B516" s="9">
        <v>-0.30098999999999998</v>
      </c>
    </row>
    <row r="517" spans="1:2">
      <c r="A517" s="3">
        <v>41548</v>
      </c>
      <c r="B517" s="9">
        <v>-0.21078250000000001</v>
      </c>
    </row>
    <row r="518" spans="1:2">
      <c r="A518" s="3">
        <v>41579</v>
      </c>
      <c r="B518" s="9">
        <v>-0.16628200000000001</v>
      </c>
    </row>
    <row r="519" spans="1:2">
      <c r="A519" s="3">
        <v>41609</v>
      </c>
      <c r="B519" s="9">
        <v>-0.15231500000000001</v>
      </c>
    </row>
    <row r="520" spans="1:2">
      <c r="A520" s="3">
        <v>41640</v>
      </c>
      <c r="B520" s="9">
        <v>-0.107312</v>
      </c>
    </row>
    <row r="521" spans="1:2">
      <c r="A521" s="3">
        <v>41671</v>
      </c>
      <c r="B521" s="9">
        <v>-6.4907500000000007E-2</v>
      </c>
    </row>
    <row r="522" spans="1:2">
      <c r="A522" s="3">
        <v>41699</v>
      </c>
      <c r="B522" s="9">
        <v>-9.1907500000000003E-2</v>
      </c>
    </row>
    <row r="523" spans="1:2">
      <c r="A523" s="3">
        <v>41730</v>
      </c>
      <c r="B523" s="9">
        <v>-0.156695</v>
      </c>
    </row>
    <row r="524" spans="1:2">
      <c r="A524" s="3">
        <v>41760</v>
      </c>
      <c r="B524" s="9">
        <v>-0.20411000000000001</v>
      </c>
    </row>
    <row r="525" spans="1:2">
      <c r="A525" s="3">
        <v>41791</v>
      </c>
      <c r="B525" s="9">
        <v>-0.17619499999999999</v>
      </c>
    </row>
    <row r="526" spans="1:2">
      <c r="A526" s="3">
        <v>41821</v>
      </c>
      <c r="B526" s="9">
        <v>-0.1009975</v>
      </c>
    </row>
    <row r="527" spans="1:2">
      <c r="A527" s="3">
        <v>41852</v>
      </c>
      <c r="B527" s="9">
        <v>-9.3457999999999999E-2</v>
      </c>
    </row>
    <row r="528" spans="1:2">
      <c r="A528" s="3">
        <v>41883</v>
      </c>
      <c r="B528" s="9">
        <v>-0.14397750000000001</v>
      </c>
    </row>
    <row r="529" spans="1:2">
      <c r="A529" s="3">
        <v>41913</v>
      </c>
      <c r="B529" s="9">
        <v>-0.118384</v>
      </c>
    </row>
    <row r="530" spans="1:2">
      <c r="A530" s="3">
        <v>41944</v>
      </c>
      <c r="B530" s="9">
        <v>-7.639E-2</v>
      </c>
    </row>
    <row r="531" spans="1:2">
      <c r="A531" s="3">
        <v>41974</v>
      </c>
      <c r="B531" s="9">
        <v>-8.4032499999999996E-2</v>
      </c>
    </row>
    <row r="532" spans="1:2">
      <c r="A532" s="3">
        <v>42005</v>
      </c>
      <c r="B532" s="9">
        <v>-0.12318800000000001</v>
      </c>
    </row>
    <row r="533" spans="1:2">
      <c r="A533" s="3">
        <v>42036</v>
      </c>
      <c r="B533" s="9">
        <v>-0.168155</v>
      </c>
    </row>
    <row r="534" spans="1:2">
      <c r="A534" s="3">
        <v>42064</v>
      </c>
      <c r="B534" s="9">
        <v>-0.16255500000000001</v>
      </c>
    </row>
    <row r="535" spans="1:2">
      <c r="A535" s="3">
        <v>42095</v>
      </c>
      <c r="B535" s="9">
        <v>-0.12724750000000001</v>
      </c>
    </row>
    <row r="536" spans="1:2">
      <c r="A536" s="3">
        <v>42125</v>
      </c>
      <c r="B536" s="9">
        <v>-0.109928</v>
      </c>
    </row>
    <row r="537" spans="1:2">
      <c r="A537" s="3">
        <v>42156</v>
      </c>
      <c r="B537" s="9">
        <v>-0.13498250000000001</v>
      </c>
    </row>
    <row r="538" spans="1:2">
      <c r="A538" s="3">
        <v>42186</v>
      </c>
      <c r="B538" s="9">
        <v>-0.112082</v>
      </c>
    </row>
    <row r="539" spans="1:2">
      <c r="A539" s="3">
        <v>42217</v>
      </c>
      <c r="B539" s="9">
        <v>9.6749999999999996E-3</v>
      </c>
    </row>
    <row r="540" spans="1:2">
      <c r="A540" s="3">
        <v>42248</v>
      </c>
      <c r="B540" s="9">
        <v>0.10259500000000001</v>
      </c>
    </row>
    <row r="541" spans="1:2">
      <c r="A541" s="3">
        <v>42278</v>
      </c>
      <c r="B541" s="9">
        <v>8.1021999999999997E-2</v>
      </c>
    </row>
    <row r="542" spans="1:2">
      <c r="A542" s="3">
        <v>42309</v>
      </c>
      <c r="B542" s="9">
        <v>-3.8700000000000002E-3</v>
      </c>
    </row>
    <row r="543" spans="1:2">
      <c r="A543" s="3">
        <v>42339</v>
      </c>
      <c r="B543" s="9">
        <v>-3.8339999999999999E-2</v>
      </c>
    </row>
    <row r="544" spans="1:2">
      <c r="A544" s="3">
        <v>42370</v>
      </c>
      <c r="B544" s="9">
        <v>2.2499999999999999E-2</v>
      </c>
    </row>
    <row r="545" spans="1:2">
      <c r="A545" s="3">
        <v>42401</v>
      </c>
      <c r="B545" s="9">
        <v>9.5329999999999998E-2</v>
      </c>
    </row>
    <row r="546" spans="1:2">
      <c r="A546" s="3">
        <v>42430</v>
      </c>
      <c r="B546" s="9">
        <v>0.10745250000000001</v>
      </c>
    </row>
    <row r="547" spans="1:2">
      <c r="A547" s="3">
        <v>42461</v>
      </c>
      <c r="B547" s="9">
        <v>5.5980000000000002E-2</v>
      </c>
    </row>
    <row r="548" spans="1:2">
      <c r="A548" s="3">
        <v>42491</v>
      </c>
      <c r="B548" s="9">
        <v>9.1474999999999994E-3</v>
      </c>
    </row>
    <row r="549" spans="1:2">
      <c r="A549" s="3">
        <v>42522</v>
      </c>
      <c r="B549" s="9">
        <v>4.8059999999999999E-2</v>
      </c>
    </row>
    <row r="550" spans="1:2">
      <c r="A550" s="3">
        <v>42552</v>
      </c>
      <c r="B550" s="9">
        <v>9.0948000000000001E-2</v>
      </c>
    </row>
    <row r="551" spans="1:2">
      <c r="A551" s="3">
        <v>42583</v>
      </c>
      <c r="B551" s="9">
        <v>6.1747499999999997E-2</v>
      </c>
    </row>
    <row r="552" spans="1:2">
      <c r="A552" s="3">
        <v>42614</v>
      </c>
      <c r="B552" s="9">
        <v>-8.7119999999999993E-3</v>
      </c>
    </row>
    <row r="553" spans="1:2">
      <c r="A553" s="3">
        <v>42644</v>
      </c>
      <c r="B553" s="9">
        <v>-0.129745</v>
      </c>
    </row>
    <row r="554" spans="1:2">
      <c r="A554" s="3">
        <v>42675</v>
      </c>
      <c r="B554" s="9">
        <v>-0.3096275</v>
      </c>
    </row>
    <row r="555" spans="1:2">
      <c r="A555" s="3">
        <v>42705</v>
      </c>
      <c r="B555" s="9">
        <v>-0.45060800000000001</v>
      </c>
    </row>
    <row r="556" spans="1:2">
      <c r="A556" s="3">
        <v>42736</v>
      </c>
      <c r="B556" s="9">
        <v>-0.43234</v>
      </c>
    </row>
    <row r="557" spans="1:2">
      <c r="A557" s="3">
        <v>42767</v>
      </c>
      <c r="B557" s="9">
        <v>-0.33751750000000003</v>
      </c>
    </row>
    <row r="558" spans="1:2">
      <c r="A558" s="3">
        <v>42795</v>
      </c>
      <c r="B558" s="9">
        <v>-0.23588200000000001</v>
      </c>
    </row>
    <row r="559" spans="1:2">
      <c r="A559" s="3">
        <v>42826</v>
      </c>
      <c r="B559" s="9">
        <v>-0.14873500000000001</v>
      </c>
    </row>
    <row r="560" spans="1:2">
      <c r="A560" s="3">
        <v>42856</v>
      </c>
      <c r="B560" s="9">
        <v>-0.1230025</v>
      </c>
    </row>
    <row r="561" spans="1:2">
      <c r="A561" s="3">
        <v>42887</v>
      </c>
      <c r="B561" s="9">
        <v>-0.15015200000000001</v>
      </c>
    </row>
    <row r="562" spans="1:2">
      <c r="A562" s="3">
        <v>42917</v>
      </c>
      <c r="B562" s="9">
        <v>-0.16823250000000001</v>
      </c>
    </row>
    <row r="563" spans="1:2">
      <c r="A563" s="3">
        <v>42948</v>
      </c>
      <c r="B563" s="9">
        <v>-0.15509000000000001</v>
      </c>
    </row>
    <row r="564" spans="1:2">
      <c r="A564" s="3">
        <v>42979</v>
      </c>
      <c r="B564" s="9">
        <v>-0.16475400000000001</v>
      </c>
    </row>
    <row r="565" spans="1:2">
      <c r="A565" s="3">
        <v>43009</v>
      </c>
      <c r="B565" s="9">
        <v>-0.22354750000000001</v>
      </c>
    </row>
    <row r="566" spans="1:2">
      <c r="A566" s="3">
        <v>43040</v>
      </c>
      <c r="B566" s="9">
        <v>-0.27157500000000001</v>
      </c>
    </row>
    <row r="567" spans="1:2">
      <c r="A567" s="3">
        <v>43070</v>
      </c>
      <c r="B567" s="9">
        <v>-0.29114800000000002</v>
      </c>
    </row>
    <row r="568" spans="1:2">
      <c r="A568" s="3">
        <v>43101</v>
      </c>
      <c r="B568" s="9">
        <v>-0.288605</v>
      </c>
    </row>
    <row r="569" spans="1:2">
      <c r="A569" s="3">
        <v>43132</v>
      </c>
      <c r="B569" s="9">
        <v>-0.31850499999999998</v>
      </c>
    </row>
    <row r="570" spans="1:2">
      <c r="A570" s="3">
        <v>43160</v>
      </c>
      <c r="B570" s="9">
        <v>-0.38496399999999997</v>
      </c>
    </row>
    <row r="571" spans="1:2">
      <c r="A571" s="3">
        <v>43191</v>
      </c>
      <c r="B571" s="9">
        <v>-0.38668750000000002</v>
      </c>
    </row>
    <row r="572" spans="1:2">
      <c r="A572" s="3">
        <v>43221</v>
      </c>
      <c r="B572" s="9">
        <v>-0.264075</v>
      </c>
    </row>
    <row r="573" spans="1:2">
      <c r="A573" s="3">
        <v>43252</v>
      </c>
      <c r="B573" s="9">
        <v>-5.5224000000000002E-2</v>
      </c>
    </row>
    <row r="574" spans="1:2">
      <c r="A574" s="3">
        <v>43282</v>
      </c>
      <c r="B574" s="9">
        <v>5.2435000000000002E-2</v>
      </c>
    </row>
    <row r="575" spans="1:2">
      <c r="A575" s="3">
        <v>43313</v>
      </c>
      <c r="B575" s="9">
        <v>9.0501999999999999E-2</v>
      </c>
    </row>
    <row r="576" spans="1:2">
      <c r="A576" s="3">
        <v>43344</v>
      </c>
      <c r="B576" s="9">
        <v>0.15260499999999999</v>
      </c>
    </row>
    <row r="577" spans="1:2">
      <c r="A577" s="3">
        <v>43374</v>
      </c>
      <c r="B577" s="9">
        <v>0.19744</v>
      </c>
    </row>
    <row r="578" spans="1:2">
      <c r="A578" s="3">
        <v>43405</v>
      </c>
      <c r="B578" s="9">
        <v>0.222938</v>
      </c>
    </row>
    <row r="579" spans="1:2">
      <c r="A579" s="3">
        <v>43435</v>
      </c>
      <c r="B579" s="9">
        <v>0.21756</v>
      </c>
    </row>
    <row r="580" spans="1:2">
      <c r="A580" s="3">
        <v>43466</v>
      </c>
      <c r="B580" s="9">
        <v>0.12557499999999999</v>
      </c>
    </row>
    <row r="581" spans="1:2">
      <c r="A581" s="3">
        <v>43497</v>
      </c>
      <c r="B581" s="9">
        <v>2.2492499999999999E-2</v>
      </c>
    </row>
    <row r="582" spans="1:2">
      <c r="A582" s="3">
        <v>43525</v>
      </c>
      <c r="B582" s="9">
        <v>-3.9236E-2</v>
      </c>
    </row>
    <row r="583" spans="1:2">
      <c r="A583" s="3">
        <v>43556</v>
      </c>
      <c r="B583" s="9">
        <v>-7.0474999999999996E-2</v>
      </c>
    </row>
    <row r="584" spans="1:2">
      <c r="A584" s="3">
        <v>43586</v>
      </c>
      <c r="B584" s="9">
        <v>-5.6422E-2</v>
      </c>
    </row>
    <row r="585" spans="1:2">
      <c r="A585" s="3">
        <v>43617</v>
      </c>
      <c r="B585" s="9">
        <v>-1.5904999999999999E-2</v>
      </c>
    </row>
    <row r="586" spans="1:2">
      <c r="A586" s="3">
        <v>43647</v>
      </c>
      <c r="B586" s="9">
        <v>1.8612500000000001E-2</v>
      </c>
    </row>
    <row r="587" spans="1:2">
      <c r="A587" s="3">
        <v>43678</v>
      </c>
      <c r="B587" s="9">
        <v>6.4103999999999994E-2</v>
      </c>
    </row>
    <row r="588" spans="1:2">
      <c r="A588" s="3">
        <v>43709</v>
      </c>
      <c r="B588" s="9">
        <v>9.1270000000000004E-2</v>
      </c>
    </row>
    <row r="589" spans="1:2">
      <c r="A589" s="3">
        <v>43739</v>
      </c>
      <c r="B589" s="9">
        <v>7.7362500000000001E-2</v>
      </c>
    </row>
    <row r="590" spans="1:2">
      <c r="A590" s="3">
        <v>43770</v>
      </c>
      <c r="B590" s="9">
        <v>6.515E-2</v>
      </c>
    </row>
    <row r="591" spans="1:2">
      <c r="A591" s="3">
        <v>43800</v>
      </c>
      <c r="B591" s="9">
        <v>0.1119575</v>
      </c>
    </row>
    <row r="592" spans="1:2">
      <c r="A592" s="3">
        <v>43831</v>
      </c>
      <c r="B592" s="9">
        <v>0.19406000000000001</v>
      </c>
    </row>
    <row r="593" spans="1:2">
      <c r="A593" s="3">
        <v>43862</v>
      </c>
      <c r="B593" s="9">
        <v>0.34492250000000002</v>
      </c>
    </row>
    <row r="594" spans="1:2">
      <c r="A594" s="3">
        <v>43891</v>
      </c>
      <c r="B594" s="9">
        <v>0.54108000000000001</v>
      </c>
    </row>
    <row r="595" spans="1:2">
      <c r="A595" s="3">
        <v>43922</v>
      </c>
      <c r="B595" s="9">
        <v>0.5984775</v>
      </c>
    </row>
    <row r="596" spans="1:2">
      <c r="A596" s="3">
        <v>43952</v>
      </c>
      <c r="B596" s="9">
        <v>0.47055000000000002</v>
      </c>
    </row>
    <row r="597" spans="1:2">
      <c r="A597" s="3">
        <v>43983</v>
      </c>
      <c r="B597" s="9">
        <v>0.26650000000000001</v>
      </c>
    </row>
    <row r="598" spans="1:2">
      <c r="A598" s="3">
        <v>44013</v>
      </c>
      <c r="B598" s="9">
        <v>0.17963999999999999</v>
      </c>
    </row>
    <row r="599" spans="1:2">
      <c r="A599" s="3">
        <v>44044</v>
      </c>
      <c r="B599" s="9">
        <v>0.21920249999999999</v>
      </c>
    </row>
    <row r="600" spans="1:2">
      <c r="A600" s="3">
        <v>44075</v>
      </c>
      <c r="B600" s="9">
        <v>0.29164000000000001</v>
      </c>
    </row>
    <row r="601" spans="1:2">
      <c r="A601" s="3">
        <v>44105</v>
      </c>
      <c r="B601" s="9">
        <v>0.34710200000000002</v>
      </c>
    </row>
    <row r="602" spans="1:2">
      <c r="A602" s="3">
        <v>44136</v>
      </c>
      <c r="B602" s="9">
        <v>0.29000749999999997</v>
      </c>
    </row>
    <row r="603" spans="1:2">
      <c r="A603" s="3">
        <v>44166</v>
      </c>
      <c r="B603" s="9">
        <v>0.17965249999999999</v>
      </c>
    </row>
    <row r="604" spans="1:2">
      <c r="A604" s="3">
        <v>44197</v>
      </c>
      <c r="B604" s="9">
        <v>6.4229999999999995E-2</v>
      </c>
    </row>
    <row r="605" spans="1:2">
      <c r="A605" s="3">
        <v>44228</v>
      </c>
      <c r="B605" s="9">
        <v>-0.12835250000000001</v>
      </c>
    </row>
    <row r="606" spans="1:2">
      <c r="A606" s="3">
        <v>44256</v>
      </c>
      <c r="B606" s="9">
        <v>-0.31972499999999998</v>
      </c>
    </row>
    <row r="607" spans="1:2">
      <c r="A607" s="3">
        <v>44287</v>
      </c>
      <c r="B607" s="9">
        <v>-0.37060999999999999</v>
      </c>
    </row>
    <row r="608" spans="1:2">
      <c r="A608" s="3">
        <v>44317</v>
      </c>
      <c r="B608" s="9">
        <v>-0.35167999999999999</v>
      </c>
    </row>
    <row r="609" spans="1:2">
      <c r="A609" s="3">
        <v>44348</v>
      </c>
      <c r="B609" s="9">
        <v>-0.29453499999999999</v>
      </c>
    </row>
    <row r="610" spans="1:2">
      <c r="A610" s="3">
        <v>44378</v>
      </c>
      <c r="B610" s="9">
        <v>-0.14498</v>
      </c>
    </row>
    <row r="611" spans="1:2">
      <c r="A611" s="3">
        <v>44409</v>
      </c>
      <c r="B611" s="9">
        <v>-6.2867500000000007E-2</v>
      </c>
    </row>
    <row r="612" spans="1:2">
      <c r="A612" s="3">
        <v>44440</v>
      </c>
      <c r="B612" s="9">
        <v>-0.1269275</v>
      </c>
    </row>
    <row r="613" spans="1:2">
      <c r="A613" s="3">
        <v>44470</v>
      </c>
      <c r="B613" s="9">
        <v>-0.23857400000000001</v>
      </c>
    </row>
    <row r="614" spans="1:2">
      <c r="A614" s="3">
        <v>44501</v>
      </c>
      <c r="B614" s="9">
        <v>-0.22459499999999999</v>
      </c>
    </row>
    <row r="615" spans="1:2">
      <c r="A615" s="3">
        <v>44531</v>
      </c>
      <c r="B615" s="9">
        <v>-0.17611599999999999</v>
      </c>
    </row>
    <row r="616" spans="1:2">
      <c r="A616" s="3">
        <v>44562</v>
      </c>
      <c r="B616" s="9">
        <v>-0.19530500000000001</v>
      </c>
    </row>
    <row r="617" spans="1:2">
      <c r="A617" s="3">
        <v>44593</v>
      </c>
      <c r="B617" s="9">
        <v>-0.21809500000000001</v>
      </c>
    </row>
    <row r="618" spans="1:2">
      <c r="A618" s="3">
        <v>44621</v>
      </c>
      <c r="B618" s="9">
        <v>-0.24453</v>
      </c>
    </row>
    <row r="619" spans="1:2">
      <c r="A619" s="3">
        <v>44652</v>
      </c>
      <c r="B619" s="9">
        <v>-0.24098800000000001</v>
      </c>
    </row>
    <row r="620" spans="1:2">
      <c r="A620" s="3">
        <v>44682</v>
      </c>
      <c r="B620" s="9">
        <v>-8.5434999999999997E-2</v>
      </c>
    </row>
    <row r="621" spans="1:2">
      <c r="A621" s="3">
        <v>44713</v>
      </c>
      <c r="B621" s="9">
        <v>7.5327500000000006E-2</v>
      </c>
    </row>
    <row r="622" spans="1:2">
      <c r="A622" s="3">
        <v>44743</v>
      </c>
      <c r="B622" s="9">
        <v>0.12817200000000001</v>
      </c>
    </row>
    <row r="623" spans="1:2">
      <c r="A623" s="3">
        <v>44774</v>
      </c>
      <c r="B623" s="9">
        <v>8.1074999999999994E-2</v>
      </c>
    </row>
    <row r="624" spans="1:2">
      <c r="A624" s="3">
        <v>44805</v>
      </c>
      <c r="B624" s="9">
        <v>4.9832000000000001E-2</v>
      </c>
    </row>
    <row r="625" spans="1:2">
      <c r="A625" s="3">
        <v>44835</v>
      </c>
      <c r="B625" s="9">
        <v>8.7399999999999995E-3</v>
      </c>
    </row>
    <row r="626" spans="1:2">
      <c r="A626" s="3">
        <v>44866</v>
      </c>
      <c r="B626" s="9">
        <v>-4.2055000000000002E-2</v>
      </c>
    </row>
    <row r="627" spans="1:2">
      <c r="A627" s="3">
        <v>44896</v>
      </c>
      <c r="B627" s="9">
        <v>-0.118614</v>
      </c>
    </row>
    <row r="628" spans="1:2">
      <c r="A628" s="3">
        <v>44927</v>
      </c>
      <c r="B628" s="9">
        <v>-0.21703249999999999</v>
      </c>
    </row>
    <row r="629" spans="1:2">
      <c r="A629" s="3">
        <v>44958</v>
      </c>
      <c r="B629" s="9">
        <v>-3.6612499999999999E-2</v>
      </c>
    </row>
    <row r="630" spans="1:2">
      <c r="A630" s="3">
        <v>44986</v>
      </c>
      <c r="B630" s="9">
        <v>0.38879799999999998</v>
      </c>
    </row>
    <row r="631" spans="1:2">
      <c r="A631" s="3">
        <v>45017</v>
      </c>
      <c r="B631" s="9">
        <v>0.47321000000000002</v>
      </c>
    </row>
    <row r="632" spans="1:2">
      <c r="A632" s="3">
        <v>45047</v>
      </c>
      <c r="B632" s="9">
        <v>0.54728500000000002</v>
      </c>
    </row>
    <row r="633" spans="1:2">
      <c r="A633" s="3">
        <v>45078</v>
      </c>
      <c r="B633" s="9">
        <v>0.66215400000000002</v>
      </c>
    </row>
    <row r="634" spans="1:2">
      <c r="A634" s="3">
        <v>45108</v>
      </c>
      <c r="B634" s="9">
        <v>0.50351000000000001</v>
      </c>
    </row>
    <row r="635" spans="1:2">
      <c r="A635" s="3">
        <v>45139</v>
      </c>
      <c r="B635" s="9">
        <v>0.21624499999999999</v>
      </c>
    </row>
    <row r="636" spans="1:2">
      <c r="A636" s="3">
        <v>45170</v>
      </c>
      <c r="B636" s="9">
        <v>8.3449999999999996E-2</v>
      </c>
    </row>
    <row r="637" spans="1:2">
      <c r="A637" s="3">
        <v>45200</v>
      </c>
      <c r="B637" s="9">
        <v>2.716E-2</v>
      </c>
    </row>
    <row r="638" spans="1:2">
      <c r="A638" s="3">
        <v>45231</v>
      </c>
      <c r="B638" s="9">
        <v>-0.20633750000000001</v>
      </c>
    </row>
    <row r="639" spans="1:2">
      <c r="A639" s="3">
        <v>45261</v>
      </c>
      <c r="B639" s="9">
        <v>-0.46183600000000002</v>
      </c>
    </row>
    <row r="640" spans="1:2">
      <c r="A640" s="3">
        <v>45292</v>
      </c>
      <c r="B640" s="9">
        <v>-0.38701750000000001</v>
      </c>
    </row>
    <row r="641" spans="1:2">
      <c r="A641" s="3">
        <v>45323</v>
      </c>
      <c r="B641" s="9">
        <v>-0.1425025</v>
      </c>
    </row>
    <row r="642" spans="1:2">
      <c r="A642" s="3">
        <v>45352</v>
      </c>
      <c r="B642" s="9">
        <v>-2.8813999999999999E-2</v>
      </c>
    </row>
    <row r="643" spans="1:2">
      <c r="A643" s="3">
        <v>45383</v>
      </c>
      <c r="B643" s="9">
        <v>-5.0680000000000003E-2</v>
      </c>
    </row>
    <row r="644" spans="1:2">
      <c r="A644" s="3">
        <v>45413</v>
      </c>
      <c r="B644" s="9">
        <v>-9.3876000000000001E-2</v>
      </c>
    </row>
    <row r="645" spans="1:2">
      <c r="A645" s="3">
        <v>45444</v>
      </c>
      <c r="B645" s="8" t="e">
        <f>NA()</f>
        <v>#N/A</v>
      </c>
    </row>
  </sheetData>
  <hyperlinks>
    <hyperlink ref="B1" r:id="rId1" display="Chicago Fed National Financial Conditions Leverage Subindex, Index, Monthly, Not Seasonally Adjusted" xr:uid="{694F7DD4-F7BD-43D0-85E0-4008B617AA6B}"/>
    <hyperlink ref="B3" location="Summary!A31" display="NFCILEVERAGE" xr:uid="{BBEECD99-7962-44D9-B8CF-3671D2D3C05D}"/>
  </hyperlink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41A8-3FD0-42CF-9746-05B0D0DC3151}">
  <sheetPr>
    <tabColor rgb="FF0070C0"/>
  </sheetPr>
  <dimension ref="A1:B843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146</v>
      </c>
    </row>
    <row r="3" spans="1:2" ht="14.5">
      <c r="A3" s="5" t="s">
        <v>1</v>
      </c>
      <c r="B3" s="77" t="s">
        <v>122</v>
      </c>
    </row>
    <row r="4" spans="1:2">
      <c r="A4" s="3">
        <v>19906</v>
      </c>
      <c r="B4" s="10">
        <v>0.79935483870967738</v>
      </c>
    </row>
    <row r="5" spans="1:2">
      <c r="A5" s="3">
        <v>19937</v>
      </c>
      <c r="B5" s="10">
        <v>1.2206451612903226</v>
      </c>
    </row>
    <row r="6" spans="1:2">
      <c r="A6" s="3">
        <v>19968</v>
      </c>
      <c r="B6" s="10">
        <v>1.0666666666666667</v>
      </c>
    </row>
    <row r="7" spans="1:2">
      <c r="A7" s="3">
        <v>19998</v>
      </c>
      <c r="B7" s="10">
        <v>0.84870967741935488</v>
      </c>
    </row>
    <row r="8" spans="1:2">
      <c r="A8" s="3">
        <v>20029</v>
      </c>
      <c r="B8" s="10">
        <v>0.83366666666666667</v>
      </c>
    </row>
    <row r="9" spans="1:2">
      <c r="A9" s="3">
        <v>20059</v>
      </c>
      <c r="B9" s="10">
        <v>1.277741935483871</v>
      </c>
    </row>
    <row r="10" spans="1:2">
      <c r="A10" s="3">
        <v>20090</v>
      </c>
      <c r="B10" s="10">
        <v>1.3912903225806452</v>
      </c>
    </row>
    <row r="11" spans="1:2">
      <c r="A11" s="3">
        <v>20121</v>
      </c>
      <c r="B11" s="10">
        <v>1.2917857142857143</v>
      </c>
    </row>
    <row r="12" spans="1:2">
      <c r="A12" s="3">
        <v>20149</v>
      </c>
      <c r="B12" s="10">
        <v>1.346774193548387</v>
      </c>
    </row>
    <row r="13" spans="1:2">
      <c r="A13" s="3">
        <v>20180</v>
      </c>
      <c r="B13" s="10">
        <v>1.4276666666666666</v>
      </c>
    </row>
    <row r="14" spans="1:2">
      <c r="A14" s="3">
        <v>20210</v>
      </c>
      <c r="B14" s="10">
        <v>1.4332258064516128</v>
      </c>
    </row>
    <row r="15" spans="1:2">
      <c r="A15" s="3">
        <v>20241</v>
      </c>
      <c r="B15" s="10">
        <v>1.6446666666666667</v>
      </c>
    </row>
    <row r="16" spans="1:2">
      <c r="A16" s="3">
        <v>20271</v>
      </c>
      <c r="B16" s="10">
        <v>1.6822580645161289</v>
      </c>
    </row>
    <row r="17" spans="1:2">
      <c r="A17" s="3">
        <v>20302</v>
      </c>
      <c r="B17" s="10">
        <v>1.9564516129032259</v>
      </c>
    </row>
    <row r="18" spans="1:2">
      <c r="A18" s="3">
        <v>20333</v>
      </c>
      <c r="B18" s="10">
        <v>2.1786666666666665</v>
      </c>
    </row>
    <row r="19" spans="1:2">
      <c r="A19" s="3">
        <v>20363</v>
      </c>
      <c r="B19" s="10">
        <v>2.2403225806451612</v>
      </c>
    </row>
    <row r="20" spans="1:2">
      <c r="A20" s="3">
        <v>20394</v>
      </c>
      <c r="B20" s="10">
        <v>2.3543333333333334</v>
      </c>
    </row>
    <row r="21" spans="1:2">
      <c r="A21" s="3">
        <v>20424</v>
      </c>
      <c r="B21" s="10">
        <v>2.4822580645161292</v>
      </c>
    </row>
    <row r="22" spans="1:2">
      <c r="A22" s="3">
        <v>20455</v>
      </c>
      <c r="B22" s="10">
        <v>2.4538709677419357</v>
      </c>
    </row>
    <row r="23" spans="1:2">
      <c r="A23" s="3">
        <v>20486</v>
      </c>
      <c r="B23" s="10">
        <v>2.4958620689655171</v>
      </c>
    </row>
    <row r="24" spans="1:2">
      <c r="A24" s="3">
        <v>20515</v>
      </c>
      <c r="B24" s="10">
        <v>2.4980645161290322</v>
      </c>
    </row>
    <row r="25" spans="1:2">
      <c r="A25" s="3">
        <v>20546</v>
      </c>
      <c r="B25" s="10">
        <v>2.6233333333333335</v>
      </c>
    </row>
    <row r="26" spans="1:2">
      <c r="A26" s="3">
        <v>20576</v>
      </c>
      <c r="B26" s="10">
        <v>2.75</v>
      </c>
    </row>
    <row r="27" spans="1:2">
      <c r="A27" s="3">
        <v>20607</v>
      </c>
      <c r="B27" s="10">
        <v>2.7083333333333335</v>
      </c>
    </row>
    <row r="28" spans="1:2">
      <c r="A28" s="3">
        <v>20637</v>
      </c>
      <c r="B28" s="10">
        <v>2.7461290322580645</v>
      </c>
    </row>
    <row r="29" spans="1:2">
      <c r="A29" s="3">
        <v>20668</v>
      </c>
      <c r="B29" s="10">
        <v>2.7341935483870969</v>
      </c>
    </row>
    <row r="30" spans="1:2">
      <c r="A30" s="3">
        <v>20699</v>
      </c>
      <c r="B30" s="10">
        <v>2.95</v>
      </c>
    </row>
    <row r="31" spans="1:2">
      <c r="A31" s="3">
        <v>20729</v>
      </c>
      <c r="B31" s="10">
        <v>2.9645161290322579</v>
      </c>
    </row>
    <row r="32" spans="1:2">
      <c r="A32" s="3">
        <v>20760</v>
      </c>
      <c r="B32" s="10">
        <v>2.8820000000000001</v>
      </c>
    </row>
    <row r="33" spans="1:2">
      <c r="A33" s="3">
        <v>20790</v>
      </c>
      <c r="B33" s="10">
        <v>2.9416129032258067</v>
      </c>
    </row>
    <row r="34" spans="1:2">
      <c r="A34" s="3">
        <v>20821</v>
      </c>
      <c r="B34" s="10">
        <v>2.8435483870967744</v>
      </c>
    </row>
    <row r="35" spans="1:2">
      <c r="A35" s="3">
        <v>20852</v>
      </c>
      <c r="B35" s="10">
        <v>3</v>
      </c>
    </row>
    <row r="36" spans="1:2">
      <c r="A36" s="3">
        <v>20880</v>
      </c>
      <c r="B36" s="10">
        <v>2.9619354838709677</v>
      </c>
    </row>
    <row r="37" spans="1:2">
      <c r="A37" s="3">
        <v>20911</v>
      </c>
      <c r="B37" s="10">
        <v>3</v>
      </c>
    </row>
    <row r="38" spans="1:2">
      <c r="A38" s="3">
        <v>20941</v>
      </c>
      <c r="B38" s="10">
        <v>3</v>
      </c>
    </row>
    <row r="39" spans="1:2">
      <c r="A39" s="3">
        <v>20972</v>
      </c>
      <c r="B39" s="10">
        <v>3</v>
      </c>
    </row>
    <row r="40" spans="1:2">
      <c r="A40" s="3">
        <v>21002</v>
      </c>
      <c r="B40" s="10">
        <v>2.9903225806451612</v>
      </c>
    </row>
    <row r="41" spans="1:2">
      <c r="A41" s="3">
        <v>21033</v>
      </c>
      <c r="B41" s="10">
        <v>3.2429032258064514</v>
      </c>
    </row>
    <row r="42" spans="1:2">
      <c r="A42" s="3">
        <v>21064</v>
      </c>
      <c r="B42" s="10">
        <v>3.4666666666666668</v>
      </c>
    </row>
    <row r="43" spans="1:2">
      <c r="A43" s="3">
        <v>21094</v>
      </c>
      <c r="B43" s="10">
        <v>3.5</v>
      </c>
    </row>
    <row r="44" spans="1:2">
      <c r="A44" s="3">
        <v>21125</v>
      </c>
      <c r="B44" s="10">
        <v>3.2749999999999999</v>
      </c>
    </row>
    <row r="45" spans="1:2">
      <c r="A45" s="3">
        <v>21155</v>
      </c>
      <c r="B45" s="10">
        <v>2.9838709677419355</v>
      </c>
    </row>
    <row r="46" spans="1:2">
      <c r="A46" s="3">
        <v>21186</v>
      </c>
      <c r="B46" s="10">
        <v>2.7180645161290324</v>
      </c>
    </row>
    <row r="47" spans="1:2">
      <c r="A47" s="3">
        <v>21217</v>
      </c>
      <c r="B47" s="10">
        <v>1.6746428571428571</v>
      </c>
    </row>
    <row r="48" spans="1:2">
      <c r="A48" s="3">
        <v>21245</v>
      </c>
      <c r="B48" s="10">
        <v>1.197741935483871</v>
      </c>
    </row>
    <row r="49" spans="1:2">
      <c r="A49" s="3">
        <v>21276</v>
      </c>
      <c r="B49" s="10">
        <v>1.264</v>
      </c>
    </row>
    <row r="50" spans="1:2">
      <c r="A50" s="3">
        <v>21306</v>
      </c>
      <c r="B50" s="10">
        <v>0.62677419354838715</v>
      </c>
    </row>
    <row r="51" spans="1:2">
      <c r="A51" s="3">
        <v>21337</v>
      </c>
      <c r="B51" s="10">
        <v>0.93033333333333335</v>
      </c>
    </row>
    <row r="52" spans="1:2">
      <c r="A52" s="3">
        <v>21367</v>
      </c>
      <c r="B52" s="10">
        <v>0.68290322580645157</v>
      </c>
    </row>
    <row r="53" spans="1:2">
      <c r="A53" s="3">
        <v>21398</v>
      </c>
      <c r="B53" s="10">
        <v>1.5293548387096774</v>
      </c>
    </row>
    <row r="54" spans="1:2">
      <c r="A54" s="3">
        <v>21429</v>
      </c>
      <c r="B54" s="10">
        <v>1.7586666666666666</v>
      </c>
    </row>
    <row r="55" spans="1:2">
      <c r="A55" s="3">
        <v>21459</v>
      </c>
      <c r="B55" s="10">
        <v>1.8029032258064517</v>
      </c>
    </row>
    <row r="56" spans="1:2">
      <c r="A56" s="3">
        <v>21490</v>
      </c>
      <c r="B56" s="10">
        <v>2.2666666666666666</v>
      </c>
    </row>
    <row r="57" spans="1:2">
      <c r="A57" s="3">
        <v>21520</v>
      </c>
      <c r="B57" s="10">
        <v>2.4238709677419354</v>
      </c>
    </row>
    <row r="58" spans="1:2">
      <c r="A58" s="3">
        <v>21551</v>
      </c>
      <c r="B58" s="10">
        <v>2.4841935483870969</v>
      </c>
    </row>
    <row r="59" spans="1:2">
      <c r="A59" s="3">
        <v>21582</v>
      </c>
      <c r="B59" s="10">
        <v>2.4285714285714284</v>
      </c>
    </row>
    <row r="60" spans="1:2">
      <c r="A60" s="3">
        <v>21610</v>
      </c>
      <c r="B60" s="10">
        <v>2.8038709677419353</v>
      </c>
    </row>
    <row r="61" spans="1:2">
      <c r="A61" s="3">
        <v>21641</v>
      </c>
      <c r="B61" s="10">
        <v>2.9583333333333335</v>
      </c>
    </row>
    <row r="62" spans="1:2">
      <c r="A62" s="3">
        <v>21671</v>
      </c>
      <c r="B62" s="10">
        <v>2.8951612903225805</v>
      </c>
    </row>
    <row r="63" spans="1:2">
      <c r="A63" s="3">
        <v>21702</v>
      </c>
      <c r="B63" s="10">
        <v>3.3916666666666666</v>
      </c>
    </row>
    <row r="64" spans="1:2">
      <c r="A64" s="3">
        <v>21732</v>
      </c>
      <c r="B64" s="10">
        <v>3.467741935483871</v>
      </c>
    </row>
    <row r="65" spans="1:2">
      <c r="A65" s="3">
        <v>21763</v>
      </c>
      <c r="B65" s="10">
        <v>3.5</v>
      </c>
    </row>
    <row r="66" spans="1:2">
      <c r="A66" s="3">
        <v>21794</v>
      </c>
      <c r="B66" s="10">
        <v>3.7583333333333333</v>
      </c>
    </row>
    <row r="67" spans="1:2">
      <c r="A67" s="3">
        <v>21824</v>
      </c>
      <c r="B67" s="10">
        <v>3.9838709677419355</v>
      </c>
    </row>
    <row r="68" spans="1:2">
      <c r="A68" s="3">
        <v>21855</v>
      </c>
      <c r="B68" s="10">
        <v>4</v>
      </c>
    </row>
    <row r="69" spans="1:2">
      <c r="A69" s="3">
        <v>21885</v>
      </c>
      <c r="B69" s="10">
        <v>3.9919354838709675</v>
      </c>
    </row>
    <row r="70" spans="1:2">
      <c r="A70" s="3">
        <v>21916</v>
      </c>
      <c r="B70" s="10">
        <v>3.9919354838709675</v>
      </c>
    </row>
    <row r="71" spans="1:2">
      <c r="A71" s="3">
        <v>21947</v>
      </c>
      <c r="B71" s="10">
        <v>3.9655172413793105</v>
      </c>
    </row>
    <row r="72" spans="1:2">
      <c r="A72" s="3">
        <v>21976</v>
      </c>
      <c r="B72" s="10">
        <v>3.838709677419355</v>
      </c>
    </row>
    <row r="73" spans="1:2">
      <c r="A73" s="3">
        <v>22007</v>
      </c>
      <c r="B73" s="10">
        <v>3.9166666666666665</v>
      </c>
    </row>
    <row r="74" spans="1:2">
      <c r="A74" s="3">
        <v>22037</v>
      </c>
      <c r="B74" s="10">
        <v>3.846774193548387</v>
      </c>
    </row>
    <row r="75" spans="1:2">
      <c r="A75" s="3">
        <v>22068</v>
      </c>
      <c r="B75" s="10">
        <v>3.3166666666666669</v>
      </c>
    </row>
    <row r="76" spans="1:2">
      <c r="A76" s="3">
        <v>22098</v>
      </c>
      <c r="B76" s="10">
        <v>3.225806451612903</v>
      </c>
    </row>
    <row r="77" spans="1:2">
      <c r="A77" s="3">
        <v>22129</v>
      </c>
      <c r="B77" s="10">
        <v>2.975806451612903</v>
      </c>
    </row>
    <row r="78" spans="1:2">
      <c r="A78" s="3">
        <v>22160</v>
      </c>
      <c r="B78" s="10">
        <v>2.6</v>
      </c>
    </row>
    <row r="79" spans="1:2">
      <c r="A79" s="3">
        <v>22190</v>
      </c>
      <c r="B79" s="10">
        <v>2.467741935483871</v>
      </c>
    </row>
    <row r="80" spans="1:2">
      <c r="A80" s="3">
        <v>22221</v>
      </c>
      <c r="B80" s="10">
        <v>2.4416666666666669</v>
      </c>
    </row>
    <row r="81" spans="1:2">
      <c r="A81" s="3">
        <v>22251</v>
      </c>
      <c r="B81" s="10">
        <v>1.9838709677419355</v>
      </c>
    </row>
    <row r="82" spans="1:2">
      <c r="A82" s="3">
        <v>22282</v>
      </c>
      <c r="B82" s="10">
        <v>1.447741935483871</v>
      </c>
    </row>
    <row r="83" spans="1:2">
      <c r="A83" s="3">
        <v>22313</v>
      </c>
      <c r="B83" s="10">
        <v>2.5446428571428572</v>
      </c>
    </row>
    <row r="84" spans="1:2">
      <c r="A84" s="3">
        <v>22341</v>
      </c>
      <c r="B84" s="10">
        <v>2.024193548387097</v>
      </c>
    </row>
    <row r="85" spans="1:2">
      <c r="A85" s="3">
        <v>22372</v>
      </c>
      <c r="B85" s="10">
        <v>1.4916666666666667</v>
      </c>
    </row>
    <row r="86" spans="1:2">
      <c r="A86" s="3">
        <v>22402</v>
      </c>
      <c r="B86" s="10">
        <v>1.9758064516129032</v>
      </c>
    </row>
    <row r="87" spans="1:2">
      <c r="A87" s="3">
        <v>22433</v>
      </c>
      <c r="B87" s="10">
        <v>1.7250000000000001</v>
      </c>
    </row>
    <row r="88" spans="1:2">
      <c r="A88" s="3">
        <v>22463</v>
      </c>
      <c r="B88" s="10">
        <v>1.1693548387096775</v>
      </c>
    </row>
    <row r="89" spans="1:2">
      <c r="A89" s="3">
        <v>22494</v>
      </c>
      <c r="B89" s="10">
        <v>2</v>
      </c>
    </row>
    <row r="90" spans="1:2">
      <c r="A90" s="3">
        <v>22525</v>
      </c>
      <c r="B90" s="10">
        <v>1.875</v>
      </c>
    </row>
    <row r="91" spans="1:2">
      <c r="A91" s="3">
        <v>22555</v>
      </c>
      <c r="B91" s="10">
        <v>2.2580645161290325</v>
      </c>
    </row>
    <row r="92" spans="1:2">
      <c r="A92" s="3">
        <v>22586</v>
      </c>
      <c r="B92" s="10">
        <v>2.6083333333333334</v>
      </c>
    </row>
    <row r="93" spans="1:2">
      <c r="A93" s="3">
        <v>22616</v>
      </c>
      <c r="B93" s="10">
        <v>2.3306451612903225</v>
      </c>
    </row>
    <row r="94" spans="1:2">
      <c r="A94" s="3">
        <v>22647</v>
      </c>
      <c r="B94" s="10">
        <v>2.1451612903225805</v>
      </c>
    </row>
    <row r="95" spans="1:2">
      <c r="A95" s="3">
        <v>22678</v>
      </c>
      <c r="B95" s="10">
        <v>2.3660714285714284</v>
      </c>
    </row>
    <row r="96" spans="1:2">
      <c r="A96" s="3">
        <v>22706</v>
      </c>
      <c r="B96" s="10">
        <v>2.8548387096774195</v>
      </c>
    </row>
    <row r="97" spans="1:2">
      <c r="A97" s="3">
        <v>22737</v>
      </c>
      <c r="B97" s="10">
        <v>2.7833333333333332</v>
      </c>
    </row>
    <row r="98" spans="1:2">
      <c r="A98" s="3">
        <v>22767</v>
      </c>
      <c r="B98" s="10">
        <v>2.3629032258064515</v>
      </c>
    </row>
    <row r="99" spans="1:2">
      <c r="A99" s="3">
        <v>22798</v>
      </c>
      <c r="B99" s="10">
        <v>2.6833333333333331</v>
      </c>
    </row>
    <row r="100" spans="1:2">
      <c r="A100" s="3">
        <v>22828</v>
      </c>
      <c r="B100" s="10">
        <v>2.7096774193548385</v>
      </c>
    </row>
    <row r="101" spans="1:2">
      <c r="A101" s="3">
        <v>22859</v>
      </c>
      <c r="B101" s="10">
        <v>2.9274193548387095</v>
      </c>
    </row>
    <row r="102" spans="1:2">
      <c r="A102" s="3">
        <v>22890</v>
      </c>
      <c r="B102" s="10">
        <v>2.9</v>
      </c>
    </row>
    <row r="103" spans="1:2">
      <c r="A103" s="3">
        <v>22920</v>
      </c>
      <c r="B103" s="10">
        <v>2.8961290322580644</v>
      </c>
    </row>
    <row r="104" spans="1:2">
      <c r="A104" s="3">
        <v>22951</v>
      </c>
      <c r="B104" s="10">
        <v>2.9433333333333334</v>
      </c>
    </row>
    <row r="105" spans="1:2">
      <c r="A105" s="3">
        <v>22981</v>
      </c>
      <c r="B105" s="10">
        <v>2.9332258064516128</v>
      </c>
    </row>
    <row r="106" spans="1:2">
      <c r="A106" s="3">
        <v>23012</v>
      </c>
      <c r="B106" s="10">
        <v>2.9161290322580644</v>
      </c>
    </row>
    <row r="107" spans="1:2">
      <c r="A107" s="3">
        <v>23043</v>
      </c>
      <c r="B107" s="10">
        <v>3</v>
      </c>
    </row>
    <row r="108" spans="1:2">
      <c r="A108" s="3">
        <v>23071</v>
      </c>
      <c r="B108" s="10">
        <v>2.9841935483870969</v>
      </c>
    </row>
    <row r="109" spans="1:2">
      <c r="A109" s="3">
        <v>23102</v>
      </c>
      <c r="B109" s="10">
        <v>2.9006666666666665</v>
      </c>
    </row>
    <row r="110" spans="1:2">
      <c r="A110" s="3">
        <v>23132</v>
      </c>
      <c r="B110" s="10">
        <v>3</v>
      </c>
    </row>
    <row r="111" spans="1:2">
      <c r="A111" s="3">
        <v>23163</v>
      </c>
      <c r="B111" s="10">
        <v>2.9916666666666667</v>
      </c>
    </row>
    <row r="112" spans="1:2">
      <c r="A112" s="3">
        <v>23193</v>
      </c>
      <c r="B112" s="10">
        <v>3.0167741935483869</v>
      </c>
    </row>
    <row r="113" spans="1:2">
      <c r="A113" s="3">
        <v>23224</v>
      </c>
      <c r="B113" s="10">
        <v>3.4883870967741935</v>
      </c>
    </row>
    <row r="114" spans="1:2">
      <c r="A114" s="3">
        <v>23255</v>
      </c>
      <c r="B114" s="10">
        <v>3.4793333333333334</v>
      </c>
    </row>
    <row r="115" spans="1:2">
      <c r="A115" s="3">
        <v>23285</v>
      </c>
      <c r="B115" s="10">
        <v>3.4961290322580645</v>
      </c>
    </row>
    <row r="116" spans="1:2">
      <c r="A116" s="3">
        <v>23316</v>
      </c>
      <c r="B116" s="10">
        <v>3.4833333333333334</v>
      </c>
    </row>
    <row r="117" spans="1:2">
      <c r="A117" s="3">
        <v>23346</v>
      </c>
      <c r="B117" s="10">
        <v>3.3754838709677419</v>
      </c>
    </row>
    <row r="118" spans="1:2">
      <c r="A118" s="3">
        <v>23377</v>
      </c>
      <c r="B118" s="10">
        <v>3.4838709677419355</v>
      </c>
    </row>
    <row r="119" spans="1:2">
      <c r="A119" s="3">
        <v>23408</v>
      </c>
      <c r="B119" s="10">
        <v>3.4827586206896552</v>
      </c>
    </row>
    <row r="120" spans="1:2">
      <c r="A120" s="3">
        <v>23437</v>
      </c>
      <c r="B120" s="10">
        <v>3.427741935483871</v>
      </c>
    </row>
    <row r="121" spans="1:2">
      <c r="A121" s="3">
        <v>23468</v>
      </c>
      <c r="B121" s="10">
        <v>3.4673333333333334</v>
      </c>
    </row>
    <row r="122" spans="1:2">
      <c r="A122" s="3">
        <v>23498</v>
      </c>
      <c r="B122" s="10">
        <v>3.4961290322580645</v>
      </c>
    </row>
    <row r="123" spans="1:2">
      <c r="A123" s="3">
        <v>23529</v>
      </c>
      <c r="B123" s="10">
        <v>3.5</v>
      </c>
    </row>
    <row r="124" spans="1:2">
      <c r="A124" s="3">
        <v>23559</v>
      </c>
      <c r="B124" s="10">
        <v>3.4193548387096775</v>
      </c>
    </row>
    <row r="125" spans="1:2">
      <c r="A125" s="3">
        <v>23590</v>
      </c>
      <c r="B125" s="10">
        <v>3.5</v>
      </c>
    </row>
    <row r="126" spans="1:2">
      <c r="A126" s="3">
        <v>23621</v>
      </c>
      <c r="B126" s="10">
        <v>3.45</v>
      </c>
    </row>
    <row r="127" spans="1:2">
      <c r="A127" s="3">
        <v>23651</v>
      </c>
      <c r="B127" s="10">
        <v>3.359032258064516</v>
      </c>
    </row>
    <row r="128" spans="1:2">
      <c r="A128" s="3">
        <v>23682</v>
      </c>
      <c r="B128" s="10">
        <v>3.5176666666666665</v>
      </c>
    </row>
    <row r="129" spans="1:2">
      <c r="A129" s="3">
        <v>23712</v>
      </c>
      <c r="B129" s="10">
        <v>3.846774193548387</v>
      </c>
    </row>
    <row r="130" spans="1:2">
      <c r="A130" s="3">
        <v>23743</v>
      </c>
      <c r="B130" s="10">
        <v>3.903225806451613</v>
      </c>
    </row>
    <row r="131" spans="1:2">
      <c r="A131" s="3">
        <v>23774</v>
      </c>
      <c r="B131" s="10">
        <v>3.9828571428571431</v>
      </c>
    </row>
    <row r="132" spans="1:2">
      <c r="A132" s="3">
        <v>23802</v>
      </c>
      <c r="B132" s="10">
        <v>4.0461290322580643</v>
      </c>
    </row>
    <row r="133" spans="1:2">
      <c r="A133" s="3">
        <v>23833</v>
      </c>
      <c r="B133" s="10">
        <v>4.0910000000000002</v>
      </c>
    </row>
    <row r="134" spans="1:2">
      <c r="A134" s="3">
        <v>23863</v>
      </c>
      <c r="B134" s="10">
        <v>4.1006451612903225</v>
      </c>
    </row>
    <row r="135" spans="1:2">
      <c r="A135" s="3">
        <v>23894</v>
      </c>
      <c r="B135" s="10">
        <v>4.0460000000000003</v>
      </c>
    </row>
    <row r="136" spans="1:2">
      <c r="A136" s="3">
        <v>23924</v>
      </c>
      <c r="B136" s="10">
        <v>4.0925806451612905</v>
      </c>
    </row>
    <row r="137" spans="1:2">
      <c r="A137" s="3">
        <v>23955</v>
      </c>
      <c r="B137" s="10">
        <v>4.1216129032258069</v>
      </c>
    </row>
    <row r="138" spans="1:2">
      <c r="A138" s="3">
        <v>23986</v>
      </c>
      <c r="B138" s="10">
        <v>4.0163333333333329</v>
      </c>
    </row>
    <row r="139" spans="1:2">
      <c r="A139" s="3">
        <v>24016</v>
      </c>
      <c r="B139" s="10">
        <v>4.080645161290323</v>
      </c>
    </row>
    <row r="140" spans="1:2">
      <c r="A140" s="3">
        <v>24047</v>
      </c>
      <c r="B140" s="10">
        <v>4.1046666666666667</v>
      </c>
    </row>
    <row r="141" spans="1:2">
      <c r="A141" s="3">
        <v>24077</v>
      </c>
      <c r="B141" s="10">
        <v>4.3248387096774197</v>
      </c>
    </row>
    <row r="142" spans="1:2">
      <c r="A142" s="3">
        <v>24108</v>
      </c>
      <c r="B142" s="10">
        <v>4.4229032258064516</v>
      </c>
    </row>
    <row r="143" spans="1:2">
      <c r="A143" s="3">
        <v>24139</v>
      </c>
      <c r="B143" s="10">
        <v>4.6025</v>
      </c>
    </row>
    <row r="144" spans="1:2">
      <c r="A144" s="3">
        <v>24167</v>
      </c>
      <c r="B144" s="10">
        <v>4.6558064516129036</v>
      </c>
    </row>
    <row r="145" spans="1:2">
      <c r="A145" s="3">
        <v>24198</v>
      </c>
      <c r="B145" s="10">
        <v>4.6716666666666669</v>
      </c>
    </row>
    <row r="146" spans="1:2">
      <c r="A146" s="3">
        <v>24228</v>
      </c>
      <c r="B146" s="10">
        <v>4.8977419354838707</v>
      </c>
    </row>
    <row r="147" spans="1:2">
      <c r="A147" s="3">
        <v>24259</v>
      </c>
      <c r="B147" s="10">
        <v>5.1723333333333334</v>
      </c>
    </row>
    <row r="148" spans="1:2">
      <c r="A148" s="3">
        <v>24289</v>
      </c>
      <c r="B148" s="10">
        <v>5.2993548387096778</v>
      </c>
    </row>
    <row r="149" spans="1:2">
      <c r="A149" s="3">
        <v>24320</v>
      </c>
      <c r="B149" s="10">
        <v>5.5345161290322578</v>
      </c>
    </row>
    <row r="150" spans="1:2">
      <c r="A150" s="3">
        <v>24351</v>
      </c>
      <c r="B150" s="10">
        <v>5.3976666666666668</v>
      </c>
    </row>
    <row r="151" spans="1:2">
      <c r="A151" s="3">
        <v>24381</v>
      </c>
      <c r="B151" s="10">
        <v>5.532258064516129</v>
      </c>
    </row>
    <row r="152" spans="1:2">
      <c r="A152" s="3">
        <v>24412</v>
      </c>
      <c r="B152" s="10">
        <v>5.7583333333333329</v>
      </c>
    </row>
    <row r="153" spans="1:2">
      <c r="A153" s="3">
        <v>24442</v>
      </c>
      <c r="B153" s="10">
        <v>5.395161290322581</v>
      </c>
    </row>
    <row r="154" spans="1:2">
      <c r="A154" s="3">
        <v>24473</v>
      </c>
      <c r="B154" s="10">
        <v>4.943548387096774</v>
      </c>
    </row>
    <row r="155" spans="1:2">
      <c r="A155" s="3">
        <v>24504</v>
      </c>
      <c r="B155" s="10">
        <v>5</v>
      </c>
    </row>
    <row r="156" spans="1:2">
      <c r="A156" s="3">
        <v>24532</v>
      </c>
      <c r="B156" s="10">
        <v>4.532258064516129</v>
      </c>
    </row>
    <row r="157" spans="1:2">
      <c r="A157" s="3">
        <v>24563</v>
      </c>
      <c r="B157" s="10">
        <v>4.0543333333333331</v>
      </c>
    </row>
    <row r="158" spans="1:2">
      <c r="A158" s="3">
        <v>24593</v>
      </c>
      <c r="B158" s="10">
        <v>3.94</v>
      </c>
    </row>
    <row r="159" spans="1:2">
      <c r="A159" s="3">
        <v>24624</v>
      </c>
      <c r="B159" s="10">
        <v>3.9843333333333333</v>
      </c>
    </row>
    <row r="160" spans="1:2">
      <c r="A160" s="3">
        <v>24654</v>
      </c>
      <c r="B160" s="10">
        <v>3.794516129032258</v>
      </c>
    </row>
    <row r="161" spans="1:2">
      <c r="A161" s="3">
        <v>24685</v>
      </c>
      <c r="B161" s="10">
        <v>3.8961290322580644</v>
      </c>
    </row>
    <row r="162" spans="1:2">
      <c r="A162" s="3">
        <v>24716</v>
      </c>
      <c r="B162" s="10">
        <v>3.988</v>
      </c>
    </row>
    <row r="163" spans="1:2">
      <c r="A163" s="3">
        <v>24746</v>
      </c>
      <c r="B163" s="10">
        <v>3.8806451612903228</v>
      </c>
    </row>
    <row r="164" spans="1:2">
      <c r="A164" s="3">
        <v>24777</v>
      </c>
      <c r="B164" s="10">
        <v>4.1263333333333332</v>
      </c>
    </row>
    <row r="165" spans="1:2">
      <c r="A165" s="3">
        <v>24807</v>
      </c>
      <c r="B165" s="10">
        <v>4.51</v>
      </c>
    </row>
    <row r="166" spans="1:2">
      <c r="A166" s="3">
        <v>24838</v>
      </c>
      <c r="B166" s="10">
        <v>4.6064516129032258</v>
      </c>
    </row>
    <row r="167" spans="1:2">
      <c r="A167" s="3">
        <v>24869</v>
      </c>
      <c r="B167" s="10">
        <v>4.7127586206896552</v>
      </c>
    </row>
    <row r="168" spans="1:2">
      <c r="A168" s="3">
        <v>24898</v>
      </c>
      <c r="B168" s="10">
        <v>5.0535483870967743</v>
      </c>
    </row>
    <row r="169" spans="1:2">
      <c r="A169" s="3">
        <v>24929</v>
      </c>
      <c r="B169" s="10">
        <v>5.7596666666666669</v>
      </c>
    </row>
    <row r="170" spans="1:2">
      <c r="A170" s="3">
        <v>24959</v>
      </c>
      <c r="B170" s="10">
        <v>6.1154838709677417</v>
      </c>
    </row>
    <row r="171" spans="1:2">
      <c r="A171" s="3">
        <v>24990</v>
      </c>
      <c r="B171" s="10">
        <v>6.0733333333333333</v>
      </c>
    </row>
    <row r="172" spans="1:2">
      <c r="A172" s="3">
        <v>25020</v>
      </c>
      <c r="B172" s="10">
        <v>6.0264516129032257</v>
      </c>
    </row>
    <row r="173" spans="1:2">
      <c r="A173" s="3">
        <v>25051</v>
      </c>
      <c r="B173" s="10">
        <v>6.0312903225806451</v>
      </c>
    </row>
    <row r="174" spans="1:2">
      <c r="A174" s="3">
        <v>25082</v>
      </c>
      <c r="B174" s="10">
        <v>5.7763333333333335</v>
      </c>
    </row>
    <row r="175" spans="1:2">
      <c r="A175" s="3">
        <v>25112</v>
      </c>
      <c r="B175" s="10">
        <v>5.9135483870967738</v>
      </c>
    </row>
    <row r="176" spans="1:2">
      <c r="A176" s="3">
        <v>25143</v>
      </c>
      <c r="B176" s="10">
        <v>5.8183333333333334</v>
      </c>
    </row>
    <row r="177" spans="1:2">
      <c r="A177" s="3">
        <v>25173</v>
      </c>
      <c r="B177" s="10">
        <v>6.0193548387096776</v>
      </c>
    </row>
    <row r="178" spans="1:2">
      <c r="A178" s="3">
        <v>25204</v>
      </c>
      <c r="B178" s="10">
        <v>6.3006451612903227</v>
      </c>
    </row>
    <row r="179" spans="1:2">
      <c r="A179" s="3">
        <v>25235</v>
      </c>
      <c r="B179" s="10">
        <v>6.612857142857143</v>
      </c>
    </row>
    <row r="180" spans="1:2">
      <c r="A180" s="3">
        <v>25263</v>
      </c>
      <c r="B180" s="10">
        <v>6.7932258064516127</v>
      </c>
    </row>
    <row r="181" spans="1:2">
      <c r="A181" s="3">
        <v>25294</v>
      </c>
      <c r="B181" s="10">
        <v>7.4146666666666663</v>
      </c>
    </row>
    <row r="182" spans="1:2">
      <c r="A182" s="3">
        <v>25324</v>
      </c>
      <c r="B182" s="10">
        <v>8.6703225806451609</v>
      </c>
    </row>
    <row r="183" spans="1:2">
      <c r="A183" s="3">
        <v>25355</v>
      </c>
      <c r="B183" s="10">
        <v>8.9013333333333335</v>
      </c>
    </row>
    <row r="184" spans="1:2">
      <c r="A184" s="3">
        <v>25385</v>
      </c>
      <c r="B184" s="10">
        <v>8.613225806451613</v>
      </c>
    </row>
    <row r="185" spans="1:2">
      <c r="A185" s="3">
        <v>25416</v>
      </c>
      <c r="B185" s="10">
        <v>9.185483870967742</v>
      </c>
    </row>
    <row r="186" spans="1:2">
      <c r="A186" s="3">
        <v>25447</v>
      </c>
      <c r="B186" s="10">
        <v>9.15</v>
      </c>
    </row>
    <row r="187" spans="1:2">
      <c r="A187" s="3">
        <v>25477</v>
      </c>
      <c r="B187" s="10">
        <v>9</v>
      </c>
    </row>
    <row r="188" spans="1:2">
      <c r="A188" s="3">
        <v>25508</v>
      </c>
      <c r="B188" s="10">
        <v>8.85</v>
      </c>
    </row>
    <row r="189" spans="1:2">
      <c r="A189" s="3">
        <v>25538</v>
      </c>
      <c r="B189" s="10">
        <v>8.9719354838709684</v>
      </c>
    </row>
    <row r="190" spans="1:2">
      <c r="A190" s="3">
        <v>25569</v>
      </c>
      <c r="B190" s="10">
        <v>8.9767741935483869</v>
      </c>
    </row>
    <row r="191" spans="1:2">
      <c r="A191" s="3">
        <v>25600</v>
      </c>
      <c r="B191" s="10">
        <v>8.9782142857142855</v>
      </c>
    </row>
    <row r="192" spans="1:2">
      <c r="A192" s="3">
        <v>25628</v>
      </c>
      <c r="B192" s="10">
        <v>7.7622580645161294</v>
      </c>
    </row>
    <row r="193" spans="1:2">
      <c r="A193" s="3">
        <v>25659</v>
      </c>
      <c r="B193" s="10">
        <v>8.0963333333333338</v>
      </c>
    </row>
    <row r="194" spans="1:2">
      <c r="A194" s="3">
        <v>25689</v>
      </c>
      <c r="B194" s="10">
        <v>7.9464516129032257</v>
      </c>
    </row>
    <row r="195" spans="1:2">
      <c r="A195" s="3">
        <v>25720</v>
      </c>
      <c r="B195" s="10">
        <v>7.6050000000000004</v>
      </c>
    </row>
    <row r="196" spans="1:2">
      <c r="A196" s="3">
        <v>25750</v>
      </c>
      <c r="B196" s="10">
        <v>7.2148387096774194</v>
      </c>
    </row>
    <row r="197" spans="1:2">
      <c r="A197" s="3">
        <v>25781</v>
      </c>
      <c r="B197" s="10">
        <v>6.6151612903225807</v>
      </c>
    </row>
    <row r="198" spans="1:2">
      <c r="A198" s="3">
        <v>25812</v>
      </c>
      <c r="B198" s="10">
        <v>6.2896666666666663</v>
      </c>
    </row>
    <row r="199" spans="1:2">
      <c r="A199" s="3">
        <v>25842</v>
      </c>
      <c r="B199" s="10">
        <v>6.2038709677419357</v>
      </c>
    </row>
    <row r="200" spans="1:2">
      <c r="A200" s="3">
        <v>25873</v>
      </c>
      <c r="B200" s="10">
        <v>5.6013333333333337</v>
      </c>
    </row>
    <row r="201" spans="1:2">
      <c r="A201" s="3">
        <v>25903</v>
      </c>
      <c r="B201" s="10">
        <v>4.9006451612903223</v>
      </c>
    </row>
    <row r="202" spans="1:2">
      <c r="A202" s="3">
        <v>25934</v>
      </c>
      <c r="B202" s="10">
        <v>4.1422580645161293</v>
      </c>
    </row>
    <row r="203" spans="1:2">
      <c r="A203" s="3">
        <v>25965</v>
      </c>
      <c r="B203" s="10">
        <v>3.7207142857142856</v>
      </c>
    </row>
    <row r="204" spans="1:2">
      <c r="A204" s="3">
        <v>25993</v>
      </c>
      <c r="B204" s="10">
        <v>3.7116129032258063</v>
      </c>
    </row>
    <row r="205" spans="1:2">
      <c r="A205" s="3">
        <v>26024</v>
      </c>
      <c r="B205" s="10">
        <v>4.1559999999999997</v>
      </c>
    </row>
    <row r="206" spans="1:2">
      <c r="A206" s="3">
        <v>26054</v>
      </c>
      <c r="B206" s="10">
        <v>4.6322580645161286</v>
      </c>
    </row>
    <row r="207" spans="1:2">
      <c r="A207" s="3">
        <v>26085</v>
      </c>
      <c r="B207" s="10">
        <v>4.9113333333333333</v>
      </c>
    </row>
    <row r="208" spans="1:2">
      <c r="A208" s="3">
        <v>26115</v>
      </c>
      <c r="B208" s="10">
        <v>5.3087096774193547</v>
      </c>
    </row>
    <row r="209" spans="1:2">
      <c r="A209" s="3">
        <v>26146</v>
      </c>
      <c r="B209" s="10">
        <v>5.5667741935483868</v>
      </c>
    </row>
    <row r="210" spans="1:2">
      <c r="A210" s="3">
        <v>26177</v>
      </c>
      <c r="B210" s="10">
        <v>5.5536666666666665</v>
      </c>
    </row>
    <row r="211" spans="1:2">
      <c r="A211" s="3">
        <v>26207</v>
      </c>
      <c r="B211" s="10">
        <v>5.1993548387096773</v>
      </c>
    </row>
    <row r="212" spans="1:2">
      <c r="A212" s="3">
        <v>26238</v>
      </c>
      <c r="B212" s="10">
        <v>4.910333333333333</v>
      </c>
    </row>
    <row r="213" spans="1:2">
      <c r="A213" s="3">
        <v>26268</v>
      </c>
      <c r="B213" s="10">
        <v>4.1383870967741938</v>
      </c>
    </row>
    <row r="214" spans="1:2">
      <c r="A214" s="3">
        <v>26299</v>
      </c>
      <c r="B214" s="10">
        <v>3.5058064516129033</v>
      </c>
    </row>
    <row r="215" spans="1:2">
      <c r="A215" s="3">
        <v>26330</v>
      </c>
      <c r="B215" s="10">
        <v>3.2955172413793101</v>
      </c>
    </row>
    <row r="216" spans="1:2">
      <c r="A216" s="3">
        <v>26359</v>
      </c>
      <c r="B216" s="10">
        <v>3.8293548387096772</v>
      </c>
    </row>
    <row r="217" spans="1:2">
      <c r="A217" s="3">
        <v>26390</v>
      </c>
      <c r="B217" s="10">
        <v>4.1710000000000003</v>
      </c>
    </row>
    <row r="218" spans="1:2">
      <c r="A218" s="3">
        <v>26420</v>
      </c>
      <c r="B218" s="10">
        <v>4.2696774193548386</v>
      </c>
    </row>
    <row r="219" spans="1:2">
      <c r="A219" s="3">
        <v>26451</v>
      </c>
      <c r="B219" s="10">
        <v>4.464666666666667</v>
      </c>
    </row>
    <row r="220" spans="1:2">
      <c r="A220" s="3">
        <v>26481</v>
      </c>
      <c r="B220" s="10">
        <v>4.5490322580645159</v>
      </c>
    </row>
    <row r="221" spans="1:2">
      <c r="A221" s="3">
        <v>26512</v>
      </c>
      <c r="B221" s="10">
        <v>4.8051612903225802</v>
      </c>
    </row>
    <row r="222" spans="1:2">
      <c r="A222" s="3">
        <v>26543</v>
      </c>
      <c r="B222" s="10">
        <v>4.8743333333333334</v>
      </c>
    </row>
    <row r="223" spans="1:2">
      <c r="A223" s="3">
        <v>26573</v>
      </c>
      <c r="B223" s="10">
        <v>5.0451612903225804</v>
      </c>
    </row>
    <row r="224" spans="1:2">
      <c r="A224" s="3">
        <v>26604</v>
      </c>
      <c r="B224" s="10">
        <v>5.0563333333333329</v>
      </c>
    </row>
    <row r="225" spans="1:2">
      <c r="A225" s="3">
        <v>26634</v>
      </c>
      <c r="B225" s="10">
        <v>5.3322580645161288</v>
      </c>
    </row>
    <row r="226" spans="1:2">
      <c r="A226" s="3">
        <v>26665</v>
      </c>
      <c r="B226" s="10">
        <v>5.9445161290322579</v>
      </c>
    </row>
    <row r="227" spans="1:2">
      <c r="A227" s="3">
        <v>26696</v>
      </c>
      <c r="B227" s="10">
        <v>6.5842857142857145</v>
      </c>
    </row>
    <row r="228" spans="1:2">
      <c r="A228" s="3">
        <v>26724</v>
      </c>
      <c r="B228" s="10">
        <v>7.0903225806451617</v>
      </c>
    </row>
    <row r="229" spans="1:2">
      <c r="A229" s="3">
        <v>26755</v>
      </c>
      <c r="B229" s="10">
        <v>7.1243333333333334</v>
      </c>
    </row>
    <row r="230" spans="1:2">
      <c r="A230" s="3">
        <v>26785</v>
      </c>
      <c r="B230" s="10">
        <v>7.839354838709677</v>
      </c>
    </row>
    <row r="231" spans="1:2">
      <c r="A231" s="3">
        <v>26816</v>
      </c>
      <c r="B231" s="10">
        <v>8.4909999999999997</v>
      </c>
    </row>
    <row r="232" spans="1:2">
      <c r="A232" s="3">
        <v>26846</v>
      </c>
      <c r="B232" s="10">
        <v>10.4</v>
      </c>
    </row>
    <row r="233" spans="1:2">
      <c r="A233" s="3">
        <v>26877</v>
      </c>
      <c r="B233" s="10">
        <v>10.495806451612903</v>
      </c>
    </row>
    <row r="234" spans="1:2">
      <c r="A234" s="3">
        <v>26908</v>
      </c>
      <c r="B234" s="10">
        <v>10.784666666666666</v>
      </c>
    </row>
    <row r="235" spans="1:2">
      <c r="A235" s="3">
        <v>26938</v>
      </c>
      <c r="B235" s="10">
        <v>10.01</v>
      </c>
    </row>
    <row r="236" spans="1:2">
      <c r="A236" s="3">
        <v>26969</v>
      </c>
      <c r="B236" s="10">
        <v>10.033666666666667</v>
      </c>
    </row>
    <row r="237" spans="1:2">
      <c r="A237" s="3">
        <v>26999</v>
      </c>
      <c r="B237" s="10">
        <v>9.9477419354838705</v>
      </c>
    </row>
    <row r="238" spans="1:2">
      <c r="A238" s="3">
        <v>27030</v>
      </c>
      <c r="B238" s="10">
        <v>9.6483870967741936</v>
      </c>
    </row>
    <row r="239" spans="1:2">
      <c r="A239" s="3">
        <v>27061</v>
      </c>
      <c r="B239" s="10">
        <v>8.9717857142857138</v>
      </c>
    </row>
    <row r="240" spans="1:2">
      <c r="A240" s="3">
        <v>27089</v>
      </c>
      <c r="B240" s="10">
        <v>9.3461290322580641</v>
      </c>
    </row>
    <row r="241" spans="1:2">
      <c r="A241" s="3">
        <v>27120</v>
      </c>
      <c r="B241" s="10">
        <v>10.513</v>
      </c>
    </row>
    <row r="242" spans="1:2">
      <c r="A242" s="3">
        <v>27150</v>
      </c>
      <c r="B242" s="10">
        <v>11.306129032258065</v>
      </c>
    </row>
    <row r="243" spans="1:2">
      <c r="A243" s="3">
        <v>27181</v>
      </c>
      <c r="B243" s="10">
        <v>11.933</v>
      </c>
    </row>
    <row r="244" spans="1:2">
      <c r="A244" s="3">
        <v>27211</v>
      </c>
      <c r="B244" s="10">
        <v>12.922903225806452</v>
      </c>
    </row>
    <row r="245" spans="1:2">
      <c r="A245" s="3">
        <v>27242</v>
      </c>
      <c r="B245" s="10">
        <v>12.005161290322581</v>
      </c>
    </row>
    <row r="246" spans="1:2">
      <c r="A246" s="3">
        <v>27273</v>
      </c>
      <c r="B246" s="10">
        <v>11.343333333333334</v>
      </c>
    </row>
    <row r="247" spans="1:2">
      <c r="A247" s="3">
        <v>27303</v>
      </c>
      <c r="B247" s="10">
        <v>10.057741935483872</v>
      </c>
    </row>
    <row r="248" spans="1:2">
      <c r="A248" s="3">
        <v>27334</v>
      </c>
      <c r="B248" s="10">
        <v>9.4476666666666667</v>
      </c>
    </row>
    <row r="249" spans="1:2">
      <c r="A249" s="3">
        <v>27364</v>
      </c>
      <c r="B249" s="10">
        <v>8.5309677419354841</v>
      </c>
    </row>
    <row r="250" spans="1:2">
      <c r="A250" s="3">
        <v>27395</v>
      </c>
      <c r="B250" s="10">
        <v>7.1316129032258067</v>
      </c>
    </row>
    <row r="251" spans="1:2">
      <c r="A251" s="3">
        <v>27426</v>
      </c>
      <c r="B251" s="10">
        <v>6.2407142857142857</v>
      </c>
    </row>
    <row r="252" spans="1:2">
      <c r="A252" s="3">
        <v>27454</v>
      </c>
      <c r="B252" s="10">
        <v>5.5374193548387094</v>
      </c>
    </row>
    <row r="253" spans="1:2">
      <c r="A253" s="3">
        <v>27485</v>
      </c>
      <c r="B253" s="10">
        <v>5.4926666666666666</v>
      </c>
    </row>
    <row r="254" spans="1:2">
      <c r="A254" s="3">
        <v>27515</v>
      </c>
      <c r="B254" s="10">
        <v>5.2212903225806455</v>
      </c>
    </row>
    <row r="255" spans="1:2">
      <c r="A255" s="3">
        <v>27546</v>
      </c>
      <c r="B255" s="10">
        <v>5.548</v>
      </c>
    </row>
    <row r="256" spans="1:2">
      <c r="A256" s="3">
        <v>27576</v>
      </c>
      <c r="B256" s="10">
        <v>6.0958064516129031</v>
      </c>
    </row>
    <row r="257" spans="1:2">
      <c r="A257" s="3">
        <v>27607</v>
      </c>
      <c r="B257" s="10">
        <v>6.1354838709677422</v>
      </c>
    </row>
    <row r="258" spans="1:2">
      <c r="A258" s="3">
        <v>27638</v>
      </c>
      <c r="B258" s="10">
        <v>6.2389999999999999</v>
      </c>
    </row>
    <row r="259" spans="1:2">
      <c r="A259" s="3">
        <v>27668</v>
      </c>
      <c r="B259" s="10">
        <v>5.8161290322580648</v>
      </c>
    </row>
    <row r="260" spans="1:2">
      <c r="A260" s="3">
        <v>27699</v>
      </c>
      <c r="B260" s="10">
        <v>5.2156666666666665</v>
      </c>
    </row>
    <row r="261" spans="1:2">
      <c r="A261" s="3">
        <v>27729</v>
      </c>
      <c r="B261" s="10">
        <v>5.1954838709677418</v>
      </c>
    </row>
    <row r="262" spans="1:2">
      <c r="A262" s="3">
        <v>27760</v>
      </c>
      <c r="B262" s="10">
        <v>4.8677419354838714</v>
      </c>
    </row>
    <row r="263" spans="1:2">
      <c r="A263" s="3">
        <v>27791</v>
      </c>
      <c r="B263" s="10">
        <v>4.7706896551724141</v>
      </c>
    </row>
    <row r="264" spans="1:2">
      <c r="A264" s="3">
        <v>27820</v>
      </c>
      <c r="B264" s="10">
        <v>4.8374193548387101</v>
      </c>
    </row>
    <row r="265" spans="1:2">
      <c r="A265" s="3">
        <v>27851</v>
      </c>
      <c r="B265" s="10">
        <v>4.8159999999999998</v>
      </c>
    </row>
    <row r="266" spans="1:2">
      <c r="A266" s="3">
        <v>27881</v>
      </c>
      <c r="B266" s="10">
        <v>5.2906451612903229</v>
      </c>
    </row>
    <row r="267" spans="1:2">
      <c r="A267" s="3">
        <v>27912</v>
      </c>
      <c r="B267" s="10">
        <v>5.4763333333333337</v>
      </c>
    </row>
    <row r="268" spans="1:2">
      <c r="A268" s="3">
        <v>27942</v>
      </c>
      <c r="B268" s="10">
        <v>5.306451612903226</v>
      </c>
    </row>
    <row r="269" spans="1:2">
      <c r="A269" s="3">
        <v>27973</v>
      </c>
      <c r="B269" s="10">
        <v>5.2909677419354839</v>
      </c>
    </row>
    <row r="270" spans="1:2">
      <c r="A270" s="3">
        <v>28004</v>
      </c>
      <c r="B270" s="10">
        <v>5.2519999999999998</v>
      </c>
    </row>
    <row r="271" spans="1:2">
      <c r="A271" s="3">
        <v>28034</v>
      </c>
      <c r="B271" s="10">
        <v>5.024838709677419</v>
      </c>
    </row>
    <row r="272" spans="1:2">
      <c r="A272" s="3">
        <v>28065</v>
      </c>
      <c r="B272" s="10">
        <v>4.9489999999999998</v>
      </c>
    </row>
    <row r="273" spans="1:2">
      <c r="A273" s="3">
        <v>28095</v>
      </c>
      <c r="B273" s="10">
        <v>4.6512903225806452</v>
      </c>
    </row>
    <row r="274" spans="1:2">
      <c r="A274" s="3">
        <v>28126</v>
      </c>
      <c r="B274" s="10">
        <v>4.6109677419354842</v>
      </c>
    </row>
    <row r="275" spans="1:2">
      <c r="A275" s="3">
        <v>28157</v>
      </c>
      <c r="B275" s="10">
        <v>4.6832142857142856</v>
      </c>
    </row>
    <row r="276" spans="1:2">
      <c r="A276" s="3">
        <v>28185</v>
      </c>
      <c r="B276" s="10">
        <v>4.6900000000000004</v>
      </c>
    </row>
    <row r="277" spans="1:2">
      <c r="A277" s="3">
        <v>28216</v>
      </c>
      <c r="B277" s="10">
        <v>4.7273333333333332</v>
      </c>
    </row>
    <row r="278" spans="1:2">
      <c r="A278" s="3">
        <v>28246</v>
      </c>
      <c r="B278" s="10">
        <v>5.35</v>
      </c>
    </row>
    <row r="279" spans="1:2">
      <c r="A279" s="3">
        <v>28277</v>
      </c>
      <c r="B279" s="10">
        <v>5.3886666666666665</v>
      </c>
    </row>
    <row r="280" spans="1:2">
      <c r="A280" s="3">
        <v>28307</v>
      </c>
      <c r="B280" s="10">
        <v>5.419354838709677</v>
      </c>
    </row>
    <row r="281" spans="1:2">
      <c r="A281" s="3">
        <v>28338</v>
      </c>
      <c r="B281" s="10">
        <v>5.9019354838709681</v>
      </c>
    </row>
    <row r="282" spans="1:2">
      <c r="A282" s="3">
        <v>28369</v>
      </c>
      <c r="B282" s="10">
        <v>6.1383333333333336</v>
      </c>
    </row>
    <row r="283" spans="1:2">
      <c r="A283" s="3">
        <v>28399</v>
      </c>
      <c r="B283" s="10">
        <v>6.4654838709677422</v>
      </c>
    </row>
    <row r="284" spans="1:2">
      <c r="A284" s="3">
        <v>28430</v>
      </c>
      <c r="B284" s="10">
        <v>6.5076666666666663</v>
      </c>
    </row>
    <row r="285" spans="1:2">
      <c r="A285" s="3">
        <v>28460</v>
      </c>
      <c r="B285" s="10">
        <v>6.5606451612903225</v>
      </c>
    </row>
    <row r="286" spans="1:2">
      <c r="A286" s="3">
        <v>28491</v>
      </c>
      <c r="B286" s="10">
        <v>6.7035483870967738</v>
      </c>
    </row>
    <row r="287" spans="1:2">
      <c r="A287" s="3">
        <v>28522</v>
      </c>
      <c r="B287" s="10">
        <v>6.7842857142857147</v>
      </c>
    </row>
    <row r="288" spans="1:2">
      <c r="A288" s="3">
        <v>28550</v>
      </c>
      <c r="B288" s="10">
        <v>6.7932258064516127</v>
      </c>
    </row>
    <row r="289" spans="1:2">
      <c r="A289" s="3">
        <v>28581</v>
      </c>
      <c r="B289" s="10">
        <v>6.8886666666666665</v>
      </c>
    </row>
    <row r="290" spans="1:2">
      <c r="A290" s="3">
        <v>28611</v>
      </c>
      <c r="B290" s="10">
        <v>7.36</v>
      </c>
    </row>
    <row r="291" spans="1:2">
      <c r="A291" s="3">
        <v>28642</v>
      </c>
      <c r="B291" s="10">
        <v>7.5966666666666667</v>
      </c>
    </row>
    <row r="292" spans="1:2">
      <c r="A292" s="3">
        <v>28672</v>
      </c>
      <c r="B292" s="10">
        <v>7.8106451612903225</v>
      </c>
    </row>
    <row r="293" spans="1:2">
      <c r="A293" s="3">
        <v>28703</v>
      </c>
      <c r="B293" s="10">
        <v>8.0358064516129026</v>
      </c>
    </row>
    <row r="294" spans="1:2">
      <c r="A294" s="3">
        <v>28734</v>
      </c>
      <c r="B294" s="10">
        <v>8.4493333333333336</v>
      </c>
    </row>
    <row r="295" spans="1:2">
      <c r="A295" s="3">
        <v>28764</v>
      </c>
      <c r="B295" s="10">
        <v>8.9554838709677416</v>
      </c>
    </row>
    <row r="296" spans="1:2">
      <c r="A296" s="3">
        <v>28795</v>
      </c>
      <c r="B296" s="10">
        <v>9.7550000000000008</v>
      </c>
    </row>
    <row r="297" spans="1:2">
      <c r="A297" s="3">
        <v>28825</v>
      </c>
      <c r="B297" s="10">
        <v>10.028709677419355</v>
      </c>
    </row>
    <row r="298" spans="1:2">
      <c r="A298" s="3">
        <v>28856</v>
      </c>
      <c r="B298" s="10">
        <v>10.070967741935483</v>
      </c>
    </row>
    <row r="299" spans="1:2">
      <c r="A299" s="3">
        <v>28887</v>
      </c>
      <c r="B299" s="10">
        <v>10.058571428571428</v>
      </c>
    </row>
    <row r="300" spans="1:2">
      <c r="A300" s="3">
        <v>28915</v>
      </c>
      <c r="B300" s="10">
        <v>10.088709677419354</v>
      </c>
    </row>
    <row r="301" spans="1:2">
      <c r="A301" s="3">
        <v>28946</v>
      </c>
      <c r="B301" s="10">
        <v>10.010333333333334</v>
      </c>
    </row>
    <row r="302" spans="1:2">
      <c r="A302" s="3">
        <v>28976</v>
      </c>
      <c r="B302" s="10">
        <v>10.241935483870968</v>
      </c>
    </row>
    <row r="303" spans="1:2">
      <c r="A303" s="3">
        <v>29007</v>
      </c>
      <c r="B303" s="10">
        <v>10.291666666666666</v>
      </c>
    </row>
    <row r="304" spans="1:2">
      <c r="A304" s="3">
        <v>29037</v>
      </c>
      <c r="B304" s="10">
        <v>10.471612903225806</v>
      </c>
    </row>
    <row r="305" spans="1:2">
      <c r="A305" s="3">
        <v>29068</v>
      </c>
      <c r="B305" s="10">
        <v>10.936129032258064</v>
      </c>
    </row>
    <row r="306" spans="1:2">
      <c r="A306" s="3">
        <v>29099</v>
      </c>
      <c r="B306" s="10">
        <v>11.428333333333333</v>
      </c>
    </row>
    <row r="307" spans="1:2">
      <c r="A307" s="3">
        <v>29129</v>
      </c>
      <c r="B307" s="10">
        <v>13.768709677419356</v>
      </c>
    </row>
    <row r="308" spans="1:2">
      <c r="A308" s="3">
        <v>29160</v>
      </c>
      <c r="B308" s="10">
        <v>13.180333333333333</v>
      </c>
    </row>
    <row r="309" spans="1:2">
      <c r="A309" s="3">
        <v>29190</v>
      </c>
      <c r="B309" s="10">
        <v>13.778709677419355</v>
      </c>
    </row>
    <row r="310" spans="1:2">
      <c r="A310" s="3">
        <v>29221</v>
      </c>
      <c r="B310" s="10">
        <v>13.816774193548387</v>
      </c>
    </row>
    <row r="311" spans="1:2">
      <c r="A311" s="3">
        <v>29252</v>
      </c>
      <c r="B311" s="10">
        <v>14.126206896551723</v>
      </c>
    </row>
    <row r="312" spans="1:2">
      <c r="A312" s="3">
        <v>29281</v>
      </c>
      <c r="B312" s="10">
        <v>17.192258064516128</v>
      </c>
    </row>
    <row r="313" spans="1:2">
      <c r="A313" s="3">
        <v>29312</v>
      </c>
      <c r="B313" s="10">
        <v>17.607666666666667</v>
      </c>
    </row>
    <row r="314" spans="1:2">
      <c r="A314" s="3">
        <v>29342</v>
      </c>
      <c r="B314" s="10">
        <v>10.983225806451612</v>
      </c>
    </row>
    <row r="315" spans="1:2">
      <c r="A315" s="3">
        <v>29373</v>
      </c>
      <c r="B315" s="10">
        <v>9.4719999999999995</v>
      </c>
    </row>
    <row r="316" spans="1:2">
      <c r="A316" s="3">
        <v>29403</v>
      </c>
      <c r="B316" s="10">
        <v>9.0258064516129028</v>
      </c>
    </row>
    <row r="317" spans="1:2">
      <c r="A317" s="3">
        <v>29434</v>
      </c>
      <c r="B317" s="10">
        <v>9.6054838709677419</v>
      </c>
    </row>
    <row r="318" spans="1:2">
      <c r="A318" s="3">
        <v>29465</v>
      </c>
      <c r="B318" s="10">
        <v>10.872</v>
      </c>
    </row>
    <row r="319" spans="1:2">
      <c r="A319" s="3">
        <v>29495</v>
      </c>
      <c r="B319" s="10">
        <v>12.813548387096775</v>
      </c>
    </row>
    <row r="320" spans="1:2">
      <c r="A320" s="3">
        <v>29526</v>
      </c>
      <c r="B320" s="10">
        <v>15.848666666666666</v>
      </c>
    </row>
    <row r="321" spans="1:2">
      <c r="A321" s="3">
        <v>29556</v>
      </c>
      <c r="B321" s="10">
        <v>18.896129032258063</v>
      </c>
    </row>
    <row r="322" spans="1:2">
      <c r="A322" s="3">
        <v>29587</v>
      </c>
      <c r="B322" s="10">
        <v>19.084516129032259</v>
      </c>
    </row>
    <row r="323" spans="1:2">
      <c r="A323" s="3">
        <v>29618</v>
      </c>
      <c r="B323" s="10">
        <v>15.934285714285714</v>
      </c>
    </row>
    <row r="324" spans="1:2">
      <c r="A324" s="3">
        <v>29646</v>
      </c>
      <c r="B324" s="10">
        <v>14.703870967741935</v>
      </c>
    </row>
    <row r="325" spans="1:2">
      <c r="A325" s="3">
        <v>29677</v>
      </c>
      <c r="B325" s="10">
        <v>15.718999999999999</v>
      </c>
    </row>
    <row r="326" spans="1:2">
      <c r="A326" s="3">
        <v>29707</v>
      </c>
      <c r="B326" s="10">
        <v>18.517741935483873</v>
      </c>
    </row>
    <row r="327" spans="1:2">
      <c r="A327" s="3">
        <v>29738</v>
      </c>
      <c r="B327" s="10">
        <v>19.099666666666668</v>
      </c>
    </row>
    <row r="328" spans="1:2">
      <c r="A328" s="3">
        <v>29768</v>
      </c>
      <c r="B328" s="10">
        <v>19.035806451612903</v>
      </c>
    </row>
    <row r="329" spans="1:2">
      <c r="A329" s="3">
        <v>29799</v>
      </c>
      <c r="B329" s="10">
        <v>17.81774193548387</v>
      </c>
    </row>
    <row r="330" spans="1:2">
      <c r="A330" s="3">
        <v>29830</v>
      </c>
      <c r="B330" s="10">
        <v>15.874000000000001</v>
      </c>
    </row>
    <row r="331" spans="1:2">
      <c r="A331" s="3">
        <v>29860</v>
      </c>
      <c r="B331" s="10">
        <v>15.08</v>
      </c>
    </row>
    <row r="332" spans="1:2">
      <c r="A332" s="3">
        <v>29891</v>
      </c>
      <c r="B332" s="10">
        <v>13.307</v>
      </c>
    </row>
    <row r="333" spans="1:2">
      <c r="A333" s="3">
        <v>29921</v>
      </c>
      <c r="B333" s="10">
        <v>12.369032258064516</v>
      </c>
    </row>
    <row r="334" spans="1:2">
      <c r="A334" s="3">
        <v>29952</v>
      </c>
      <c r="B334" s="10">
        <v>13.220645161290323</v>
      </c>
    </row>
    <row r="335" spans="1:2">
      <c r="A335" s="3">
        <v>29983</v>
      </c>
      <c r="B335" s="10">
        <v>14.779285714285715</v>
      </c>
    </row>
    <row r="336" spans="1:2">
      <c r="A336" s="3">
        <v>30011</v>
      </c>
      <c r="B336" s="10">
        <v>14.677741935483871</v>
      </c>
    </row>
    <row r="337" spans="1:2">
      <c r="A337" s="3">
        <v>30042</v>
      </c>
      <c r="B337" s="10">
        <v>14.936999999999999</v>
      </c>
    </row>
    <row r="338" spans="1:2">
      <c r="A338" s="3">
        <v>30072</v>
      </c>
      <c r="B338" s="10">
        <v>14.45483870967742</v>
      </c>
    </row>
    <row r="339" spans="1:2">
      <c r="A339" s="3">
        <v>30103</v>
      </c>
      <c r="B339" s="10">
        <v>14.152666666666667</v>
      </c>
    </row>
    <row r="340" spans="1:2">
      <c r="A340" s="3">
        <v>30133</v>
      </c>
      <c r="B340" s="10">
        <v>12.586774193548386</v>
      </c>
    </row>
    <row r="341" spans="1:2">
      <c r="A341" s="3">
        <v>30164</v>
      </c>
      <c r="B341" s="10">
        <v>10.119032258064516</v>
      </c>
    </row>
    <row r="342" spans="1:2">
      <c r="A342" s="3">
        <v>30195</v>
      </c>
      <c r="B342" s="10">
        <v>10.309666666666667</v>
      </c>
    </row>
    <row r="343" spans="1:2">
      <c r="A343" s="3">
        <v>30225</v>
      </c>
      <c r="B343" s="10">
        <v>9.7070967741935483</v>
      </c>
    </row>
    <row r="344" spans="1:2">
      <c r="A344" s="3">
        <v>30256</v>
      </c>
      <c r="B344" s="10">
        <v>9.1963333333333335</v>
      </c>
    </row>
    <row r="345" spans="1:2">
      <c r="A345" s="3">
        <v>30286</v>
      </c>
      <c r="B345" s="10">
        <v>8.9454838709677418</v>
      </c>
    </row>
    <row r="346" spans="1:2">
      <c r="A346" s="3">
        <v>30317</v>
      </c>
      <c r="B346" s="10">
        <v>8.6832258064516132</v>
      </c>
    </row>
    <row r="347" spans="1:2">
      <c r="A347" s="3">
        <v>30348</v>
      </c>
      <c r="B347" s="10">
        <v>8.5089285714285712</v>
      </c>
    </row>
    <row r="348" spans="1:2">
      <c r="A348" s="3">
        <v>30376</v>
      </c>
      <c r="B348" s="10">
        <v>8.7661290322580641</v>
      </c>
    </row>
    <row r="349" spans="1:2">
      <c r="A349" s="3">
        <v>30407</v>
      </c>
      <c r="B349" s="10">
        <v>8.8019999999999996</v>
      </c>
    </row>
    <row r="350" spans="1:2">
      <c r="A350" s="3">
        <v>30437</v>
      </c>
      <c r="B350" s="10">
        <v>8.6300000000000008</v>
      </c>
    </row>
    <row r="351" spans="1:2">
      <c r="A351" s="3">
        <v>30468</v>
      </c>
      <c r="B351" s="10">
        <v>8.9819999999999993</v>
      </c>
    </row>
    <row r="352" spans="1:2">
      <c r="A352" s="3">
        <v>30498</v>
      </c>
      <c r="B352" s="10">
        <v>9.3677419354838705</v>
      </c>
    </row>
    <row r="353" spans="1:2">
      <c r="A353" s="3">
        <v>30529</v>
      </c>
      <c r="B353" s="10">
        <v>9.5583870967741937</v>
      </c>
    </row>
    <row r="354" spans="1:2">
      <c r="A354" s="3">
        <v>30560</v>
      </c>
      <c r="B354" s="10">
        <v>9.4480000000000004</v>
      </c>
    </row>
    <row r="355" spans="1:2">
      <c r="A355" s="3">
        <v>30590</v>
      </c>
      <c r="B355" s="10">
        <v>9.4761290322580649</v>
      </c>
    </row>
    <row r="356" spans="1:2">
      <c r="A356" s="3">
        <v>30621</v>
      </c>
      <c r="B356" s="10">
        <v>9.34</v>
      </c>
    </row>
    <row r="357" spans="1:2">
      <c r="A357" s="3">
        <v>30651</v>
      </c>
      <c r="B357" s="10">
        <v>9.4712903225806446</v>
      </c>
    </row>
    <row r="358" spans="1:2">
      <c r="A358" s="3">
        <v>30682</v>
      </c>
      <c r="B358" s="10">
        <v>9.5583870967741937</v>
      </c>
    </row>
    <row r="359" spans="1:2">
      <c r="A359" s="3">
        <v>30713</v>
      </c>
      <c r="B359" s="10">
        <v>9.5875862068965514</v>
      </c>
    </row>
    <row r="360" spans="1:2">
      <c r="A360" s="3">
        <v>30742</v>
      </c>
      <c r="B360" s="10">
        <v>9.9132258064516137</v>
      </c>
    </row>
    <row r="361" spans="1:2">
      <c r="A361" s="3">
        <v>30773</v>
      </c>
      <c r="B361" s="10">
        <v>10.291</v>
      </c>
    </row>
    <row r="362" spans="1:2">
      <c r="A362" s="3">
        <v>30803</v>
      </c>
      <c r="B362" s="10">
        <v>10.319354838709677</v>
      </c>
    </row>
    <row r="363" spans="1:2">
      <c r="A363" s="3">
        <v>30834</v>
      </c>
      <c r="B363" s="10">
        <v>11.061666666666667</v>
      </c>
    </row>
    <row r="364" spans="1:2">
      <c r="A364" s="3">
        <v>30864</v>
      </c>
      <c r="B364" s="10">
        <v>11.234193548387097</v>
      </c>
    </row>
    <row r="365" spans="1:2">
      <c r="A365" s="3">
        <v>30895</v>
      </c>
      <c r="B365" s="10">
        <v>11.637096774193548</v>
      </c>
    </row>
    <row r="366" spans="1:2">
      <c r="A366" s="3">
        <v>30926</v>
      </c>
      <c r="B366" s="10">
        <v>11.302666666666667</v>
      </c>
    </row>
    <row r="367" spans="1:2">
      <c r="A367" s="3">
        <v>30956</v>
      </c>
      <c r="B367" s="10">
        <v>9.9854838709677427</v>
      </c>
    </row>
    <row r="368" spans="1:2">
      <c r="A368" s="3">
        <v>30987</v>
      </c>
      <c r="B368" s="10">
        <v>9.4256666666666664</v>
      </c>
    </row>
    <row r="369" spans="1:2">
      <c r="A369" s="3">
        <v>31017</v>
      </c>
      <c r="B369" s="10">
        <v>8.3816129032258058</v>
      </c>
    </row>
    <row r="370" spans="1:2">
      <c r="A370" s="3">
        <v>31048</v>
      </c>
      <c r="B370" s="10">
        <v>8.3490322580645167</v>
      </c>
    </row>
    <row r="371" spans="1:2">
      <c r="A371" s="3">
        <v>31079</v>
      </c>
      <c r="B371" s="10">
        <v>8.5014285714285709</v>
      </c>
    </row>
    <row r="372" spans="1:2">
      <c r="A372" s="3">
        <v>31107</v>
      </c>
      <c r="B372" s="10">
        <v>8.5774193548387103</v>
      </c>
    </row>
    <row r="373" spans="1:2">
      <c r="A373" s="3">
        <v>31138</v>
      </c>
      <c r="B373" s="10">
        <v>8.2673333333333332</v>
      </c>
    </row>
    <row r="374" spans="1:2">
      <c r="A374" s="3">
        <v>31168</v>
      </c>
      <c r="B374" s="10">
        <v>7.9709677419354836</v>
      </c>
    </row>
    <row r="375" spans="1:2">
      <c r="A375" s="3">
        <v>31199</v>
      </c>
      <c r="B375" s="10">
        <v>7.5333333333333332</v>
      </c>
    </row>
    <row r="376" spans="1:2">
      <c r="A376" s="3">
        <v>31229</v>
      </c>
      <c r="B376" s="10">
        <v>7.8838709677419354</v>
      </c>
    </row>
    <row r="377" spans="1:2">
      <c r="A377" s="3">
        <v>31260</v>
      </c>
      <c r="B377" s="10">
        <v>7.8983870967741936</v>
      </c>
    </row>
    <row r="378" spans="1:2">
      <c r="A378" s="3">
        <v>31291</v>
      </c>
      <c r="B378" s="10">
        <v>7.9213333333333331</v>
      </c>
    </row>
    <row r="379" spans="1:2">
      <c r="A379" s="3">
        <v>31321</v>
      </c>
      <c r="B379" s="10">
        <v>7.9864516129032257</v>
      </c>
    </row>
    <row r="380" spans="1:2">
      <c r="A380" s="3">
        <v>31352</v>
      </c>
      <c r="B380" s="10">
        <v>8.0506666666666664</v>
      </c>
    </row>
    <row r="381" spans="1:2">
      <c r="A381" s="3">
        <v>31382</v>
      </c>
      <c r="B381" s="10">
        <v>8.2745161290322589</v>
      </c>
    </row>
    <row r="382" spans="1:2">
      <c r="A382" s="3">
        <v>31413</v>
      </c>
      <c r="B382" s="10">
        <v>8.1448387096774191</v>
      </c>
    </row>
    <row r="383" spans="1:2">
      <c r="A383" s="3">
        <v>31444</v>
      </c>
      <c r="B383" s="10">
        <v>7.86</v>
      </c>
    </row>
    <row r="384" spans="1:2">
      <c r="A384" s="3">
        <v>31472</v>
      </c>
      <c r="B384" s="10">
        <v>7.4790322580645157</v>
      </c>
    </row>
    <row r="385" spans="1:2">
      <c r="A385" s="3">
        <v>31503</v>
      </c>
      <c r="B385" s="10">
        <v>6.9880000000000004</v>
      </c>
    </row>
    <row r="386" spans="1:2">
      <c r="A386" s="3">
        <v>31533</v>
      </c>
      <c r="B386" s="10">
        <v>6.8529032258064513</v>
      </c>
    </row>
    <row r="387" spans="1:2">
      <c r="A387" s="3">
        <v>31564</v>
      </c>
      <c r="B387" s="10">
        <v>6.916666666666667</v>
      </c>
    </row>
    <row r="388" spans="1:2">
      <c r="A388" s="3">
        <v>31594</v>
      </c>
      <c r="B388" s="10">
        <v>6.557096774193548</v>
      </c>
    </row>
    <row r="389" spans="1:2">
      <c r="A389" s="3">
        <v>31625</v>
      </c>
      <c r="B389" s="10">
        <v>6.1706451612903228</v>
      </c>
    </row>
    <row r="390" spans="1:2">
      <c r="A390" s="3">
        <v>31656</v>
      </c>
      <c r="B390" s="10">
        <v>5.8903333333333334</v>
      </c>
    </row>
    <row r="391" spans="1:2">
      <c r="A391" s="3">
        <v>31686</v>
      </c>
      <c r="B391" s="10">
        <v>5.8458064516129031</v>
      </c>
    </row>
    <row r="392" spans="1:2">
      <c r="A392" s="3">
        <v>31717</v>
      </c>
      <c r="B392" s="10">
        <v>6.0393333333333334</v>
      </c>
    </row>
    <row r="393" spans="1:2">
      <c r="A393" s="3">
        <v>31747</v>
      </c>
      <c r="B393" s="10">
        <v>6.9077419354838714</v>
      </c>
    </row>
    <row r="394" spans="1:2">
      <c r="A394" s="3">
        <v>31778</v>
      </c>
      <c r="B394" s="10">
        <v>6.4264516129032261</v>
      </c>
    </row>
    <row r="395" spans="1:2">
      <c r="A395" s="3">
        <v>31809</v>
      </c>
      <c r="B395" s="10">
        <v>6.1010714285714283</v>
      </c>
    </row>
    <row r="396" spans="1:2">
      <c r="A396" s="3">
        <v>31837</v>
      </c>
      <c r="B396" s="10">
        <v>6.1283870967741931</v>
      </c>
    </row>
    <row r="397" spans="1:2">
      <c r="A397" s="3">
        <v>31868</v>
      </c>
      <c r="B397" s="10">
        <v>6.3653333333333331</v>
      </c>
    </row>
    <row r="398" spans="1:2">
      <c r="A398" s="3">
        <v>31898</v>
      </c>
      <c r="B398" s="10">
        <v>6.8529032258064513</v>
      </c>
    </row>
    <row r="399" spans="1:2">
      <c r="A399" s="3">
        <v>31929</v>
      </c>
      <c r="B399" s="10">
        <v>6.7249999999999996</v>
      </c>
    </row>
    <row r="400" spans="1:2">
      <c r="A400" s="3">
        <v>31959</v>
      </c>
      <c r="B400" s="10">
        <v>6.5822580645161288</v>
      </c>
    </row>
    <row r="401" spans="1:2">
      <c r="A401" s="3">
        <v>31990</v>
      </c>
      <c r="B401" s="10">
        <v>6.7322580645161292</v>
      </c>
    </row>
    <row r="402" spans="1:2">
      <c r="A402" s="3">
        <v>32021</v>
      </c>
      <c r="B402" s="10">
        <v>7.216333333333333</v>
      </c>
    </row>
    <row r="403" spans="1:2">
      <c r="A403" s="3">
        <v>32051</v>
      </c>
      <c r="B403" s="10">
        <v>7.2887096774193552</v>
      </c>
    </row>
    <row r="404" spans="1:2">
      <c r="A404" s="3">
        <v>32082</v>
      </c>
      <c r="B404" s="10">
        <v>6.6933333333333334</v>
      </c>
    </row>
    <row r="405" spans="1:2">
      <c r="A405" s="3">
        <v>32112</v>
      </c>
      <c r="B405" s="10">
        <v>6.7696774193548386</v>
      </c>
    </row>
    <row r="406" spans="1:2">
      <c r="A406" s="3">
        <v>32143</v>
      </c>
      <c r="B406" s="10">
        <v>6.8338709677419356</v>
      </c>
    </row>
    <row r="407" spans="1:2">
      <c r="A407" s="3">
        <v>32174</v>
      </c>
      <c r="B407" s="10">
        <v>6.5827586206896553</v>
      </c>
    </row>
    <row r="408" spans="1:2">
      <c r="A408" s="3">
        <v>32203</v>
      </c>
      <c r="B408" s="10">
        <v>6.5758064516129036</v>
      </c>
    </row>
    <row r="409" spans="1:2">
      <c r="A409" s="3">
        <v>32234</v>
      </c>
      <c r="B409" s="10">
        <v>6.871666666666667</v>
      </c>
    </row>
    <row r="410" spans="1:2">
      <c r="A410" s="3">
        <v>32264</v>
      </c>
      <c r="B410" s="10">
        <v>7.0864516129032262</v>
      </c>
    </row>
    <row r="411" spans="1:2">
      <c r="A411" s="3">
        <v>32295</v>
      </c>
      <c r="B411" s="10">
        <v>7.5090000000000003</v>
      </c>
    </row>
    <row r="412" spans="1:2">
      <c r="A412" s="3">
        <v>32325</v>
      </c>
      <c r="B412" s="10">
        <v>7.7548387096774194</v>
      </c>
    </row>
    <row r="413" spans="1:2">
      <c r="A413" s="3">
        <v>32356</v>
      </c>
      <c r="B413" s="10">
        <v>8.0090322580645168</v>
      </c>
    </row>
    <row r="414" spans="1:2">
      <c r="A414" s="3">
        <v>32387</v>
      </c>
      <c r="B414" s="10">
        <v>8.1933333333333334</v>
      </c>
    </row>
    <row r="415" spans="1:2">
      <c r="A415" s="3">
        <v>32417</v>
      </c>
      <c r="B415" s="10">
        <v>8.2961290322580652</v>
      </c>
    </row>
    <row r="416" spans="1:2">
      <c r="A416" s="3">
        <v>32448</v>
      </c>
      <c r="B416" s="10">
        <v>8.3450000000000006</v>
      </c>
    </row>
    <row r="417" spans="1:2">
      <c r="A417" s="3">
        <v>32478</v>
      </c>
      <c r="B417" s="10">
        <v>8.7603225806451608</v>
      </c>
    </row>
    <row r="418" spans="1:2">
      <c r="A418" s="3">
        <v>32509</v>
      </c>
      <c r="B418" s="10">
        <v>9.121290322580645</v>
      </c>
    </row>
    <row r="419" spans="1:2">
      <c r="A419" s="3">
        <v>32540</v>
      </c>
      <c r="B419" s="10">
        <v>9.361071428571428</v>
      </c>
    </row>
    <row r="420" spans="1:2">
      <c r="A420" s="3">
        <v>32568</v>
      </c>
      <c r="B420" s="10">
        <v>9.8487096774193557</v>
      </c>
    </row>
    <row r="421" spans="1:2">
      <c r="A421" s="3">
        <v>32599</v>
      </c>
      <c r="B421" s="10">
        <v>9.8353333333333328</v>
      </c>
    </row>
    <row r="422" spans="1:2">
      <c r="A422" s="3">
        <v>32629</v>
      </c>
      <c r="B422" s="10">
        <v>9.8090322580645157</v>
      </c>
    </row>
    <row r="423" spans="1:2">
      <c r="A423" s="3">
        <v>32660</v>
      </c>
      <c r="B423" s="10">
        <v>9.5299999999999994</v>
      </c>
    </row>
    <row r="424" spans="1:2">
      <c r="A424" s="3">
        <v>32690</v>
      </c>
      <c r="B424" s="10">
        <v>9.2354838709677427</v>
      </c>
    </row>
    <row r="425" spans="1:2">
      <c r="A425" s="3">
        <v>32721</v>
      </c>
      <c r="B425" s="10">
        <v>8.992258064516129</v>
      </c>
    </row>
    <row r="426" spans="1:2">
      <c r="A426" s="3">
        <v>32752</v>
      </c>
      <c r="B426" s="10">
        <v>9.0210000000000008</v>
      </c>
    </row>
    <row r="427" spans="1:2">
      <c r="A427" s="3">
        <v>32782</v>
      </c>
      <c r="B427" s="10">
        <v>8.8406451612903219</v>
      </c>
    </row>
    <row r="428" spans="1:2">
      <c r="A428" s="3">
        <v>32813</v>
      </c>
      <c r="B428" s="10">
        <v>8.548</v>
      </c>
    </row>
    <row r="429" spans="1:2">
      <c r="A429" s="3">
        <v>32843</v>
      </c>
      <c r="B429" s="10">
        <v>8.4525806451612908</v>
      </c>
    </row>
    <row r="430" spans="1:2">
      <c r="A430" s="3">
        <v>32874</v>
      </c>
      <c r="B430" s="10">
        <v>8.2290322580645157</v>
      </c>
    </row>
    <row r="431" spans="1:2">
      <c r="A431" s="3">
        <v>32905</v>
      </c>
      <c r="B431" s="10">
        <v>8.2371428571428567</v>
      </c>
    </row>
    <row r="432" spans="1:2">
      <c r="A432" s="3">
        <v>32933</v>
      </c>
      <c r="B432" s="10">
        <v>8.2767741935483876</v>
      </c>
    </row>
    <row r="433" spans="1:2">
      <c r="A433" s="3">
        <v>32964</v>
      </c>
      <c r="B433" s="10">
        <v>8.2550000000000008</v>
      </c>
    </row>
    <row r="434" spans="1:2">
      <c r="A434" s="3">
        <v>32994</v>
      </c>
      <c r="B434" s="10">
        <v>8.1764516129032252</v>
      </c>
    </row>
    <row r="435" spans="1:2">
      <c r="A435" s="3">
        <v>33025</v>
      </c>
      <c r="B435" s="10">
        <v>8.288666666666666</v>
      </c>
    </row>
    <row r="436" spans="1:2">
      <c r="A436" s="3">
        <v>33055</v>
      </c>
      <c r="B436" s="10">
        <v>8.1525806451612901</v>
      </c>
    </row>
    <row r="437" spans="1:2">
      <c r="A437" s="3">
        <v>33086</v>
      </c>
      <c r="B437" s="10">
        <v>8.1341935483870973</v>
      </c>
    </row>
    <row r="438" spans="1:2">
      <c r="A438" s="3">
        <v>33117</v>
      </c>
      <c r="B438" s="10">
        <v>8.1950000000000003</v>
      </c>
    </row>
    <row r="439" spans="1:2">
      <c r="A439" s="3">
        <v>33147</v>
      </c>
      <c r="B439" s="10">
        <v>8.112580645161291</v>
      </c>
    </row>
    <row r="440" spans="1:2">
      <c r="A440" s="3">
        <v>33178</v>
      </c>
      <c r="B440" s="10">
        <v>7.8066666666666666</v>
      </c>
    </row>
    <row r="441" spans="1:2">
      <c r="A441" s="3">
        <v>33208</v>
      </c>
      <c r="B441" s="10">
        <v>7.3129032258064512</v>
      </c>
    </row>
    <row r="442" spans="1:2">
      <c r="A442" s="3">
        <v>33239</v>
      </c>
      <c r="B442" s="10">
        <v>6.9064516129032256</v>
      </c>
    </row>
    <row r="443" spans="1:2">
      <c r="A443" s="3">
        <v>33270</v>
      </c>
      <c r="B443" s="10">
        <v>6.2525000000000004</v>
      </c>
    </row>
    <row r="444" spans="1:2">
      <c r="A444" s="3">
        <v>33298</v>
      </c>
      <c r="B444" s="10">
        <v>6.1151612903225807</v>
      </c>
    </row>
    <row r="445" spans="1:2">
      <c r="A445" s="3">
        <v>33329</v>
      </c>
      <c r="B445" s="10">
        <v>5.9123333333333337</v>
      </c>
    </row>
    <row r="446" spans="1:2">
      <c r="A446" s="3">
        <v>33359</v>
      </c>
      <c r="B446" s="10">
        <v>5.7829032258064519</v>
      </c>
    </row>
    <row r="447" spans="1:2">
      <c r="A447" s="3">
        <v>33390</v>
      </c>
      <c r="B447" s="10">
        <v>5.8996666666666666</v>
      </c>
    </row>
    <row r="448" spans="1:2">
      <c r="A448" s="3">
        <v>33420</v>
      </c>
      <c r="B448" s="10">
        <v>5.8209677419354842</v>
      </c>
    </row>
    <row r="449" spans="1:2">
      <c r="A449" s="3">
        <v>33451</v>
      </c>
      <c r="B449" s="10">
        <v>5.661290322580645</v>
      </c>
    </row>
    <row r="450" spans="1:2">
      <c r="A450" s="3">
        <v>33482</v>
      </c>
      <c r="B450" s="10">
        <v>5.4470000000000001</v>
      </c>
    </row>
    <row r="451" spans="1:2">
      <c r="A451" s="3">
        <v>33512</v>
      </c>
      <c r="B451" s="10">
        <v>5.209677419354839</v>
      </c>
    </row>
    <row r="452" spans="1:2">
      <c r="A452" s="3">
        <v>33543</v>
      </c>
      <c r="B452" s="10">
        <v>4.8113333333333337</v>
      </c>
    </row>
    <row r="453" spans="1:2">
      <c r="A453" s="3">
        <v>33573</v>
      </c>
      <c r="B453" s="10">
        <v>4.4341935483870971</v>
      </c>
    </row>
    <row r="454" spans="1:2">
      <c r="A454" s="3">
        <v>33604</v>
      </c>
      <c r="B454" s="10">
        <v>4.0341935483870968</v>
      </c>
    </row>
    <row r="455" spans="1:2">
      <c r="A455" s="3">
        <v>33635</v>
      </c>
      <c r="B455" s="10">
        <v>4.057586206896552</v>
      </c>
    </row>
    <row r="456" spans="1:2">
      <c r="A456" s="3">
        <v>33664</v>
      </c>
      <c r="B456" s="10">
        <v>3.9832258064516131</v>
      </c>
    </row>
    <row r="457" spans="1:2">
      <c r="A457" s="3">
        <v>33695</v>
      </c>
      <c r="B457" s="10">
        <v>3.7346666666666666</v>
      </c>
    </row>
    <row r="458" spans="1:2">
      <c r="A458" s="3">
        <v>33725</v>
      </c>
      <c r="B458" s="10">
        <v>3.8232258064516129</v>
      </c>
    </row>
    <row r="459" spans="1:2">
      <c r="A459" s="3">
        <v>33756</v>
      </c>
      <c r="B459" s="10">
        <v>3.7626666666666666</v>
      </c>
    </row>
    <row r="460" spans="1:2">
      <c r="A460" s="3">
        <v>33786</v>
      </c>
      <c r="B460" s="10">
        <v>3.2535483870967741</v>
      </c>
    </row>
    <row r="461" spans="1:2">
      <c r="A461" s="3">
        <v>33817</v>
      </c>
      <c r="B461" s="10">
        <v>3.3032258064516129</v>
      </c>
    </row>
    <row r="462" spans="1:2">
      <c r="A462" s="3">
        <v>33848</v>
      </c>
      <c r="B462" s="10">
        <v>3.2196666666666669</v>
      </c>
    </row>
    <row r="463" spans="1:2">
      <c r="A463" s="3">
        <v>33878</v>
      </c>
      <c r="B463" s="10">
        <v>3.0990322580645162</v>
      </c>
    </row>
    <row r="464" spans="1:2">
      <c r="A464" s="3">
        <v>33909</v>
      </c>
      <c r="B464" s="10">
        <v>3.0876666666666668</v>
      </c>
    </row>
    <row r="465" spans="1:2">
      <c r="A465" s="3">
        <v>33939</v>
      </c>
      <c r="B465" s="10">
        <v>2.9196774193548385</v>
      </c>
    </row>
    <row r="466" spans="1:2">
      <c r="A466" s="3">
        <v>33970</v>
      </c>
      <c r="B466" s="10">
        <v>3.024193548387097</v>
      </c>
    </row>
    <row r="467" spans="1:2">
      <c r="A467" s="3">
        <v>34001</v>
      </c>
      <c r="B467" s="10">
        <v>3.0271428571428571</v>
      </c>
    </row>
    <row r="468" spans="1:2">
      <c r="A468" s="3">
        <v>34029</v>
      </c>
      <c r="B468" s="10">
        <v>3.0741935483870968</v>
      </c>
    </row>
    <row r="469" spans="1:2">
      <c r="A469" s="3">
        <v>34060</v>
      </c>
      <c r="B469" s="10">
        <v>2.9576666666666669</v>
      </c>
    </row>
    <row r="470" spans="1:2">
      <c r="A470" s="3">
        <v>34090</v>
      </c>
      <c r="B470" s="10">
        <v>2.9961290322580645</v>
      </c>
    </row>
    <row r="471" spans="1:2">
      <c r="A471" s="3">
        <v>34121</v>
      </c>
      <c r="B471" s="10">
        <v>3.0379999999999998</v>
      </c>
    </row>
    <row r="472" spans="1:2">
      <c r="A472" s="3">
        <v>34151</v>
      </c>
      <c r="B472" s="10">
        <v>3.0554838709677421</v>
      </c>
    </row>
    <row r="473" spans="1:2">
      <c r="A473" s="3">
        <v>34182</v>
      </c>
      <c r="B473" s="10">
        <v>3.032258064516129</v>
      </c>
    </row>
    <row r="474" spans="1:2">
      <c r="A474" s="3">
        <v>34213</v>
      </c>
      <c r="B474" s="10">
        <v>3.0863333333333332</v>
      </c>
    </row>
    <row r="475" spans="1:2">
      <c r="A475" s="3">
        <v>34243</v>
      </c>
      <c r="B475" s="10">
        <v>2.9925806451612904</v>
      </c>
    </row>
    <row r="476" spans="1:2">
      <c r="A476" s="3">
        <v>34274</v>
      </c>
      <c r="B476" s="10">
        <v>3.0179999999999998</v>
      </c>
    </row>
    <row r="477" spans="1:2">
      <c r="A477" s="3">
        <v>34304</v>
      </c>
      <c r="B477" s="10">
        <v>2.9551612903225806</v>
      </c>
    </row>
    <row r="478" spans="1:2">
      <c r="A478" s="3">
        <v>34335</v>
      </c>
      <c r="B478" s="10">
        <v>3.0506451612903227</v>
      </c>
    </row>
    <row r="479" spans="1:2">
      <c r="A479" s="3">
        <v>34366</v>
      </c>
      <c r="B479" s="10">
        <v>3.2450000000000001</v>
      </c>
    </row>
    <row r="480" spans="1:2">
      <c r="A480" s="3">
        <v>34394</v>
      </c>
      <c r="B480" s="10">
        <v>3.3358064516129033</v>
      </c>
    </row>
    <row r="481" spans="1:2">
      <c r="A481" s="3">
        <v>34425</v>
      </c>
      <c r="B481" s="10">
        <v>3.5550000000000002</v>
      </c>
    </row>
    <row r="482" spans="1:2">
      <c r="A482" s="3">
        <v>34455</v>
      </c>
      <c r="B482" s="10">
        <v>4.0109677419354837</v>
      </c>
    </row>
    <row r="483" spans="1:2">
      <c r="A483" s="3">
        <v>34486</v>
      </c>
      <c r="B483" s="10">
        <v>4.2456666666666667</v>
      </c>
    </row>
    <row r="484" spans="1:2">
      <c r="A484" s="3">
        <v>34516</v>
      </c>
      <c r="B484" s="10">
        <v>4.2561290322580643</v>
      </c>
    </row>
    <row r="485" spans="1:2">
      <c r="A485" s="3">
        <v>34547</v>
      </c>
      <c r="B485" s="10">
        <v>4.4745161290322581</v>
      </c>
    </row>
    <row r="486" spans="1:2">
      <c r="A486" s="3">
        <v>34578</v>
      </c>
      <c r="B486" s="10">
        <v>4.7336666666666671</v>
      </c>
    </row>
    <row r="487" spans="1:2">
      <c r="A487" s="3">
        <v>34608</v>
      </c>
      <c r="B487" s="10">
        <v>4.76</v>
      </c>
    </row>
    <row r="488" spans="1:2">
      <c r="A488" s="3">
        <v>34639</v>
      </c>
      <c r="B488" s="10">
        <v>5.2946666666666671</v>
      </c>
    </row>
    <row r="489" spans="1:2">
      <c r="A489" s="3">
        <v>34669</v>
      </c>
      <c r="B489" s="10">
        <v>5.4532258064516128</v>
      </c>
    </row>
    <row r="490" spans="1:2">
      <c r="A490" s="3">
        <v>34700</v>
      </c>
      <c r="B490" s="10">
        <v>5.5274193548387096</v>
      </c>
    </row>
    <row r="491" spans="1:2">
      <c r="A491" s="3">
        <v>34731</v>
      </c>
      <c r="B491" s="10">
        <v>5.9153571428571432</v>
      </c>
    </row>
    <row r="492" spans="1:2">
      <c r="A492" s="3">
        <v>34759</v>
      </c>
      <c r="B492" s="10">
        <v>5.9764516129032259</v>
      </c>
    </row>
    <row r="493" spans="1:2">
      <c r="A493" s="3">
        <v>34790</v>
      </c>
      <c r="B493" s="10">
        <v>6.0473333333333334</v>
      </c>
    </row>
    <row r="494" spans="1:2">
      <c r="A494" s="3">
        <v>34820</v>
      </c>
      <c r="B494" s="10">
        <v>6.0090322580645159</v>
      </c>
    </row>
    <row r="495" spans="1:2">
      <c r="A495" s="3">
        <v>34851</v>
      </c>
      <c r="B495" s="10">
        <v>6.0013333333333332</v>
      </c>
    </row>
    <row r="496" spans="1:2">
      <c r="A496" s="3">
        <v>34881</v>
      </c>
      <c r="B496" s="10">
        <v>5.8519354838709674</v>
      </c>
    </row>
    <row r="497" spans="1:2">
      <c r="A497" s="3">
        <v>34912</v>
      </c>
      <c r="B497" s="10">
        <v>5.7351612903225808</v>
      </c>
    </row>
    <row r="498" spans="1:2">
      <c r="A498" s="3">
        <v>34943</v>
      </c>
      <c r="B498" s="10">
        <v>5.8046666666666669</v>
      </c>
    </row>
    <row r="499" spans="1:2">
      <c r="A499" s="3">
        <v>34973</v>
      </c>
      <c r="B499" s="10">
        <v>5.7561290322580643</v>
      </c>
    </row>
    <row r="500" spans="1:2">
      <c r="A500" s="3">
        <v>35004</v>
      </c>
      <c r="B500" s="10">
        <v>5.8029999999999999</v>
      </c>
    </row>
    <row r="501" spans="1:2">
      <c r="A501" s="3">
        <v>35034</v>
      </c>
      <c r="B501" s="10">
        <v>5.6019354838709674</v>
      </c>
    </row>
    <row r="502" spans="1:2">
      <c r="A502" s="3">
        <v>35065</v>
      </c>
      <c r="B502" s="10">
        <v>5.564838709677419</v>
      </c>
    </row>
    <row r="503" spans="1:2">
      <c r="A503" s="3">
        <v>35096</v>
      </c>
      <c r="B503" s="10">
        <v>5.2244827586206899</v>
      </c>
    </row>
    <row r="504" spans="1:2">
      <c r="A504" s="3">
        <v>35125</v>
      </c>
      <c r="B504" s="10">
        <v>5.314193548387097</v>
      </c>
    </row>
    <row r="505" spans="1:2">
      <c r="A505" s="3">
        <v>35156</v>
      </c>
      <c r="B505" s="10">
        <v>5.2236666666666665</v>
      </c>
    </row>
    <row r="506" spans="1:2">
      <c r="A506" s="3">
        <v>35186</v>
      </c>
      <c r="B506" s="10">
        <v>5.2351612903225808</v>
      </c>
    </row>
    <row r="507" spans="1:2">
      <c r="A507" s="3">
        <v>35217</v>
      </c>
      <c r="B507" s="10">
        <v>5.2733333333333334</v>
      </c>
    </row>
    <row r="508" spans="1:2">
      <c r="A508" s="3">
        <v>35247</v>
      </c>
      <c r="B508" s="10">
        <v>5.3964516129032258</v>
      </c>
    </row>
    <row r="509" spans="1:2">
      <c r="A509" s="3">
        <v>35278</v>
      </c>
      <c r="B509" s="10">
        <v>5.2229032258064514</v>
      </c>
    </row>
    <row r="510" spans="1:2">
      <c r="A510" s="3">
        <v>35309</v>
      </c>
      <c r="B510" s="10">
        <v>5.2990000000000004</v>
      </c>
    </row>
    <row r="511" spans="1:2">
      <c r="A511" s="3">
        <v>35339</v>
      </c>
      <c r="B511" s="10">
        <v>5.2380645161290325</v>
      </c>
    </row>
    <row r="512" spans="1:2">
      <c r="A512" s="3">
        <v>35370</v>
      </c>
      <c r="B512" s="10">
        <v>5.3109999999999999</v>
      </c>
    </row>
    <row r="513" spans="1:2">
      <c r="A513" s="3">
        <v>35400</v>
      </c>
      <c r="B513" s="10">
        <v>5.2945161290322584</v>
      </c>
    </row>
    <row r="514" spans="1:2">
      <c r="A514" s="3">
        <v>35431</v>
      </c>
      <c r="B514" s="10">
        <v>5.2545161290322584</v>
      </c>
    </row>
    <row r="515" spans="1:2">
      <c r="A515" s="3">
        <v>35462</v>
      </c>
      <c r="B515" s="10">
        <v>5.1857142857142859</v>
      </c>
    </row>
    <row r="516" spans="1:2">
      <c r="A516" s="3">
        <v>35490</v>
      </c>
      <c r="B516" s="10">
        <v>5.3861290322580642</v>
      </c>
    </row>
    <row r="517" spans="1:2">
      <c r="A517" s="3">
        <v>35521</v>
      </c>
      <c r="B517" s="10">
        <v>5.5073333333333334</v>
      </c>
    </row>
    <row r="518" spans="1:2">
      <c r="A518" s="3">
        <v>35551</v>
      </c>
      <c r="B518" s="10">
        <v>5.5041935483870965</v>
      </c>
    </row>
    <row r="519" spans="1:2">
      <c r="A519" s="3">
        <v>35582</v>
      </c>
      <c r="B519" s="10">
        <v>5.5556666666666663</v>
      </c>
    </row>
    <row r="520" spans="1:2">
      <c r="A520" s="3">
        <v>35612</v>
      </c>
      <c r="B520" s="10">
        <v>5.5212903225806453</v>
      </c>
    </row>
    <row r="521" spans="1:2">
      <c r="A521" s="3">
        <v>35643</v>
      </c>
      <c r="B521" s="10">
        <v>5.5422580645161288</v>
      </c>
    </row>
    <row r="522" spans="1:2">
      <c r="A522" s="3">
        <v>35674</v>
      </c>
      <c r="B522" s="10">
        <v>5.5406666666666666</v>
      </c>
    </row>
    <row r="523" spans="1:2">
      <c r="A523" s="3">
        <v>35704</v>
      </c>
      <c r="B523" s="10">
        <v>5.4961290322580645</v>
      </c>
    </row>
    <row r="524" spans="1:2">
      <c r="A524" s="3">
        <v>35735</v>
      </c>
      <c r="B524" s="10">
        <v>5.5216666666666665</v>
      </c>
    </row>
    <row r="525" spans="1:2">
      <c r="A525" s="3">
        <v>35765</v>
      </c>
      <c r="B525" s="10">
        <v>5.5048387096774194</v>
      </c>
    </row>
    <row r="526" spans="1:2">
      <c r="A526" s="3">
        <v>35796</v>
      </c>
      <c r="B526" s="10">
        <v>5.5574193548387099</v>
      </c>
    </row>
    <row r="527" spans="1:2">
      <c r="A527" s="3">
        <v>35827</v>
      </c>
      <c r="B527" s="10">
        <v>5.5057142857142853</v>
      </c>
    </row>
    <row r="528" spans="1:2">
      <c r="A528" s="3">
        <v>35855</v>
      </c>
      <c r="B528" s="10">
        <v>5.4935483870967738</v>
      </c>
    </row>
    <row r="529" spans="1:2">
      <c r="A529" s="3">
        <v>35886</v>
      </c>
      <c r="B529" s="10">
        <v>5.4453333333333331</v>
      </c>
    </row>
    <row r="530" spans="1:2">
      <c r="A530" s="3">
        <v>35916</v>
      </c>
      <c r="B530" s="10">
        <v>5.4887096774193544</v>
      </c>
    </row>
    <row r="531" spans="1:2">
      <c r="A531" s="3">
        <v>35947</v>
      </c>
      <c r="B531" s="10">
        <v>5.5586666666666664</v>
      </c>
    </row>
    <row r="532" spans="1:2">
      <c r="A532" s="3">
        <v>35977</v>
      </c>
      <c r="B532" s="10">
        <v>5.5358064516129035</v>
      </c>
    </row>
    <row r="533" spans="1:2">
      <c r="A533" s="3">
        <v>36008</v>
      </c>
      <c r="B533" s="10">
        <v>5.5467741935483872</v>
      </c>
    </row>
    <row r="534" spans="1:2">
      <c r="A534" s="3">
        <v>36039</v>
      </c>
      <c r="B534" s="10">
        <v>5.5116666666666667</v>
      </c>
    </row>
    <row r="535" spans="1:2">
      <c r="A535" s="3">
        <v>36069</v>
      </c>
      <c r="B535" s="10">
        <v>5.0709677419354842</v>
      </c>
    </row>
    <row r="536" spans="1:2">
      <c r="A536" s="3">
        <v>36100</v>
      </c>
      <c r="B536" s="10">
        <v>4.8259999999999996</v>
      </c>
    </row>
    <row r="537" spans="1:2">
      <c r="A537" s="3">
        <v>36130</v>
      </c>
      <c r="B537" s="10">
        <v>4.6835483870967742</v>
      </c>
    </row>
    <row r="538" spans="1:2">
      <c r="A538" s="3">
        <v>36161</v>
      </c>
      <c r="B538" s="10">
        <v>4.6325806451612905</v>
      </c>
    </row>
    <row r="539" spans="1:2">
      <c r="A539" s="3">
        <v>36192</v>
      </c>
      <c r="B539" s="10">
        <v>4.7646428571428574</v>
      </c>
    </row>
    <row r="540" spans="1:2">
      <c r="A540" s="3">
        <v>36220</v>
      </c>
      <c r="B540" s="10">
        <v>4.8093548387096776</v>
      </c>
    </row>
    <row r="541" spans="1:2">
      <c r="A541" s="3">
        <v>36251</v>
      </c>
      <c r="B541" s="10">
        <v>4.7363333333333335</v>
      </c>
    </row>
    <row r="542" spans="1:2">
      <c r="A542" s="3">
        <v>36281</v>
      </c>
      <c r="B542" s="10">
        <v>4.742258064516129</v>
      </c>
    </row>
    <row r="543" spans="1:2">
      <c r="A543" s="3">
        <v>36312</v>
      </c>
      <c r="B543" s="10">
        <v>4.7646666666666668</v>
      </c>
    </row>
    <row r="544" spans="1:2">
      <c r="A544" s="3">
        <v>36342</v>
      </c>
      <c r="B544" s="10">
        <v>4.9941935483870967</v>
      </c>
    </row>
    <row r="545" spans="1:2">
      <c r="A545" s="3">
        <v>36373</v>
      </c>
      <c r="B545" s="10">
        <v>5.072258064516129</v>
      </c>
    </row>
    <row r="546" spans="1:2">
      <c r="A546" s="3">
        <v>36404</v>
      </c>
      <c r="B546" s="10">
        <v>5.2243333333333331</v>
      </c>
    </row>
    <row r="547" spans="1:2">
      <c r="A547" s="3">
        <v>36434</v>
      </c>
      <c r="B547" s="10">
        <v>5.2</v>
      </c>
    </row>
    <row r="548" spans="1:2">
      <c r="A548" s="3">
        <v>36465</v>
      </c>
      <c r="B548" s="10">
        <v>5.42</v>
      </c>
    </row>
    <row r="549" spans="1:2">
      <c r="A549" s="3">
        <v>36495</v>
      </c>
      <c r="B549" s="10">
        <v>5.2958064516129033</v>
      </c>
    </row>
    <row r="550" spans="1:2">
      <c r="A550" s="3">
        <v>36526</v>
      </c>
      <c r="B550" s="10">
        <v>5.4483870967741934</v>
      </c>
    </row>
    <row r="551" spans="1:2">
      <c r="A551" s="3">
        <v>36557</v>
      </c>
      <c r="B551" s="10">
        <v>5.7348275862068965</v>
      </c>
    </row>
    <row r="552" spans="1:2">
      <c r="A552" s="3">
        <v>36586</v>
      </c>
      <c r="B552" s="10">
        <v>5.8535483870967742</v>
      </c>
    </row>
    <row r="553" spans="1:2">
      <c r="A553" s="3">
        <v>36617</v>
      </c>
      <c r="B553" s="10">
        <v>6.0196666666666667</v>
      </c>
    </row>
    <row r="554" spans="1:2">
      <c r="A554" s="3">
        <v>36647</v>
      </c>
      <c r="B554" s="10">
        <v>6.2680645161290327</v>
      </c>
    </row>
    <row r="555" spans="1:2">
      <c r="A555" s="3">
        <v>36678</v>
      </c>
      <c r="B555" s="10">
        <v>6.5283333333333333</v>
      </c>
    </row>
    <row r="556" spans="1:2">
      <c r="A556" s="3">
        <v>36708</v>
      </c>
      <c r="B556" s="10">
        <v>6.5445161290322584</v>
      </c>
    </row>
    <row r="557" spans="1:2">
      <c r="A557" s="3">
        <v>36739</v>
      </c>
      <c r="B557" s="10">
        <v>6.4967741935483874</v>
      </c>
    </row>
    <row r="558" spans="1:2">
      <c r="A558" s="3">
        <v>36770</v>
      </c>
      <c r="B558" s="10">
        <v>6.5170000000000003</v>
      </c>
    </row>
    <row r="559" spans="1:2">
      <c r="A559" s="3">
        <v>36800</v>
      </c>
      <c r="B559" s="10">
        <v>6.5093548387096778</v>
      </c>
    </row>
    <row r="560" spans="1:2">
      <c r="A560" s="3">
        <v>36831</v>
      </c>
      <c r="B560" s="10">
        <v>6.5143333333333331</v>
      </c>
    </row>
    <row r="561" spans="1:2">
      <c r="A561" s="3">
        <v>36861</v>
      </c>
      <c r="B561" s="10">
        <v>6.4022580645161291</v>
      </c>
    </row>
    <row r="562" spans="1:2">
      <c r="A562" s="3">
        <v>36892</v>
      </c>
      <c r="B562" s="10">
        <v>5.975806451612903</v>
      </c>
    </row>
    <row r="563" spans="1:2">
      <c r="A563" s="3">
        <v>36923</v>
      </c>
      <c r="B563" s="10">
        <v>5.4942857142857147</v>
      </c>
    </row>
    <row r="564" spans="1:2">
      <c r="A564" s="3">
        <v>36951</v>
      </c>
      <c r="B564" s="10">
        <v>5.3109677419354835</v>
      </c>
    </row>
    <row r="565" spans="1:2">
      <c r="A565" s="3">
        <v>36982</v>
      </c>
      <c r="B565" s="10">
        <v>4.8019999999999996</v>
      </c>
    </row>
    <row r="566" spans="1:2">
      <c r="A566" s="3">
        <v>37012</v>
      </c>
      <c r="B566" s="10">
        <v>4.2122580645161287</v>
      </c>
    </row>
    <row r="567" spans="1:2">
      <c r="A567" s="3">
        <v>37043</v>
      </c>
      <c r="B567" s="10">
        <v>3.9696666666666669</v>
      </c>
    </row>
    <row r="568" spans="1:2">
      <c r="A568" s="3">
        <v>37073</v>
      </c>
      <c r="B568" s="10">
        <v>3.7690322580645161</v>
      </c>
    </row>
    <row r="569" spans="1:2">
      <c r="A569" s="3">
        <v>37104</v>
      </c>
      <c r="B569" s="10">
        <v>3.6525806451612901</v>
      </c>
    </row>
    <row r="570" spans="1:2">
      <c r="A570" s="3">
        <v>37135</v>
      </c>
      <c r="B570" s="10">
        <v>3.069</v>
      </c>
    </row>
    <row r="571" spans="1:2">
      <c r="A571" s="3">
        <v>37165</v>
      </c>
      <c r="B571" s="10">
        <v>2.4851612903225808</v>
      </c>
    </row>
    <row r="572" spans="1:2">
      <c r="A572" s="3">
        <v>37196</v>
      </c>
      <c r="B572" s="10">
        <v>2.0870000000000002</v>
      </c>
    </row>
    <row r="573" spans="1:2">
      <c r="A573" s="3">
        <v>37226</v>
      </c>
      <c r="B573" s="10">
        <v>1.8177419354838711</v>
      </c>
    </row>
    <row r="574" spans="1:2">
      <c r="A574" s="3">
        <v>37257</v>
      </c>
      <c r="B574" s="10">
        <v>1.7296774193548388</v>
      </c>
    </row>
    <row r="575" spans="1:2">
      <c r="A575" s="3">
        <v>37288</v>
      </c>
      <c r="B575" s="10">
        <v>1.739642857142857</v>
      </c>
    </row>
    <row r="576" spans="1:2">
      <c r="A576" s="3">
        <v>37316</v>
      </c>
      <c r="B576" s="10">
        <v>1.73</v>
      </c>
    </row>
    <row r="577" spans="1:2">
      <c r="A577" s="3">
        <v>37347</v>
      </c>
      <c r="B577" s="10">
        <v>1.7529999999999999</v>
      </c>
    </row>
    <row r="578" spans="1:2">
      <c r="A578" s="3">
        <v>37377</v>
      </c>
      <c r="B578" s="10">
        <v>1.7512903225806451</v>
      </c>
    </row>
    <row r="579" spans="1:2">
      <c r="A579" s="3">
        <v>37408</v>
      </c>
      <c r="B579" s="10">
        <v>1.7503333333333333</v>
      </c>
    </row>
    <row r="580" spans="1:2">
      <c r="A580" s="3">
        <v>37438</v>
      </c>
      <c r="B580" s="10">
        <v>1.7290322580645161</v>
      </c>
    </row>
    <row r="581" spans="1:2">
      <c r="A581" s="3">
        <v>37469</v>
      </c>
      <c r="B581" s="10">
        <v>1.7432258064516128</v>
      </c>
    </row>
    <row r="582" spans="1:2">
      <c r="A582" s="3">
        <v>37500</v>
      </c>
      <c r="B582" s="10">
        <v>1.7506666666666666</v>
      </c>
    </row>
    <row r="583" spans="1:2">
      <c r="A583" s="3">
        <v>37530</v>
      </c>
      <c r="B583" s="10">
        <v>1.7548387096774194</v>
      </c>
    </row>
    <row r="584" spans="1:2">
      <c r="A584" s="3">
        <v>37561</v>
      </c>
      <c r="B584" s="10">
        <v>1.3360000000000001</v>
      </c>
    </row>
    <row r="585" spans="1:2">
      <c r="A585" s="3">
        <v>37591</v>
      </c>
      <c r="B585" s="10">
        <v>1.2383870967741935</v>
      </c>
    </row>
    <row r="586" spans="1:2">
      <c r="A586" s="3">
        <v>37622</v>
      </c>
      <c r="B586" s="10">
        <v>1.2351612903225806</v>
      </c>
    </row>
    <row r="587" spans="1:2">
      <c r="A587" s="3">
        <v>37653</v>
      </c>
      <c r="B587" s="10">
        <v>1.262142857142857</v>
      </c>
    </row>
    <row r="588" spans="1:2">
      <c r="A588" s="3">
        <v>37681</v>
      </c>
      <c r="B588" s="10">
        <v>1.2529032258064516</v>
      </c>
    </row>
    <row r="589" spans="1:2">
      <c r="A589" s="3">
        <v>37712</v>
      </c>
      <c r="B589" s="10">
        <v>1.258</v>
      </c>
    </row>
    <row r="590" spans="1:2">
      <c r="A590" s="3">
        <v>37742</v>
      </c>
      <c r="B590" s="10">
        <v>1.2590322580645161</v>
      </c>
    </row>
    <row r="591" spans="1:2">
      <c r="A591" s="3">
        <v>37773</v>
      </c>
      <c r="B591" s="10">
        <v>1.2226666666666668</v>
      </c>
    </row>
    <row r="592" spans="1:2">
      <c r="A592" s="3">
        <v>37803</v>
      </c>
      <c r="B592" s="10">
        <v>1.0112903225806451</v>
      </c>
    </row>
    <row r="593" spans="1:2">
      <c r="A593" s="3">
        <v>37834</v>
      </c>
      <c r="B593" s="10">
        <v>1.0290322580645161</v>
      </c>
    </row>
    <row r="594" spans="1:2">
      <c r="A594" s="3">
        <v>37865</v>
      </c>
      <c r="B594" s="10">
        <v>1.01</v>
      </c>
    </row>
    <row r="595" spans="1:2">
      <c r="A595" s="3">
        <v>37895</v>
      </c>
      <c r="B595" s="10">
        <v>1.01</v>
      </c>
    </row>
    <row r="596" spans="1:2">
      <c r="A596" s="3">
        <v>37926</v>
      </c>
      <c r="B596" s="10">
        <v>0.996</v>
      </c>
    </row>
    <row r="597" spans="1:2">
      <c r="A597" s="3">
        <v>37956</v>
      </c>
      <c r="B597" s="10">
        <v>0.98419354838709683</v>
      </c>
    </row>
    <row r="598" spans="1:2">
      <c r="A598" s="3">
        <v>37987</v>
      </c>
      <c r="B598" s="10">
        <v>0.99709677419354836</v>
      </c>
    </row>
    <row r="599" spans="1:2">
      <c r="A599" s="3">
        <v>38018</v>
      </c>
      <c r="B599" s="10">
        <v>1.0072413793103447</v>
      </c>
    </row>
    <row r="600" spans="1:2">
      <c r="A600" s="3">
        <v>38047</v>
      </c>
      <c r="B600" s="10">
        <v>1.0016129032258065</v>
      </c>
    </row>
    <row r="601" spans="1:2">
      <c r="A601" s="3">
        <v>38078</v>
      </c>
      <c r="B601" s="10">
        <v>1.004</v>
      </c>
    </row>
    <row r="602" spans="1:2">
      <c r="A602" s="3">
        <v>38108</v>
      </c>
      <c r="B602" s="10">
        <v>1.004516129032258</v>
      </c>
    </row>
    <row r="603" spans="1:2">
      <c r="A603" s="3">
        <v>38139</v>
      </c>
      <c r="B603" s="10">
        <v>1.0256666666666667</v>
      </c>
    </row>
    <row r="604" spans="1:2">
      <c r="A604" s="3">
        <v>38169</v>
      </c>
      <c r="B604" s="10">
        <v>1.2635483870967743</v>
      </c>
    </row>
    <row r="605" spans="1:2">
      <c r="A605" s="3">
        <v>38200</v>
      </c>
      <c r="B605" s="10">
        <v>1.4293548387096775</v>
      </c>
    </row>
    <row r="606" spans="1:2">
      <c r="A606" s="3">
        <v>38231</v>
      </c>
      <c r="B606" s="10">
        <v>1.605</v>
      </c>
    </row>
    <row r="607" spans="1:2">
      <c r="A607" s="3">
        <v>38261</v>
      </c>
      <c r="B607" s="10">
        <v>1.7609677419354839</v>
      </c>
    </row>
    <row r="608" spans="1:2">
      <c r="A608" s="3">
        <v>38292</v>
      </c>
      <c r="B608" s="10">
        <v>1.9319999999999999</v>
      </c>
    </row>
    <row r="609" spans="1:2">
      <c r="A609" s="3">
        <v>38322</v>
      </c>
      <c r="B609" s="10">
        <v>2.1561290322580646</v>
      </c>
    </row>
    <row r="610" spans="1:2">
      <c r="A610" s="3">
        <v>38353</v>
      </c>
      <c r="B610" s="10">
        <v>2.2793548387096774</v>
      </c>
    </row>
    <row r="611" spans="1:2">
      <c r="A611" s="3">
        <v>38384</v>
      </c>
      <c r="B611" s="10">
        <v>2.5017857142857145</v>
      </c>
    </row>
    <row r="612" spans="1:2">
      <c r="A612" s="3">
        <v>38412</v>
      </c>
      <c r="B612" s="10">
        <v>2.629032258064516</v>
      </c>
    </row>
    <row r="613" spans="1:2">
      <c r="A613" s="3">
        <v>38443</v>
      </c>
      <c r="B613" s="10">
        <v>2.7850000000000001</v>
      </c>
    </row>
    <row r="614" spans="1:2">
      <c r="A614" s="3">
        <v>38473</v>
      </c>
      <c r="B614" s="10">
        <v>3.0025806451612902</v>
      </c>
    </row>
    <row r="615" spans="1:2">
      <c r="A615" s="3">
        <v>38504</v>
      </c>
      <c r="B615" s="10">
        <v>3.0356666666666667</v>
      </c>
    </row>
    <row r="616" spans="1:2">
      <c r="A616" s="3">
        <v>38534</v>
      </c>
      <c r="B616" s="10">
        <v>3.2625806451612904</v>
      </c>
    </row>
    <row r="617" spans="1:2">
      <c r="A617" s="3">
        <v>38565</v>
      </c>
      <c r="B617" s="10">
        <v>3.4996774193548386</v>
      </c>
    </row>
    <row r="618" spans="1:2">
      <c r="A618" s="3">
        <v>38596</v>
      </c>
      <c r="B618" s="10">
        <v>3.6230000000000002</v>
      </c>
    </row>
    <row r="619" spans="1:2">
      <c r="A619" s="3">
        <v>38626</v>
      </c>
      <c r="B619" s="10">
        <v>3.7793548387096774</v>
      </c>
    </row>
    <row r="620" spans="1:2">
      <c r="A620" s="3">
        <v>38657</v>
      </c>
      <c r="B620" s="10">
        <v>3.9990000000000001</v>
      </c>
    </row>
    <row r="621" spans="1:2">
      <c r="A621" s="3">
        <v>38687</v>
      </c>
      <c r="B621" s="10">
        <v>4.1570967741935485</v>
      </c>
    </row>
    <row r="622" spans="1:2">
      <c r="A622" s="3">
        <v>38718</v>
      </c>
      <c r="B622" s="10">
        <v>4.2851612903225806</v>
      </c>
    </row>
    <row r="623" spans="1:2">
      <c r="A623" s="3">
        <v>38749</v>
      </c>
      <c r="B623" s="10">
        <v>4.4914285714285711</v>
      </c>
    </row>
    <row r="624" spans="1:2">
      <c r="A624" s="3">
        <v>38777</v>
      </c>
      <c r="B624" s="10">
        <v>4.589354838709677</v>
      </c>
    </row>
    <row r="625" spans="1:2">
      <c r="A625" s="3">
        <v>38808</v>
      </c>
      <c r="B625" s="10">
        <v>4.7903333333333329</v>
      </c>
    </row>
    <row r="626" spans="1:2">
      <c r="A626" s="3">
        <v>38838</v>
      </c>
      <c r="B626" s="10">
        <v>4.9403225806451614</v>
      </c>
    </row>
    <row r="627" spans="1:2">
      <c r="A627" s="3">
        <v>38869</v>
      </c>
      <c r="B627" s="10">
        <v>4.9909999999999997</v>
      </c>
    </row>
    <row r="628" spans="1:2">
      <c r="A628" s="3">
        <v>38899</v>
      </c>
      <c r="B628" s="10">
        <v>5.2351612903225808</v>
      </c>
    </row>
    <row r="629" spans="1:2">
      <c r="A629" s="3">
        <v>38930</v>
      </c>
      <c r="B629" s="10">
        <v>5.2464516129032255</v>
      </c>
    </row>
    <row r="630" spans="1:2">
      <c r="A630" s="3">
        <v>38961</v>
      </c>
      <c r="B630" s="10">
        <v>5.254666666666667</v>
      </c>
    </row>
    <row r="631" spans="1:2">
      <c r="A631" s="3">
        <v>38991</v>
      </c>
      <c r="B631" s="10">
        <v>5.2451612903225806</v>
      </c>
    </row>
    <row r="632" spans="1:2">
      <c r="A632" s="3">
        <v>39022</v>
      </c>
      <c r="B632" s="10">
        <v>5.2456666666666667</v>
      </c>
    </row>
    <row r="633" spans="1:2">
      <c r="A633" s="3">
        <v>39052</v>
      </c>
      <c r="B633" s="10">
        <v>5.2380645161290325</v>
      </c>
    </row>
    <row r="634" spans="1:2">
      <c r="A634" s="3">
        <v>39083</v>
      </c>
      <c r="B634" s="10">
        <v>5.2483870967741932</v>
      </c>
    </row>
    <row r="635" spans="1:2">
      <c r="A635" s="3">
        <v>39114</v>
      </c>
      <c r="B635" s="10">
        <v>5.2589285714285712</v>
      </c>
    </row>
    <row r="636" spans="1:2">
      <c r="A636" s="3">
        <v>39142</v>
      </c>
      <c r="B636" s="10">
        <v>5.2567741935483872</v>
      </c>
    </row>
    <row r="637" spans="1:2">
      <c r="A637" s="3">
        <v>39173</v>
      </c>
      <c r="B637" s="10">
        <v>5.2496666666666663</v>
      </c>
    </row>
    <row r="638" spans="1:2">
      <c r="A638" s="3">
        <v>39203</v>
      </c>
      <c r="B638" s="10">
        <v>5.2535483870967745</v>
      </c>
    </row>
    <row r="639" spans="1:2">
      <c r="A639" s="3">
        <v>39234</v>
      </c>
      <c r="B639" s="10">
        <v>5.2539999999999996</v>
      </c>
    </row>
    <row r="640" spans="1:2">
      <c r="A640" s="3">
        <v>39264</v>
      </c>
      <c r="B640" s="10">
        <v>5.2583870967741939</v>
      </c>
    </row>
    <row r="641" spans="1:2">
      <c r="A641" s="3">
        <v>39295</v>
      </c>
      <c r="B641" s="10">
        <v>5.0222580645161292</v>
      </c>
    </row>
    <row r="642" spans="1:2">
      <c r="A642" s="3">
        <v>39326</v>
      </c>
      <c r="B642" s="10">
        <v>4.9379999999999997</v>
      </c>
    </row>
    <row r="643" spans="1:2">
      <c r="A643" s="3">
        <v>39356</v>
      </c>
      <c r="B643" s="10">
        <v>4.7554838709677423</v>
      </c>
    </row>
    <row r="644" spans="1:2">
      <c r="A644" s="3">
        <v>39387</v>
      </c>
      <c r="B644" s="10">
        <v>4.4866666666666664</v>
      </c>
    </row>
    <row r="645" spans="1:2">
      <c r="A645" s="3">
        <v>39417</v>
      </c>
      <c r="B645" s="10">
        <v>4.2445161290322577</v>
      </c>
    </row>
    <row r="646" spans="1:2">
      <c r="A646" s="3">
        <v>39448</v>
      </c>
      <c r="B646" s="10">
        <v>3.9403225806451614</v>
      </c>
    </row>
    <row r="647" spans="1:2">
      <c r="A647" s="3">
        <v>39479</v>
      </c>
      <c r="B647" s="10">
        <v>2.980689655172414</v>
      </c>
    </row>
    <row r="648" spans="1:2">
      <c r="A648" s="3">
        <v>39508</v>
      </c>
      <c r="B648" s="10">
        <v>2.6103225806451613</v>
      </c>
    </row>
    <row r="649" spans="1:2">
      <c r="A649" s="3">
        <v>39539</v>
      </c>
      <c r="B649" s="10">
        <v>2.2783333333333333</v>
      </c>
    </row>
    <row r="650" spans="1:2">
      <c r="A650" s="3">
        <v>39569</v>
      </c>
      <c r="B650" s="10">
        <v>1.9783870967741934</v>
      </c>
    </row>
    <row r="651" spans="1:2">
      <c r="A651" s="3">
        <v>39600</v>
      </c>
      <c r="B651" s="10">
        <v>2.0009999999999999</v>
      </c>
    </row>
    <row r="652" spans="1:2">
      <c r="A652" s="3">
        <v>39630</v>
      </c>
      <c r="B652" s="10">
        <v>2.0096774193548388</v>
      </c>
    </row>
    <row r="653" spans="1:2">
      <c r="A653" s="3">
        <v>39661</v>
      </c>
      <c r="B653" s="10">
        <v>1.9964516129032257</v>
      </c>
    </row>
    <row r="654" spans="1:2">
      <c r="A654" s="3">
        <v>39692</v>
      </c>
      <c r="B654" s="10">
        <v>1.8116666666666668</v>
      </c>
    </row>
    <row r="655" spans="1:2">
      <c r="A655" s="3">
        <v>39722</v>
      </c>
      <c r="B655" s="10">
        <v>0.96935483870967742</v>
      </c>
    </row>
    <row r="656" spans="1:2">
      <c r="A656" s="3">
        <v>39753</v>
      </c>
      <c r="B656" s="10">
        <v>0.38766666666666666</v>
      </c>
    </row>
    <row r="657" spans="1:2">
      <c r="A657" s="3">
        <v>39783</v>
      </c>
      <c r="B657" s="10">
        <v>0.15516129032258064</v>
      </c>
    </row>
    <row r="658" spans="1:2">
      <c r="A658" s="3">
        <v>39814</v>
      </c>
      <c r="B658" s="10">
        <v>0.15419354838709678</v>
      </c>
    </row>
    <row r="659" spans="1:2">
      <c r="A659" s="3">
        <v>39845</v>
      </c>
      <c r="B659" s="10">
        <v>0.22214285714285714</v>
      </c>
    </row>
    <row r="660" spans="1:2">
      <c r="A660" s="3">
        <v>39873</v>
      </c>
      <c r="B660" s="10">
        <v>0.18064516129032257</v>
      </c>
    </row>
    <row r="661" spans="1:2">
      <c r="A661" s="3">
        <v>39904</v>
      </c>
      <c r="B661" s="10">
        <v>0.15033333333333335</v>
      </c>
    </row>
    <row r="662" spans="1:2">
      <c r="A662" s="3">
        <v>39934</v>
      </c>
      <c r="B662" s="10">
        <v>0.17741935483870969</v>
      </c>
    </row>
    <row r="663" spans="1:2">
      <c r="A663" s="3">
        <v>39965</v>
      </c>
      <c r="B663" s="10">
        <v>0.20633333333333334</v>
      </c>
    </row>
    <row r="664" spans="1:2">
      <c r="A664" s="3">
        <v>39995</v>
      </c>
      <c r="B664" s="10">
        <v>0.15580645161290321</v>
      </c>
    </row>
    <row r="665" spans="1:2">
      <c r="A665" s="3">
        <v>40026</v>
      </c>
      <c r="B665" s="10">
        <v>0.16032258064516128</v>
      </c>
    </row>
    <row r="666" spans="1:2">
      <c r="A666" s="3">
        <v>40057</v>
      </c>
      <c r="B666" s="10">
        <v>0.14666666666666667</v>
      </c>
    </row>
    <row r="667" spans="1:2">
      <c r="A667" s="3">
        <v>40087</v>
      </c>
      <c r="B667" s="10">
        <v>0.11806451612903225</v>
      </c>
    </row>
    <row r="668" spans="1:2">
      <c r="A668" s="3">
        <v>40118</v>
      </c>
      <c r="B668" s="10">
        <v>0.11899999999999999</v>
      </c>
    </row>
    <row r="669" spans="1:2">
      <c r="A669" s="3">
        <v>40148</v>
      </c>
      <c r="B669" s="10">
        <v>0.11806451612903225</v>
      </c>
    </row>
    <row r="670" spans="1:2">
      <c r="A670" s="3">
        <v>40179</v>
      </c>
      <c r="B670" s="10">
        <v>0.11</v>
      </c>
    </row>
    <row r="671" spans="1:2">
      <c r="A671" s="3">
        <v>40210</v>
      </c>
      <c r="B671" s="10">
        <v>0.12642857142857142</v>
      </c>
    </row>
    <row r="672" spans="1:2">
      <c r="A672" s="3">
        <v>40238</v>
      </c>
      <c r="B672" s="10">
        <v>0.16451612903225807</v>
      </c>
    </row>
    <row r="673" spans="1:2">
      <c r="A673" s="3">
        <v>40269</v>
      </c>
      <c r="B673" s="10">
        <v>0.19833333333333333</v>
      </c>
    </row>
    <row r="674" spans="1:2">
      <c r="A674" s="3">
        <v>40299</v>
      </c>
      <c r="B674" s="10">
        <v>0.20064516129032259</v>
      </c>
    </row>
    <row r="675" spans="1:2">
      <c r="A675" s="3">
        <v>40330</v>
      </c>
      <c r="B675" s="10">
        <v>0.17666666666666667</v>
      </c>
    </row>
    <row r="676" spans="1:2">
      <c r="A676" s="3">
        <v>40360</v>
      </c>
      <c r="B676" s="10">
        <v>0.18258064516129033</v>
      </c>
    </row>
    <row r="677" spans="1:2">
      <c r="A677" s="3">
        <v>40391</v>
      </c>
      <c r="B677" s="10">
        <v>0.18935483870967743</v>
      </c>
    </row>
    <row r="678" spans="1:2">
      <c r="A678" s="3">
        <v>40422</v>
      </c>
      <c r="B678" s="10">
        <v>0.19466666666666665</v>
      </c>
    </row>
    <row r="679" spans="1:2">
      <c r="A679" s="3">
        <v>40452</v>
      </c>
      <c r="B679" s="10">
        <v>0.19129032258064516</v>
      </c>
    </row>
    <row r="680" spans="1:2">
      <c r="A680" s="3">
        <v>40483</v>
      </c>
      <c r="B680" s="10">
        <v>0.19433333333333333</v>
      </c>
    </row>
    <row r="681" spans="1:2">
      <c r="A681" s="3">
        <v>40513</v>
      </c>
      <c r="B681" s="10">
        <v>0.1832258064516129</v>
      </c>
    </row>
    <row r="682" spans="1:2">
      <c r="A682" s="3">
        <v>40544</v>
      </c>
      <c r="B682" s="10">
        <v>0.16838709677419356</v>
      </c>
    </row>
    <row r="683" spans="1:2">
      <c r="A683" s="3">
        <v>40575</v>
      </c>
      <c r="B683" s="10">
        <v>0.15678571428571428</v>
      </c>
    </row>
    <row r="684" spans="1:2">
      <c r="A684" s="3">
        <v>40603</v>
      </c>
      <c r="B684" s="10">
        <v>0.13870967741935483</v>
      </c>
    </row>
    <row r="685" spans="1:2">
      <c r="A685" s="3">
        <v>40634</v>
      </c>
      <c r="B685" s="10">
        <v>9.8000000000000004E-2</v>
      </c>
    </row>
    <row r="686" spans="1:2">
      <c r="A686" s="3">
        <v>40664</v>
      </c>
      <c r="B686" s="10">
        <v>9.3870967741935485E-2</v>
      </c>
    </row>
    <row r="687" spans="1:2">
      <c r="A687" s="3">
        <v>40695</v>
      </c>
      <c r="B687" s="10">
        <v>9.1999999999999998E-2</v>
      </c>
    </row>
    <row r="688" spans="1:2">
      <c r="A688" s="3">
        <v>40725</v>
      </c>
      <c r="B688" s="10">
        <v>7.0967741935483872E-2</v>
      </c>
    </row>
    <row r="689" spans="1:2">
      <c r="A689" s="3">
        <v>40756</v>
      </c>
      <c r="B689" s="10">
        <v>9.5806451612903229E-2</v>
      </c>
    </row>
    <row r="690" spans="1:2">
      <c r="A690" s="3">
        <v>40787</v>
      </c>
      <c r="B690" s="10">
        <v>8.4000000000000005E-2</v>
      </c>
    </row>
    <row r="691" spans="1:2">
      <c r="A691" s="3">
        <v>40817</v>
      </c>
      <c r="B691" s="10">
        <v>7.0645161290322583E-2</v>
      </c>
    </row>
    <row r="692" spans="1:2">
      <c r="A692" s="3">
        <v>40848</v>
      </c>
      <c r="B692" s="10">
        <v>8.1000000000000003E-2</v>
      </c>
    </row>
    <row r="693" spans="1:2">
      <c r="A693" s="3">
        <v>40878</v>
      </c>
      <c r="B693" s="10">
        <v>7.1612903225806449E-2</v>
      </c>
    </row>
    <row r="694" spans="1:2">
      <c r="A694" s="3">
        <v>40909</v>
      </c>
      <c r="B694" s="10">
        <v>8.1935483870967746E-2</v>
      </c>
    </row>
    <row r="695" spans="1:2">
      <c r="A695" s="3">
        <v>40940</v>
      </c>
      <c r="B695" s="10">
        <v>0.10379310344827586</v>
      </c>
    </row>
    <row r="696" spans="1:2">
      <c r="A696" s="3">
        <v>40969</v>
      </c>
      <c r="B696" s="10">
        <v>0.12677419354838709</v>
      </c>
    </row>
    <row r="697" spans="1:2">
      <c r="A697" s="3">
        <v>41000</v>
      </c>
      <c r="B697" s="10">
        <v>0.13933333333333334</v>
      </c>
    </row>
    <row r="698" spans="1:2">
      <c r="A698" s="3">
        <v>41030</v>
      </c>
      <c r="B698" s="10">
        <v>0.15580645161290321</v>
      </c>
    </row>
    <row r="699" spans="1:2">
      <c r="A699" s="3">
        <v>41061</v>
      </c>
      <c r="B699" s="10">
        <v>0.16166666666666665</v>
      </c>
    </row>
    <row r="700" spans="1:2">
      <c r="A700" s="3">
        <v>41091</v>
      </c>
      <c r="B700" s="10">
        <v>0.15645161290322582</v>
      </c>
    </row>
    <row r="701" spans="1:2">
      <c r="A701" s="3">
        <v>41122</v>
      </c>
      <c r="B701" s="10">
        <v>0.13225806451612904</v>
      </c>
    </row>
    <row r="702" spans="1:2">
      <c r="A702" s="3">
        <v>41153</v>
      </c>
      <c r="B702" s="10">
        <v>0.14433333333333334</v>
      </c>
    </row>
    <row r="703" spans="1:2">
      <c r="A703" s="3">
        <v>41183</v>
      </c>
      <c r="B703" s="10">
        <v>0.15838709677419355</v>
      </c>
    </row>
    <row r="704" spans="1:2">
      <c r="A704" s="3">
        <v>41214</v>
      </c>
      <c r="B704" s="10">
        <v>0.16066666666666668</v>
      </c>
    </row>
    <row r="705" spans="1:2">
      <c r="A705" s="3">
        <v>41244</v>
      </c>
      <c r="B705" s="10">
        <v>0.16451612903225807</v>
      </c>
    </row>
    <row r="706" spans="1:2">
      <c r="A706" s="3">
        <v>41275</v>
      </c>
      <c r="B706" s="10">
        <v>0.14258064516129032</v>
      </c>
    </row>
    <row r="707" spans="1:2">
      <c r="A707" s="3">
        <v>41306</v>
      </c>
      <c r="B707" s="10">
        <v>0.14499999999999999</v>
      </c>
    </row>
    <row r="708" spans="1:2">
      <c r="A708" s="3">
        <v>41334</v>
      </c>
      <c r="B708" s="10">
        <v>0.1435483870967742</v>
      </c>
    </row>
    <row r="709" spans="1:2">
      <c r="A709" s="3">
        <v>41365</v>
      </c>
      <c r="B709" s="10">
        <v>0.14499999999999999</v>
      </c>
    </row>
    <row r="710" spans="1:2">
      <c r="A710" s="3">
        <v>41395</v>
      </c>
      <c r="B710" s="10">
        <v>0.10903225806451614</v>
      </c>
    </row>
    <row r="711" spans="1:2">
      <c r="A711" s="3">
        <v>41426</v>
      </c>
      <c r="B711" s="10">
        <v>9.3666666666666662E-2</v>
      </c>
    </row>
    <row r="712" spans="1:2">
      <c r="A712" s="3">
        <v>41456</v>
      </c>
      <c r="B712" s="10">
        <v>9.2580645161290318E-2</v>
      </c>
    </row>
    <row r="713" spans="1:2">
      <c r="A713" s="3">
        <v>41487</v>
      </c>
      <c r="B713" s="10">
        <v>8.2903225806451611E-2</v>
      </c>
    </row>
    <row r="714" spans="1:2">
      <c r="A714" s="3">
        <v>41518</v>
      </c>
      <c r="B714" s="10">
        <v>0.08</v>
      </c>
    </row>
    <row r="715" spans="1:2">
      <c r="A715" s="3">
        <v>41548</v>
      </c>
      <c r="B715" s="10">
        <v>8.7096774193548387E-2</v>
      </c>
    </row>
    <row r="716" spans="1:2">
      <c r="A716" s="3">
        <v>41579</v>
      </c>
      <c r="B716" s="10">
        <v>8.433333333333333E-2</v>
      </c>
    </row>
    <row r="717" spans="1:2">
      <c r="A717" s="3">
        <v>41609</v>
      </c>
      <c r="B717" s="10">
        <v>8.5161290322580643E-2</v>
      </c>
    </row>
    <row r="718" spans="1:2">
      <c r="A718" s="3">
        <v>41640</v>
      </c>
      <c r="B718" s="10">
        <v>7.1612903225806449E-2</v>
      </c>
    </row>
    <row r="719" spans="1:2">
      <c r="A719" s="3">
        <v>41671</v>
      </c>
      <c r="B719" s="10">
        <v>6.6428571428571434E-2</v>
      </c>
    </row>
    <row r="720" spans="1:2">
      <c r="A720" s="3">
        <v>41699</v>
      </c>
      <c r="B720" s="10">
        <v>7.8064516129032258E-2</v>
      </c>
    </row>
    <row r="721" spans="1:2">
      <c r="A721" s="3">
        <v>41730</v>
      </c>
      <c r="B721" s="10">
        <v>9.0333333333333335E-2</v>
      </c>
    </row>
    <row r="722" spans="1:2">
      <c r="A722" s="3">
        <v>41760</v>
      </c>
      <c r="B722" s="10">
        <v>8.7096774193548387E-2</v>
      </c>
    </row>
    <row r="723" spans="1:2">
      <c r="A723" s="3">
        <v>41791</v>
      </c>
      <c r="B723" s="10">
        <v>9.5666666666666664E-2</v>
      </c>
    </row>
    <row r="724" spans="1:2">
      <c r="A724" s="3">
        <v>41821</v>
      </c>
      <c r="B724" s="10">
        <v>9.0967741935483876E-2</v>
      </c>
    </row>
    <row r="725" spans="1:2">
      <c r="A725" s="3">
        <v>41852</v>
      </c>
      <c r="B725" s="10">
        <v>8.8064516129032253E-2</v>
      </c>
    </row>
    <row r="726" spans="1:2">
      <c r="A726" s="3">
        <v>41883</v>
      </c>
      <c r="B726" s="10">
        <v>8.8333333333333333E-2</v>
      </c>
    </row>
    <row r="727" spans="1:2">
      <c r="A727" s="3">
        <v>41913</v>
      </c>
      <c r="B727" s="10">
        <v>8.9032258064516132E-2</v>
      </c>
    </row>
    <row r="728" spans="1:2">
      <c r="A728" s="3">
        <v>41944</v>
      </c>
      <c r="B728" s="10">
        <v>9.1999999999999998E-2</v>
      </c>
    </row>
    <row r="729" spans="1:2">
      <c r="A729" s="3">
        <v>41974</v>
      </c>
      <c r="B729" s="10">
        <v>0.12258064516129032</v>
      </c>
    </row>
    <row r="730" spans="1:2">
      <c r="A730" s="3">
        <v>42005</v>
      </c>
      <c r="B730" s="10">
        <v>0.11483870967741935</v>
      </c>
    </row>
    <row r="731" spans="1:2">
      <c r="A731" s="3">
        <v>42036</v>
      </c>
      <c r="B731" s="10">
        <v>0.11071428571428571</v>
      </c>
    </row>
    <row r="732" spans="1:2">
      <c r="A732" s="3">
        <v>42064</v>
      </c>
      <c r="B732" s="10">
        <v>0.11290322580645161</v>
      </c>
    </row>
    <row r="733" spans="1:2">
      <c r="A733" s="3">
        <v>42095</v>
      </c>
      <c r="B733" s="10">
        <v>0.12466666666666666</v>
      </c>
    </row>
    <row r="734" spans="1:2">
      <c r="A734" s="3">
        <v>42125</v>
      </c>
      <c r="B734" s="10">
        <v>0.12322580645161291</v>
      </c>
    </row>
    <row r="735" spans="1:2">
      <c r="A735" s="3">
        <v>42156</v>
      </c>
      <c r="B735" s="10">
        <v>0.129</v>
      </c>
    </row>
    <row r="736" spans="1:2">
      <c r="A736" s="3">
        <v>42186</v>
      </c>
      <c r="B736" s="10">
        <v>0.13032258064516128</v>
      </c>
    </row>
    <row r="737" spans="1:2">
      <c r="A737" s="3">
        <v>42217</v>
      </c>
      <c r="B737" s="10">
        <v>0.13806451612903226</v>
      </c>
    </row>
    <row r="738" spans="1:2">
      <c r="A738" s="3">
        <v>42248</v>
      </c>
      <c r="B738" s="10">
        <v>0.13600000000000001</v>
      </c>
    </row>
    <row r="739" spans="1:2">
      <c r="A739" s="3">
        <v>42278</v>
      </c>
      <c r="B739" s="10">
        <v>0.1235483870967742</v>
      </c>
    </row>
    <row r="740" spans="1:2">
      <c r="A740" s="3">
        <v>42309</v>
      </c>
      <c r="B740" s="10">
        <v>0.11766666666666667</v>
      </c>
    </row>
    <row r="741" spans="1:2">
      <c r="A741" s="3">
        <v>42339</v>
      </c>
      <c r="B741" s="10">
        <v>0.24064516129032257</v>
      </c>
    </row>
    <row r="742" spans="1:2">
      <c r="A742" s="3">
        <v>42370</v>
      </c>
      <c r="B742" s="10">
        <v>0.34290322580645161</v>
      </c>
    </row>
    <row r="743" spans="1:2">
      <c r="A743" s="3">
        <v>42401</v>
      </c>
      <c r="B743" s="10">
        <v>0.37517241379310345</v>
      </c>
    </row>
    <row r="744" spans="1:2">
      <c r="A744" s="3">
        <v>42430</v>
      </c>
      <c r="B744" s="10">
        <v>0.36225806451612902</v>
      </c>
    </row>
    <row r="745" spans="1:2">
      <c r="A745" s="3">
        <v>42461</v>
      </c>
      <c r="B745" s="10">
        <v>0.36533333333333334</v>
      </c>
    </row>
    <row r="746" spans="1:2">
      <c r="A746" s="3">
        <v>42491</v>
      </c>
      <c r="B746" s="10">
        <v>0.36516129032258066</v>
      </c>
    </row>
    <row r="747" spans="1:2">
      <c r="A747" s="3">
        <v>42522</v>
      </c>
      <c r="B747" s="10">
        <v>0.37766666666666665</v>
      </c>
    </row>
    <row r="748" spans="1:2">
      <c r="A748" s="3">
        <v>42552</v>
      </c>
      <c r="B748" s="10">
        <v>0.39161290322580644</v>
      </c>
    </row>
    <row r="749" spans="1:2">
      <c r="A749" s="3">
        <v>42583</v>
      </c>
      <c r="B749" s="10">
        <v>0.39677419354838711</v>
      </c>
    </row>
    <row r="750" spans="1:2">
      <c r="A750" s="3">
        <v>42614</v>
      </c>
      <c r="B750" s="10">
        <v>0.39633333333333332</v>
      </c>
    </row>
    <row r="751" spans="1:2">
      <c r="A751" s="3">
        <v>42644</v>
      </c>
      <c r="B751" s="10">
        <v>0.39645161290322578</v>
      </c>
    </row>
    <row r="752" spans="1:2">
      <c r="A752" s="3">
        <v>42675</v>
      </c>
      <c r="B752" s="10">
        <v>0.40666666666666668</v>
      </c>
    </row>
    <row r="753" spans="1:2">
      <c r="A753" s="3">
        <v>42705</v>
      </c>
      <c r="B753" s="10">
        <v>0.54</v>
      </c>
    </row>
    <row r="754" spans="1:2">
      <c r="A754" s="3">
        <v>42736</v>
      </c>
      <c r="B754" s="10">
        <v>0.64967741935483869</v>
      </c>
    </row>
    <row r="755" spans="1:2">
      <c r="A755" s="3">
        <v>42767</v>
      </c>
      <c r="B755" s="10">
        <v>0.65678571428571431</v>
      </c>
    </row>
    <row r="756" spans="1:2">
      <c r="A756" s="3">
        <v>42795</v>
      </c>
      <c r="B756" s="10">
        <v>0.78612903225806452</v>
      </c>
    </row>
    <row r="757" spans="1:2">
      <c r="A757" s="3">
        <v>42826</v>
      </c>
      <c r="B757" s="10">
        <v>0.89600000000000002</v>
      </c>
    </row>
    <row r="758" spans="1:2">
      <c r="A758" s="3">
        <v>42856</v>
      </c>
      <c r="B758" s="10">
        <v>0.90741935483870972</v>
      </c>
    </row>
    <row r="759" spans="1:2">
      <c r="A759" s="3">
        <v>42887</v>
      </c>
      <c r="B759" s="10">
        <v>1.04</v>
      </c>
    </row>
    <row r="760" spans="1:2">
      <c r="A760" s="3">
        <v>42917</v>
      </c>
      <c r="B760" s="10">
        <v>1.1506451612903226</v>
      </c>
    </row>
    <row r="761" spans="1:2">
      <c r="A761" s="3">
        <v>42948</v>
      </c>
      <c r="B761" s="10">
        <v>1.1570967741935485</v>
      </c>
    </row>
    <row r="762" spans="1:2">
      <c r="A762" s="3">
        <v>42979</v>
      </c>
      <c r="B762" s="10">
        <v>1.1533333333333333</v>
      </c>
    </row>
    <row r="763" spans="1:2">
      <c r="A763" s="3">
        <v>43009</v>
      </c>
      <c r="B763" s="10">
        <v>1.1538709677419354</v>
      </c>
    </row>
    <row r="764" spans="1:2">
      <c r="A764" s="3">
        <v>43040</v>
      </c>
      <c r="B764" s="10">
        <v>1.157</v>
      </c>
    </row>
    <row r="765" spans="1:2">
      <c r="A765" s="3">
        <v>43070</v>
      </c>
      <c r="B765" s="10">
        <v>1.3016129032258066</v>
      </c>
    </row>
    <row r="766" spans="1:2">
      <c r="A766" s="3">
        <v>43101</v>
      </c>
      <c r="B766" s="10">
        <v>1.4145161290322581</v>
      </c>
    </row>
    <row r="767" spans="1:2">
      <c r="A767" s="3">
        <v>43132</v>
      </c>
      <c r="B767" s="10">
        <v>1.4175</v>
      </c>
    </row>
    <row r="768" spans="1:2">
      <c r="A768" s="3">
        <v>43160</v>
      </c>
      <c r="B768" s="10">
        <v>1.5061290322580645</v>
      </c>
    </row>
    <row r="769" spans="1:2">
      <c r="A769" s="3">
        <v>43191</v>
      </c>
      <c r="B769" s="10">
        <v>1.6923333333333332</v>
      </c>
    </row>
    <row r="770" spans="1:2">
      <c r="A770" s="3">
        <v>43221</v>
      </c>
      <c r="B770" s="10">
        <v>1.7</v>
      </c>
    </row>
    <row r="771" spans="1:2">
      <c r="A771" s="3">
        <v>43252</v>
      </c>
      <c r="B771" s="10">
        <v>1.8196666666666668</v>
      </c>
    </row>
    <row r="772" spans="1:2">
      <c r="A772" s="3">
        <v>43282</v>
      </c>
      <c r="B772" s="10">
        <v>1.91</v>
      </c>
    </row>
    <row r="773" spans="1:2">
      <c r="A773" s="3">
        <v>43313</v>
      </c>
      <c r="B773" s="10">
        <v>1.9148387096774193</v>
      </c>
    </row>
    <row r="774" spans="1:2">
      <c r="A774" s="3">
        <v>43344</v>
      </c>
      <c r="B774" s="10">
        <v>1.9546666666666668</v>
      </c>
    </row>
    <row r="775" spans="1:2">
      <c r="A775" s="3">
        <v>43374</v>
      </c>
      <c r="B775" s="10">
        <v>2.1877419354838712</v>
      </c>
    </row>
    <row r="776" spans="1:2">
      <c r="A776" s="3">
        <v>43405</v>
      </c>
      <c r="B776" s="10">
        <v>2.1976666666666667</v>
      </c>
    </row>
    <row r="777" spans="1:2">
      <c r="A777" s="3">
        <v>43435</v>
      </c>
      <c r="B777" s="10">
        <v>2.274193548387097</v>
      </c>
    </row>
    <row r="778" spans="1:2">
      <c r="A778" s="3">
        <v>43466</v>
      </c>
      <c r="B778" s="10">
        <v>2.4</v>
      </c>
    </row>
    <row r="779" spans="1:2">
      <c r="A779" s="3">
        <v>43497</v>
      </c>
      <c r="B779" s="10">
        <v>2.4</v>
      </c>
    </row>
    <row r="780" spans="1:2">
      <c r="A780" s="3">
        <v>43525</v>
      </c>
      <c r="B780" s="10">
        <v>2.4051612903225807</v>
      </c>
    </row>
    <row r="781" spans="1:2">
      <c r="A781" s="3">
        <v>43556</v>
      </c>
      <c r="B781" s="10">
        <v>2.4236666666666666</v>
      </c>
    </row>
    <row r="782" spans="1:2">
      <c r="A782" s="3">
        <v>43586</v>
      </c>
      <c r="B782" s="10">
        <v>2.390967741935484</v>
      </c>
    </row>
    <row r="783" spans="1:2">
      <c r="A783" s="3">
        <v>43617</v>
      </c>
      <c r="B783" s="10">
        <v>2.3776666666666668</v>
      </c>
    </row>
    <row r="784" spans="1:2">
      <c r="A784" s="3">
        <v>43647</v>
      </c>
      <c r="B784" s="10">
        <v>2.4029032258064515</v>
      </c>
    </row>
    <row r="785" spans="1:2">
      <c r="A785" s="3">
        <v>43678</v>
      </c>
      <c r="B785" s="10">
        <v>2.1258064516129034</v>
      </c>
    </row>
    <row r="786" spans="1:2">
      <c r="A786" s="3">
        <v>43709</v>
      </c>
      <c r="B786" s="10">
        <v>2.0430000000000001</v>
      </c>
    </row>
    <row r="787" spans="1:2">
      <c r="A787" s="3">
        <v>43739</v>
      </c>
      <c r="B787" s="10">
        <v>1.8296774193548386</v>
      </c>
    </row>
    <row r="788" spans="1:2">
      <c r="A788" s="3">
        <v>43770</v>
      </c>
      <c r="B788" s="10">
        <v>1.5533333333333332</v>
      </c>
    </row>
    <row r="789" spans="1:2">
      <c r="A789" s="3">
        <v>43800</v>
      </c>
      <c r="B789" s="10">
        <v>1.5509677419354839</v>
      </c>
    </row>
    <row r="790" spans="1:2">
      <c r="A790" s="3">
        <v>43831</v>
      </c>
      <c r="B790" s="10">
        <v>1.5506451612903227</v>
      </c>
    </row>
    <row r="791" spans="1:2">
      <c r="A791" s="3">
        <v>43862</v>
      </c>
      <c r="B791" s="10">
        <v>1.5831034482758621</v>
      </c>
    </row>
    <row r="792" spans="1:2">
      <c r="A792" s="3">
        <v>43891</v>
      </c>
      <c r="B792" s="10">
        <v>0.652258064516129</v>
      </c>
    </row>
    <row r="793" spans="1:2">
      <c r="A793" s="3">
        <v>43922</v>
      </c>
      <c r="B793" s="10">
        <v>4.9000000000000002E-2</v>
      </c>
    </row>
    <row r="794" spans="1:2">
      <c r="A794" s="3">
        <v>43952</v>
      </c>
      <c r="B794" s="10">
        <v>0.05</v>
      </c>
    </row>
    <row r="795" spans="1:2">
      <c r="A795" s="3">
        <v>43983</v>
      </c>
      <c r="B795" s="10">
        <v>7.7666666666666662E-2</v>
      </c>
    </row>
    <row r="796" spans="1:2">
      <c r="A796" s="3">
        <v>44013</v>
      </c>
      <c r="B796" s="10">
        <v>9.2580645161290318E-2</v>
      </c>
    </row>
    <row r="797" spans="1:2">
      <c r="A797" s="3">
        <v>44044</v>
      </c>
      <c r="B797" s="10">
        <v>9.5161290322580638E-2</v>
      </c>
    </row>
    <row r="798" spans="1:2">
      <c r="A798" s="3">
        <v>44075</v>
      </c>
      <c r="B798" s="10">
        <v>0.09</v>
      </c>
    </row>
    <row r="799" spans="1:2">
      <c r="A799" s="3">
        <v>44105</v>
      </c>
      <c r="B799" s="10">
        <v>0.09</v>
      </c>
    </row>
    <row r="800" spans="1:2">
      <c r="A800" s="3">
        <v>44136</v>
      </c>
      <c r="B800" s="10">
        <v>8.6333333333333331E-2</v>
      </c>
    </row>
    <row r="801" spans="1:2">
      <c r="A801" s="3">
        <v>44166</v>
      </c>
      <c r="B801" s="10">
        <v>0.09</v>
      </c>
    </row>
    <row r="802" spans="1:2">
      <c r="A802" s="3">
        <v>44197</v>
      </c>
      <c r="B802" s="10">
        <v>8.5161290322580643E-2</v>
      </c>
    </row>
    <row r="803" spans="1:2">
      <c r="A803" s="3">
        <v>44228</v>
      </c>
      <c r="B803" s="10">
        <v>7.571428571428572E-2</v>
      </c>
    </row>
    <row r="804" spans="1:2">
      <c r="A804" s="3">
        <v>44256</v>
      </c>
      <c r="B804" s="10">
        <v>6.9677419354838704E-2</v>
      </c>
    </row>
    <row r="805" spans="1:2">
      <c r="A805" s="3">
        <v>44287</v>
      </c>
      <c r="B805" s="10">
        <v>6.9000000000000006E-2</v>
      </c>
    </row>
    <row r="806" spans="1:2">
      <c r="A806" s="3">
        <v>44317</v>
      </c>
      <c r="B806" s="10">
        <v>5.8064516129032261E-2</v>
      </c>
    </row>
    <row r="807" spans="1:2">
      <c r="A807" s="3">
        <v>44348</v>
      </c>
      <c r="B807" s="10">
        <v>7.8E-2</v>
      </c>
    </row>
    <row r="808" spans="1:2">
      <c r="A808" s="3">
        <v>44378</v>
      </c>
      <c r="B808" s="10">
        <v>9.8064516129032261E-2</v>
      </c>
    </row>
    <row r="809" spans="1:2">
      <c r="A809" s="3">
        <v>44409</v>
      </c>
      <c r="B809" s="10">
        <v>9.2258064516129029E-2</v>
      </c>
    </row>
    <row r="810" spans="1:2">
      <c r="A810" s="3">
        <v>44440</v>
      </c>
      <c r="B810" s="10">
        <v>7.9333333333333339E-2</v>
      </c>
    </row>
    <row r="811" spans="1:2">
      <c r="A811" s="3">
        <v>44470</v>
      </c>
      <c r="B811" s="10">
        <v>7.9032258064516123E-2</v>
      </c>
    </row>
    <row r="812" spans="1:2">
      <c r="A812" s="3">
        <v>44501</v>
      </c>
      <c r="B812" s="10">
        <v>7.9666666666666663E-2</v>
      </c>
    </row>
    <row r="813" spans="1:2">
      <c r="A813" s="3">
        <v>44531</v>
      </c>
      <c r="B813" s="10">
        <v>7.9677419354838713E-2</v>
      </c>
    </row>
    <row r="814" spans="1:2">
      <c r="A814" s="3">
        <v>44562</v>
      </c>
      <c r="B814" s="10">
        <v>7.9354838709677425E-2</v>
      </c>
    </row>
    <row r="815" spans="1:2">
      <c r="A815" s="3">
        <v>44593</v>
      </c>
      <c r="B815" s="10">
        <v>0.08</v>
      </c>
    </row>
    <row r="816" spans="1:2">
      <c r="A816" s="3">
        <v>44621</v>
      </c>
      <c r="B816" s="10">
        <v>0.20096774193548386</v>
      </c>
    </row>
    <row r="817" spans="1:2">
      <c r="A817" s="3">
        <v>44652</v>
      </c>
      <c r="B817" s="10">
        <v>0.33</v>
      </c>
    </row>
    <row r="818" spans="1:2">
      <c r="A818" s="3">
        <v>44682</v>
      </c>
      <c r="B818" s="10">
        <v>0.76548387096774195</v>
      </c>
    </row>
    <row r="819" spans="1:2">
      <c r="A819" s="3">
        <v>44713</v>
      </c>
      <c r="B819" s="10">
        <v>1.2050000000000001</v>
      </c>
    </row>
    <row r="820" spans="1:2">
      <c r="A820" s="3">
        <v>44743</v>
      </c>
      <c r="B820" s="10">
        <v>1.6758064516129032</v>
      </c>
    </row>
    <row r="821" spans="1:2">
      <c r="A821" s="3">
        <v>44774</v>
      </c>
      <c r="B821" s="10">
        <v>2.33</v>
      </c>
    </row>
    <row r="822" spans="1:2">
      <c r="A822" s="3">
        <v>44805</v>
      </c>
      <c r="B822" s="10">
        <v>2.5550000000000002</v>
      </c>
    </row>
    <row r="823" spans="1:2">
      <c r="A823" s="3">
        <v>44835</v>
      </c>
      <c r="B823" s="10">
        <v>3.08</v>
      </c>
    </row>
    <row r="824" spans="1:2">
      <c r="A824" s="3">
        <v>44866</v>
      </c>
      <c r="B824" s="10">
        <v>3.78</v>
      </c>
    </row>
    <row r="825" spans="1:2">
      <c r="A825" s="3">
        <v>44896</v>
      </c>
      <c r="B825" s="10">
        <v>4.104193548387097</v>
      </c>
    </row>
    <row r="826" spans="1:2">
      <c r="A826" s="3">
        <v>44927</v>
      </c>
      <c r="B826" s="10">
        <v>4.33</v>
      </c>
    </row>
    <row r="827" spans="1:2">
      <c r="A827" s="3">
        <v>44958</v>
      </c>
      <c r="B827" s="10">
        <v>4.57</v>
      </c>
    </row>
    <row r="828" spans="1:2">
      <c r="A828" s="3">
        <v>44986</v>
      </c>
      <c r="B828" s="10">
        <v>4.6490322580645165</v>
      </c>
    </row>
    <row r="829" spans="1:2">
      <c r="A829" s="3">
        <v>45017</v>
      </c>
      <c r="B829" s="10">
        <v>4.83</v>
      </c>
    </row>
    <row r="830" spans="1:2">
      <c r="A830" s="3">
        <v>45047</v>
      </c>
      <c r="B830" s="10">
        <v>5.0558064516129031</v>
      </c>
    </row>
    <row r="831" spans="1:2">
      <c r="A831" s="3">
        <v>45078</v>
      </c>
      <c r="B831" s="10">
        <v>5.0763333333333334</v>
      </c>
    </row>
    <row r="832" spans="1:2">
      <c r="A832" s="3">
        <v>45108</v>
      </c>
      <c r="B832" s="10">
        <v>5.12</v>
      </c>
    </row>
    <row r="833" spans="1:2">
      <c r="A833" s="3">
        <v>45139</v>
      </c>
      <c r="B833" s="10">
        <v>5.33</v>
      </c>
    </row>
    <row r="834" spans="1:2">
      <c r="A834" s="3">
        <v>45170</v>
      </c>
      <c r="B834" s="10">
        <v>5.33</v>
      </c>
    </row>
    <row r="835" spans="1:2">
      <c r="A835" s="3">
        <v>45200</v>
      </c>
      <c r="B835" s="10">
        <v>5.33</v>
      </c>
    </row>
    <row r="836" spans="1:2">
      <c r="A836" s="3">
        <v>45231</v>
      </c>
      <c r="B836" s="10">
        <v>5.33</v>
      </c>
    </row>
    <row r="837" spans="1:2">
      <c r="A837" s="3">
        <v>45261</v>
      </c>
      <c r="B837" s="10">
        <v>5.33</v>
      </c>
    </row>
    <row r="838" spans="1:2">
      <c r="A838" s="3">
        <v>45292</v>
      </c>
      <c r="B838" s="10">
        <v>5.33</v>
      </c>
    </row>
    <row r="839" spans="1:2">
      <c r="A839" s="3">
        <v>45323</v>
      </c>
      <c r="B839" s="10">
        <v>5.33</v>
      </c>
    </row>
    <row r="840" spans="1:2">
      <c r="A840" s="3">
        <v>45352</v>
      </c>
      <c r="B840" s="10">
        <v>5.33</v>
      </c>
    </row>
    <row r="841" spans="1:2">
      <c r="A841" s="3">
        <v>45383</v>
      </c>
      <c r="B841" s="10">
        <v>5.33</v>
      </c>
    </row>
    <row r="842" spans="1:2">
      <c r="A842" s="3">
        <v>45413</v>
      </c>
      <c r="B842" s="10">
        <v>5.33</v>
      </c>
    </row>
    <row r="843" spans="1:2">
      <c r="A843" s="3">
        <v>45444</v>
      </c>
      <c r="B843" s="10">
        <v>5.33</v>
      </c>
    </row>
  </sheetData>
  <hyperlinks>
    <hyperlink ref="B1" r:id="rId1" xr:uid="{E70E45DA-655B-4D84-87F2-9A7AC24E8F38}"/>
    <hyperlink ref="B3" location="Summary!A34" display="DFF" xr:uid="{EEBCD239-BFA2-4FA6-B7F8-B4E4C2F7840F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80D4-F2D9-4FAB-A503-4D6BD208C4DE}">
  <sheetPr>
    <tabColor rgb="FF0070C0"/>
  </sheetPr>
  <dimension ref="A1:B788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149</v>
      </c>
    </row>
    <row r="3" spans="1:2" ht="14.5">
      <c r="A3" s="5" t="s">
        <v>1</v>
      </c>
      <c r="B3" s="77" t="s">
        <v>121</v>
      </c>
    </row>
    <row r="4" spans="1:2">
      <c r="A4" s="3">
        <v>21551</v>
      </c>
      <c r="B4" s="64">
        <v>478.8</v>
      </c>
    </row>
    <row r="5" spans="1:2">
      <c r="A5" s="3">
        <v>21582</v>
      </c>
      <c r="B5" s="64">
        <v>480.7</v>
      </c>
    </row>
    <row r="6" spans="1:2">
      <c r="A6" s="3">
        <v>21610</v>
      </c>
      <c r="B6" s="64">
        <v>482.2</v>
      </c>
    </row>
    <row r="7" spans="1:2">
      <c r="A7" s="3">
        <v>21641</v>
      </c>
      <c r="B7" s="64">
        <v>482.1</v>
      </c>
    </row>
    <row r="8" spans="1:2">
      <c r="A8" s="3">
        <v>21671</v>
      </c>
      <c r="B8" s="64">
        <v>484.5</v>
      </c>
    </row>
    <row r="9" spans="1:2">
      <c r="A9" s="3">
        <v>21702</v>
      </c>
      <c r="B9" s="64">
        <v>485.1</v>
      </c>
    </row>
    <row r="10" spans="1:2">
      <c r="A10" s="3">
        <v>21732</v>
      </c>
      <c r="B10" s="64">
        <v>486.1</v>
      </c>
    </row>
    <row r="11" spans="1:2">
      <c r="A11" s="3">
        <v>21763</v>
      </c>
      <c r="B11" s="64">
        <v>486.3</v>
      </c>
    </row>
    <row r="12" spans="1:2">
      <c r="A12" s="3">
        <v>21794</v>
      </c>
      <c r="B12" s="64">
        <v>482.1</v>
      </c>
    </row>
    <row r="13" spans="1:2">
      <c r="A13" s="3">
        <v>21824</v>
      </c>
      <c r="B13" s="64">
        <v>478.7</v>
      </c>
    </row>
    <row r="14" spans="1:2">
      <c r="A14" s="3">
        <v>21855</v>
      </c>
      <c r="B14" s="64">
        <v>478.4</v>
      </c>
    </row>
    <row r="15" spans="1:2">
      <c r="A15" s="3">
        <v>21885</v>
      </c>
      <c r="B15" s="64">
        <v>475.7</v>
      </c>
    </row>
    <row r="16" spans="1:2">
      <c r="A16" s="3">
        <v>21916</v>
      </c>
      <c r="B16" s="64">
        <v>476.7</v>
      </c>
    </row>
    <row r="17" spans="1:2">
      <c r="A17" s="3">
        <v>21947</v>
      </c>
      <c r="B17" s="64">
        <v>475.7</v>
      </c>
    </row>
    <row r="18" spans="1:2">
      <c r="A18" s="3">
        <v>21976</v>
      </c>
      <c r="B18" s="64">
        <v>475.3</v>
      </c>
    </row>
    <row r="19" spans="1:2">
      <c r="A19" s="3">
        <v>22007</v>
      </c>
      <c r="B19" s="64">
        <v>472.6</v>
      </c>
    </row>
    <row r="20" spans="1:2">
      <c r="A20" s="3">
        <v>22037</v>
      </c>
      <c r="B20" s="64">
        <v>472.1</v>
      </c>
    </row>
    <row r="21" spans="1:2">
      <c r="A21" s="3">
        <v>22068</v>
      </c>
      <c r="B21" s="64">
        <v>471.5</v>
      </c>
    </row>
    <row r="22" spans="1:2">
      <c r="A22" s="3">
        <v>22098</v>
      </c>
      <c r="B22" s="64">
        <v>474.5</v>
      </c>
    </row>
    <row r="23" spans="1:2">
      <c r="A23" s="3">
        <v>22129</v>
      </c>
      <c r="B23" s="64">
        <v>477.2</v>
      </c>
    </row>
    <row r="24" spans="1:2">
      <c r="A24" s="3">
        <v>22160</v>
      </c>
      <c r="B24" s="64">
        <v>476.9</v>
      </c>
    </row>
    <row r="25" spans="1:2">
      <c r="A25" s="3">
        <v>22190</v>
      </c>
      <c r="B25" s="64">
        <v>473.6</v>
      </c>
    </row>
    <row r="26" spans="1:2">
      <c r="A26" s="3">
        <v>22221</v>
      </c>
      <c r="B26" s="64">
        <v>473.1</v>
      </c>
    </row>
    <row r="27" spans="1:2">
      <c r="A27" s="3">
        <v>22251</v>
      </c>
      <c r="B27" s="64">
        <v>472</v>
      </c>
    </row>
    <row r="28" spans="1:2">
      <c r="A28" s="3">
        <v>22282</v>
      </c>
      <c r="B28" s="64">
        <v>472.9</v>
      </c>
    </row>
    <row r="29" spans="1:2">
      <c r="A29" s="3">
        <v>22313</v>
      </c>
      <c r="B29" s="64">
        <v>474.5</v>
      </c>
    </row>
    <row r="30" spans="1:2">
      <c r="A30" s="3">
        <v>22341</v>
      </c>
      <c r="B30" s="64">
        <v>475.5</v>
      </c>
    </row>
    <row r="31" spans="1:2">
      <c r="A31" s="3">
        <v>22372</v>
      </c>
      <c r="B31" s="64">
        <v>476.7</v>
      </c>
    </row>
    <row r="32" spans="1:2">
      <c r="A32" s="3">
        <v>22402</v>
      </c>
      <c r="B32" s="64">
        <v>478.2</v>
      </c>
    </row>
    <row r="33" spans="1:2">
      <c r="A33" s="3">
        <v>22433</v>
      </c>
      <c r="B33" s="64">
        <v>478.9</v>
      </c>
    </row>
    <row r="34" spans="1:2">
      <c r="A34" s="3">
        <v>22463</v>
      </c>
      <c r="B34" s="64">
        <v>477.6</v>
      </c>
    </row>
    <row r="35" spans="1:2">
      <c r="A35" s="3">
        <v>22494</v>
      </c>
      <c r="B35" s="64">
        <v>479.3</v>
      </c>
    </row>
    <row r="36" spans="1:2">
      <c r="A36" s="3">
        <v>22525</v>
      </c>
      <c r="B36" s="64">
        <v>479.7</v>
      </c>
    </row>
    <row r="37" spans="1:2">
      <c r="A37" s="3">
        <v>22555</v>
      </c>
      <c r="B37" s="64">
        <v>480.7</v>
      </c>
    </row>
    <row r="38" spans="1:2">
      <c r="A38" s="3">
        <v>22586</v>
      </c>
      <c r="B38" s="64">
        <v>483</v>
      </c>
    </row>
    <row r="39" spans="1:2">
      <c r="A39" s="3">
        <v>22616</v>
      </c>
      <c r="B39" s="64">
        <v>483.8</v>
      </c>
    </row>
    <row r="40" spans="1:2">
      <c r="A40" s="3">
        <v>22647</v>
      </c>
      <c r="B40" s="64">
        <v>483.4</v>
      </c>
    </row>
    <row r="41" spans="1:2">
      <c r="A41" s="3">
        <v>22678</v>
      </c>
      <c r="B41" s="64">
        <v>483.9</v>
      </c>
    </row>
    <row r="42" spans="1:2">
      <c r="A42" s="3">
        <v>22706</v>
      </c>
      <c r="B42" s="64">
        <v>483.9</v>
      </c>
    </row>
    <row r="43" spans="1:2">
      <c r="A43" s="3">
        <v>22737</v>
      </c>
      <c r="B43" s="64">
        <v>484.6</v>
      </c>
    </row>
    <row r="44" spans="1:2">
      <c r="A44" s="3">
        <v>22767</v>
      </c>
      <c r="B44" s="64">
        <v>485.4</v>
      </c>
    </row>
    <row r="45" spans="1:2">
      <c r="A45" s="3">
        <v>22798</v>
      </c>
      <c r="B45" s="64">
        <v>485.3</v>
      </c>
    </row>
    <row r="46" spans="1:2">
      <c r="A46" s="3">
        <v>22828</v>
      </c>
      <c r="B46" s="64">
        <v>484.8</v>
      </c>
    </row>
    <row r="47" spans="1:2">
      <c r="A47" s="3">
        <v>22859</v>
      </c>
      <c r="B47" s="64">
        <v>484.1</v>
      </c>
    </row>
    <row r="48" spans="1:2">
      <c r="A48" s="3">
        <v>22890</v>
      </c>
      <c r="B48" s="64">
        <v>480.9</v>
      </c>
    </row>
    <row r="49" spans="1:2">
      <c r="A49" s="3">
        <v>22920</v>
      </c>
      <c r="B49" s="64">
        <v>482.9</v>
      </c>
    </row>
    <row r="50" spans="1:2">
      <c r="A50" s="3">
        <v>22951</v>
      </c>
      <c r="B50" s="64">
        <v>484.9</v>
      </c>
    </row>
    <row r="51" spans="1:2">
      <c r="A51" s="3">
        <v>22981</v>
      </c>
      <c r="B51" s="64">
        <v>486.5</v>
      </c>
    </row>
    <row r="52" spans="1:2">
      <c r="A52" s="3">
        <v>23012</v>
      </c>
      <c r="B52" s="64">
        <v>487.2</v>
      </c>
    </row>
    <row r="53" spans="1:2">
      <c r="A53" s="3">
        <v>23043</v>
      </c>
      <c r="B53" s="64">
        <v>488.5</v>
      </c>
    </row>
    <row r="54" spans="1:2">
      <c r="A54" s="3">
        <v>23071</v>
      </c>
      <c r="B54" s="64">
        <v>489</v>
      </c>
    </row>
    <row r="55" spans="1:2">
      <c r="A55" s="3">
        <v>23102</v>
      </c>
      <c r="B55" s="64">
        <v>491.1</v>
      </c>
    </row>
    <row r="56" spans="1:2">
      <c r="A56" s="3">
        <v>23132</v>
      </c>
      <c r="B56" s="64">
        <v>493</v>
      </c>
    </row>
    <row r="57" spans="1:2">
      <c r="A57" s="3">
        <v>23163</v>
      </c>
      <c r="B57" s="64">
        <v>491.3</v>
      </c>
    </row>
    <row r="58" spans="1:2">
      <c r="A58" s="3">
        <v>23193</v>
      </c>
      <c r="B58" s="64">
        <v>493</v>
      </c>
    </row>
    <row r="59" spans="1:2">
      <c r="A59" s="3">
        <v>23224</v>
      </c>
      <c r="B59" s="64">
        <v>493.7</v>
      </c>
    </row>
    <row r="60" spans="1:2">
      <c r="A60" s="3">
        <v>23255</v>
      </c>
      <c r="B60" s="64">
        <v>494.8</v>
      </c>
    </row>
    <row r="61" spans="1:2">
      <c r="A61" s="3">
        <v>23285</v>
      </c>
      <c r="B61" s="64">
        <v>496.3</v>
      </c>
    </row>
    <row r="62" spans="1:2">
      <c r="A62" s="3">
        <v>23316</v>
      </c>
      <c r="B62" s="64">
        <v>499</v>
      </c>
    </row>
    <row r="63" spans="1:2">
      <c r="A63" s="3">
        <v>23346</v>
      </c>
      <c r="B63" s="64">
        <v>496.4</v>
      </c>
    </row>
    <row r="64" spans="1:2">
      <c r="A64" s="3">
        <v>23377</v>
      </c>
      <c r="B64" s="64">
        <v>496.8</v>
      </c>
    </row>
    <row r="65" spans="1:2">
      <c r="A65" s="3">
        <v>23408</v>
      </c>
      <c r="B65" s="64">
        <v>499.2</v>
      </c>
    </row>
    <row r="66" spans="1:2">
      <c r="A66" s="3">
        <v>23437</v>
      </c>
      <c r="B66" s="64">
        <v>499.4</v>
      </c>
    </row>
    <row r="67" spans="1:2">
      <c r="A67" s="3">
        <v>23468</v>
      </c>
      <c r="B67" s="64">
        <v>500.2</v>
      </c>
    </row>
    <row r="68" spans="1:2">
      <c r="A68" s="3">
        <v>23498</v>
      </c>
      <c r="B68" s="64">
        <v>501.3</v>
      </c>
    </row>
    <row r="69" spans="1:2">
      <c r="A69" s="3">
        <v>23529</v>
      </c>
      <c r="B69" s="64">
        <v>501.8</v>
      </c>
    </row>
    <row r="70" spans="1:2">
      <c r="A70" s="3">
        <v>23559</v>
      </c>
      <c r="B70" s="64">
        <v>505.5</v>
      </c>
    </row>
    <row r="71" spans="1:2">
      <c r="A71" s="3">
        <v>23590</v>
      </c>
      <c r="B71" s="64">
        <v>508.2</v>
      </c>
    </row>
    <row r="72" spans="1:2">
      <c r="A72" s="3">
        <v>23621</v>
      </c>
      <c r="B72" s="64">
        <v>510.6</v>
      </c>
    </row>
    <row r="73" spans="1:2">
      <c r="A73" s="3">
        <v>23651</v>
      </c>
      <c r="B73" s="64">
        <v>511.6</v>
      </c>
    </row>
    <row r="74" spans="1:2">
      <c r="A74" s="3">
        <v>23682</v>
      </c>
      <c r="B74" s="64">
        <v>512.70000000000005</v>
      </c>
    </row>
    <row r="75" spans="1:2">
      <c r="A75" s="3">
        <v>23712</v>
      </c>
      <c r="B75" s="64">
        <v>513</v>
      </c>
    </row>
    <row r="76" spans="1:2">
      <c r="A76" s="3">
        <v>23743</v>
      </c>
      <c r="B76" s="64">
        <v>513.70000000000005</v>
      </c>
    </row>
    <row r="77" spans="1:2">
      <c r="A77" s="3">
        <v>23774</v>
      </c>
      <c r="B77" s="64">
        <v>514.4</v>
      </c>
    </row>
    <row r="78" spans="1:2">
      <c r="A78" s="3">
        <v>23802</v>
      </c>
      <c r="B78" s="64">
        <v>515.79999999999995</v>
      </c>
    </row>
    <row r="79" spans="1:2">
      <c r="A79" s="3">
        <v>23833</v>
      </c>
      <c r="B79" s="64">
        <v>516.29999999999995</v>
      </c>
    </row>
    <row r="80" spans="1:2">
      <c r="A80" s="3">
        <v>23863</v>
      </c>
      <c r="B80" s="64">
        <v>513.70000000000005</v>
      </c>
    </row>
    <row r="81" spans="1:2">
      <c r="A81" s="3">
        <v>23894</v>
      </c>
      <c r="B81" s="64">
        <v>513.1</v>
      </c>
    </row>
    <row r="82" spans="1:2">
      <c r="A82" s="3">
        <v>23924</v>
      </c>
      <c r="B82" s="64">
        <v>516.1</v>
      </c>
    </row>
    <row r="83" spans="1:2">
      <c r="A83" s="3">
        <v>23955</v>
      </c>
      <c r="B83" s="64">
        <v>518.9</v>
      </c>
    </row>
    <row r="84" spans="1:2">
      <c r="A84" s="3">
        <v>23986</v>
      </c>
      <c r="B84" s="64">
        <v>521.20000000000005</v>
      </c>
    </row>
    <row r="85" spans="1:2">
      <c r="A85" s="3">
        <v>24016</v>
      </c>
      <c r="B85" s="64">
        <v>524.5</v>
      </c>
    </row>
    <row r="86" spans="1:2">
      <c r="A86" s="3">
        <v>24047</v>
      </c>
      <c r="B86" s="64">
        <v>525</v>
      </c>
    </row>
    <row r="87" spans="1:2">
      <c r="A87" s="3">
        <v>24077</v>
      </c>
      <c r="B87" s="64">
        <v>526.79999999999995</v>
      </c>
    </row>
    <row r="88" spans="1:2">
      <c r="A88" s="3">
        <v>24108</v>
      </c>
      <c r="B88" s="64">
        <v>530.4</v>
      </c>
    </row>
    <row r="89" spans="1:2">
      <c r="A89" s="3">
        <v>24139</v>
      </c>
      <c r="B89" s="64">
        <v>528.70000000000005</v>
      </c>
    </row>
    <row r="90" spans="1:2">
      <c r="A90" s="3">
        <v>24167</v>
      </c>
      <c r="B90" s="64">
        <v>529.79999999999995</v>
      </c>
    </row>
    <row r="91" spans="1:2">
      <c r="A91" s="3">
        <v>24198</v>
      </c>
      <c r="B91" s="64">
        <v>532.20000000000005</v>
      </c>
    </row>
    <row r="92" spans="1:2">
      <c r="A92" s="3">
        <v>24228</v>
      </c>
      <c r="B92" s="64">
        <v>529.5</v>
      </c>
    </row>
    <row r="93" spans="1:2">
      <c r="A93" s="3">
        <v>24259</v>
      </c>
      <c r="B93" s="64">
        <v>530</v>
      </c>
    </row>
    <row r="94" spans="1:2">
      <c r="A94" s="3">
        <v>24289</v>
      </c>
      <c r="B94" s="64">
        <v>524.79999999999995</v>
      </c>
    </row>
    <row r="95" spans="1:2">
      <c r="A95" s="3">
        <v>24320</v>
      </c>
      <c r="B95" s="64">
        <v>523.1</v>
      </c>
    </row>
    <row r="96" spans="1:2">
      <c r="A96" s="3">
        <v>24351</v>
      </c>
      <c r="B96" s="64">
        <v>525.20000000000005</v>
      </c>
    </row>
    <row r="97" spans="1:2">
      <c r="A97" s="3">
        <v>24381</v>
      </c>
      <c r="B97" s="64">
        <v>521.20000000000005</v>
      </c>
    </row>
    <row r="98" spans="1:2">
      <c r="A98" s="3">
        <v>24412</v>
      </c>
      <c r="B98" s="64">
        <v>521.29999999999995</v>
      </c>
    </row>
    <row r="99" spans="1:2">
      <c r="A99" s="3">
        <v>24442</v>
      </c>
      <c r="B99" s="64">
        <v>522.5</v>
      </c>
    </row>
    <row r="100" spans="1:2">
      <c r="A100" s="3">
        <v>24473</v>
      </c>
      <c r="B100" s="64">
        <v>522.5</v>
      </c>
    </row>
    <row r="101" spans="1:2">
      <c r="A101" s="3">
        <v>24504</v>
      </c>
      <c r="B101" s="64">
        <v>524.20000000000005</v>
      </c>
    </row>
    <row r="102" spans="1:2">
      <c r="A102" s="3">
        <v>24532</v>
      </c>
      <c r="B102" s="64">
        <v>529.70000000000005</v>
      </c>
    </row>
    <row r="103" spans="1:2">
      <c r="A103" s="3">
        <v>24563</v>
      </c>
      <c r="B103" s="64">
        <v>526.29999999999995</v>
      </c>
    </row>
    <row r="104" spans="1:2">
      <c r="A104" s="3">
        <v>24593</v>
      </c>
      <c r="B104" s="64">
        <v>530.79999999999995</v>
      </c>
    </row>
    <row r="105" spans="1:2">
      <c r="A105" s="3">
        <v>24624</v>
      </c>
      <c r="B105" s="64">
        <v>531.5</v>
      </c>
    </row>
    <row r="106" spans="1:2">
      <c r="A106" s="3">
        <v>24654</v>
      </c>
      <c r="B106" s="64">
        <v>533.20000000000005</v>
      </c>
    </row>
    <row r="107" spans="1:2">
      <c r="A107" s="3">
        <v>24685</v>
      </c>
      <c r="B107" s="64">
        <v>536.4</v>
      </c>
    </row>
    <row r="108" spans="1:2">
      <c r="A108" s="3">
        <v>24716</v>
      </c>
      <c r="B108" s="64">
        <v>537.79999999999995</v>
      </c>
    </row>
    <row r="109" spans="1:2">
      <c r="A109" s="3">
        <v>24746</v>
      </c>
      <c r="B109" s="64">
        <v>538.9</v>
      </c>
    </row>
    <row r="110" spans="1:2">
      <c r="A110" s="3">
        <v>24777</v>
      </c>
      <c r="B110" s="64">
        <v>538.1</v>
      </c>
    </row>
    <row r="111" spans="1:2">
      <c r="A111" s="3">
        <v>24807</v>
      </c>
      <c r="B111" s="64">
        <v>539.1</v>
      </c>
    </row>
    <row r="112" spans="1:2">
      <c r="A112" s="3">
        <v>24838</v>
      </c>
      <c r="B112" s="64">
        <v>540.5</v>
      </c>
    </row>
    <row r="113" spans="1:2">
      <c r="A113" s="3">
        <v>24869</v>
      </c>
      <c r="B113" s="64">
        <v>540.1</v>
      </c>
    </row>
    <row r="114" spans="1:2">
      <c r="A114" s="3">
        <v>24898</v>
      </c>
      <c r="B114" s="64">
        <v>540.79999999999995</v>
      </c>
    </row>
    <row r="115" spans="1:2">
      <c r="A115" s="3">
        <v>24929</v>
      </c>
      <c r="B115" s="64">
        <v>542.4</v>
      </c>
    </row>
    <row r="116" spans="1:2">
      <c r="A116" s="3">
        <v>24959</v>
      </c>
      <c r="B116" s="64">
        <v>544.9</v>
      </c>
    </row>
    <row r="117" spans="1:2">
      <c r="A117" s="3">
        <v>24990</v>
      </c>
      <c r="B117" s="64">
        <v>545.79999999999995</v>
      </c>
    </row>
    <row r="118" spans="1:2">
      <c r="A118" s="3">
        <v>25020</v>
      </c>
      <c r="B118" s="64">
        <v>545.79999999999995</v>
      </c>
    </row>
    <row r="119" spans="1:2">
      <c r="A119" s="3">
        <v>25051</v>
      </c>
      <c r="B119" s="64">
        <v>548</v>
      </c>
    </row>
    <row r="120" spans="1:2">
      <c r="A120" s="3">
        <v>25082</v>
      </c>
      <c r="B120" s="64">
        <v>549</v>
      </c>
    </row>
    <row r="121" spans="1:2">
      <c r="A121" s="3">
        <v>25112</v>
      </c>
      <c r="B121" s="64">
        <v>549.6</v>
      </c>
    </row>
    <row r="122" spans="1:2">
      <c r="A122" s="3">
        <v>25143</v>
      </c>
      <c r="B122" s="64">
        <v>553.70000000000005</v>
      </c>
    </row>
    <row r="123" spans="1:2">
      <c r="A123" s="3">
        <v>25173</v>
      </c>
      <c r="B123" s="64">
        <v>554.5</v>
      </c>
    </row>
    <row r="124" spans="1:2">
      <c r="A124" s="3">
        <v>25204</v>
      </c>
      <c r="B124" s="64">
        <v>556.6</v>
      </c>
    </row>
    <row r="125" spans="1:2">
      <c r="A125" s="3">
        <v>25235</v>
      </c>
      <c r="B125" s="64">
        <v>556.70000000000005</v>
      </c>
    </row>
    <row r="126" spans="1:2">
      <c r="A126" s="3">
        <v>25263</v>
      </c>
      <c r="B126" s="64">
        <v>554</v>
      </c>
    </row>
    <row r="127" spans="1:2">
      <c r="A127" s="3">
        <v>25294</v>
      </c>
      <c r="B127" s="64">
        <v>552.9</v>
      </c>
    </row>
    <row r="128" spans="1:2">
      <c r="A128" s="3">
        <v>25324</v>
      </c>
      <c r="B128" s="64">
        <v>551.6</v>
      </c>
    </row>
    <row r="129" spans="1:2">
      <c r="A129" s="3">
        <v>25355</v>
      </c>
      <c r="B129" s="64">
        <v>550</v>
      </c>
    </row>
    <row r="130" spans="1:2">
      <c r="A130" s="3">
        <v>25385</v>
      </c>
      <c r="B130" s="64">
        <v>548.1</v>
      </c>
    </row>
    <row r="131" spans="1:2">
      <c r="A131" s="3">
        <v>25416</v>
      </c>
      <c r="B131" s="64">
        <v>546.6</v>
      </c>
    </row>
    <row r="132" spans="1:2">
      <c r="A132" s="3">
        <v>25447</v>
      </c>
      <c r="B132" s="64">
        <v>544.70000000000005</v>
      </c>
    </row>
    <row r="133" spans="1:2">
      <c r="A133" s="3">
        <v>25477</v>
      </c>
      <c r="B133" s="64">
        <v>544</v>
      </c>
    </row>
    <row r="134" spans="1:2">
      <c r="A134" s="3">
        <v>25508</v>
      </c>
      <c r="B134" s="64">
        <v>542.9</v>
      </c>
    </row>
    <row r="135" spans="1:2">
      <c r="A135" s="3">
        <v>25538</v>
      </c>
      <c r="B135" s="64">
        <v>540.79999999999995</v>
      </c>
    </row>
    <row r="136" spans="1:2">
      <c r="A136" s="3">
        <v>25569</v>
      </c>
      <c r="B136" s="64">
        <v>544.1</v>
      </c>
    </row>
    <row r="137" spans="1:2">
      <c r="A137" s="3">
        <v>25600</v>
      </c>
      <c r="B137" s="64">
        <v>538.1</v>
      </c>
    </row>
    <row r="138" spans="1:2">
      <c r="A138" s="3">
        <v>25628</v>
      </c>
      <c r="B138" s="64">
        <v>537.1</v>
      </c>
    </row>
    <row r="139" spans="1:2">
      <c r="A139" s="3">
        <v>25659</v>
      </c>
      <c r="B139" s="64">
        <v>536.9</v>
      </c>
    </row>
    <row r="140" spans="1:2">
      <c r="A140" s="3">
        <v>25689</v>
      </c>
      <c r="B140" s="64">
        <v>536.79999999999995</v>
      </c>
    </row>
    <row r="141" spans="1:2">
      <c r="A141" s="3">
        <v>25720</v>
      </c>
      <c r="B141" s="64">
        <v>535.1</v>
      </c>
    </row>
    <row r="142" spans="1:2">
      <c r="A142" s="3">
        <v>25750</v>
      </c>
      <c r="B142" s="64">
        <v>534.70000000000005</v>
      </c>
    </row>
    <row r="143" spans="1:2">
      <c r="A143" s="3">
        <v>25781</v>
      </c>
      <c r="B143" s="64">
        <v>538.20000000000005</v>
      </c>
    </row>
    <row r="144" spans="1:2">
      <c r="A144" s="3">
        <v>25812</v>
      </c>
      <c r="B144" s="64">
        <v>540.29999999999995</v>
      </c>
    </row>
    <row r="145" spans="1:2">
      <c r="A145" s="3">
        <v>25842</v>
      </c>
      <c r="B145" s="64">
        <v>540.4</v>
      </c>
    </row>
    <row r="146" spans="1:2">
      <c r="A146" s="3">
        <v>25873</v>
      </c>
      <c r="B146" s="64">
        <v>539.6</v>
      </c>
    </row>
    <row r="147" spans="1:2">
      <c r="A147" s="3">
        <v>25903</v>
      </c>
      <c r="B147" s="64">
        <v>538.70000000000005</v>
      </c>
    </row>
    <row r="148" spans="1:2">
      <c r="A148" s="3">
        <v>25934</v>
      </c>
      <c r="B148" s="64">
        <v>540.1</v>
      </c>
    </row>
    <row r="149" spans="1:2">
      <c r="A149" s="3">
        <v>25965</v>
      </c>
      <c r="B149" s="64">
        <v>544.9</v>
      </c>
    </row>
    <row r="150" spans="1:2">
      <c r="A150" s="3">
        <v>25993</v>
      </c>
      <c r="B150" s="64">
        <v>547</v>
      </c>
    </row>
    <row r="151" spans="1:2">
      <c r="A151" s="3">
        <v>26024</v>
      </c>
      <c r="B151" s="64">
        <v>548.6</v>
      </c>
    </row>
    <row r="152" spans="1:2">
      <c r="A152" s="3">
        <v>26054</v>
      </c>
      <c r="B152" s="64">
        <v>550.9</v>
      </c>
    </row>
    <row r="153" spans="1:2">
      <c r="A153" s="3">
        <v>26085</v>
      </c>
      <c r="B153" s="64">
        <v>551.9</v>
      </c>
    </row>
    <row r="154" spans="1:2">
      <c r="A154" s="3">
        <v>26115</v>
      </c>
      <c r="B154" s="64">
        <v>553.9</v>
      </c>
    </row>
    <row r="155" spans="1:2">
      <c r="A155" s="3">
        <v>26146</v>
      </c>
      <c r="B155" s="64">
        <v>554.29999999999995</v>
      </c>
    </row>
    <row r="156" spans="1:2">
      <c r="A156" s="3">
        <v>26177</v>
      </c>
      <c r="B156" s="64">
        <v>555.1</v>
      </c>
    </row>
    <row r="157" spans="1:2">
      <c r="A157" s="3">
        <v>26207</v>
      </c>
      <c r="B157" s="64">
        <v>555.5</v>
      </c>
    </row>
    <row r="158" spans="1:2">
      <c r="A158" s="3">
        <v>26238</v>
      </c>
      <c r="B158" s="64">
        <v>555.6</v>
      </c>
    </row>
    <row r="159" spans="1:2">
      <c r="A159" s="3">
        <v>26268</v>
      </c>
      <c r="B159" s="64">
        <v>555.5</v>
      </c>
    </row>
    <row r="160" spans="1:2">
      <c r="A160" s="3">
        <v>26299</v>
      </c>
      <c r="B160" s="64">
        <v>558.5</v>
      </c>
    </row>
    <row r="161" spans="1:2">
      <c r="A161" s="3">
        <v>26330</v>
      </c>
      <c r="B161" s="64">
        <v>561.1</v>
      </c>
    </row>
    <row r="162" spans="1:2">
      <c r="A162" s="3">
        <v>26359</v>
      </c>
      <c r="B162" s="64">
        <v>565.9</v>
      </c>
    </row>
    <row r="163" spans="1:2">
      <c r="A163" s="3">
        <v>26390</v>
      </c>
      <c r="B163" s="64">
        <v>567.70000000000005</v>
      </c>
    </row>
    <row r="164" spans="1:2">
      <c r="A164" s="3">
        <v>26420</v>
      </c>
      <c r="B164" s="64">
        <v>567.1</v>
      </c>
    </row>
    <row r="165" spans="1:2">
      <c r="A165" s="3">
        <v>26451</v>
      </c>
      <c r="B165" s="64">
        <v>567.4</v>
      </c>
    </row>
    <row r="166" spans="1:2">
      <c r="A166" s="3">
        <v>26481</v>
      </c>
      <c r="B166" s="64">
        <v>571.29999999999995</v>
      </c>
    </row>
    <row r="167" spans="1:2">
      <c r="A167" s="3">
        <v>26512</v>
      </c>
      <c r="B167" s="64">
        <v>574.9</v>
      </c>
    </row>
    <row r="168" spans="1:2">
      <c r="A168" s="3">
        <v>26543</v>
      </c>
      <c r="B168" s="64">
        <v>577.70000000000005</v>
      </c>
    </row>
    <row r="169" spans="1:2">
      <c r="A169" s="3">
        <v>26573</v>
      </c>
      <c r="B169" s="64">
        <v>580.6</v>
      </c>
    </row>
    <row r="170" spans="1:2">
      <c r="A170" s="3">
        <v>26604</v>
      </c>
      <c r="B170" s="64">
        <v>581.1</v>
      </c>
    </row>
    <row r="171" spans="1:2">
      <c r="A171" s="3">
        <v>26634</v>
      </c>
      <c r="B171" s="64">
        <v>586.4</v>
      </c>
    </row>
    <row r="172" spans="1:2">
      <c r="A172" s="3">
        <v>26665</v>
      </c>
      <c r="B172" s="64">
        <v>589</v>
      </c>
    </row>
    <row r="173" spans="1:2">
      <c r="A173" s="3">
        <v>26696</v>
      </c>
      <c r="B173" s="64">
        <v>586.5</v>
      </c>
    </row>
    <row r="174" spans="1:2">
      <c r="A174" s="3">
        <v>26724</v>
      </c>
      <c r="B174" s="64">
        <v>580</v>
      </c>
    </row>
    <row r="175" spans="1:2">
      <c r="A175" s="3">
        <v>26755</v>
      </c>
      <c r="B175" s="64">
        <v>578.29999999999995</v>
      </c>
    </row>
    <row r="176" spans="1:2">
      <c r="A176" s="3">
        <v>26785</v>
      </c>
      <c r="B176" s="64">
        <v>580.6</v>
      </c>
    </row>
    <row r="177" spans="1:2">
      <c r="A177" s="3">
        <v>26816</v>
      </c>
      <c r="B177" s="64">
        <v>580.79999999999995</v>
      </c>
    </row>
    <row r="178" spans="1:2">
      <c r="A178" s="3">
        <v>26846</v>
      </c>
      <c r="B178" s="64">
        <v>582.6</v>
      </c>
    </row>
    <row r="179" spans="1:2">
      <c r="A179" s="3">
        <v>26877</v>
      </c>
      <c r="B179" s="64">
        <v>572.70000000000005</v>
      </c>
    </row>
    <row r="180" spans="1:2">
      <c r="A180" s="3">
        <v>26908</v>
      </c>
      <c r="B180" s="64">
        <v>570.6</v>
      </c>
    </row>
    <row r="181" spans="1:2">
      <c r="A181" s="3">
        <v>26938</v>
      </c>
      <c r="B181" s="64">
        <v>568</v>
      </c>
    </row>
    <row r="182" spans="1:2">
      <c r="A182" s="3">
        <v>26969</v>
      </c>
      <c r="B182" s="64">
        <v>568.6</v>
      </c>
    </row>
    <row r="183" spans="1:2">
      <c r="A183" s="3">
        <v>26999</v>
      </c>
      <c r="B183" s="64">
        <v>567.79999999999995</v>
      </c>
    </row>
    <row r="184" spans="1:2">
      <c r="A184" s="3">
        <v>27030</v>
      </c>
      <c r="B184" s="64">
        <v>563.70000000000005</v>
      </c>
    </row>
    <row r="185" spans="1:2">
      <c r="A185" s="3">
        <v>27061</v>
      </c>
      <c r="B185" s="64">
        <v>560.9</v>
      </c>
    </row>
    <row r="186" spans="1:2">
      <c r="A186" s="3">
        <v>27089</v>
      </c>
      <c r="B186" s="64">
        <v>557.9</v>
      </c>
    </row>
    <row r="187" spans="1:2">
      <c r="A187" s="3">
        <v>27120</v>
      </c>
      <c r="B187" s="64">
        <v>555.5</v>
      </c>
    </row>
    <row r="188" spans="1:2">
      <c r="A188" s="3">
        <v>27150</v>
      </c>
      <c r="B188" s="64">
        <v>550.6</v>
      </c>
    </row>
    <row r="189" spans="1:2">
      <c r="A189" s="3">
        <v>27181</v>
      </c>
      <c r="B189" s="64">
        <v>548</v>
      </c>
    </row>
    <row r="190" spans="1:2">
      <c r="A190" s="3">
        <v>27211</v>
      </c>
      <c r="B190" s="64">
        <v>546.20000000000005</v>
      </c>
    </row>
    <row r="191" spans="1:2">
      <c r="A191" s="3">
        <v>27242</v>
      </c>
      <c r="B191" s="64">
        <v>541.29999999999995</v>
      </c>
    </row>
    <row r="192" spans="1:2">
      <c r="A192" s="3">
        <v>27273</v>
      </c>
      <c r="B192" s="64">
        <v>535.6</v>
      </c>
    </row>
    <row r="193" spans="1:2">
      <c r="A193" s="3">
        <v>27303</v>
      </c>
      <c r="B193" s="64">
        <v>533.9</v>
      </c>
    </row>
    <row r="194" spans="1:2">
      <c r="A194" s="3">
        <v>27334</v>
      </c>
      <c r="B194" s="64">
        <v>531.5</v>
      </c>
    </row>
    <row r="195" spans="1:2">
      <c r="A195" s="3">
        <v>27364</v>
      </c>
      <c r="B195" s="64">
        <v>528.29999999999995</v>
      </c>
    </row>
    <row r="196" spans="1:2">
      <c r="A196" s="3">
        <v>27395</v>
      </c>
      <c r="B196" s="64">
        <v>523.70000000000005</v>
      </c>
    </row>
    <row r="197" spans="1:2">
      <c r="A197" s="3">
        <v>27426</v>
      </c>
      <c r="B197" s="64">
        <v>522.79999999999995</v>
      </c>
    </row>
    <row r="198" spans="1:2">
      <c r="A198" s="3">
        <v>27454</v>
      </c>
      <c r="B198" s="64">
        <v>523.5</v>
      </c>
    </row>
    <row r="199" spans="1:2">
      <c r="A199" s="3">
        <v>27485</v>
      </c>
      <c r="B199" s="64">
        <v>521.1</v>
      </c>
    </row>
    <row r="200" spans="1:2">
      <c r="A200" s="3">
        <v>27515</v>
      </c>
      <c r="B200" s="64">
        <v>525.79999999999995</v>
      </c>
    </row>
    <row r="201" spans="1:2">
      <c r="A201" s="3">
        <v>27546</v>
      </c>
      <c r="B201" s="64">
        <v>527.9</v>
      </c>
    </row>
    <row r="202" spans="1:2">
      <c r="A202" s="3">
        <v>27576</v>
      </c>
      <c r="B202" s="64">
        <v>525.4</v>
      </c>
    </row>
    <row r="203" spans="1:2">
      <c r="A203" s="3">
        <v>27607</v>
      </c>
      <c r="B203" s="64">
        <v>524.20000000000005</v>
      </c>
    </row>
    <row r="204" spans="1:2">
      <c r="A204" s="3">
        <v>27638</v>
      </c>
      <c r="B204" s="64">
        <v>523.29999999999995</v>
      </c>
    </row>
    <row r="205" spans="1:2">
      <c r="A205" s="3">
        <v>27668</v>
      </c>
      <c r="B205" s="64">
        <v>519.9</v>
      </c>
    </row>
    <row r="206" spans="1:2">
      <c r="A206" s="3">
        <v>27699</v>
      </c>
      <c r="B206" s="64">
        <v>518.6</v>
      </c>
    </row>
    <row r="207" spans="1:2">
      <c r="A207" s="3">
        <v>27729</v>
      </c>
      <c r="B207" s="64">
        <v>516.4</v>
      </c>
    </row>
    <row r="208" spans="1:2">
      <c r="A208" s="3">
        <v>27760</v>
      </c>
      <c r="B208" s="64">
        <v>516.79999999999995</v>
      </c>
    </row>
    <row r="209" spans="1:2">
      <c r="A209" s="3">
        <v>27791</v>
      </c>
      <c r="B209" s="64">
        <v>520.20000000000005</v>
      </c>
    </row>
    <row r="210" spans="1:2">
      <c r="A210" s="3">
        <v>27820</v>
      </c>
      <c r="B210" s="64">
        <v>522.70000000000005</v>
      </c>
    </row>
    <row r="211" spans="1:2">
      <c r="A211" s="3">
        <v>27851</v>
      </c>
      <c r="B211" s="64">
        <v>525.29999999999995</v>
      </c>
    </row>
    <row r="212" spans="1:2">
      <c r="A212" s="3">
        <v>27881</v>
      </c>
      <c r="B212" s="64">
        <v>524.6</v>
      </c>
    </row>
    <row r="213" spans="1:2">
      <c r="A213" s="3">
        <v>27912</v>
      </c>
      <c r="B213" s="64">
        <v>522.4</v>
      </c>
    </row>
    <row r="214" spans="1:2">
      <c r="A214" s="3">
        <v>27942</v>
      </c>
      <c r="B214" s="64">
        <v>521.4</v>
      </c>
    </row>
    <row r="215" spans="1:2">
      <c r="A215" s="3">
        <v>27973</v>
      </c>
      <c r="B215" s="64">
        <v>521.79999999999995</v>
      </c>
    </row>
    <row r="216" spans="1:2">
      <c r="A216" s="3">
        <v>28004</v>
      </c>
      <c r="B216" s="64">
        <v>520.1</v>
      </c>
    </row>
    <row r="217" spans="1:2">
      <c r="A217" s="3">
        <v>28034</v>
      </c>
      <c r="B217" s="64">
        <v>521.6</v>
      </c>
    </row>
    <row r="218" spans="1:2">
      <c r="A218" s="3">
        <v>28065</v>
      </c>
      <c r="B218" s="64">
        <v>522.5</v>
      </c>
    </row>
    <row r="219" spans="1:2">
      <c r="A219" s="3">
        <v>28095</v>
      </c>
      <c r="B219" s="64">
        <v>524.29999999999995</v>
      </c>
    </row>
    <row r="220" spans="1:2">
      <c r="A220" s="3">
        <v>28126</v>
      </c>
      <c r="B220" s="64">
        <v>525.20000000000005</v>
      </c>
    </row>
    <row r="221" spans="1:2">
      <c r="A221" s="3">
        <v>28157</v>
      </c>
      <c r="B221" s="64">
        <v>525.29999999999995</v>
      </c>
    </row>
    <row r="222" spans="1:2">
      <c r="A222" s="3">
        <v>28185</v>
      </c>
      <c r="B222" s="64">
        <v>526.70000000000005</v>
      </c>
    </row>
    <row r="223" spans="1:2">
      <c r="A223" s="3">
        <v>28216</v>
      </c>
      <c r="B223" s="64">
        <v>526.70000000000005</v>
      </c>
    </row>
    <row r="224" spans="1:2">
      <c r="A224" s="3">
        <v>28246</v>
      </c>
      <c r="B224" s="64">
        <v>526.9</v>
      </c>
    </row>
    <row r="225" spans="1:2">
      <c r="A225" s="3">
        <v>28277</v>
      </c>
      <c r="B225" s="64">
        <v>526.9</v>
      </c>
    </row>
    <row r="226" spans="1:2">
      <c r="A226" s="3">
        <v>28307</v>
      </c>
      <c r="B226" s="64">
        <v>526.6</v>
      </c>
    </row>
    <row r="227" spans="1:2">
      <c r="A227" s="3">
        <v>28338</v>
      </c>
      <c r="B227" s="64">
        <v>527.5</v>
      </c>
    </row>
    <row r="228" spans="1:2">
      <c r="A228" s="3">
        <v>28369</v>
      </c>
      <c r="B228" s="64">
        <v>529.4</v>
      </c>
    </row>
    <row r="229" spans="1:2">
      <c r="A229" s="3">
        <v>28399</v>
      </c>
      <c r="B229" s="64">
        <v>529.9</v>
      </c>
    </row>
    <row r="230" spans="1:2">
      <c r="A230" s="3">
        <v>28430</v>
      </c>
      <c r="B230" s="64">
        <v>530</v>
      </c>
    </row>
    <row r="231" spans="1:2">
      <c r="A231" s="3">
        <v>28460</v>
      </c>
      <c r="B231" s="64">
        <v>531.1</v>
      </c>
    </row>
    <row r="232" spans="1:2">
      <c r="A232" s="3">
        <v>28491</v>
      </c>
      <c r="B232" s="64">
        <v>533.29999999999995</v>
      </c>
    </row>
    <row r="233" spans="1:2">
      <c r="A233" s="3">
        <v>28522</v>
      </c>
      <c r="B233" s="64">
        <v>532.20000000000005</v>
      </c>
    </row>
    <row r="234" spans="1:2">
      <c r="A234" s="3">
        <v>28550</v>
      </c>
      <c r="B234" s="64">
        <v>531.5</v>
      </c>
    </row>
    <row r="235" spans="1:2">
      <c r="A235" s="3">
        <v>28581</v>
      </c>
      <c r="B235" s="64">
        <v>531.9</v>
      </c>
    </row>
    <row r="236" spans="1:2">
      <c r="A236" s="3">
        <v>28611</v>
      </c>
      <c r="B236" s="64">
        <v>534.70000000000005</v>
      </c>
    </row>
    <row r="237" spans="1:2">
      <c r="A237" s="3">
        <v>28642</v>
      </c>
      <c r="B237" s="64">
        <v>533.70000000000005</v>
      </c>
    </row>
    <row r="238" spans="1:2">
      <c r="A238" s="3">
        <v>28672</v>
      </c>
      <c r="B238" s="64">
        <v>530.70000000000005</v>
      </c>
    </row>
    <row r="239" spans="1:2">
      <c r="A239" s="3">
        <v>28703</v>
      </c>
      <c r="B239" s="64">
        <v>530.5</v>
      </c>
    </row>
    <row r="240" spans="1:2">
      <c r="A240" s="3">
        <v>28734</v>
      </c>
      <c r="B240" s="64">
        <v>529.6</v>
      </c>
    </row>
    <row r="241" spans="1:2">
      <c r="A241" s="3">
        <v>28764</v>
      </c>
      <c r="B241" s="64">
        <v>526.5</v>
      </c>
    </row>
    <row r="242" spans="1:2">
      <c r="A242" s="3">
        <v>28795</v>
      </c>
      <c r="B242" s="64">
        <v>526.5</v>
      </c>
    </row>
    <row r="243" spans="1:2">
      <c r="A243" s="3">
        <v>28825</v>
      </c>
      <c r="B243" s="64">
        <v>526.20000000000005</v>
      </c>
    </row>
    <row r="244" spans="1:2">
      <c r="A244" s="3">
        <v>28856</v>
      </c>
      <c r="B244" s="64">
        <v>523.5</v>
      </c>
    </row>
    <row r="245" spans="1:2">
      <c r="A245" s="3">
        <v>28887</v>
      </c>
      <c r="B245" s="64">
        <v>520.1</v>
      </c>
    </row>
    <row r="246" spans="1:2">
      <c r="A246" s="3">
        <v>28915</v>
      </c>
      <c r="B246" s="64">
        <v>518.6</v>
      </c>
    </row>
    <row r="247" spans="1:2">
      <c r="A247" s="3">
        <v>28946</v>
      </c>
      <c r="B247" s="64">
        <v>521.20000000000005</v>
      </c>
    </row>
    <row r="248" spans="1:2">
      <c r="A248" s="3">
        <v>28976</v>
      </c>
      <c r="B248" s="64">
        <v>517.6</v>
      </c>
    </row>
    <row r="249" spans="1:2">
      <c r="A249" s="3">
        <v>29007</v>
      </c>
      <c r="B249" s="64">
        <v>517.20000000000005</v>
      </c>
    </row>
    <row r="250" spans="1:2">
      <c r="A250" s="3">
        <v>29037</v>
      </c>
      <c r="B250" s="64">
        <v>516.70000000000005</v>
      </c>
    </row>
    <row r="251" spans="1:2">
      <c r="A251" s="3">
        <v>29068</v>
      </c>
      <c r="B251" s="64">
        <v>514</v>
      </c>
    </row>
    <row r="252" spans="1:2">
      <c r="A252" s="3">
        <v>29099</v>
      </c>
      <c r="B252" s="64">
        <v>509.8</v>
      </c>
    </row>
    <row r="253" spans="1:2">
      <c r="A253" s="3">
        <v>29129</v>
      </c>
      <c r="B253" s="64">
        <v>506.4</v>
      </c>
    </row>
    <row r="254" spans="1:2">
      <c r="A254" s="3">
        <v>29160</v>
      </c>
      <c r="B254" s="64">
        <v>501.1</v>
      </c>
    </row>
    <row r="255" spans="1:2">
      <c r="A255" s="3">
        <v>29190</v>
      </c>
      <c r="B255" s="64">
        <v>496.5</v>
      </c>
    </row>
    <row r="256" spans="1:2">
      <c r="A256" s="3">
        <v>29221</v>
      </c>
      <c r="B256" s="64">
        <v>494.6</v>
      </c>
    </row>
    <row r="257" spans="1:2">
      <c r="A257" s="3">
        <v>29252</v>
      </c>
      <c r="B257" s="64">
        <v>493.8</v>
      </c>
    </row>
    <row r="258" spans="1:2">
      <c r="A258" s="3">
        <v>29281</v>
      </c>
      <c r="B258" s="64">
        <v>484.9</v>
      </c>
    </row>
    <row r="259" spans="1:2">
      <c r="A259" s="3">
        <v>29312</v>
      </c>
      <c r="B259" s="64">
        <v>474.4</v>
      </c>
    </row>
    <row r="260" spans="1:2">
      <c r="A260" s="3">
        <v>29342</v>
      </c>
      <c r="B260" s="64">
        <v>471</v>
      </c>
    </row>
    <row r="261" spans="1:2">
      <c r="A261" s="3">
        <v>29373</v>
      </c>
      <c r="B261" s="64">
        <v>471.6</v>
      </c>
    </row>
    <row r="262" spans="1:2">
      <c r="A262" s="3">
        <v>29403</v>
      </c>
      <c r="B262" s="64">
        <v>477</v>
      </c>
    </row>
    <row r="263" spans="1:2">
      <c r="A263" s="3">
        <v>29434</v>
      </c>
      <c r="B263" s="64">
        <v>479.8</v>
      </c>
    </row>
    <row r="264" spans="1:2">
      <c r="A264" s="3">
        <v>29465</v>
      </c>
      <c r="B264" s="64">
        <v>482.5</v>
      </c>
    </row>
    <row r="265" spans="1:2">
      <c r="A265" s="3">
        <v>29495</v>
      </c>
      <c r="B265" s="64">
        <v>482.9</v>
      </c>
    </row>
    <row r="266" spans="1:2">
      <c r="A266" s="3">
        <v>29526</v>
      </c>
      <c r="B266" s="64">
        <v>479.8</v>
      </c>
    </row>
    <row r="267" spans="1:2">
      <c r="A267" s="3">
        <v>29556</v>
      </c>
      <c r="B267" s="64">
        <v>472.8</v>
      </c>
    </row>
    <row r="268" spans="1:2">
      <c r="A268" s="3">
        <v>29587</v>
      </c>
      <c r="B268" s="64">
        <v>471.7</v>
      </c>
    </row>
    <row r="269" spans="1:2">
      <c r="A269" s="3">
        <v>29618</v>
      </c>
      <c r="B269" s="64">
        <v>471.4</v>
      </c>
    </row>
    <row r="270" spans="1:2">
      <c r="A270" s="3">
        <v>29646</v>
      </c>
      <c r="B270" s="64">
        <v>472.9</v>
      </c>
    </row>
    <row r="271" spans="1:2">
      <c r="A271" s="3">
        <v>29677</v>
      </c>
      <c r="B271" s="64">
        <v>479.7</v>
      </c>
    </row>
    <row r="272" spans="1:2">
      <c r="A272" s="3">
        <v>29707</v>
      </c>
      <c r="B272" s="64">
        <v>473.5</v>
      </c>
    </row>
    <row r="273" spans="1:2">
      <c r="A273" s="3">
        <v>29738</v>
      </c>
      <c r="B273" s="64">
        <v>469.8</v>
      </c>
    </row>
    <row r="274" spans="1:2">
      <c r="A274" s="3">
        <v>29768</v>
      </c>
      <c r="B274" s="64">
        <v>466.6</v>
      </c>
    </row>
    <row r="275" spans="1:2">
      <c r="A275" s="3">
        <v>29799</v>
      </c>
      <c r="B275" s="64">
        <v>463</v>
      </c>
    </row>
    <row r="276" spans="1:2">
      <c r="A276" s="3">
        <v>29830</v>
      </c>
      <c r="B276" s="64">
        <v>458.6</v>
      </c>
    </row>
    <row r="277" spans="1:2">
      <c r="A277" s="3">
        <v>29860</v>
      </c>
      <c r="B277" s="64">
        <v>458.7</v>
      </c>
    </row>
    <row r="278" spans="1:2">
      <c r="A278" s="3">
        <v>29891</v>
      </c>
      <c r="B278" s="64">
        <v>459.8</v>
      </c>
    </row>
    <row r="279" spans="1:2">
      <c r="A279" s="3">
        <v>29921</v>
      </c>
      <c r="B279" s="64">
        <v>464.1</v>
      </c>
    </row>
    <row r="280" spans="1:2">
      <c r="A280" s="3">
        <v>29952</v>
      </c>
      <c r="B280" s="64">
        <v>469</v>
      </c>
    </row>
    <row r="281" spans="1:2">
      <c r="A281" s="3">
        <v>29983</v>
      </c>
      <c r="B281" s="64">
        <v>466.6</v>
      </c>
    </row>
    <row r="282" spans="1:2">
      <c r="A282" s="3">
        <v>30011</v>
      </c>
      <c r="B282" s="64">
        <v>467.5</v>
      </c>
    </row>
    <row r="283" spans="1:2">
      <c r="A283" s="3">
        <v>30042</v>
      </c>
      <c r="B283" s="64">
        <v>470.6</v>
      </c>
    </row>
    <row r="284" spans="1:2">
      <c r="A284" s="3">
        <v>30072</v>
      </c>
      <c r="B284" s="64">
        <v>465.8</v>
      </c>
    </row>
    <row r="285" spans="1:2">
      <c r="A285" s="3">
        <v>30103</v>
      </c>
      <c r="B285" s="64">
        <v>461.3</v>
      </c>
    </row>
    <row r="286" spans="1:2">
      <c r="A286" s="3">
        <v>30133</v>
      </c>
      <c r="B286" s="64">
        <v>459.5</v>
      </c>
    </row>
    <row r="287" spans="1:2">
      <c r="A287" s="3">
        <v>30164</v>
      </c>
      <c r="B287" s="64">
        <v>462</v>
      </c>
    </row>
    <row r="288" spans="1:2">
      <c r="A288" s="3">
        <v>30195</v>
      </c>
      <c r="B288" s="64">
        <v>467.7</v>
      </c>
    </row>
    <row r="289" spans="1:2">
      <c r="A289" s="3">
        <v>30225</v>
      </c>
      <c r="B289" s="64">
        <v>473.5</v>
      </c>
    </row>
    <row r="290" spans="1:2">
      <c r="A290" s="3">
        <v>30256</v>
      </c>
      <c r="B290" s="64">
        <v>481.1</v>
      </c>
    </row>
    <row r="291" spans="1:2">
      <c r="A291" s="3">
        <v>30286</v>
      </c>
      <c r="B291" s="64">
        <v>486</v>
      </c>
    </row>
    <row r="292" spans="1:2">
      <c r="A292" s="3">
        <v>30317</v>
      </c>
      <c r="B292" s="64">
        <v>487.4</v>
      </c>
    </row>
    <row r="293" spans="1:2">
      <c r="A293" s="3">
        <v>30348</v>
      </c>
      <c r="B293" s="64">
        <v>494.2</v>
      </c>
    </row>
    <row r="294" spans="1:2">
      <c r="A294" s="3">
        <v>30376</v>
      </c>
      <c r="B294" s="64">
        <v>500.1</v>
      </c>
    </row>
    <row r="295" spans="1:2">
      <c r="A295" s="3">
        <v>30407</v>
      </c>
      <c r="B295" s="64">
        <v>499.2</v>
      </c>
    </row>
    <row r="296" spans="1:2">
      <c r="A296" s="3">
        <v>30437</v>
      </c>
      <c r="B296" s="64">
        <v>504</v>
      </c>
    </row>
    <row r="297" spans="1:2">
      <c r="A297" s="3">
        <v>30468</v>
      </c>
      <c r="B297" s="64">
        <v>507</v>
      </c>
    </row>
    <row r="298" spans="1:2">
      <c r="A298" s="3">
        <v>30498</v>
      </c>
      <c r="B298" s="64">
        <v>508.8</v>
      </c>
    </row>
    <row r="299" spans="1:2">
      <c r="A299" s="3">
        <v>30529</v>
      </c>
      <c r="B299" s="64">
        <v>510</v>
      </c>
    </row>
    <row r="300" spans="1:2">
      <c r="A300" s="3">
        <v>30560</v>
      </c>
      <c r="B300" s="64">
        <v>510.8</v>
      </c>
    </row>
    <row r="301" spans="1:2">
      <c r="A301" s="3">
        <v>30590</v>
      </c>
      <c r="B301" s="64">
        <v>513.1</v>
      </c>
    </row>
    <row r="302" spans="1:2">
      <c r="A302" s="3">
        <v>30621</v>
      </c>
      <c r="B302" s="64">
        <v>513.4</v>
      </c>
    </row>
    <row r="303" spans="1:2">
      <c r="A303" s="3">
        <v>30651</v>
      </c>
      <c r="B303" s="64">
        <v>514.20000000000005</v>
      </c>
    </row>
    <row r="304" spans="1:2">
      <c r="A304" s="3">
        <v>30682</v>
      </c>
      <c r="B304" s="64">
        <v>514.29999999999995</v>
      </c>
    </row>
    <row r="305" spans="1:2">
      <c r="A305" s="3">
        <v>30713</v>
      </c>
      <c r="B305" s="64">
        <v>514.1</v>
      </c>
    </row>
    <row r="306" spans="1:2">
      <c r="A306" s="3">
        <v>30742</v>
      </c>
      <c r="B306" s="64">
        <v>516.4</v>
      </c>
    </row>
    <row r="307" spans="1:2">
      <c r="A307" s="3">
        <v>30773</v>
      </c>
      <c r="B307" s="64">
        <v>517.9</v>
      </c>
    </row>
    <row r="308" spans="1:2">
      <c r="A308" s="3">
        <v>30803</v>
      </c>
      <c r="B308" s="64">
        <v>518.6</v>
      </c>
    </row>
    <row r="309" spans="1:2">
      <c r="A309" s="3">
        <v>30834</v>
      </c>
      <c r="B309" s="64">
        <v>520.9</v>
      </c>
    </row>
    <row r="310" spans="1:2">
      <c r="A310" s="3">
        <v>30864</v>
      </c>
      <c r="B310" s="64">
        <v>519.6</v>
      </c>
    </row>
    <row r="311" spans="1:2">
      <c r="A311" s="3">
        <v>30895</v>
      </c>
      <c r="B311" s="64">
        <v>518.20000000000005</v>
      </c>
    </row>
    <row r="312" spans="1:2">
      <c r="A312" s="3">
        <v>30926</v>
      </c>
      <c r="B312" s="64">
        <v>518.70000000000005</v>
      </c>
    </row>
    <row r="313" spans="1:2">
      <c r="A313" s="3">
        <v>30956</v>
      </c>
      <c r="B313" s="64">
        <v>517.29999999999995</v>
      </c>
    </row>
    <row r="314" spans="1:2">
      <c r="A314" s="3">
        <v>30987</v>
      </c>
      <c r="B314" s="64">
        <v>519.9</v>
      </c>
    </row>
    <row r="315" spans="1:2">
      <c r="A315" s="3">
        <v>31017</v>
      </c>
      <c r="B315" s="64">
        <v>522.79999999999995</v>
      </c>
    </row>
    <row r="316" spans="1:2">
      <c r="A316" s="3">
        <v>31048</v>
      </c>
      <c r="B316" s="64">
        <v>527</v>
      </c>
    </row>
    <row r="317" spans="1:2">
      <c r="A317" s="3">
        <v>31079</v>
      </c>
      <c r="B317" s="64">
        <v>530.20000000000005</v>
      </c>
    </row>
    <row r="318" spans="1:2">
      <c r="A318" s="3">
        <v>31107</v>
      </c>
      <c r="B318" s="64">
        <v>530.5</v>
      </c>
    </row>
    <row r="319" spans="1:2">
      <c r="A319" s="3">
        <v>31138</v>
      </c>
      <c r="B319" s="64">
        <v>533.1</v>
      </c>
    </row>
    <row r="320" spans="1:2">
      <c r="A320" s="3">
        <v>31168</v>
      </c>
      <c r="B320" s="64">
        <v>536.5</v>
      </c>
    </row>
    <row r="321" spans="1:2">
      <c r="A321" s="3">
        <v>31199</v>
      </c>
      <c r="B321" s="64">
        <v>541.70000000000005</v>
      </c>
    </row>
    <row r="322" spans="1:2">
      <c r="A322" s="3">
        <v>31229</v>
      </c>
      <c r="B322" s="64">
        <v>547</v>
      </c>
    </row>
    <row r="323" spans="1:2">
      <c r="A323" s="3">
        <v>31260</v>
      </c>
      <c r="B323" s="64">
        <v>552.5</v>
      </c>
    </row>
    <row r="324" spans="1:2">
      <c r="A324" s="3">
        <v>31291</v>
      </c>
      <c r="B324" s="64">
        <v>558.1</v>
      </c>
    </row>
    <row r="325" spans="1:2">
      <c r="A325" s="3">
        <v>31321</v>
      </c>
      <c r="B325" s="64">
        <v>560.20000000000005</v>
      </c>
    </row>
    <row r="326" spans="1:2">
      <c r="A326" s="3">
        <v>31352</v>
      </c>
      <c r="B326" s="64">
        <v>561.70000000000005</v>
      </c>
    </row>
    <row r="327" spans="1:2">
      <c r="A327" s="3">
        <v>31382</v>
      </c>
      <c r="B327" s="64">
        <v>566</v>
      </c>
    </row>
    <row r="328" spans="1:2">
      <c r="A328" s="3">
        <v>31413</v>
      </c>
      <c r="B328" s="64">
        <v>565.4</v>
      </c>
    </row>
    <row r="329" spans="1:2">
      <c r="A329" s="3">
        <v>31444</v>
      </c>
      <c r="B329" s="64">
        <v>569.9</v>
      </c>
    </row>
    <row r="330" spans="1:2">
      <c r="A330" s="3">
        <v>31472</v>
      </c>
      <c r="B330" s="64">
        <v>580.70000000000005</v>
      </c>
    </row>
    <row r="331" spans="1:2">
      <c r="A331" s="3">
        <v>31503</v>
      </c>
      <c r="B331" s="64">
        <v>589.70000000000005</v>
      </c>
    </row>
    <row r="332" spans="1:2">
      <c r="A332" s="3">
        <v>31533</v>
      </c>
      <c r="B332" s="64">
        <v>598.20000000000005</v>
      </c>
    </row>
    <row r="333" spans="1:2">
      <c r="A333" s="3">
        <v>31564</v>
      </c>
      <c r="B333" s="64">
        <v>603.79999999999995</v>
      </c>
    </row>
    <row r="334" spans="1:2">
      <c r="A334" s="3">
        <v>31594</v>
      </c>
      <c r="B334" s="64">
        <v>612.1</v>
      </c>
    </row>
    <row r="335" spans="1:2">
      <c r="A335" s="3">
        <v>31625</v>
      </c>
      <c r="B335" s="64">
        <v>619.29999999999995</v>
      </c>
    </row>
    <row r="336" spans="1:2">
      <c r="A336" s="3">
        <v>31656</v>
      </c>
      <c r="B336" s="64">
        <v>624.9</v>
      </c>
    </row>
    <row r="337" spans="1:2">
      <c r="A337" s="3">
        <v>31686</v>
      </c>
      <c r="B337" s="64">
        <v>630.6</v>
      </c>
    </row>
    <row r="338" spans="1:2">
      <c r="A338" s="3">
        <v>31717</v>
      </c>
      <c r="B338" s="64">
        <v>638.9</v>
      </c>
    </row>
    <row r="339" spans="1:2">
      <c r="A339" s="3">
        <v>31747</v>
      </c>
      <c r="B339" s="64">
        <v>654.1</v>
      </c>
    </row>
    <row r="340" spans="1:2">
      <c r="A340" s="3">
        <v>31778</v>
      </c>
      <c r="B340" s="64">
        <v>655.5</v>
      </c>
    </row>
    <row r="341" spans="1:2">
      <c r="A341" s="3">
        <v>31809</v>
      </c>
      <c r="B341" s="64">
        <v>653.6</v>
      </c>
    </row>
    <row r="342" spans="1:2">
      <c r="A342" s="3">
        <v>31837</v>
      </c>
      <c r="B342" s="64">
        <v>654</v>
      </c>
    </row>
    <row r="343" spans="1:2">
      <c r="A343" s="3">
        <v>31868</v>
      </c>
      <c r="B343" s="64">
        <v>660.1</v>
      </c>
    </row>
    <row r="344" spans="1:2">
      <c r="A344" s="3">
        <v>31898</v>
      </c>
      <c r="B344" s="64">
        <v>660</v>
      </c>
    </row>
    <row r="345" spans="1:2">
      <c r="A345" s="3">
        <v>31929</v>
      </c>
      <c r="B345" s="64">
        <v>654.79999999999995</v>
      </c>
    </row>
    <row r="346" spans="1:2">
      <c r="A346" s="3">
        <v>31959</v>
      </c>
      <c r="B346" s="64">
        <v>652.9</v>
      </c>
    </row>
    <row r="347" spans="1:2">
      <c r="A347" s="3">
        <v>31990</v>
      </c>
      <c r="B347" s="64">
        <v>651.70000000000005</v>
      </c>
    </row>
    <row r="348" spans="1:2">
      <c r="A348" s="3">
        <v>32021</v>
      </c>
      <c r="B348" s="64">
        <v>651.79999999999995</v>
      </c>
    </row>
    <row r="349" spans="1:2">
      <c r="A349" s="3">
        <v>32051</v>
      </c>
      <c r="B349" s="64">
        <v>657.6</v>
      </c>
    </row>
    <row r="350" spans="1:2">
      <c r="A350" s="3">
        <v>32082</v>
      </c>
      <c r="B350" s="64">
        <v>652.70000000000005</v>
      </c>
    </row>
    <row r="351" spans="1:2">
      <c r="A351" s="3">
        <v>32112</v>
      </c>
      <c r="B351" s="64">
        <v>649</v>
      </c>
    </row>
    <row r="352" spans="1:2">
      <c r="A352" s="3">
        <v>32143</v>
      </c>
      <c r="B352" s="64">
        <v>651.9</v>
      </c>
    </row>
    <row r="353" spans="1:2">
      <c r="A353" s="3">
        <v>32174</v>
      </c>
      <c r="B353" s="64">
        <v>652.1</v>
      </c>
    </row>
    <row r="354" spans="1:2">
      <c r="A354" s="3">
        <v>32203</v>
      </c>
      <c r="B354" s="64">
        <v>653.9</v>
      </c>
    </row>
    <row r="355" spans="1:2">
      <c r="A355" s="3">
        <v>32234</v>
      </c>
      <c r="B355" s="64">
        <v>655.4</v>
      </c>
    </row>
    <row r="356" spans="1:2">
      <c r="A356" s="3">
        <v>32264</v>
      </c>
      <c r="B356" s="64">
        <v>656.8</v>
      </c>
    </row>
    <row r="357" spans="1:2">
      <c r="A357" s="3">
        <v>32295</v>
      </c>
      <c r="B357" s="64">
        <v>659.6</v>
      </c>
    </row>
    <row r="358" spans="1:2">
      <c r="A358" s="3">
        <v>32325</v>
      </c>
      <c r="B358" s="64">
        <v>659.4</v>
      </c>
    </row>
    <row r="359" spans="1:2">
      <c r="A359" s="3">
        <v>32356</v>
      </c>
      <c r="B359" s="64">
        <v>658.2</v>
      </c>
    </row>
    <row r="360" spans="1:2">
      <c r="A360" s="3">
        <v>32387</v>
      </c>
      <c r="B360" s="64">
        <v>655.8</v>
      </c>
    </row>
    <row r="361" spans="1:2">
      <c r="A361" s="3">
        <v>32417</v>
      </c>
      <c r="B361" s="64">
        <v>653.29999999999995</v>
      </c>
    </row>
    <row r="362" spans="1:2">
      <c r="A362" s="3">
        <v>32448</v>
      </c>
      <c r="B362" s="64">
        <v>652.5</v>
      </c>
    </row>
    <row r="363" spans="1:2">
      <c r="A363" s="3">
        <v>32478</v>
      </c>
      <c r="B363" s="64">
        <v>651.79999999999995</v>
      </c>
    </row>
    <row r="364" spans="1:2">
      <c r="A364" s="3">
        <v>32509</v>
      </c>
      <c r="B364" s="64">
        <v>648.29999999999995</v>
      </c>
    </row>
    <row r="365" spans="1:2">
      <c r="A365" s="3">
        <v>32540</v>
      </c>
      <c r="B365" s="64">
        <v>644.6</v>
      </c>
    </row>
    <row r="366" spans="1:2">
      <c r="A366" s="3">
        <v>32568</v>
      </c>
      <c r="B366" s="64">
        <v>640.79999999999995</v>
      </c>
    </row>
    <row r="367" spans="1:2">
      <c r="A367" s="3">
        <v>32599</v>
      </c>
      <c r="B367" s="64">
        <v>633</v>
      </c>
    </row>
    <row r="368" spans="1:2">
      <c r="A368" s="3">
        <v>32629</v>
      </c>
      <c r="B368" s="64">
        <v>626.5</v>
      </c>
    </row>
    <row r="369" spans="1:2">
      <c r="A369" s="3">
        <v>32660</v>
      </c>
      <c r="B369" s="64">
        <v>623.29999999999995</v>
      </c>
    </row>
    <row r="370" spans="1:2">
      <c r="A370" s="3">
        <v>32690</v>
      </c>
      <c r="B370" s="64">
        <v>624.70000000000005</v>
      </c>
    </row>
    <row r="371" spans="1:2">
      <c r="A371" s="3">
        <v>32721</v>
      </c>
      <c r="B371" s="64">
        <v>626</v>
      </c>
    </row>
    <row r="372" spans="1:2">
      <c r="A372" s="3">
        <v>32752</v>
      </c>
      <c r="B372" s="64">
        <v>625.79999999999995</v>
      </c>
    </row>
    <row r="373" spans="1:2">
      <c r="A373" s="3">
        <v>32782</v>
      </c>
      <c r="B373" s="64">
        <v>627.29999999999995</v>
      </c>
    </row>
    <row r="374" spans="1:2">
      <c r="A374" s="3">
        <v>32813</v>
      </c>
      <c r="B374" s="64">
        <v>625.79999999999995</v>
      </c>
    </row>
    <row r="375" spans="1:2">
      <c r="A375" s="3">
        <v>32843</v>
      </c>
      <c r="B375" s="64">
        <v>627.79999999999995</v>
      </c>
    </row>
    <row r="376" spans="1:2">
      <c r="A376" s="3">
        <v>32874</v>
      </c>
      <c r="B376" s="64">
        <v>623.79999999999995</v>
      </c>
    </row>
    <row r="377" spans="1:2">
      <c r="A377" s="3">
        <v>32905</v>
      </c>
      <c r="B377" s="64">
        <v>623.5</v>
      </c>
    </row>
    <row r="378" spans="1:2">
      <c r="A378" s="3">
        <v>32933</v>
      </c>
      <c r="B378" s="64">
        <v>623.29999999999995</v>
      </c>
    </row>
    <row r="379" spans="1:2">
      <c r="A379" s="3">
        <v>32964</v>
      </c>
      <c r="B379" s="64">
        <v>625.4</v>
      </c>
    </row>
    <row r="380" spans="1:2">
      <c r="A380" s="3">
        <v>32994</v>
      </c>
      <c r="B380" s="64">
        <v>622.9</v>
      </c>
    </row>
    <row r="381" spans="1:2">
      <c r="A381" s="3">
        <v>33025</v>
      </c>
      <c r="B381" s="64">
        <v>622.6</v>
      </c>
    </row>
    <row r="382" spans="1:2">
      <c r="A382" s="3">
        <v>33055</v>
      </c>
      <c r="B382" s="64">
        <v>620.79999999999995</v>
      </c>
    </row>
    <row r="383" spans="1:2">
      <c r="A383" s="3">
        <v>33086</v>
      </c>
      <c r="B383" s="64">
        <v>619.79999999999995</v>
      </c>
    </row>
    <row r="384" spans="1:2">
      <c r="A384" s="3">
        <v>33117</v>
      </c>
      <c r="B384" s="64">
        <v>619</v>
      </c>
    </row>
    <row r="385" spans="1:2">
      <c r="A385" s="3">
        <v>33147</v>
      </c>
      <c r="B385" s="64">
        <v>614.6</v>
      </c>
    </row>
    <row r="386" spans="1:2">
      <c r="A386" s="3">
        <v>33178</v>
      </c>
      <c r="B386" s="64">
        <v>614.9</v>
      </c>
    </row>
    <row r="387" spans="1:2">
      <c r="A387" s="3">
        <v>33208</v>
      </c>
      <c r="B387" s="64">
        <v>614.5</v>
      </c>
    </row>
    <row r="388" spans="1:2">
      <c r="A388" s="3">
        <v>33239</v>
      </c>
      <c r="B388" s="64">
        <v>614.1</v>
      </c>
    </row>
    <row r="389" spans="1:2">
      <c r="A389" s="3">
        <v>33270</v>
      </c>
      <c r="B389" s="64">
        <v>617.70000000000005</v>
      </c>
    </row>
    <row r="390" spans="1:2">
      <c r="A390" s="3">
        <v>33298</v>
      </c>
      <c r="B390" s="64">
        <v>622.20000000000005</v>
      </c>
    </row>
    <row r="391" spans="1:2">
      <c r="A391" s="3">
        <v>33329</v>
      </c>
      <c r="B391" s="64">
        <v>624.1</v>
      </c>
    </row>
    <row r="392" spans="1:2">
      <c r="A392" s="3">
        <v>33359</v>
      </c>
      <c r="B392" s="64">
        <v>626</v>
      </c>
    </row>
    <row r="393" spans="1:2">
      <c r="A393" s="3">
        <v>33390</v>
      </c>
      <c r="B393" s="64">
        <v>629.9</v>
      </c>
    </row>
    <row r="394" spans="1:2">
      <c r="A394" s="3">
        <v>33420</v>
      </c>
      <c r="B394" s="64">
        <v>632.6</v>
      </c>
    </row>
    <row r="395" spans="1:2">
      <c r="A395" s="3">
        <v>33451</v>
      </c>
      <c r="B395" s="64">
        <v>634.6</v>
      </c>
    </row>
    <row r="396" spans="1:2">
      <c r="A396" s="3">
        <v>33482</v>
      </c>
      <c r="B396" s="64">
        <v>634.79999999999995</v>
      </c>
    </row>
    <row r="397" spans="1:2">
      <c r="A397" s="3">
        <v>33512</v>
      </c>
      <c r="B397" s="64">
        <v>639.9</v>
      </c>
    </row>
    <row r="398" spans="1:2">
      <c r="A398" s="3">
        <v>33543</v>
      </c>
      <c r="B398" s="64">
        <v>644.1</v>
      </c>
    </row>
    <row r="399" spans="1:2">
      <c r="A399" s="3">
        <v>33573</v>
      </c>
      <c r="B399" s="64">
        <v>649.1</v>
      </c>
    </row>
    <row r="400" spans="1:2">
      <c r="A400" s="3">
        <v>33604</v>
      </c>
      <c r="B400" s="64">
        <v>658.3</v>
      </c>
    </row>
    <row r="401" spans="1:2">
      <c r="A401" s="3">
        <v>33635</v>
      </c>
      <c r="B401" s="64">
        <v>667.5</v>
      </c>
    </row>
    <row r="402" spans="1:2">
      <c r="A402" s="3">
        <v>33664</v>
      </c>
      <c r="B402" s="64">
        <v>673.4</v>
      </c>
    </row>
    <row r="403" spans="1:2">
      <c r="A403" s="3">
        <v>33695</v>
      </c>
      <c r="B403" s="64">
        <v>677</v>
      </c>
    </row>
    <row r="404" spans="1:2">
      <c r="A404" s="3">
        <v>33725</v>
      </c>
      <c r="B404" s="64">
        <v>680.5</v>
      </c>
    </row>
    <row r="405" spans="1:2">
      <c r="A405" s="3">
        <v>33756</v>
      </c>
      <c r="B405" s="64">
        <v>681.2</v>
      </c>
    </row>
    <row r="406" spans="1:2">
      <c r="A406" s="3">
        <v>33786</v>
      </c>
      <c r="B406" s="64">
        <v>685.6</v>
      </c>
    </row>
    <row r="407" spans="1:2">
      <c r="A407" s="3">
        <v>33817</v>
      </c>
      <c r="B407" s="64">
        <v>691.5</v>
      </c>
    </row>
    <row r="408" spans="1:2">
      <c r="A408" s="3">
        <v>33848</v>
      </c>
      <c r="B408" s="64">
        <v>700.2</v>
      </c>
    </row>
    <row r="409" spans="1:2">
      <c r="A409" s="3">
        <v>33878</v>
      </c>
      <c r="B409" s="64">
        <v>708.3</v>
      </c>
    </row>
    <row r="410" spans="1:2">
      <c r="A410" s="3">
        <v>33909</v>
      </c>
      <c r="B410" s="64">
        <v>714.8</v>
      </c>
    </row>
    <row r="411" spans="1:2">
      <c r="A411" s="3">
        <v>33939</v>
      </c>
      <c r="B411" s="64">
        <v>720.2</v>
      </c>
    </row>
    <row r="412" spans="1:2">
      <c r="A412" s="3">
        <v>33970</v>
      </c>
      <c r="B412" s="64">
        <v>721.6</v>
      </c>
    </row>
    <row r="413" spans="1:2">
      <c r="A413" s="3">
        <v>34001</v>
      </c>
      <c r="B413" s="64">
        <v>722.2</v>
      </c>
    </row>
    <row r="414" spans="1:2">
      <c r="A414" s="3">
        <v>34029</v>
      </c>
      <c r="B414" s="64">
        <v>724.6</v>
      </c>
    </row>
    <row r="415" spans="1:2">
      <c r="A415" s="3">
        <v>34060</v>
      </c>
      <c r="B415" s="64">
        <v>728.5</v>
      </c>
    </row>
    <row r="416" spans="1:2">
      <c r="A416" s="3">
        <v>34090</v>
      </c>
      <c r="B416" s="64">
        <v>739.2</v>
      </c>
    </row>
    <row r="417" spans="1:2">
      <c r="A417" s="3">
        <v>34121</v>
      </c>
      <c r="B417" s="64">
        <v>745</v>
      </c>
    </row>
    <row r="418" spans="1:2">
      <c r="A418" s="3">
        <v>34151</v>
      </c>
      <c r="B418" s="64">
        <v>750.6</v>
      </c>
    </row>
    <row r="419" spans="1:2">
      <c r="A419" s="3">
        <v>34182</v>
      </c>
      <c r="B419" s="64">
        <v>755.7</v>
      </c>
    </row>
    <row r="420" spans="1:2">
      <c r="A420" s="3">
        <v>34213</v>
      </c>
      <c r="B420" s="64">
        <v>761.5</v>
      </c>
    </row>
    <row r="421" spans="1:2">
      <c r="A421" s="3">
        <v>34243</v>
      </c>
      <c r="B421" s="64">
        <v>764.5</v>
      </c>
    </row>
    <row r="422" spans="1:2">
      <c r="A422" s="3">
        <v>34274</v>
      </c>
      <c r="B422" s="64">
        <v>769.9</v>
      </c>
    </row>
    <row r="423" spans="1:2">
      <c r="A423" s="3">
        <v>34304</v>
      </c>
      <c r="B423" s="64">
        <v>772.1</v>
      </c>
    </row>
    <row r="424" spans="1:2">
      <c r="A424" s="3">
        <v>34335</v>
      </c>
      <c r="B424" s="64">
        <v>773.5</v>
      </c>
    </row>
    <row r="425" spans="1:2">
      <c r="A425" s="3">
        <v>34366</v>
      </c>
      <c r="B425" s="64">
        <v>774.6</v>
      </c>
    </row>
    <row r="426" spans="1:2">
      <c r="A426" s="3">
        <v>34394</v>
      </c>
      <c r="B426" s="64">
        <v>775.1</v>
      </c>
    </row>
    <row r="427" spans="1:2">
      <c r="A427" s="3">
        <v>34425</v>
      </c>
      <c r="B427" s="64">
        <v>775.2</v>
      </c>
    </row>
    <row r="428" spans="1:2">
      <c r="A428" s="3">
        <v>34455</v>
      </c>
      <c r="B428" s="64">
        <v>775.1</v>
      </c>
    </row>
    <row r="429" spans="1:2">
      <c r="A429" s="3">
        <v>34486</v>
      </c>
      <c r="B429" s="64">
        <v>774.3</v>
      </c>
    </row>
    <row r="430" spans="1:2">
      <c r="A430" s="3">
        <v>34516</v>
      </c>
      <c r="B430" s="64">
        <v>775.4</v>
      </c>
    </row>
    <row r="431" spans="1:2">
      <c r="A431" s="3">
        <v>34547</v>
      </c>
      <c r="B431" s="64">
        <v>772.2</v>
      </c>
    </row>
    <row r="432" spans="1:2">
      <c r="A432" s="3">
        <v>34578</v>
      </c>
      <c r="B432" s="64">
        <v>771.5</v>
      </c>
    </row>
    <row r="433" spans="1:2">
      <c r="A433" s="3">
        <v>34608</v>
      </c>
      <c r="B433" s="64">
        <v>769.9</v>
      </c>
    </row>
    <row r="434" spans="1:2">
      <c r="A434" s="3">
        <v>34639</v>
      </c>
      <c r="B434" s="64">
        <v>768.3</v>
      </c>
    </row>
    <row r="435" spans="1:2">
      <c r="A435" s="3">
        <v>34669</v>
      </c>
      <c r="B435" s="64">
        <v>766.6</v>
      </c>
    </row>
    <row r="436" spans="1:2">
      <c r="A436" s="3">
        <v>34700</v>
      </c>
      <c r="B436" s="64">
        <v>765</v>
      </c>
    </row>
    <row r="437" spans="1:2">
      <c r="A437" s="3">
        <v>34731</v>
      </c>
      <c r="B437" s="64">
        <v>760.4</v>
      </c>
    </row>
    <row r="438" spans="1:2">
      <c r="A438" s="3">
        <v>34759</v>
      </c>
      <c r="B438" s="64">
        <v>758.4</v>
      </c>
    </row>
    <row r="439" spans="1:2">
      <c r="A439" s="3">
        <v>34790</v>
      </c>
      <c r="B439" s="64">
        <v>757.1</v>
      </c>
    </row>
    <row r="440" spans="1:2">
      <c r="A440" s="3">
        <v>34820</v>
      </c>
      <c r="B440" s="64">
        <v>753</v>
      </c>
    </row>
    <row r="441" spans="1:2">
      <c r="A441" s="3">
        <v>34851</v>
      </c>
      <c r="B441" s="64">
        <v>750.8</v>
      </c>
    </row>
    <row r="442" spans="1:2">
      <c r="A442" s="3">
        <v>34881</v>
      </c>
      <c r="B442" s="64">
        <v>750.7</v>
      </c>
    </row>
    <row r="443" spans="1:2">
      <c r="A443" s="3">
        <v>34912</v>
      </c>
      <c r="B443" s="64">
        <v>749.1</v>
      </c>
    </row>
    <row r="444" spans="1:2">
      <c r="A444" s="3">
        <v>34943</v>
      </c>
      <c r="B444" s="64">
        <v>745.9</v>
      </c>
    </row>
    <row r="445" spans="1:2">
      <c r="A445" s="3">
        <v>34973</v>
      </c>
      <c r="B445" s="64">
        <v>740.9</v>
      </c>
    </row>
    <row r="446" spans="1:2">
      <c r="A446" s="3">
        <v>35004</v>
      </c>
      <c r="B446" s="64">
        <v>737.9</v>
      </c>
    </row>
    <row r="447" spans="1:2">
      <c r="A447" s="3">
        <v>35034</v>
      </c>
      <c r="B447" s="64">
        <v>732.6</v>
      </c>
    </row>
    <row r="448" spans="1:2">
      <c r="A448" s="3">
        <v>35065</v>
      </c>
      <c r="B448" s="64">
        <v>726.2</v>
      </c>
    </row>
    <row r="449" spans="1:2">
      <c r="A449" s="3">
        <v>35096</v>
      </c>
      <c r="B449" s="64">
        <v>721.6</v>
      </c>
    </row>
    <row r="450" spans="1:2">
      <c r="A450" s="3">
        <v>35125</v>
      </c>
      <c r="B450" s="64">
        <v>721.9</v>
      </c>
    </row>
    <row r="451" spans="1:2">
      <c r="A451" s="3">
        <v>35156</v>
      </c>
      <c r="B451" s="64">
        <v>720.6</v>
      </c>
    </row>
    <row r="452" spans="1:2">
      <c r="A452" s="3">
        <v>35186</v>
      </c>
      <c r="B452" s="64">
        <v>713.9</v>
      </c>
    </row>
    <row r="453" spans="1:2">
      <c r="A453" s="3">
        <v>35217</v>
      </c>
      <c r="B453" s="64">
        <v>711.7</v>
      </c>
    </row>
    <row r="454" spans="1:2">
      <c r="A454" s="3">
        <v>35247</v>
      </c>
      <c r="B454" s="64">
        <v>708.5</v>
      </c>
    </row>
    <row r="455" spans="1:2">
      <c r="A455" s="3">
        <v>35278</v>
      </c>
      <c r="B455" s="64">
        <v>700.8</v>
      </c>
    </row>
    <row r="456" spans="1:2">
      <c r="A456" s="3">
        <v>35309</v>
      </c>
      <c r="B456" s="64">
        <v>695.1</v>
      </c>
    </row>
    <row r="457" spans="1:2">
      <c r="A457" s="3">
        <v>35339</v>
      </c>
      <c r="B457" s="64">
        <v>686.3</v>
      </c>
    </row>
    <row r="458" spans="1:2">
      <c r="A458" s="3">
        <v>35370</v>
      </c>
      <c r="B458" s="64">
        <v>682.7</v>
      </c>
    </row>
    <row r="459" spans="1:2">
      <c r="A459" s="3">
        <v>35400</v>
      </c>
      <c r="B459" s="64">
        <v>679.6</v>
      </c>
    </row>
    <row r="460" spans="1:2">
      <c r="A460" s="3">
        <v>35431</v>
      </c>
      <c r="B460" s="64">
        <v>678.3</v>
      </c>
    </row>
    <row r="461" spans="1:2">
      <c r="A461" s="3">
        <v>35462</v>
      </c>
      <c r="B461" s="64">
        <v>675.5</v>
      </c>
    </row>
    <row r="462" spans="1:2">
      <c r="A462" s="3">
        <v>35490</v>
      </c>
      <c r="B462" s="64">
        <v>671.2</v>
      </c>
    </row>
    <row r="463" spans="1:2">
      <c r="A463" s="3">
        <v>35521</v>
      </c>
      <c r="B463" s="64">
        <v>665.4</v>
      </c>
    </row>
    <row r="464" spans="1:2">
      <c r="A464" s="3">
        <v>35551</v>
      </c>
      <c r="B464" s="64">
        <v>665.3</v>
      </c>
    </row>
    <row r="465" spans="1:2">
      <c r="A465" s="3">
        <v>35582</v>
      </c>
      <c r="B465" s="64">
        <v>665.5</v>
      </c>
    </row>
    <row r="466" spans="1:2">
      <c r="A466" s="3">
        <v>35612</v>
      </c>
      <c r="B466" s="64">
        <v>664.3</v>
      </c>
    </row>
    <row r="467" spans="1:2">
      <c r="A467" s="3">
        <v>35643</v>
      </c>
      <c r="B467" s="64">
        <v>668.7</v>
      </c>
    </row>
    <row r="468" spans="1:2">
      <c r="A468" s="3">
        <v>35674</v>
      </c>
      <c r="B468" s="64">
        <v>661.8</v>
      </c>
    </row>
    <row r="469" spans="1:2">
      <c r="A469" s="3">
        <v>35704</v>
      </c>
      <c r="B469" s="64">
        <v>659.8</v>
      </c>
    </row>
    <row r="470" spans="1:2">
      <c r="A470" s="3">
        <v>35735</v>
      </c>
      <c r="B470" s="64">
        <v>662.3</v>
      </c>
    </row>
    <row r="471" spans="1:2">
      <c r="A471" s="3">
        <v>35765</v>
      </c>
      <c r="B471" s="64">
        <v>662.7</v>
      </c>
    </row>
    <row r="472" spans="1:2">
      <c r="A472" s="3">
        <v>35796</v>
      </c>
      <c r="B472" s="64">
        <v>663</v>
      </c>
    </row>
    <row r="473" spans="1:2">
      <c r="A473" s="3">
        <v>35827</v>
      </c>
      <c r="B473" s="64">
        <v>665.3</v>
      </c>
    </row>
    <row r="474" spans="1:2">
      <c r="A474" s="3">
        <v>35855</v>
      </c>
      <c r="B474" s="64">
        <v>664.8</v>
      </c>
    </row>
    <row r="475" spans="1:2">
      <c r="A475" s="3">
        <v>35886</v>
      </c>
      <c r="B475" s="64">
        <v>663.7</v>
      </c>
    </row>
    <row r="476" spans="1:2">
      <c r="A476" s="3">
        <v>35916</v>
      </c>
      <c r="B476" s="64">
        <v>663.7</v>
      </c>
    </row>
    <row r="477" spans="1:2">
      <c r="A477" s="3">
        <v>35947</v>
      </c>
      <c r="B477" s="64">
        <v>661.1</v>
      </c>
    </row>
    <row r="478" spans="1:2">
      <c r="A478" s="3">
        <v>35977</v>
      </c>
      <c r="B478" s="64">
        <v>658.8</v>
      </c>
    </row>
    <row r="479" spans="1:2">
      <c r="A479" s="3">
        <v>36008</v>
      </c>
      <c r="B479" s="64">
        <v>658.4</v>
      </c>
    </row>
    <row r="480" spans="1:2">
      <c r="A480" s="3">
        <v>36039</v>
      </c>
      <c r="B480" s="64">
        <v>660.5</v>
      </c>
    </row>
    <row r="481" spans="1:2">
      <c r="A481" s="3">
        <v>36069</v>
      </c>
      <c r="B481" s="64">
        <v>662.6</v>
      </c>
    </row>
    <row r="482" spans="1:2">
      <c r="A482" s="3">
        <v>36100</v>
      </c>
      <c r="B482" s="64">
        <v>667.2</v>
      </c>
    </row>
    <row r="483" spans="1:2">
      <c r="A483" s="3">
        <v>36130</v>
      </c>
      <c r="B483" s="64">
        <v>666.1</v>
      </c>
    </row>
    <row r="484" spans="1:2">
      <c r="A484" s="3">
        <v>36161</v>
      </c>
      <c r="B484" s="64">
        <v>666.7</v>
      </c>
    </row>
    <row r="485" spans="1:2">
      <c r="A485" s="3">
        <v>36192</v>
      </c>
      <c r="B485" s="64">
        <v>665.9</v>
      </c>
    </row>
    <row r="486" spans="1:2">
      <c r="A486" s="3">
        <v>36220</v>
      </c>
      <c r="B486" s="64">
        <v>665.4</v>
      </c>
    </row>
    <row r="487" spans="1:2">
      <c r="A487" s="3">
        <v>36251</v>
      </c>
      <c r="B487" s="64">
        <v>664</v>
      </c>
    </row>
    <row r="488" spans="1:2">
      <c r="A488" s="3">
        <v>36281</v>
      </c>
      <c r="B488" s="64">
        <v>664.9</v>
      </c>
    </row>
    <row r="489" spans="1:2">
      <c r="A489" s="3">
        <v>36312</v>
      </c>
      <c r="B489" s="64">
        <v>662.5</v>
      </c>
    </row>
    <row r="490" spans="1:2">
      <c r="A490" s="3">
        <v>36342</v>
      </c>
      <c r="B490" s="64">
        <v>659.3</v>
      </c>
    </row>
    <row r="491" spans="1:2">
      <c r="A491" s="3">
        <v>36373</v>
      </c>
      <c r="B491" s="64">
        <v>657.8</v>
      </c>
    </row>
    <row r="492" spans="1:2">
      <c r="A492" s="3">
        <v>36404</v>
      </c>
      <c r="B492" s="64">
        <v>653.5</v>
      </c>
    </row>
    <row r="493" spans="1:2">
      <c r="A493" s="3">
        <v>36434</v>
      </c>
      <c r="B493" s="64">
        <v>656.3</v>
      </c>
    </row>
    <row r="494" spans="1:2">
      <c r="A494" s="3">
        <v>36465</v>
      </c>
      <c r="B494" s="64">
        <v>659.6</v>
      </c>
    </row>
    <row r="495" spans="1:2">
      <c r="A495" s="3">
        <v>36495</v>
      </c>
      <c r="B495" s="64">
        <v>664.8</v>
      </c>
    </row>
    <row r="496" spans="1:2">
      <c r="A496" s="3">
        <v>36526</v>
      </c>
      <c r="B496" s="64">
        <v>662.8</v>
      </c>
    </row>
    <row r="497" spans="1:2">
      <c r="A497" s="3">
        <v>36557</v>
      </c>
      <c r="B497" s="64">
        <v>652.1</v>
      </c>
    </row>
    <row r="498" spans="1:2">
      <c r="A498" s="3">
        <v>36586</v>
      </c>
      <c r="B498" s="64">
        <v>647.70000000000005</v>
      </c>
    </row>
    <row r="499" spans="1:2">
      <c r="A499" s="3">
        <v>36617</v>
      </c>
      <c r="B499" s="64">
        <v>652.79999999999995</v>
      </c>
    </row>
    <row r="500" spans="1:2">
      <c r="A500" s="3">
        <v>36647</v>
      </c>
      <c r="B500" s="64">
        <v>645.4</v>
      </c>
    </row>
    <row r="501" spans="1:2">
      <c r="A501" s="3">
        <v>36678</v>
      </c>
      <c r="B501" s="64">
        <v>640.29999999999995</v>
      </c>
    </row>
    <row r="502" spans="1:2">
      <c r="A502" s="3">
        <v>36708</v>
      </c>
      <c r="B502" s="64">
        <v>639</v>
      </c>
    </row>
    <row r="503" spans="1:2">
      <c r="A503" s="3">
        <v>36739</v>
      </c>
      <c r="B503" s="64">
        <v>637.1</v>
      </c>
    </row>
    <row r="504" spans="1:2">
      <c r="A504" s="3">
        <v>36770</v>
      </c>
      <c r="B504" s="64">
        <v>633.5</v>
      </c>
    </row>
    <row r="505" spans="1:2">
      <c r="A505" s="3">
        <v>36800</v>
      </c>
      <c r="B505" s="64">
        <v>631.79999999999995</v>
      </c>
    </row>
    <row r="506" spans="1:2">
      <c r="A506" s="3">
        <v>36831</v>
      </c>
      <c r="B506" s="64">
        <v>627.1</v>
      </c>
    </row>
    <row r="507" spans="1:2">
      <c r="A507" s="3">
        <v>36861</v>
      </c>
      <c r="B507" s="64">
        <v>623.5</v>
      </c>
    </row>
    <row r="508" spans="1:2">
      <c r="A508" s="3">
        <v>36892</v>
      </c>
      <c r="B508" s="64">
        <v>624.5</v>
      </c>
    </row>
    <row r="509" spans="1:2">
      <c r="A509" s="3">
        <v>36923</v>
      </c>
      <c r="B509" s="64">
        <v>625.70000000000005</v>
      </c>
    </row>
    <row r="510" spans="1:2">
      <c r="A510" s="3">
        <v>36951</v>
      </c>
      <c r="B510" s="64">
        <v>629.70000000000005</v>
      </c>
    </row>
    <row r="511" spans="1:2">
      <c r="A511" s="3">
        <v>36982</v>
      </c>
      <c r="B511" s="64">
        <v>633</v>
      </c>
    </row>
    <row r="512" spans="1:2">
      <c r="A512" s="3">
        <v>37012</v>
      </c>
      <c r="B512" s="64">
        <v>630.9</v>
      </c>
    </row>
    <row r="513" spans="1:2">
      <c r="A513" s="3">
        <v>37043</v>
      </c>
      <c r="B513" s="64">
        <v>633.79999999999995</v>
      </c>
    </row>
    <row r="514" spans="1:2">
      <c r="A514" s="3">
        <v>37073</v>
      </c>
      <c r="B514" s="64">
        <v>642</v>
      </c>
    </row>
    <row r="515" spans="1:2">
      <c r="A515" s="3">
        <v>37104</v>
      </c>
      <c r="B515" s="64">
        <v>648.4</v>
      </c>
    </row>
    <row r="516" spans="1:2">
      <c r="A516" s="3">
        <v>37135</v>
      </c>
      <c r="B516" s="64">
        <v>677</v>
      </c>
    </row>
    <row r="517" spans="1:2">
      <c r="A517" s="3">
        <v>37165</v>
      </c>
      <c r="B517" s="64">
        <v>656.4</v>
      </c>
    </row>
    <row r="518" spans="1:2">
      <c r="A518" s="3">
        <v>37196</v>
      </c>
      <c r="B518" s="64">
        <v>659.7</v>
      </c>
    </row>
    <row r="519" spans="1:2">
      <c r="A519" s="3">
        <v>37226</v>
      </c>
      <c r="B519" s="64">
        <v>667</v>
      </c>
    </row>
    <row r="520" spans="1:2">
      <c r="A520" s="3">
        <v>37257</v>
      </c>
      <c r="B520" s="64">
        <v>670.1</v>
      </c>
    </row>
    <row r="521" spans="1:2">
      <c r="A521" s="3">
        <v>37288</v>
      </c>
      <c r="B521" s="64">
        <v>668.9</v>
      </c>
    </row>
    <row r="522" spans="1:2">
      <c r="A522" s="3">
        <v>37316</v>
      </c>
      <c r="B522" s="64">
        <v>668.5</v>
      </c>
    </row>
    <row r="523" spans="1:2">
      <c r="A523" s="3">
        <v>37347</v>
      </c>
      <c r="B523" s="64">
        <v>662</v>
      </c>
    </row>
    <row r="524" spans="1:2">
      <c r="A524" s="3">
        <v>37377</v>
      </c>
      <c r="B524" s="64">
        <v>662.6</v>
      </c>
    </row>
    <row r="525" spans="1:2">
      <c r="A525" s="3">
        <v>37408</v>
      </c>
      <c r="B525" s="64">
        <v>664.4</v>
      </c>
    </row>
    <row r="526" spans="1:2">
      <c r="A526" s="3">
        <v>37438</v>
      </c>
      <c r="B526" s="64">
        <v>666.2</v>
      </c>
    </row>
    <row r="527" spans="1:2">
      <c r="A527" s="3">
        <v>37469</v>
      </c>
      <c r="B527" s="64">
        <v>657.7</v>
      </c>
    </row>
    <row r="528" spans="1:2">
      <c r="A528" s="3">
        <v>37500</v>
      </c>
      <c r="B528" s="64">
        <v>661.6</v>
      </c>
    </row>
    <row r="529" spans="1:2">
      <c r="A529" s="3">
        <v>37530</v>
      </c>
      <c r="B529" s="64">
        <v>664.5</v>
      </c>
    </row>
    <row r="530" spans="1:2">
      <c r="A530" s="3">
        <v>37561</v>
      </c>
      <c r="B530" s="64">
        <v>666.4</v>
      </c>
    </row>
    <row r="531" spans="1:2">
      <c r="A531" s="3">
        <v>37591</v>
      </c>
      <c r="B531" s="64">
        <v>671.2</v>
      </c>
    </row>
    <row r="532" spans="1:2">
      <c r="A532" s="3">
        <v>37622</v>
      </c>
      <c r="B532" s="64">
        <v>672.1</v>
      </c>
    </row>
    <row r="533" spans="1:2">
      <c r="A533" s="3">
        <v>37653</v>
      </c>
      <c r="B533" s="64">
        <v>674.4</v>
      </c>
    </row>
    <row r="534" spans="1:2">
      <c r="A534" s="3">
        <v>37681</v>
      </c>
      <c r="B534" s="64">
        <v>673.9</v>
      </c>
    </row>
    <row r="535" spans="1:2">
      <c r="A535" s="3">
        <v>37712</v>
      </c>
      <c r="B535" s="64">
        <v>682.3</v>
      </c>
    </row>
    <row r="536" spans="1:2">
      <c r="A536" s="3">
        <v>37742</v>
      </c>
      <c r="B536" s="64">
        <v>693.7</v>
      </c>
    </row>
    <row r="537" spans="1:2">
      <c r="A537" s="3">
        <v>37773</v>
      </c>
      <c r="B537" s="64">
        <v>699.6</v>
      </c>
    </row>
    <row r="538" spans="1:2">
      <c r="A538" s="3">
        <v>37803</v>
      </c>
      <c r="B538" s="64">
        <v>700.9</v>
      </c>
    </row>
    <row r="539" spans="1:2">
      <c r="A539" s="3">
        <v>37834</v>
      </c>
      <c r="B539" s="64">
        <v>702.7</v>
      </c>
    </row>
    <row r="540" spans="1:2">
      <c r="A540" s="3">
        <v>37865</v>
      </c>
      <c r="B540" s="64">
        <v>700.8</v>
      </c>
    </row>
    <row r="541" spans="1:2">
      <c r="A541" s="3">
        <v>37895</v>
      </c>
      <c r="B541" s="64">
        <v>701.9</v>
      </c>
    </row>
    <row r="542" spans="1:2">
      <c r="A542" s="3">
        <v>37926</v>
      </c>
      <c r="B542" s="64">
        <v>702.2</v>
      </c>
    </row>
    <row r="543" spans="1:2">
      <c r="A543" s="3">
        <v>37956</v>
      </c>
      <c r="B543" s="64">
        <v>704.2</v>
      </c>
    </row>
    <row r="544" spans="1:2">
      <c r="A544" s="3">
        <v>37987</v>
      </c>
      <c r="B544" s="64">
        <v>701</v>
      </c>
    </row>
    <row r="545" spans="1:2">
      <c r="A545" s="3">
        <v>38018</v>
      </c>
      <c r="B545" s="64">
        <v>707.8</v>
      </c>
    </row>
    <row r="546" spans="1:2">
      <c r="A546" s="3">
        <v>38047</v>
      </c>
      <c r="B546" s="64">
        <v>710.2</v>
      </c>
    </row>
    <row r="547" spans="1:2">
      <c r="A547" s="3">
        <v>38078</v>
      </c>
      <c r="B547" s="64">
        <v>711.2</v>
      </c>
    </row>
    <row r="548" spans="1:2">
      <c r="A548" s="3">
        <v>38108</v>
      </c>
      <c r="B548" s="64">
        <v>708.4</v>
      </c>
    </row>
    <row r="549" spans="1:2">
      <c r="A549" s="3">
        <v>38139</v>
      </c>
      <c r="B549" s="64">
        <v>710.8</v>
      </c>
    </row>
    <row r="550" spans="1:2">
      <c r="A550" s="3">
        <v>38169</v>
      </c>
      <c r="B550" s="64">
        <v>709</v>
      </c>
    </row>
    <row r="551" spans="1:2">
      <c r="A551" s="3">
        <v>38200</v>
      </c>
      <c r="B551" s="64">
        <v>715.8</v>
      </c>
    </row>
    <row r="552" spans="1:2">
      <c r="A552" s="3">
        <v>38231</v>
      </c>
      <c r="B552" s="64">
        <v>717.9</v>
      </c>
    </row>
    <row r="553" spans="1:2">
      <c r="A553" s="3">
        <v>38261</v>
      </c>
      <c r="B553" s="64">
        <v>714</v>
      </c>
    </row>
    <row r="554" spans="1:2">
      <c r="A554" s="3">
        <v>38292</v>
      </c>
      <c r="B554" s="64">
        <v>716.8</v>
      </c>
    </row>
    <row r="555" spans="1:2">
      <c r="A555" s="3">
        <v>38322</v>
      </c>
      <c r="B555" s="64">
        <v>717.8</v>
      </c>
    </row>
    <row r="556" spans="1:2">
      <c r="A556" s="3">
        <v>38353</v>
      </c>
      <c r="B556" s="64">
        <v>713.5</v>
      </c>
    </row>
    <row r="557" spans="1:2">
      <c r="A557" s="3">
        <v>38384</v>
      </c>
      <c r="B557" s="64">
        <v>712.6</v>
      </c>
    </row>
    <row r="558" spans="1:2">
      <c r="A558" s="3">
        <v>38412</v>
      </c>
      <c r="B558" s="64">
        <v>709.9</v>
      </c>
    </row>
    <row r="559" spans="1:2">
      <c r="A559" s="3">
        <v>38443</v>
      </c>
      <c r="B559" s="64">
        <v>701.3</v>
      </c>
    </row>
    <row r="560" spans="1:2">
      <c r="A560" s="3">
        <v>38473</v>
      </c>
      <c r="B560" s="64">
        <v>705.6</v>
      </c>
    </row>
    <row r="561" spans="1:2">
      <c r="A561" s="3">
        <v>38504</v>
      </c>
      <c r="B561" s="64">
        <v>712.5</v>
      </c>
    </row>
    <row r="562" spans="1:2">
      <c r="A562" s="3">
        <v>38534</v>
      </c>
      <c r="B562" s="64">
        <v>702.4</v>
      </c>
    </row>
    <row r="563" spans="1:2">
      <c r="A563" s="3">
        <v>38565</v>
      </c>
      <c r="B563" s="64">
        <v>702.6</v>
      </c>
    </row>
    <row r="564" spans="1:2">
      <c r="A564" s="3">
        <v>38596</v>
      </c>
      <c r="B564" s="64">
        <v>693.5</v>
      </c>
    </row>
    <row r="565" spans="1:2">
      <c r="A565" s="3">
        <v>38626</v>
      </c>
      <c r="B565" s="64">
        <v>691.4</v>
      </c>
    </row>
    <row r="566" spans="1:2">
      <c r="A566" s="3">
        <v>38657</v>
      </c>
      <c r="B566" s="64">
        <v>694.6</v>
      </c>
    </row>
    <row r="567" spans="1:2">
      <c r="A567" s="3">
        <v>38687</v>
      </c>
      <c r="B567" s="64">
        <v>693.7</v>
      </c>
    </row>
    <row r="568" spans="1:2">
      <c r="A568" s="3">
        <v>38718</v>
      </c>
      <c r="B568" s="64">
        <v>692.2</v>
      </c>
    </row>
    <row r="569" spans="1:2">
      <c r="A569" s="3">
        <v>38749</v>
      </c>
      <c r="B569" s="64">
        <v>691.3</v>
      </c>
    </row>
    <row r="570" spans="1:2">
      <c r="A570" s="3">
        <v>38777</v>
      </c>
      <c r="B570" s="64">
        <v>692.6</v>
      </c>
    </row>
    <row r="571" spans="1:2">
      <c r="A571" s="3">
        <v>38808</v>
      </c>
      <c r="B571" s="64">
        <v>688.3</v>
      </c>
    </row>
    <row r="572" spans="1:2">
      <c r="A572" s="3">
        <v>38838</v>
      </c>
      <c r="B572" s="64">
        <v>689.1</v>
      </c>
    </row>
    <row r="573" spans="1:2">
      <c r="A573" s="3">
        <v>38869</v>
      </c>
      <c r="B573" s="64">
        <v>681.6</v>
      </c>
    </row>
    <row r="574" spans="1:2">
      <c r="A574" s="3">
        <v>38899</v>
      </c>
      <c r="B574" s="64">
        <v>676.4</v>
      </c>
    </row>
    <row r="575" spans="1:2">
      <c r="A575" s="3">
        <v>38930</v>
      </c>
      <c r="B575" s="64">
        <v>673.4</v>
      </c>
    </row>
    <row r="576" spans="1:2">
      <c r="A576" s="3">
        <v>38961</v>
      </c>
      <c r="B576" s="64">
        <v>672.8</v>
      </c>
    </row>
    <row r="577" spans="1:2">
      <c r="A577" s="3">
        <v>38991</v>
      </c>
      <c r="B577" s="64">
        <v>678.7</v>
      </c>
    </row>
    <row r="578" spans="1:2">
      <c r="A578" s="3">
        <v>39022</v>
      </c>
      <c r="B578" s="64">
        <v>678.6</v>
      </c>
    </row>
    <row r="579" spans="1:2">
      <c r="A579" s="3">
        <v>39052</v>
      </c>
      <c r="B579" s="64">
        <v>672.9</v>
      </c>
    </row>
    <row r="580" spans="1:2">
      <c r="A580" s="3">
        <v>39083</v>
      </c>
      <c r="B580" s="64">
        <v>674.3</v>
      </c>
    </row>
    <row r="581" spans="1:2">
      <c r="A581" s="3">
        <v>39114</v>
      </c>
      <c r="B581" s="64">
        <v>667.4</v>
      </c>
    </row>
    <row r="582" spans="1:2">
      <c r="A582" s="3">
        <v>39142</v>
      </c>
      <c r="B582" s="64">
        <v>665.7</v>
      </c>
    </row>
    <row r="583" spans="1:2">
      <c r="A583" s="3">
        <v>39173</v>
      </c>
      <c r="B583" s="64">
        <v>669.2</v>
      </c>
    </row>
    <row r="584" spans="1:2">
      <c r="A584" s="3">
        <v>39203</v>
      </c>
      <c r="B584" s="64">
        <v>667.9</v>
      </c>
    </row>
    <row r="585" spans="1:2">
      <c r="A585" s="3">
        <v>39234</v>
      </c>
      <c r="B585" s="64">
        <v>660.2</v>
      </c>
    </row>
    <row r="586" spans="1:2">
      <c r="A586" s="3">
        <v>39264</v>
      </c>
      <c r="B586" s="64">
        <v>660.8</v>
      </c>
    </row>
    <row r="587" spans="1:2">
      <c r="A587" s="3">
        <v>39295</v>
      </c>
      <c r="B587" s="64">
        <v>662.7</v>
      </c>
    </row>
    <row r="588" spans="1:2">
      <c r="A588" s="3">
        <v>39326</v>
      </c>
      <c r="B588" s="64">
        <v>659.7</v>
      </c>
    </row>
    <row r="589" spans="1:2">
      <c r="A589" s="3">
        <v>39356</v>
      </c>
      <c r="B589" s="64">
        <v>659.4</v>
      </c>
    </row>
    <row r="590" spans="1:2">
      <c r="A590" s="3">
        <v>39387</v>
      </c>
      <c r="B590" s="64">
        <v>650.70000000000005</v>
      </c>
    </row>
    <row r="591" spans="1:2">
      <c r="A591" s="3">
        <v>39417</v>
      </c>
      <c r="B591" s="64">
        <v>649.5</v>
      </c>
    </row>
    <row r="592" spans="1:2">
      <c r="A592" s="3">
        <v>39448</v>
      </c>
      <c r="B592" s="64">
        <v>649.29999999999995</v>
      </c>
    </row>
    <row r="593" spans="1:2">
      <c r="A593" s="3">
        <v>39479</v>
      </c>
      <c r="B593" s="64">
        <v>649</v>
      </c>
    </row>
    <row r="594" spans="1:2">
      <c r="A594" s="3">
        <v>39508</v>
      </c>
      <c r="B594" s="64">
        <v>650.6</v>
      </c>
    </row>
    <row r="595" spans="1:2">
      <c r="A595" s="3">
        <v>39539</v>
      </c>
      <c r="B595" s="64">
        <v>650.4</v>
      </c>
    </row>
    <row r="596" spans="1:2">
      <c r="A596" s="3">
        <v>39569</v>
      </c>
      <c r="B596" s="64">
        <v>647.5</v>
      </c>
    </row>
    <row r="597" spans="1:2">
      <c r="A597" s="3">
        <v>39600</v>
      </c>
      <c r="B597" s="64">
        <v>645.9</v>
      </c>
    </row>
    <row r="598" spans="1:2">
      <c r="A598" s="3">
        <v>39630</v>
      </c>
      <c r="B598" s="64">
        <v>648.9</v>
      </c>
    </row>
    <row r="599" spans="1:2">
      <c r="A599" s="3">
        <v>39661</v>
      </c>
      <c r="B599" s="64">
        <v>643.6</v>
      </c>
    </row>
    <row r="600" spans="1:2">
      <c r="A600" s="3">
        <v>39692</v>
      </c>
      <c r="B600" s="64">
        <v>668</v>
      </c>
    </row>
    <row r="601" spans="1:2">
      <c r="A601" s="3">
        <v>39722</v>
      </c>
      <c r="B601" s="64">
        <v>679.2</v>
      </c>
    </row>
    <row r="602" spans="1:2">
      <c r="A602" s="3">
        <v>39753</v>
      </c>
      <c r="B602" s="64">
        <v>710.6</v>
      </c>
    </row>
    <row r="603" spans="1:2">
      <c r="A603" s="3">
        <v>39783</v>
      </c>
      <c r="B603" s="64">
        <v>757.7</v>
      </c>
    </row>
    <row r="604" spans="1:2">
      <c r="A604" s="3">
        <v>39814</v>
      </c>
      <c r="B604" s="64">
        <v>746.8</v>
      </c>
    </row>
    <row r="605" spans="1:2">
      <c r="A605" s="3">
        <v>39845</v>
      </c>
      <c r="B605" s="64">
        <v>736.8</v>
      </c>
    </row>
    <row r="606" spans="1:2">
      <c r="A606" s="3">
        <v>39873</v>
      </c>
      <c r="B606" s="64">
        <v>743</v>
      </c>
    </row>
    <row r="607" spans="1:2">
      <c r="A607" s="3">
        <v>39904</v>
      </c>
      <c r="B607" s="64">
        <v>757.7</v>
      </c>
    </row>
    <row r="608" spans="1:2">
      <c r="A608" s="3">
        <v>39934</v>
      </c>
      <c r="B608" s="64">
        <v>759.3</v>
      </c>
    </row>
    <row r="609" spans="1:2">
      <c r="A609" s="3">
        <v>39965</v>
      </c>
      <c r="B609" s="64">
        <v>772.3</v>
      </c>
    </row>
    <row r="610" spans="1:2">
      <c r="A610" s="3">
        <v>39995</v>
      </c>
      <c r="B610" s="64">
        <v>774.2</v>
      </c>
    </row>
    <row r="611" spans="1:2">
      <c r="A611" s="3">
        <v>40026</v>
      </c>
      <c r="B611" s="64">
        <v>770.5</v>
      </c>
    </row>
    <row r="612" spans="1:2">
      <c r="A612" s="3">
        <v>40057</v>
      </c>
      <c r="B612" s="64">
        <v>771.3</v>
      </c>
    </row>
    <row r="613" spans="1:2">
      <c r="A613" s="3">
        <v>40087</v>
      </c>
      <c r="B613" s="64">
        <v>774.9</v>
      </c>
    </row>
    <row r="614" spans="1:2">
      <c r="A614" s="3">
        <v>40118</v>
      </c>
      <c r="B614" s="64">
        <v>774.7</v>
      </c>
    </row>
    <row r="615" spans="1:2">
      <c r="A615" s="3">
        <v>40148</v>
      </c>
      <c r="B615" s="64">
        <v>778.8</v>
      </c>
    </row>
    <row r="616" spans="1:2">
      <c r="A616" s="3">
        <v>40179</v>
      </c>
      <c r="B616" s="64">
        <v>770</v>
      </c>
    </row>
    <row r="617" spans="1:2">
      <c r="A617" s="3">
        <v>40210</v>
      </c>
      <c r="B617" s="64">
        <v>782.3</v>
      </c>
    </row>
    <row r="618" spans="1:2">
      <c r="A618" s="3">
        <v>40238</v>
      </c>
      <c r="B618" s="64">
        <v>787.6</v>
      </c>
    </row>
    <row r="619" spans="1:2">
      <c r="A619" s="3">
        <v>40269</v>
      </c>
      <c r="B619" s="64">
        <v>781.5</v>
      </c>
    </row>
    <row r="620" spans="1:2">
      <c r="A620" s="3">
        <v>40299</v>
      </c>
      <c r="B620" s="64">
        <v>787</v>
      </c>
    </row>
    <row r="621" spans="1:2">
      <c r="A621" s="3">
        <v>40330</v>
      </c>
      <c r="B621" s="64">
        <v>797.2</v>
      </c>
    </row>
    <row r="622" spans="1:2">
      <c r="A622" s="3">
        <v>40360</v>
      </c>
      <c r="B622" s="64">
        <v>792.3</v>
      </c>
    </row>
    <row r="623" spans="1:2">
      <c r="A623" s="3">
        <v>40391</v>
      </c>
      <c r="B623" s="64">
        <v>802.4</v>
      </c>
    </row>
    <row r="624" spans="1:2">
      <c r="A624" s="3">
        <v>40422</v>
      </c>
      <c r="B624" s="64">
        <v>809.2</v>
      </c>
    </row>
    <row r="625" spans="1:2">
      <c r="A625" s="3">
        <v>40452</v>
      </c>
      <c r="B625" s="64">
        <v>812.8</v>
      </c>
    </row>
    <row r="626" spans="1:2">
      <c r="A626" s="3">
        <v>40483</v>
      </c>
      <c r="B626" s="64">
        <v>832.6</v>
      </c>
    </row>
    <row r="627" spans="1:2">
      <c r="A627" s="3">
        <v>40513</v>
      </c>
      <c r="B627" s="64">
        <v>833.1</v>
      </c>
    </row>
    <row r="628" spans="1:2">
      <c r="A628" s="3">
        <v>40544</v>
      </c>
      <c r="B628" s="64">
        <v>834.7</v>
      </c>
    </row>
    <row r="629" spans="1:2">
      <c r="A629" s="3">
        <v>40575</v>
      </c>
      <c r="B629" s="64">
        <v>842.8</v>
      </c>
    </row>
    <row r="630" spans="1:2">
      <c r="A630" s="3">
        <v>40603</v>
      </c>
      <c r="B630" s="64">
        <v>850.3</v>
      </c>
    </row>
    <row r="631" spans="1:2">
      <c r="A631" s="3">
        <v>40634</v>
      </c>
      <c r="B631" s="64">
        <v>846.5</v>
      </c>
    </row>
    <row r="632" spans="1:2">
      <c r="A632" s="3">
        <v>40664</v>
      </c>
      <c r="B632" s="64">
        <v>863.7</v>
      </c>
    </row>
    <row r="633" spans="1:2">
      <c r="A633" s="3">
        <v>40695</v>
      </c>
      <c r="B633" s="64">
        <v>873.4</v>
      </c>
    </row>
    <row r="634" spans="1:2">
      <c r="A634" s="3">
        <v>40725</v>
      </c>
      <c r="B634" s="64">
        <v>885.6</v>
      </c>
    </row>
    <row r="635" spans="1:2">
      <c r="A635" s="3">
        <v>40756</v>
      </c>
      <c r="B635" s="64">
        <v>935.6</v>
      </c>
    </row>
    <row r="636" spans="1:2">
      <c r="A636" s="3">
        <v>40787</v>
      </c>
      <c r="B636" s="64">
        <v>935.6</v>
      </c>
    </row>
    <row r="637" spans="1:2">
      <c r="A637" s="3">
        <v>40817</v>
      </c>
      <c r="B637" s="64">
        <v>938.7</v>
      </c>
    </row>
    <row r="638" spans="1:2">
      <c r="A638" s="3">
        <v>40848</v>
      </c>
      <c r="B638" s="64">
        <v>960.5</v>
      </c>
    </row>
    <row r="639" spans="1:2">
      <c r="A639" s="3">
        <v>40878</v>
      </c>
      <c r="B639" s="64">
        <v>953.1</v>
      </c>
    </row>
    <row r="640" spans="1:2">
      <c r="A640" s="3">
        <v>40909</v>
      </c>
      <c r="B640" s="64">
        <v>966.4</v>
      </c>
    </row>
    <row r="641" spans="1:2">
      <c r="A641" s="3">
        <v>40940</v>
      </c>
      <c r="B641" s="64">
        <v>966.6</v>
      </c>
    </row>
    <row r="642" spans="1:2">
      <c r="A642" s="3">
        <v>40969</v>
      </c>
      <c r="B642" s="64">
        <v>973.7</v>
      </c>
    </row>
    <row r="643" spans="1:2">
      <c r="A643" s="3">
        <v>41000</v>
      </c>
      <c r="B643" s="64">
        <v>976.2</v>
      </c>
    </row>
    <row r="644" spans="1:2">
      <c r="A644" s="3">
        <v>41030</v>
      </c>
      <c r="B644" s="64">
        <v>986.5</v>
      </c>
    </row>
    <row r="645" spans="1:2">
      <c r="A645" s="3">
        <v>41061</v>
      </c>
      <c r="B645" s="64">
        <v>995.7</v>
      </c>
    </row>
    <row r="646" spans="1:2">
      <c r="A646" s="3">
        <v>41091</v>
      </c>
      <c r="B646" s="64">
        <v>1012.7</v>
      </c>
    </row>
    <row r="647" spans="1:2">
      <c r="A647" s="3">
        <v>41122</v>
      </c>
      <c r="B647" s="64">
        <v>1023.9</v>
      </c>
    </row>
    <row r="648" spans="1:2">
      <c r="A648" s="3">
        <v>41153</v>
      </c>
      <c r="B648" s="64">
        <v>1033.0999999999999</v>
      </c>
    </row>
    <row r="649" spans="1:2">
      <c r="A649" s="3">
        <v>41183</v>
      </c>
      <c r="B649" s="64">
        <v>1044.8</v>
      </c>
    </row>
    <row r="650" spans="1:2">
      <c r="A650" s="3">
        <v>41214</v>
      </c>
      <c r="B650" s="64">
        <v>1055.7</v>
      </c>
    </row>
    <row r="651" spans="1:2">
      <c r="A651" s="3">
        <v>41244</v>
      </c>
      <c r="B651" s="64">
        <v>1064.2</v>
      </c>
    </row>
    <row r="652" spans="1:2">
      <c r="A652" s="3">
        <v>41275</v>
      </c>
      <c r="B652" s="64">
        <v>1069</v>
      </c>
    </row>
    <row r="653" spans="1:2">
      <c r="A653" s="3">
        <v>41306</v>
      </c>
      <c r="B653" s="64">
        <v>1059.9000000000001</v>
      </c>
    </row>
    <row r="654" spans="1:2">
      <c r="A654" s="3">
        <v>41334</v>
      </c>
      <c r="B654" s="64">
        <v>1066.0999999999999</v>
      </c>
    </row>
    <row r="655" spans="1:2">
      <c r="A655" s="3">
        <v>41365</v>
      </c>
      <c r="B655" s="64">
        <v>1080.5999999999999</v>
      </c>
    </row>
    <row r="656" spans="1:2">
      <c r="A656" s="3">
        <v>41395</v>
      </c>
      <c r="B656" s="64">
        <v>1088.2</v>
      </c>
    </row>
    <row r="657" spans="1:2">
      <c r="A657" s="3">
        <v>41426</v>
      </c>
      <c r="B657" s="64">
        <v>1084.5999999999999</v>
      </c>
    </row>
    <row r="658" spans="1:2">
      <c r="A658" s="3">
        <v>41456</v>
      </c>
      <c r="B658" s="64">
        <v>1091.5999999999999</v>
      </c>
    </row>
    <row r="659" spans="1:2">
      <c r="A659" s="3">
        <v>41487</v>
      </c>
      <c r="B659" s="64">
        <v>1092.8</v>
      </c>
    </row>
    <row r="660" spans="1:2">
      <c r="A660" s="3">
        <v>41518</v>
      </c>
      <c r="B660" s="64">
        <v>1107.0999999999999</v>
      </c>
    </row>
    <row r="661" spans="1:2">
      <c r="A661" s="3">
        <v>41548</v>
      </c>
      <c r="B661" s="64">
        <v>1126</v>
      </c>
    </row>
    <row r="662" spans="1:2">
      <c r="A662" s="3">
        <v>41579</v>
      </c>
      <c r="B662" s="64">
        <v>1127.2</v>
      </c>
    </row>
    <row r="663" spans="1:2">
      <c r="A663" s="3">
        <v>41609</v>
      </c>
      <c r="B663" s="64">
        <v>1139.3</v>
      </c>
    </row>
    <row r="664" spans="1:2">
      <c r="A664" s="3">
        <v>41640</v>
      </c>
      <c r="B664" s="64">
        <v>1153.5</v>
      </c>
    </row>
    <row r="665" spans="1:2">
      <c r="A665" s="3">
        <v>41671</v>
      </c>
      <c r="B665" s="64">
        <v>1159.0999999999999</v>
      </c>
    </row>
    <row r="666" spans="1:2">
      <c r="A666" s="3">
        <v>41699</v>
      </c>
      <c r="B666" s="64">
        <v>1164.8</v>
      </c>
    </row>
    <row r="667" spans="1:2">
      <c r="A667" s="3">
        <v>41730</v>
      </c>
      <c r="B667" s="64">
        <v>1173.2</v>
      </c>
    </row>
    <row r="668" spans="1:2">
      <c r="A668" s="3">
        <v>41760</v>
      </c>
      <c r="B668" s="64">
        <v>1175.5999999999999</v>
      </c>
    </row>
    <row r="669" spans="1:2">
      <c r="A669" s="3">
        <v>41791</v>
      </c>
      <c r="B669" s="64">
        <v>1187.5</v>
      </c>
    </row>
    <row r="670" spans="1:2">
      <c r="A670" s="3">
        <v>41821</v>
      </c>
      <c r="B670" s="64">
        <v>1194.7</v>
      </c>
    </row>
    <row r="671" spans="1:2">
      <c r="A671" s="3">
        <v>41852</v>
      </c>
      <c r="B671" s="64">
        <v>1173.7</v>
      </c>
    </row>
    <row r="672" spans="1:2">
      <c r="A672" s="3">
        <v>41883</v>
      </c>
      <c r="B672" s="64">
        <v>1204.8</v>
      </c>
    </row>
    <row r="673" spans="1:2">
      <c r="A673" s="3">
        <v>41913</v>
      </c>
      <c r="B673" s="64">
        <v>1213.2</v>
      </c>
    </row>
    <row r="674" spans="1:2">
      <c r="A674" s="3">
        <v>41944</v>
      </c>
      <c r="B674" s="64">
        <v>1218.7</v>
      </c>
    </row>
    <row r="675" spans="1:2">
      <c r="A675" s="3">
        <v>41974</v>
      </c>
      <c r="B675" s="64">
        <v>1251.0999999999999</v>
      </c>
    </row>
    <row r="676" spans="1:2">
      <c r="A676" s="3">
        <v>42005</v>
      </c>
      <c r="B676" s="64">
        <v>1257.9000000000001</v>
      </c>
    </row>
    <row r="677" spans="1:2">
      <c r="A677" s="3">
        <v>42036</v>
      </c>
      <c r="B677" s="64">
        <v>1278.9000000000001</v>
      </c>
    </row>
    <row r="678" spans="1:2">
      <c r="A678" s="3">
        <v>42064</v>
      </c>
      <c r="B678" s="64">
        <v>1270</v>
      </c>
    </row>
    <row r="679" spans="1:2">
      <c r="A679" s="3">
        <v>42095</v>
      </c>
      <c r="B679" s="64">
        <v>1269.5999999999999</v>
      </c>
    </row>
    <row r="680" spans="1:2">
      <c r="A680" s="3">
        <v>42125</v>
      </c>
      <c r="B680" s="64">
        <v>1256.8</v>
      </c>
    </row>
    <row r="681" spans="1:2">
      <c r="A681" s="3">
        <v>42156</v>
      </c>
      <c r="B681" s="64">
        <v>1268</v>
      </c>
    </row>
    <row r="682" spans="1:2">
      <c r="A682" s="3">
        <v>42186</v>
      </c>
      <c r="B682" s="64">
        <v>1274.8</v>
      </c>
    </row>
    <row r="683" spans="1:2">
      <c r="A683" s="3">
        <v>42217</v>
      </c>
      <c r="B683" s="64">
        <v>1267.7</v>
      </c>
    </row>
    <row r="684" spans="1:2">
      <c r="A684" s="3">
        <v>42248</v>
      </c>
      <c r="B684" s="64">
        <v>1282</v>
      </c>
    </row>
    <row r="685" spans="1:2">
      <c r="A685" s="3">
        <v>42278</v>
      </c>
      <c r="B685" s="64">
        <v>1272.9000000000001</v>
      </c>
    </row>
    <row r="686" spans="1:2">
      <c r="A686" s="3">
        <v>42309</v>
      </c>
      <c r="B686" s="64">
        <v>1295.5</v>
      </c>
    </row>
    <row r="687" spans="1:2">
      <c r="A687" s="3">
        <v>42339</v>
      </c>
      <c r="B687" s="64">
        <v>1305.5999999999999</v>
      </c>
    </row>
    <row r="688" spans="1:2">
      <c r="A688" s="3">
        <v>42370</v>
      </c>
      <c r="B688" s="64">
        <v>1305.9000000000001</v>
      </c>
    </row>
    <row r="689" spans="1:2">
      <c r="A689" s="3">
        <v>42401</v>
      </c>
      <c r="B689" s="64">
        <v>1319.5</v>
      </c>
    </row>
    <row r="690" spans="1:2">
      <c r="A690" s="3">
        <v>42430</v>
      </c>
      <c r="B690" s="64">
        <v>1324.3</v>
      </c>
    </row>
    <row r="691" spans="1:2">
      <c r="A691" s="3">
        <v>42461</v>
      </c>
      <c r="B691" s="64">
        <v>1338</v>
      </c>
    </row>
    <row r="692" spans="1:2">
      <c r="A692" s="3">
        <v>42491</v>
      </c>
      <c r="B692" s="64">
        <v>1351</v>
      </c>
    </row>
    <row r="693" spans="1:2">
      <c r="A693" s="3">
        <v>42522</v>
      </c>
      <c r="B693" s="64">
        <v>1349.8</v>
      </c>
    </row>
    <row r="694" spans="1:2">
      <c r="A694" s="3">
        <v>42552</v>
      </c>
      <c r="B694" s="64">
        <v>1350.1</v>
      </c>
    </row>
    <row r="695" spans="1:2">
      <c r="A695" s="3">
        <v>42583</v>
      </c>
      <c r="B695" s="64">
        <v>1377.2</v>
      </c>
    </row>
    <row r="696" spans="1:2">
      <c r="A696" s="3">
        <v>42614</v>
      </c>
      <c r="B696" s="64">
        <v>1379.4</v>
      </c>
    </row>
    <row r="697" spans="1:2">
      <c r="A697" s="3">
        <v>42644</v>
      </c>
      <c r="B697" s="64">
        <v>1381</v>
      </c>
    </row>
    <row r="698" spans="1:2">
      <c r="A698" s="3">
        <v>42675</v>
      </c>
      <c r="B698" s="64">
        <v>1386</v>
      </c>
    </row>
    <row r="699" spans="1:2">
      <c r="A699" s="3">
        <v>42705</v>
      </c>
      <c r="B699" s="64">
        <v>1378.6</v>
      </c>
    </row>
    <row r="700" spans="1:2">
      <c r="A700" s="3">
        <v>42736</v>
      </c>
      <c r="B700" s="64">
        <v>1392.8</v>
      </c>
    </row>
    <row r="701" spans="1:2">
      <c r="A701" s="3">
        <v>42767</v>
      </c>
      <c r="B701" s="64">
        <v>1394.7</v>
      </c>
    </row>
    <row r="702" spans="1:2">
      <c r="A702" s="3">
        <v>42795</v>
      </c>
      <c r="B702" s="64">
        <v>1415.1</v>
      </c>
    </row>
    <row r="703" spans="1:2">
      <c r="A703" s="3">
        <v>42826</v>
      </c>
      <c r="B703" s="64">
        <v>1413</v>
      </c>
    </row>
    <row r="704" spans="1:2">
      <c r="A704" s="3">
        <v>42856</v>
      </c>
      <c r="B704" s="64">
        <v>1441</v>
      </c>
    </row>
    <row r="705" spans="1:2">
      <c r="A705" s="3">
        <v>42887</v>
      </c>
      <c r="B705" s="64">
        <v>1443.8</v>
      </c>
    </row>
    <row r="706" spans="1:2">
      <c r="A706" s="3">
        <v>42917</v>
      </c>
      <c r="B706" s="64">
        <v>1452.4</v>
      </c>
    </row>
    <row r="707" spans="1:2">
      <c r="A707" s="3">
        <v>42948</v>
      </c>
      <c r="B707" s="64">
        <v>1462.8</v>
      </c>
    </row>
    <row r="708" spans="1:2">
      <c r="A708" s="3">
        <v>42979</v>
      </c>
      <c r="B708" s="64">
        <v>1448.9</v>
      </c>
    </row>
    <row r="709" spans="1:2">
      <c r="A709" s="3">
        <v>43009</v>
      </c>
      <c r="B709" s="64">
        <v>1462.9</v>
      </c>
    </row>
    <row r="710" spans="1:2">
      <c r="A710" s="3">
        <v>43040</v>
      </c>
      <c r="B710" s="64">
        <v>1467.7</v>
      </c>
    </row>
    <row r="711" spans="1:2">
      <c r="A711" s="3">
        <v>43070</v>
      </c>
      <c r="B711" s="64">
        <v>1458.1</v>
      </c>
    </row>
    <row r="712" spans="1:2">
      <c r="A712" s="3">
        <v>43101</v>
      </c>
      <c r="B712" s="64">
        <v>1467.1</v>
      </c>
    </row>
    <row r="713" spans="1:2">
      <c r="A713" s="3">
        <v>43132</v>
      </c>
      <c r="B713" s="64">
        <v>1448.5</v>
      </c>
    </row>
    <row r="714" spans="1:2">
      <c r="A714" s="3">
        <v>43160</v>
      </c>
      <c r="B714" s="64">
        <v>1468.3</v>
      </c>
    </row>
    <row r="715" spans="1:2">
      <c r="A715" s="3">
        <v>43191</v>
      </c>
      <c r="B715" s="64">
        <v>1461.3</v>
      </c>
    </row>
    <row r="716" spans="1:2">
      <c r="A716" s="3">
        <v>43221</v>
      </c>
      <c r="B716" s="64">
        <v>1457</v>
      </c>
    </row>
    <row r="717" spans="1:2">
      <c r="A717" s="3">
        <v>43252</v>
      </c>
      <c r="B717" s="64">
        <v>1456.3</v>
      </c>
    </row>
    <row r="718" spans="1:2">
      <c r="A718" s="3">
        <v>43282</v>
      </c>
      <c r="B718" s="64">
        <v>1465.5</v>
      </c>
    </row>
    <row r="719" spans="1:2">
      <c r="A719" s="3">
        <v>43313</v>
      </c>
      <c r="B719" s="64">
        <v>1468.2</v>
      </c>
    </row>
    <row r="720" spans="1:2">
      <c r="A720" s="3">
        <v>43344</v>
      </c>
      <c r="B720" s="64">
        <v>1468.1</v>
      </c>
    </row>
    <row r="721" spans="1:2">
      <c r="A721" s="3">
        <v>43374</v>
      </c>
      <c r="B721" s="64">
        <v>1474.1</v>
      </c>
    </row>
    <row r="722" spans="1:2">
      <c r="A722" s="3">
        <v>43405</v>
      </c>
      <c r="B722" s="64">
        <v>1466.5</v>
      </c>
    </row>
    <row r="723" spans="1:2">
      <c r="A723" s="3">
        <v>43435</v>
      </c>
      <c r="B723" s="64">
        <v>1489.2</v>
      </c>
    </row>
    <row r="724" spans="1:2">
      <c r="A724" s="3">
        <v>43466</v>
      </c>
      <c r="B724" s="64">
        <v>1482.6</v>
      </c>
    </row>
    <row r="725" spans="1:2">
      <c r="A725" s="3">
        <v>43497</v>
      </c>
      <c r="B725" s="64">
        <v>1480.8</v>
      </c>
    </row>
    <row r="726" spans="1:2">
      <c r="A726" s="3">
        <v>43525</v>
      </c>
      <c r="B726" s="64">
        <v>1468.9</v>
      </c>
    </row>
    <row r="727" spans="1:2">
      <c r="A727" s="3">
        <v>43556</v>
      </c>
      <c r="B727" s="64">
        <v>1480.7</v>
      </c>
    </row>
    <row r="728" spans="1:2">
      <c r="A728" s="3">
        <v>43586</v>
      </c>
      <c r="B728" s="64">
        <v>1483.8</v>
      </c>
    </row>
    <row r="729" spans="1:2">
      <c r="A729" s="3">
        <v>43617</v>
      </c>
      <c r="B729" s="64">
        <v>1501.5</v>
      </c>
    </row>
    <row r="730" spans="1:2">
      <c r="A730" s="3">
        <v>43647</v>
      </c>
      <c r="B730" s="64">
        <v>1510.9</v>
      </c>
    </row>
    <row r="731" spans="1:2">
      <c r="A731" s="3">
        <v>43678</v>
      </c>
      <c r="B731" s="64">
        <v>1508.4</v>
      </c>
    </row>
    <row r="732" spans="1:2">
      <c r="A732" s="3">
        <v>43709</v>
      </c>
      <c r="B732" s="64">
        <v>1521.4</v>
      </c>
    </row>
    <row r="733" spans="1:2">
      <c r="A733" s="3">
        <v>43739</v>
      </c>
      <c r="B733" s="64">
        <v>1528.9</v>
      </c>
    </row>
    <row r="734" spans="1:2">
      <c r="A734" s="3">
        <v>43770</v>
      </c>
      <c r="B734" s="64">
        <v>1532.8</v>
      </c>
    </row>
    <row r="735" spans="1:2">
      <c r="A735" s="3">
        <v>43800</v>
      </c>
      <c r="B735" s="64">
        <v>1549.9</v>
      </c>
    </row>
    <row r="736" spans="1:2">
      <c r="A736" s="3">
        <v>43831</v>
      </c>
      <c r="B736" s="64">
        <v>1536.3</v>
      </c>
    </row>
    <row r="737" spans="1:2">
      <c r="A737" s="3">
        <v>43862</v>
      </c>
      <c r="B737" s="64">
        <v>1535.1</v>
      </c>
    </row>
    <row r="738" spans="1:2">
      <c r="A738" s="3">
        <v>43891</v>
      </c>
      <c r="B738" s="64">
        <v>1650.6</v>
      </c>
    </row>
    <row r="739" spans="1:2">
      <c r="A739" s="3">
        <v>43922</v>
      </c>
      <c r="B739" s="64">
        <v>1869.7</v>
      </c>
    </row>
    <row r="740" spans="1:2">
      <c r="A740" s="3">
        <v>43952</v>
      </c>
      <c r="B740" s="64">
        <v>6349.7</v>
      </c>
    </row>
    <row r="741" spans="1:2">
      <c r="A741" s="3">
        <v>43983</v>
      </c>
      <c r="B741" s="64">
        <v>6449</v>
      </c>
    </row>
    <row r="742" spans="1:2">
      <c r="A742" s="3">
        <v>44013</v>
      </c>
      <c r="B742" s="64">
        <v>6491.5</v>
      </c>
    </row>
    <row r="743" spans="1:2">
      <c r="A743" s="3">
        <v>44044</v>
      </c>
      <c r="B743" s="64">
        <v>6515.4</v>
      </c>
    </row>
    <row r="744" spans="1:2">
      <c r="A744" s="3">
        <v>44075</v>
      </c>
      <c r="B744" s="64">
        <v>6605.3</v>
      </c>
    </row>
    <row r="745" spans="1:2">
      <c r="A745" s="3">
        <v>44105</v>
      </c>
      <c r="B745" s="64">
        <v>6672.7</v>
      </c>
    </row>
    <row r="746" spans="1:2">
      <c r="A746" s="3">
        <v>44136</v>
      </c>
      <c r="B746" s="64">
        <v>6751</v>
      </c>
    </row>
    <row r="747" spans="1:2">
      <c r="A747" s="3">
        <v>44166</v>
      </c>
      <c r="B747" s="64">
        <v>6794.9</v>
      </c>
    </row>
    <row r="748" spans="1:2">
      <c r="A748" s="3">
        <v>44197</v>
      </c>
      <c r="B748" s="64">
        <v>6880.7</v>
      </c>
    </row>
    <row r="749" spans="1:2">
      <c r="A749" s="3">
        <v>44228</v>
      </c>
      <c r="B749" s="64">
        <v>6951.2</v>
      </c>
    </row>
    <row r="750" spans="1:2">
      <c r="A750" s="3">
        <v>44256</v>
      </c>
      <c r="B750" s="64">
        <v>7019.6</v>
      </c>
    </row>
    <row r="751" spans="1:2">
      <c r="A751" s="3">
        <v>44287</v>
      </c>
      <c r="B751" s="64">
        <v>7102.6</v>
      </c>
    </row>
    <row r="752" spans="1:2">
      <c r="A752" s="3">
        <v>44317</v>
      </c>
      <c r="B752" s="64">
        <v>7176.8</v>
      </c>
    </row>
    <row r="753" spans="1:2">
      <c r="A753" s="3">
        <v>44348</v>
      </c>
      <c r="B753" s="64">
        <v>7140.7</v>
      </c>
    </row>
    <row r="754" spans="1:2">
      <c r="A754" s="3">
        <v>44378</v>
      </c>
      <c r="B754" s="64">
        <v>7167.1</v>
      </c>
    </row>
    <row r="755" spans="1:2">
      <c r="A755" s="3">
        <v>44409</v>
      </c>
      <c r="B755" s="64">
        <v>7229.4</v>
      </c>
    </row>
    <row r="756" spans="1:2">
      <c r="A756" s="3">
        <v>44440</v>
      </c>
      <c r="B756" s="64">
        <v>7252.3</v>
      </c>
    </row>
    <row r="757" spans="1:2">
      <c r="A757" s="3">
        <v>44470</v>
      </c>
      <c r="B757" s="64">
        <v>7255.7</v>
      </c>
    </row>
    <row r="758" spans="1:2">
      <c r="A758" s="3">
        <v>44501</v>
      </c>
      <c r="B758" s="64">
        <v>7262.1</v>
      </c>
    </row>
    <row r="759" spans="1:2">
      <c r="A759" s="3">
        <v>44531</v>
      </c>
      <c r="B759" s="64">
        <v>7277.6</v>
      </c>
    </row>
    <row r="760" spans="1:2">
      <c r="A760" s="3">
        <v>44562</v>
      </c>
      <c r="B760" s="64">
        <v>7259.5</v>
      </c>
    </row>
    <row r="761" spans="1:2">
      <c r="A761" s="3">
        <v>44593</v>
      </c>
      <c r="B761" s="64">
        <v>7232.1</v>
      </c>
    </row>
    <row r="762" spans="1:2">
      <c r="A762" s="3">
        <v>44621</v>
      </c>
      <c r="B762" s="64">
        <v>7195.5</v>
      </c>
    </row>
    <row r="763" spans="1:2">
      <c r="A763" s="3">
        <v>44652</v>
      </c>
      <c r="B763" s="64">
        <v>7171.4</v>
      </c>
    </row>
    <row r="764" spans="1:2">
      <c r="A764" s="3">
        <v>44682</v>
      </c>
      <c r="B764" s="64">
        <v>7096.5</v>
      </c>
    </row>
    <row r="765" spans="1:2">
      <c r="A765" s="3">
        <v>44713</v>
      </c>
      <c r="B765" s="64">
        <v>6985.4</v>
      </c>
    </row>
    <row r="766" spans="1:2">
      <c r="A766" s="3">
        <v>44743</v>
      </c>
      <c r="B766" s="64">
        <v>6963.5</v>
      </c>
    </row>
    <row r="767" spans="1:2">
      <c r="A767" s="3">
        <v>44774</v>
      </c>
      <c r="B767" s="64">
        <v>6929.5</v>
      </c>
    </row>
    <row r="768" spans="1:2">
      <c r="A768" s="3">
        <v>44805</v>
      </c>
      <c r="B768" s="64">
        <v>6851.6</v>
      </c>
    </row>
    <row r="769" spans="1:2">
      <c r="A769" s="3">
        <v>44835</v>
      </c>
      <c r="B769" s="64">
        <v>6762.2</v>
      </c>
    </row>
    <row r="770" spans="1:2">
      <c r="A770" s="3">
        <v>44866</v>
      </c>
      <c r="B770" s="64">
        <v>6687.7</v>
      </c>
    </row>
    <row r="771" spans="1:2">
      <c r="A771" s="3">
        <v>44896</v>
      </c>
      <c r="B771" s="64">
        <v>6614.5</v>
      </c>
    </row>
    <row r="772" spans="1:2">
      <c r="A772" s="3">
        <v>44927</v>
      </c>
      <c r="B772" s="64">
        <v>6510.3</v>
      </c>
    </row>
    <row r="773" spans="1:2">
      <c r="A773" s="3">
        <v>44958</v>
      </c>
      <c r="B773" s="64">
        <v>6422</v>
      </c>
    </row>
    <row r="774" spans="1:2">
      <c r="A774" s="3">
        <v>44986</v>
      </c>
      <c r="B774" s="64">
        <v>6286.4</v>
      </c>
    </row>
    <row r="775" spans="1:2">
      <c r="A775" s="3">
        <v>45017</v>
      </c>
      <c r="B775" s="64">
        <v>6153.5</v>
      </c>
    </row>
    <row r="776" spans="1:2">
      <c r="A776" s="3">
        <v>45047</v>
      </c>
      <c r="B776" s="64">
        <v>6130</v>
      </c>
    </row>
    <row r="777" spans="1:2">
      <c r="A777" s="3">
        <v>45078</v>
      </c>
      <c r="B777" s="64">
        <v>6080.8</v>
      </c>
    </row>
    <row r="778" spans="1:2">
      <c r="A778" s="3">
        <v>45108</v>
      </c>
      <c r="B778" s="64">
        <v>6034.1</v>
      </c>
    </row>
    <row r="779" spans="1:2">
      <c r="A779" s="3">
        <v>45139</v>
      </c>
      <c r="B779" s="64">
        <v>5967.5</v>
      </c>
    </row>
    <row r="780" spans="1:2">
      <c r="A780" s="3">
        <v>45170</v>
      </c>
      <c r="B780" s="64">
        <v>5907.1</v>
      </c>
    </row>
    <row r="781" spans="1:2">
      <c r="A781" s="3">
        <v>45200</v>
      </c>
      <c r="B781" s="64">
        <v>5875.9</v>
      </c>
    </row>
    <row r="782" spans="1:2">
      <c r="A782" s="3">
        <v>45231</v>
      </c>
      <c r="B782" s="64">
        <v>5846.6</v>
      </c>
    </row>
    <row r="783" spans="1:2">
      <c r="A783" s="3">
        <v>45261</v>
      </c>
      <c r="B783" s="64">
        <v>5834.1</v>
      </c>
    </row>
    <row r="784" spans="1:2">
      <c r="A784" s="3">
        <v>45292</v>
      </c>
      <c r="B784" s="64">
        <v>5804.9</v>
      </c>
    </row>
    <row r="785" spans="1:2">
      <c r="A785" s="3">
        <v>45323</v>
      </c>
      <c r="B785" s="64">
        <v>5765.9</v>
      </c>
    </row>
    <row r="786" spans="1:2">
      <c r="A786" s="3">
        <v>45352</v>
      </c>
      <c r="B786" s="64">
        <v>5764.4</v>
      </c>
    </row>
    <row r="787" spans="1:2">
      <c r="A787" s="3">
        <v>45383</v>
      </c>
      <c r="B787" s="64">
        <v>5743.8</v>
      </c>
    </row>
    <row r="788" spans="1:2">
      <c r="A788" s="3">
        <v>45413</v>
      </c>
      <c r="B788" s="64">
        <v>5758.3</v>
      </c>
    </row>
  </sheetData>
  <hyperlinks>
    <hyperlink ref="B1" r:id="rId1" xr:uid="{2DC8072D-7FE3-4567-802D-5627E91220DD}"/>
    <hyperlink ref="B3" location="Summary!A34" display="M1REAL" xr:uid="{FF5C09BB-F27A-4D89-99F9-DC2095FC51E7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18B9-842B-476C-856C-0E177C79D5C9}">
  <sheetPr>
    <tabColor rgb="FF0070C0"/>
  </sheetPr>
  <dimension ref="A1:B788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150</v>
      </c>
    </row>
    <row r="3" spans="1:2" ht="14.5">
      <c r="A3" s="5" t="s">
        <v>1</v>
      </c>
      <c r="B3" s="77" t="s">
        <v>120</v>
      </c>
    </row>
    <row r="4" spans="1:2">
      <c r="A4" s="3">
        <v>21551</v>
      </c>
      <c r="B4" s="64">
        <v>987.9</v>
      </c>
    </row>
    <row r="5" spans="1:2">
      <c r="A5" s="3">
        <v>21582</v>
      </c>
      <c r="B5" s="64">
        <v>992.1</v>
      </c>
    </row>
    <row r="6" spans="1:2">
      <c r="A6" s="3">
        <v>21610</v>
      </c>
      <c r="B6" s="64">
        <v>998.3</v>
      </c>
    </row>
    <row r="7" spans="1:2">
      <c r="A7" s="3">
        <v>21641</v>
      </c>
      <c r="B7" s="64">
        <v>1001</v>
      </c>
    </row>
    <row r="8" spans="1:2">
      <c r="A8" s="3">
        <v>21671</v>
      </c>
      <c r="B8" s="64">
        <v>1006.2</v>
      </c>
    </row>
    <row r="9" spans="1:2">
      <c r="A9" s="3">
        <v>21702</v>
      </c>
      <c r="B9" s="64">
        <v>1010.3</v>
      </c>
    </row>
    <row r="10" spans="1:2">
      <c r="A10" s="3">
        <v>21732</v>
      </c>
      <c r="B10" s="64">
        <v>1012.7</v>
      </c>
    </row>
    <row r="11" spans="1:2">
      <c r="A11" s="3">
        <v>21763</v>
      </c>
      <c r="B11" s="64">
        <v>1015.8</v>
      </c>
    </row>
    <row r="12" spans="1:2">
      <c r="A12" s="3">
        <v>21794</v>
      </c>
      <c r="B12" s="64">
        <v>1014.4</v>
      </c>
    </row>
    <row r="13" spans="1:2">
      <c r="A13" s="3">
        <v>21824</v>
      </c>
      <c r="B13" s="64">
        <v>1010.2</v>
      </c>
    </row>
    <row r="14" spans="1:2">
      <c r="A14" s="3">
        <v>21855</v>
      </c>
      <c r="B14" s="64">
        <v>1012.3</v>
      </c>
    </row>
    <row r="15" spans="1:2">
      <c r="A15" s="3">
        <v>21885</v>
      </c>
      <c r="B15" s="64">
        <v>1012.6</v>
      </c>
    </row>
    <row r="16" spans="1:2">
      <c r="A16" s="3">
        <v>21916</v>
      </c>
      <c r="B16" s="64">
        <v>1015.3</v>
      </c>
    </row>
    <row r="17" spans="1:2">
      <c r="A17" s="3">
        <v>21947</v>
      </c>
      <c r="B17" s="64">
        <v>1014.6</v>
      </c>
    </row>
    <row r="18" spans="1:2">
      <c r="A18" s="3">
        <v>21976</v>
      </c>
      <c r="B18" s="64">
        <v>1017.7</v>
      </c>
    </row>
    <row r="19" spans="1:2">
      <c r="A19" s="3">
        <v>22007</v>
      </c>
      <c r="B19" s="64">
        <v>1015.9</v>
      </c>
    </row>
    <row r="20" spans="1:2">
      <c r="A20" s="3">
        <v>22037</v>
      </c>
      <c r="B20" s="64">
        <v>1017.6</v>
      </c>
    </row>
    <row r="21" spans="1:2">
      <c r="A21" s="3">
        <v>22068</v>
      </c>
      <c r="B21" s="64">
        <v>1020.9</v>
      </c>
    </row>
    <row r="22" spans="1:2">
      <c r="A22" s="3">
        <v>22098</v>
      </c>
      <c r="B22" s="64">
        <v>1029.0999999999999</v>
      </c>
    </row>
    <row r="23" spans="1:2">
      <c r="A23" s="3">
        <v>22129</v>
      </c>
      <c r="B23" s="64">
        <v>1036.5</v>
      </c>
    </row>
    <row r="24" spans="1:2">
      <c r="A24" s="3">
        <v>22160</v>
      </c>
      <c r="B24" s="64">
        <v>1041.5</v>
      </c>
    </row>
    <row r="25" spans="1:2">
      <c r="A25" s="3">
        <v>22190</v>
      </c>
      <c r="B25" s="64">
        <v>1040.3</v>
      </c>
    </row>
    <row r="26" spans="1:2">
      <c r="A26" s="3">
        <v>22221</v>
      </c>
      <c r="B26" s="64">
        <v>1044</v>
      </c>
    </row>
    <row r="27" spans="1:2">
      <c r="A27" s="3">
        <v>22251</v>
      </c>
      <c r="B27" s="64">
        <v>1048</v>
      </c>
    </row>
    <row r="28" spans="1:2">
      <c r="A28" s="3">
        <v>22282</v>
      </c>
      <c r="B28" s="64">
        <v>1052.5999999999999</v>
      </c>
    </row>
    <row r="29" spans="1:2">
      <c r="A29" s="3">
        <v>22313</v>
      </c>
      <c r="B29" s="64">
        <v>1060.7</v>
      </c>
    </row>
    <row r="30" spans="1:2">
      <c r="A30" s="3">
        <v>22341</v>
      </c>
      <c r="B30" s="64">
        <v>1066.7</v>
      </c>
    </row>
    <row r="31" spans="1:2">
      <c r="A31" s="3">
        <v>22372</v>
      </c>
      <c r="B31" s="64">
        <v>1073.0999999999999</v>
      </c>
    </row>
    <row r="32" spans="1:2">
      <c r="A32" s="3">
        <v>22402</v>
      </c>
      <c r="B32" s="64">
        <v>1079.8</v>
      </c>
    </row>
    <row r="33" spans="1:2">
      <c r="A33" s="3">
        <v>22433</v>
      </c>
      <c r="B33" s="64">
        <v>1086.8</v>
      </c>
    </row>
    <row r="34" spans="1:2">
      <c r="A34" s="3">
        <v>22463</v>
      </c>
      <c r="B34" s="64">
        <v>1088.2</v>
      </c>
    </row>
    <row r="35" spans="1:2">
      <c r="A35" s="3">
        <v>22494</v>
      </c>
      <c r="B35" s="64">
        <v>1094.2</v>
      </c>
    </row>
    <row r="36" spans="1:2">
      <c r="A36" s="3">
        <v>22525</v>
      </c>
      <c r="B36" s="64">
        <v>1099.0999999999999</v>
      </c>
    </row>
    <row r="37" spans="1:2">
      <c r="A37" s="3">
        <v>22555</v>
      </c>
      <c r="B37" s="64">
        <v>1104.4000000000001</v>
      </c>
    </row>
    <row r="38" spans="1:2">
      <c r="A38" s="3">
        <v>22586</v>
      </c>
      <c r="B38" s="64">
        <v>1112.0999999999999</v>
      </c>
    </row>
    <row r="39" spans="1:2">
      <c r="A39" s="3">
        <v>22616</v>
      </c>
      <c r="B39" s="64">
        <v>1118</v>
      </c>
    </row>
    <row r="40" spans="1:2">
      <c r="A40" s="3">
        <v>22647</v>
      </c>
      <c r="B40" s="64">
        <v>1123.5</v>
      </c>
    </row>
    <row r="41" spans="1:2">
      <c r="A41" s="3">
        <v>22678</v>
      </c>
      <c r="B41" s="64">
        <v>1129.5</v>
      </c>
    </row>
    <row r="42" spans="1:2">
      <c r="A42" s="3">
        <v>22706</v>
      </c>
      <c r="B42" s="64">
        <v>1137.2</v>
      </c>
    </row>
    <row r="43" spans="1:2">
      <c r="A43" s="3">
        <v>22737</v>
      </c>
      <c r="B43" s="64">
        <v>1143.7</v>
      </c>
    </row>
    <row r="44" spans="1:2">
      <c r="A44" s="3">
        <v>22767</v>
      </c>
      <c r="B44" s="64">
        <v>1149.0999999999999</v>
      </c>
    </row>
    <row r="45" spans="1:2">
      <c r="A45" s="3">
        <v>22798</v>
      </c>
      <c r="B45" s="64">
        <v>1156.2</v>
      </c>
    </row>
    <row r="46" spans="1:2">
      <c r="A46" s="3">
        <v>22828</v>
      </c>
      <c r="B46" s="64">
        <v>1160.8</v>
      </c>
    </row>
    <row r="47" spans="1:2">
      <c r="A47" s="3">
        <v>22859</v>
      </c>
      <c r="B47" s="64">
        <v>1165.0999999999999</v>
      </c>
    </row>
    <row r="48" spans="1:2">
      <c r="A48" s="3">
        <v>22890</v>
      </c>
      <c r="B48" s="64">
        <v>1166.7</v>
      </c>
    </row>
    <row r="49" spans="1:2">
      <c r="A49" s="3">
        <v>22920</v>
      </c>
      <c r="B49" s="64">
        <v>1175.8</v>
      </c>
    </row>
    <row r="50" spans="1:2">
      <c r="A50" s="3">
        <v>22951</v>
      </c>
      <c r="B50" s="64">
        <v>1184.3</v>
      </c>
    </row>
    <row r="51" spans="1:2">
      <c r="A51" s="3">
        <v>22981</v>
      </c>
      <c r="B51" s="64">
        <v>1193.9000000000001</v>
      </c>
    </row>
    <row r="52" spans="1:2">
      <c r="A52" s="3">
        <v>23012</v>
      </c>
      <c r="B52" s="64">
        <v>1199.7</v>
      </c>
    </row>
    <row r="53" spans="1:2">
      <c r="A53" s="3">
        <v>23043</v>
      </c>
      <c r="B53" s="64">
        <v>1207</v>
      </c>
    </row>
    <row r="54" spans="1:2">
      <c r="A54" s="3">
        <v>23071</v>
      </c>
      <c r="B54" s="64">
        <v>1215</v>
      </c>
    </row>
    <row r="55" spans="1:2">
      <c r="A55" s="3">
        <v>23102</v>
      </c>
      <c r="B55" s="64">
        <v>1224.7</v>
      </c>
    </row>
    <row r="56" spans="1:2">
      <c r="A56" s="3">
        <v>23132</v>
      </c>
      <c r="B56" s="64">
        <v>1232.7</v>
      </c>
    </row>
    <row r="57" spans="1:2">
      <c r="A57" s="3">
        <v>23163</v>
      </c>
      <c r="B57" s="64">
        <v>1236.2</v>
      </c>
    </row>
    <row r="58" spans="1:2">
      <c r="A58" s="3">
        <v>23193</v>
      </c>
      <c r="B58" s="64">
        <v>1241.8</v>
      </c>
    </row>
    <row r="59" spans="1:2">
      <c r="A59" s="3">
        <v>23224</v>
      </c>
      <c r="B59" s="64">
        <v>1247.5</v>
      </c>
    </row>
    <row r="60" spans="1:2">
      <c r="A60" s="3">
        <v>23255</v>
      </c>
      <c r="B60" s="64">
        <v>1256.5</v>
      </c>
    </row>
    <row r="61" spans="1:2">
      <c r="A61" s="3">
        <v>23285</v>
      </c>
      <c r="B61" s="64">
        <v>1262.8</v>
      </c>
    </row>
    <row r="62" spans="1:2">
      <c r="A62" s="3">
        <v>23316</v>
      </c>
      <c r="B62" s="64">
        <v>1271.9000000000001</v>
      </c>
    </row>
    <row r="63" spans="1:2">
      <c r="A63" s="3">
        <v>23346</v>
      </c>
      <c r="B63" s="64">
        <v>1273.3</v>
      </c>
    </row>
    <row r="64" spans="1:2">
      <c r="A64" s="3">
        <v>23377</v>
      </c>
      <c r="B64" s="64">
        <v>1277.3</v>
      </c>
    </row>
    <row r="65" spans="1:2">
      <c r="A65" s="3">
        <v>23408</v>
      </c>
      <c r="B65" s="64">
        <v>1286.3</v>
      </c>
    </row>
    <row r="66" spans="1:2">
      <c r="A66" s="3">
        <v>23437</v>
      </c>
      <c r="B66" s="64">
        <v>1292.2</v>
      </c>
    </row>
    <row r="67" spans="1:2">
      <c r="A67" s="3">
        <v>23468</v>
      </c>
      <c r="B67" s="64">
        <v>1297.9000000000001</v>
      </c>
    </row>
    <row r="68" spans="1:2">
      <c r="A68" s="3">
        <v>23498</v>
      </c>
      <c r="B68" s="64">
        <v>1304.7</v>
      </c>
    </row>
    <row r="69" spans="1:2">
      <c r="A69" s="3">
        <v>23529</v>
      </c>
      <c r="B69" s="64">
        <v>1312.8</v>
      </c>
    </row>
    <row r="70" spans="1:2">
      <c r="A70" s="3">
        <v>23559</v>
      </c>
      <c r="B70" s="64">
        <v>1322.1</v>
      </c>
    </row>
    <row r="71" spans="1:2">
      <c r="A71" s="3">
        <v>23590</v>
      </c>
      <c r="B71" s="64">
        <v>1331.4</v>
      </c>
    </row>
    <row r="72" spans="1:2">
      <c r="A72" s="3">
        <v>23621</v>
      </c>
      <c r="B72" s="64">
        <v>1341.4</v>
      </c>
    </row>
    <row r="73" spans="1:2">
      <c r="A73" s="3">
        <v>23651</v>
      </c>
      <c r="B73" s="64">
        <v>1346.7</v>
      </c>
    </row>
    <row r="74" spans="1:2">
      <c r="A74" s="3">
        <v>23682</v>
      </c>
      <c r="B74" s="64">
        <v>1352.1</v>
      </c>
    </row>
    <row r="75" spans="1:2">
      <c r="A75" s="3">
        <v>23712</v>
      </c>
      <c r="B75" s="64">
        <v>1359</v>
      </c>
    </row>
    <row r="76" spans="1:2">
      <c r="A76" s="3">
        <v>23743</v>
      </c>
      <c r="B76" s="64">
        <v>1366.7</v>
      </c>
    </row>
    <row r="77" spans="1:2">
      <c r="A77" s="3">
        <v>23774</v>
      </c>
      <c r="B77" s="64">
        <v>1376</v>
      </c>
    </row>
    <row r="78" spans="1:2">
      <c r="A78" s="3">
        <v>23802</v>
      </c>
      <c r="B78" s="64">
        <v>1383.6</v>
      </c>
    </row>
    <row r="79" spans="1:2">
      <c r="A79" s="3">
        <v>23833</v>
      </c>
      <c r="B79" s="64">
        <v>1387.5</v>
      </c>
    </row>
    <row r="80" spans="1:2">
      <c r="A80" s="3">
        <v>23863</v>
      </c>
      <c r="B80" s="64">
        <v>1388.5</v>
      </c>
    </row>
    <row r="81" spans="1:2">
      <c r="A81" s="3">
        <v>23894</v>
      </c>
      <c r="B81" s="64">
        <v>1392.3</v>
      </c>
    </row>
    <row r="82" spans="1:2">
      <c r="A82" s="3">
        <v>23924</v>
      </c>
      <c r="B82" s="64">
        <v>1402.5</v>
      </c>
    </row>
    <row r="83" spans="1:2">
      <c r="A83" s="3">
        <v>23955</v>
      </c>
      <c r="B83" s="64">
        <v>1413</v>
      </c>
    </row>
    <row r="84" spans="1:2">
      <c r="A84" s="3">
        <v>23986</v>
      </c>
      <c r="B84" s="64">
        <v>1421.6</v>
      </c>
    </row>
    <row r="85" spans="1:2">
      <c r="A85" s="3">
        <v>24016</v>
      </c>
      <c r="B85" s="64">
        <v>1430</v>
      </c>
    </row>
    <row r="86" spans="1:2">
      <c r="A86" s="3">
        <v>24047</v>
      </c>
      <c r="B86" s="64">
        <v>1435.3</v>
      </c>
    </row>
    <row r="87" spans="1:2">
      <c r="A87" s="3">
        <v>24077</v>
      </c>
      <c r="B87" s="64">
        <v>1441.8</v>
      </c>
    </row>
    <row r="88" spans="1:2">
      <c r="A88" s="3">
        <v>24108</v>
      </c>
      <c r="B88" s="64">
        <v>1449.2</v>
      </c>
    </row>
    <row r="89" spans="1:2">
      <c r="A89" s="3">
        <v>24139</v>
      </c>
      <c r="B89" s="64">
        <v>1448.3</v>
      </c>
    </row>
    <row r="90" spans="1:2">
      <c r="A90" s="3">
        <v>24167</v>
      </c>
      <c r="B90" s="64">
        <v>1451.8</v>
      </c>
    </row>
    <row r="91" spans="1:2">
      <c r="A91" s="3">
        <v>24198</v>
      </c>
      <c r="B91" s="64">
        <v>1453.8</v>
      </c>
    </row>
    <row r="92" spans="1:2">
      <c r="A92" s="3">
        <v>24228</v>
      </c>
      <c r="B92" s="64">
        <v>1453.2</v>
      </c>
    </row>
    <row r="93" spans="1:2">
      <c r="A93" s="3">
        <v>24259</v>
      </c>
      <c r="B93" s="64">
        <v>1455.2</v>
      </c>
    </row>
    <row r="94" spans="1:2">
      <c r="A94" s="3">
        <v>24289</v>
      </c>
      <c r="B94" s="64">
        <v>1451.2</v>
      </c>
    </row>
    <row r="95" spans="1:2">
      <c r="A95" s="3">
        <v>24320</v>
      </c>
      <c r="B95" s="64">
        <v>1447.5</v>
      </c>
    </row>
    <row r="96" spans="1:2">
      <c r="A96" s="3">
        <v>24351</v>
      </c>
      <c r="B96" s="64">
        <v>1451.6</v>
      </c>
    </row>
    <row r="97" spans="1:2">
      <c r="A97" s="3">
        <v>24381</v>
      </c>
      <c r="B97" s="64">
        <v>1448.1</v>
      </c>
    </row>
    <row r="98" spans="1:2">
      <c r="A98" s="3">
        <v>24412</v>
      </c>
      <c r="B98" s="64">
        <v>1451.6</v>
      </c>
    </row>
    <row r="99" spans="1:2">
      <c r="A99" s="3">
        <v>24442</v>
      </c>
      <c r="B99" s="64">
        <v>1458.7</v>
      </c>
    </row>
    <row r="100" spans="1:2">
      <c r="A100" s="3">
        <v>24473</v>
      </c>
      <c r="B100" s="64">
        <v>1463.8</v>
      </c>
    </row>
    <row r="101" spans="1:2">
      <c r="A101" s="3">
        <v>24504</v>
      </c>
      <c r="B101" s="64">
        <v>1470</v>
      </c>
    </row>
    <row r="102" spans="1:2">
      <c r="A102" s="3">
        <v>24532</v>
      </c>
      <c r="B102" s="64">
        <v>1483.9</v>
      </c>
    </row>
    <row r="103" spans="1:2">
      <c r="A103" s="3">
        <v>24563</v>
      </c>
      <c r="B103" s="64">
        <v>1486.7</v>
      </c>
    </row>
    <row r="104" spans="1:2">
      <c r="A104" s="3">
        <v>24593</v>
      </c>
      <c r="B104" s="64">
        <v>1502.1</v>
      </c>
    </row>
    <row r="105" spans="1:2">
      <c r="A105" s="3">
        <v>24624</v>
      </c>
      <c r="B105" s="64">
        <v>1507.5</v>
      </c>
    </row>
    <row r="106" spans="1:2">
      <c r="A106" s="3">
        <v>24654</v>
      </c>
      <c r="B106" s="64">
        <v>1515.9</v>
      </c>
    </row>
    <row r="107" spans="1:2">
      <c r="A107" s="3">
        <v>24685</v>
      </c>
      <c r="B107" s="64">
        <v>1524.8</v>
      </c>
    </row>
    <row r="108" spans="1:2">
      <c r="A108" s="3">
        <v>24716</v>
      </c>
      <c r="B108" s="64">
        <v>1531.8</v>
      </c>
    </row>
    <row r="109" spans="1:2">
      <c r="A109" s="3">
        <v>24746</v>
      </c>
      <c r="B109" s="64">
        <v>1537.7</v>
      </c>
    </row>
    <row r="110" spans="1:2">
      <c r="A110" s="3">
        <v>24777</v>
      </c>
      <c r="B110" s="64">
        <v>1537.5</v>
      </c>
    </row>
    <row r="111" spans="1:2">
      <c r="A111" s="3">
        <v>24807</v>
      </c>
      <c r="B111" s="64">
        <v>1543.5</v>
      </c>
    </row>
    <row r="112" spans="1:2">
      <c r="A112" s="3">
        <v>24838</v>
      </c>
      <c r="B112" s="64">
        <v>1546.6</v>
      </c>
    </row>
    <row r="113" spans="1:2">
      <c r="A113" s="3">
        <v>24869</v>
      </c>
      <c r="B113" s="64">
        <v>1550.9</v>
      </c>
    </row>
    <row r="114" spans="1:2">
      <c r="A114" s="3">
        <v>24898</v>
      </c>
      <c r="B114" s="64">
        <v>1554.5</v>
      </c>
    </row>
    <row r="115" spans="1:2">
      <c r="A115" s="3">
        <v>24929</v>
      </c>
      <c r="B115" s="64">
        <v>1557.3</v>
      </c>
    </row>
    <row r="116" spans="1:2">
      <c r="A116" s="3">
        <v>24959</v>
      </c>
      <c r="B116" s="64">
        <v>1562</v>
      </c>
    </row>
    <row r="117" spans="1:2">
      <c r="A117" s="3">
        <v>24990</v>
      </c>
      <c r="B117" s="64">
        <v>1563.7</v>
      </c>
    </row>
    <row r="118" spans="1:2">
      <c r="A118" s="3">
        <v>25020</v>
      </c>
      <c r="B118" s="64">
        <v>1563.3</v>
      </c>
    </row>
    <row r="119" spans="1:2">
      <c r="A119" s="3">
        <v>25051</v>
      </c>
      <c r="B119" s="64">
        <v>1569.7</v>
      </c>
    </row>
    <row r="120" spans="1:2">
      <c r="A120" s="3">
        <v>25082</v>
      </c>
      <c r="B120" s="64">
        <v>1577.2</v>
      </c>
    </row>
    <row r="121" spans="1:2">
      <c r="A121" s="3">
        <v>25112</v>
      </c>
      <c r="B121" s="64">
        <v>1579.6</v>
      </c>
    </row>
    <row r="122" spans="1:2">
      <c r="A122" s="3">
        <v>25143</v>
      </c>
      <c r="B122" s="64">
        <v>1588.7</v>
      </c>
    </row>
    <row r="123" spans="1:2">
      <c r="A123" s="3">
        <v>25173</v>
      </c>
      <c r="B123" s="64">
        <v>1592.1</v>
      </c>
    </row>
    <row r="124" spans="1:2">
      <c r="A124" s="3">
        <v>25204</v>
      </c>
      <c r="B124" s="64">
        <v>1594.7</v>
      </c>
    </row>
    <row r="125" spans="1:2">
      <c r="A125" s="3">
        <v>25235</v>
      </c>
      <c r="B125" s="64">
        <v>1597.5</v>
      </c>
    </row>
    <row r="126" spans="1:2">
      <c r="A126" s="3">
        <v>25263</v>
      </c>
      <c r="B126" s="64">
        <v>1591.1</v>
      </c>
    </row>
    <row r="127" spans="1:2">
      <c r="A127" s="3">
        <v>25294</v>
      </c>
      <c r="B127" s="64">
        <v>1586</v>
      </c>
    </row>
    <row r="128" spans="1:2">
      <c r="A128" s="3">
        <v>25324</v>
      </c>
      <c r="B128" s="64">
        <v>1583.8</v>
      </c>
    </row>
    <row r="129" spans="1:2">
      <c r="A129" s="3">
        <v>25355</v>
      </c>
      <c r="B129" s="64">
        <v>1580.6</v>
      </c>
    </row>
    <row r="130" spans="1:2">
      <c r="A130" s="3">
        <v>25385</v>
      </c>
      <c r="B130" s="64">
        <v>1574.7</v>
      </c>
    </row>
    <row r="131" spans="1:2">
      <c r="A131" s="3">
        <v>25416</v>
      </c>
      <c r="B131" s="64">
        <v>1572.1</v>
      </c>
    </row>
    <row r="132" spans="1:2">
      <c r="A132" s="3">
        <v>25447</v>
      </c>
      <c r="B132" s="64">
        <v>1569</v>
      </c>
    </row>
    <row r="133" spans="1:2">
      <c r="A133" s="3">
        <v>25477</v>
      </c>
      <c r="B133" s="64">
        <v>1564.1</v>
      </c>
    </row>
    <row r="134" spans="1:2">
      <c r="A134" s="3">
        <v>25508</v>
      </c>
      <c r="B134" s="64">
        <v>1561.1</v>
      </c>
    </row>
    <row r="135" spans="1:2">
      <c r="A135" s="3">
        <v>25538</v>
      </c>
      <c r="B135" s="64">
        <v>1559.4</v>
      </c>
    </row>
    <row r="136" spans="1:2">
      <c r="A136" s="3">
        <v>25569</v>
      </c>
      <c r="B136" s="64">
        <v>1555.7</v>
      </c>
    </row>
    <row r="137" spans="1:2">
      <c r="A137" s="3">
        <v>25600</v>
      </c>
      <c r="B137" s="64">
        <v>1538.8</v>
      </c>
    </row>
    <row r="138" spans="1:2">
      <c r="A138" s="3">
        <v>25628</v>
      </c>
      <c r="B138" s="64">
        <v>1533.4</v>
      </c>
    </row>
    <row r="139" spans="1:2">
      <c r="A139" s="3">
        <v>25659</v>
      </c>
      <c r="B139" s="64">
        <v>1528.3</v>
      </c>
    </row>
    <row r="140" spans="1:2">
      <c r="A140" s="3">
        <v>25689</v>
      </c>
      <c r="B140" s="64">
        <v>1532.4</v>
      </c>
    </row>
    <row r="141" spans="1:2">
      <c r="A141" s="3">
        <v>25720</v>
      </c>
      <c r="B141" s="64">
        <v>1534</v>
      </c>
    </row>
    <row r="142" spans="1:2">
      <c r="A142" s="3">
        <v>25750</v>
      </c>
      <c r="B142" s="64">
        <v>1540.1</v>
      </c>
    </row>
    <row r="143" spans="1:2">
      <c r="A143" s="3">
        <v>25781</v>
      </c>
      <c r="B143" s="64">
        <v>1551</v>
      </c>
    </row>
    <row r="144" spans="1:2">
      <c r="A144" s="3">
        <v>25812</v>
      </c>
      <c r="B144" s="64">
        <v>1559.2</v>
      </c>
    </row>
    <row r="145" spans="1:2">
      <c r="A145" s="3">
        <v>25842</v>
      </c>
      <c r="B145" s="64">
        <v>1564.5</v>
      </c>
    </row>
    <row r="146" spans="1:2">
      <c r="A146" s="3">
        <v>25873</v>
      </c>
      <c r="B146" s="64">
        <v>1568.4</v>
      </c>
    </row>
    <row r="147" spans="1:2">
      <c r="A147" s="3">
        <v>25903</v>
      </c>
      <c r="B147" s="64">
        <v>1574.1</v>
      </c>
    </row>
    <row r="148" spans="1:2">
      <c r="A148" s="3">
        <v>25934</v>
      </c>
      <c r="B148" s="64">
        <v>1586.2</v>
      </c>
    </row>
    <row r="149" spans="1:2">
      <c r="A149" s="3">
        <v>25965</v>
      </c>
      <c r="B149" s="64">
        <v>1606.5</v>
      </c>
    </row>
    <row r="150" spans="1:2">
      <c r="A150" s="3">
        <v>25993</v>
      </c>
      <c r="B150" s="64">
        <v>1624.7</v>
      </c>
    </row>
    <row r="151" spans="1:2">
      <c r="A151" s="3">
        <v>26024</v>
      </c>
      <c r="B151" s="64">
        <v>1641.9</v>
      </c>
    </row>
    <row r="152" spans="1:2">
      <c r="A152" s="3">
        <v>26054</v>
      </c>
      <c r="B152" s="64">
        <v>1654.3</v>
      </c>
    </row>
    <row r="153" spans="1:2">
      <c r="A153" s="3">
        <v>26085</v>
      </c>
      <c r="B153" s="64">
        <v>1661.7</v>
      </c>
    </row>
    <row r="154" spans="1:2">
      <c r="A154" s="3">
        <v>26115</v>
      </c>
      <c r="B154" s="64">
        <v>1673.9</v>
      </c>
    </row>
    <row r="155" spans="1:2">
      <c r="A155" s="3">
        <v>26146</v>
      </c>
      <c r="B155" s="64">
        <v>1684.3</v>
      </c>
    </row>
    <row r="156" spans="1:2">
      <c r="A156" s="3">
        <v>26177</v>
      </c>
      <c r="B156" s="64">
        <v>1697.3</v>
      </c>
    </row>
    <row r="157" spans="1:2">
      <c r="A157" s="3">
        <v>26207</v>
      </c>
      <c r="B157" s="64">
        <v>1707.6</v>
      </c>
    </row>
    <row r="158" spans="1:2">
      <c r="A158" s="3">
        <v>26238</v>
      </c>
      <c r="B158" s="64">
        <v>1718.5</v>
      </c>
    </row>
    <row r="159" spans="1:2">
      <c r="A159" s="3">
        <v>26268</v>
      </c>
      <c r="B159" s="64">
        <v>1728.2</v>
      </c>
    </row>
    <row r="160" spans="1:2">
      <c r="A160" s="3">
        <v>26299</v>
      </c>
      <c r="B160" s="64">
        <v>1742</v>
      </c>
    </row>
    <row r="161" spans="1:2">
      <c r="A161" s="3">
        <v>26330</v>
      </c>
      <c r="B161" s="64">
        <v>1752.9</v>
      </c>
    </row>
    <row r="162" spans="1:2">
      <c r="A162" s="3">
        <v>26359</v>
      </c>
      <c r="B162" s="64">
        <v>1771.7</v>
      </c>
    </row>
    <row r="163" spans="1:2">
      <c r="A163" s="3">
        <v>26390</v>
      </c>
      <c r="B163" s="64">
        <v>1779.3</v>
      </c>
    </row>
    <row r="164" spans="1:2">
      <c r="A164" s="3">
        <v>26420</v>
      </c>
      <c r="B164" s="64">
        <v>1786.8</v>
      </c>
    </row>
    <row r="165" spans="1:2">
      <c r="A165" s="3">
        <v>26451</v>
      </c>
      <c r="B165" s="64">
        <v>1797.8</v>
      </c>
    </row>
    <row r="166" spans="1:2">
      <c r="A166" s="3">
        <v>26481</v>
      </c>
      <c r="B166" s="64">
        <v>1817</v>
      </c>
    </row>
    <row r="167" spans="1:2">
      <c r="A167" s="3">
        <v>26512</v>
      </c>
      <c r="B167" s="64">
        <v>1834.6</v>
      </c>
    </row>
    <row r="168" spans="1:2">
      <c r="A168" s="3">
        <v>26543</v>
      </c>
      <c r="B168" s="64">
        <v>1848.7</v>
      </c>
    </row>
    <row r="169" spans="1:2">
      <c r="A169" s="3">
        <v>26573</v>
      </c>
      <c r="B169" s="64">
        <v>1864.7</v>
      </c>
    </row>
    <row r="170" spans="1:2">
      <c r="A170" s="3">
        <v>26604</v>
      </c>
      <c r="B170" s="64">
        <v>1872.4</v>
      </c>
    </row>
    <row r="171" spans="1:2">
      <c r="A171" s="3">
        <v>26634</v>
      </c>
      <c r="B171" s="64">
        <v>1887.8</v>
      </c>
    </row>
    <row r="172" spans="1:2">
      <c r="A172" s="3">
        <v>26665</v>
      </c>
      <c r="B172" s="64">
        <v>1897.7</v>
      </c>
    </row>
    <row r="173" spans="1:2">
      <c r="A173" s="3">
        <v>26696</v>
      </c>
      <c r="B173" s="64">
        <v>1893.3</v>
      </c>
    </row>
    <row r="174" spans="1:2">
      <c r="A174" s="3">
        <v>26724</v>
      </c>
      <c r="B174" s="64">
        <v>1878.6</v>
      </c>
    </row>
    <row r="175" spans="1:2">
      <c r="A175" s="3">
        <v>26755</v>
      </c>
      <c r="B175" s="64">
        <v>1875.7</v>
      </c>
    </row>
    <row r="176" spans="1:2">
      <c r="A176" s="3">
        <v>26785</v>
      </c>
      <c r="B176" s="64">
        <v>1883.4</v>
      </c>
    </row>
    <row r="177" spans="1:2">
      <c r="A177" s="3">
        <v>26816</v>
      </c>
      <c r="B177" s="64">
        <v>1885.3</v>
      </c>
    </row>
    <row r="178" spans="1:2">
      <c r="A178" s="3">
        <v>26846</v>
      </c>
      <c r="B178" s="64">
        <v>1892.5</v>
      </c>
    </row>
    <row r="179" spans="1:2">
      <c r="A179" s="3">
        <v>26877</v>
      </c>
      <c r="B179" s="64">
        <v>1864</v>
      </c>
    </row>
    <row r="180" spans="1:2">
      <c r="A180" s="3">
        <v>26908</v>
      </c>
      <c r="B180" s="64">
        <v>1856.9</v>
      </c>
    </row>
    <row r="181" spans="1:2">
      <c r="A181" s="3">
        <v>26938</v>
      </c>
      <c r="B181" s="64">
        <v>1847.8</v>
      </c>
    </row>
    <row r="182" spans="1:2">
      <c r="A182" s="3">
        <v>26969</v>
      </c>
      <c r="B182" s="64">
        <v>1849.5</v>
      </c>
    </row>
    <row r="183" spans="1:2">
      <c r="A183" s="3">
        <v>26999</v>
      </c>
      <c r="B183" s="64">
        <v>1847.7</v>
      </c>
    </row>
    <row r="184" spans="1:2">
      <c r="A184" s="3">
        <v>27030</v>
      </c>
      <c r="B184" s="64">
        <v>1837</v>
      </c>
    </row>
    <row r="185" spans="1:2">
      <c r="A185" s="3">
        <v>27061</v>
      </c>
      <c r="B185" s="64">
        <v>1827.1</v>
      </c>
    </row>
    <row r="186" spans="1:2">
      <c r="A186" s="3">
        <v>27089</v>
      </c>
      <c r="B186" s="64">
        <v>1820.3</v>
      </c>
    </row>
    <row r="187" spans="1:2">
      <c r="A187" s="3">
        <v>27120</v>
      </c>
      <c r="B187" s="64">
        <v>1814.8</v>
      </c>
    </row>
    <row r="188" spans="1:2">
      <c r="A188" s="3">
        <v>27150</v>
      </c>
      <c r="B188" s="64">
        <v>1799.6</v>
      </c>
    </row>
    <row r="189" spans="1:2">
      <c r="A189" s="3">
        <v>27181</v>
      </c>
      <c r="B189" s="64">
        <v>1791.4</v>
      </c>
    </row>
    <row r="190" spans="1:2">
      <c r="A190" s="3">
        <v>27211</v>
      </c>
      <c r="B190" s="64">
        <v>1787.8</v>
      </c>
    </row>
    <row r="191" spans="1:2">
      <c r="A191" s="3">
        <v>27242</v>
      </c>
      <c r="B191" s="64">
        <v>1771.7</v>
      </c>
    </row>
    <row r="192" spans="1:2">
      <c r="A192" s="3">
        <v>27273</v>
      </c>
      <c r="B192" s="64">
        <v>1754.7</v>
      </c>
    </row>
    <row r="193" spans="1:2">
      <c r="A193" s="3">
        <v>27303</v>
      </c>
      <c r="B193" s="64">
        <v>1751.6</v>
      </c>
    </row>
    <row r="194" spans="1:2">
      <c r="A194" s="3">
        <v>27334</v>
      </c>
      <c r="B194" s="64">
        <v>1744.9</v>
      </c>
    </row>
    <row r="195" spans="1:2">
      <c r="A195" s="3">
        <v>27364</v>
      </c>
      <c r="B195" s="64">
        <v>1738.2</v>
      </c>
    </row>
    <row r="196" spans="1:2">
      <c r="A196" s="3">
        <v>27395</v>
      </c>
      <c r="B196" s="64">
        <v>1732.9</v>
      </c>
    </row>
    <row r="197" spans="1:2">
      <c r="A197" s="3">
        <v>27426</v>
      </c>
      <c r="B197" s="64">
        <v>1737.8</v>
      </c>
    </row>
    <row r="198" spans="1:2">
      <c r="A198" s="3">
        <v>27454</v>
      </c>
      <c r="B198" s="64">
        <v>1751.9</v>
      </c>
    </row>
    <row r="199" spans="1:2">
      <c r="A199" s="3">
        <v>27485</v>
      </c>
      <c r="B199" s="64">
        <v>1764.3</v>
      </c>
    </row>
    <row r="200" spans="1:2">
      <c r="A200" s="3">
        <v>27515</v>
      </c>
      <c r="B200" s="64">
        <v>1785.1</v>
      </c>
    </row>
    <row r="201" spans="1:2">
      <c r="A201" s="3">
        <v>27546</v>
      </c>
      <c r="B201" s="64">
        <v>1800</v>
      </c>
    </row>
    <row r="202" spans="1:2">
      <c r="A202" s="3">
        <v>27576</v>
      </c>
      <c r="B202" s="64">
        <v>1805.7</v>
      </c>
    </row>
    <row r="203" spans="1:2">
      <c r="A203" s="3">
        <v>27607</v>
      </c>
      <c r="B203" s="64">
        <v>1813.8</v>
      </c>
    </row>
    <row r="204" spans="1:2">
      <c r="A204" s="3">
        <v>27638</v>
      </c>
      <c r="B204" s="64">
        <v>1815.9</v>
      </c>
    </row>
    <row r="205" spans="1:2">
      <c r="A205" s="3">
        <v>27668</v>
      </c>
      <c r="B205" s="64">
        <v>1817.5</v>
      </c>
    </row>
    <row r="206" spans="1:2">
      <c r="A206" s="3">
        <v>27699</v>
      </c>
      <c r="B206" s="64">
        <v>1820.8</v>
      </c>
    </row>
    <row r="207" spans="1:2">
      <c r="A207" s="3">
        <v>27729</v>
      </c>
      <c r="B207" s="64">
        <v>1827.7</v>
      </c>
    </row>
    <row r="208" spans="1:2">
      <c r="A208" s="3">
        <v>27760</v>
      </c>
      <c r="B208" s="64">
        <v>1839.8</v>
      </c>
    </row>
    <row r="209" spans="1:2">
      <c r="A209" s="3">
        <v>27791</v>
      </c>
      <c r="B209" s="64">
        <v>1861</v>
      </c>
    </row>
    <row r="210" spans="1:2">
      <c r="A210" s="3">
        <v>27820</v>
      </c>
      <c r="B210" s="64">
        <v>1875</v>
      </c>
    </row>
    <row r="211" spans="1:2">
      <c r="A211" s="3">
        <v>27851</v>
      </c>
      <c r="B211" s="64">
        <v>1890.9</v>
      </c>
    </row>
    <row r="212" spans="1:2">
      <c r="A212" s="3">
        <v>27881</v>
      </c>
      <c r="B212" s="64">
        <v>1900.9</v>
      </c>
    </row>
    <row r="213" spans="1:2">
      <c r="A213" s="3">
        <v>27912</v>
      </c>
      <c r="B213" s="64">
        <v>1900.5</v>
      </c>
    </row>
    <row r="214" spans="1:2">
      <c r="A214" s="3">
        <v>27942</v>
      </c>
      <c r="B214" s="64">
        <v>1905.8</v>
      </c>
    </row>
    <row r="215" spans="1:2">
      <c r="A215" s="3">
        <v>27973</v>
      </c>
      <c r="B215" s="64">
        <v>1917.5</v>
      </c>
    </row>
    <row r="216" spans="1:2">
      <c r="A216" s="3">
        <v>28004</v>
      </c>
      <c r="B216" s="64">
        <v>1928.5</v>
      </c>
    </row>
    <row r="217" spans="1:2">
      <c r="A217" s="3">
        <v>28034</v>
      </c>
      <c r="B217" s="64">
        <v>1943</v>
      </c>
    </row>
    <row r="218" spans="1:2">
      <c r="A218" s="3">
        <v>28065</v>
      </c>
      <c r="B218" s="64">
        <v>1959</v>
      </c>
    </row>
    <row r="219" spans="1:2">
      <c r="A219" s="3">
        <v>28095</v>
      </c>
      <c r="B219" s="64">
        <v>1972.6</v>
      </c>
    </row>
    <row r="220" spans="1:2">
      <c r="A220" s="3">
        <v>28126</v>
      </c>
      <c r="B220" s="64">
        <v>1985</v>
      </c>
    </row>
    <row r="221" spans="1:2">
      <c r="A221" s="3">
        <v>28157</v>
      </c>
      <c r="B221" s="64">
        <v>1985.8</v>
      </c>
    </row>
    <row r="222" spans="1:2">
      <c r="A222" s="3">
        <v>28185</v>
      </c>
      <c r="B222" s="64">
        <v>1994.1</v>
      </c>
    </row>
    <row r="223" spans="1:2">
      <c r="A223" s="3">
        <v>28216</v>
      </c>
      <c r="B223" s="64">
        <v>1999.3</v>
      </c>
    </row>
    <row r="224" spans="1:2">
      <c r="A224" s="3">
        <v>28246</v>
      </c>
      <c r="B224" s="64">
        <v>2008.3</v>
      </c>
    </row>
    <row r="225" spans="1:2">
      <c r="A225" s="3">
        <v>28277</v>
      </c>
      <c r="B225" s="64">
        <v>2012.9</v>
      </c>
    </row>
    <row r="226" spans="1:2">
      <c r="A226" s="3">
        <v>28307</v>
      </c>
      <c r="B226" s="64">
        <v>2017.6</v>
      </c>
    </row>
    <row r="227" spans="1:2">
      <c r="A227" s="3">
        <v>28338</v>
      </c>
      <c r="B227" s="64">
        <v>2024.5</v>
      </c>
    </row>
    <row r="228" spans="1:2">
      <c r="A228" s="3">
        <v>28369</v>
      </c>
      <c r="B228" s="64">
        <v>2033</v>
      </c>
    </row>
    <row r="229" spans="1:2">
      <c r="A229" s="3">
        <v>28399</v>
      </c>
      <c r="B229" s="64">
        <v>2035.7</v>
      </c>
    </row>
    <row r="230" spans="1:2">
      <c r="A230" s="3">
        <v>28430</v>
      </c>
      <c r="B230" s="64">
        <v>2036.1</v>
      </c>
    </row>
    <row r="231" spans="1:2">
      <c r="A231" s="3">
        <v>28460</v>
      </c>
      <c r="B231" s="64">
        <v>2039</v>
      </c>
    </row>
    <row r="232" spans="1:2">
      <c r="A232" s="3">
        <v>28491</v>
      </c>
      <c r="B232" s="64">
        <v>2041</v>
      </c>
    </row>
    <row r="233" spans="1:2">
      <c r="A233" s="3">
        <v>28522</v>
      </c>
      <c r="B233" s="64">
        <v>2040.5</v>
      </c>
    </row>
    <row r="234" spans="1:2">
      <c r="A234" s="3">
        <v>28550</v>
      </c>
      <c r="B234" s="64">
        <v>2038.2</v>
      </c>
    </row>
    <row r="235" spans="1:2">
      <c r="A235" s="3">
        <v>28581</v>
      </c>
      <c r="B235" s="64">
        <v>2035.1</v>
      </c>
    </row>
    <row r="236" spans="1:2">
      <c r="A236" s="3">
        <v>28611</v>
      </c>
      <c r="B236" s="64">
        <v>2031.8</v>
      </c>
    </row>
    <row r="237" spans="1:2">
      <c r="A237" s="3">
        <v>28642</v>
      </c>
      <c r="B237" s="64">
        <v>2028.5</v>
      </c>
    </row>
    <row r="238" spans="1:2">
      <c r="A238" s="3">
        <v>28672</v>
      </c>
      <c r="B238" s="64">
        <v>2021.5</v>
      </c>
    </row>
    <row r="239" spans="1:2">
      <c r="A239" s="3">
        <v>28703</v>
      </c>
      <c r="B239" s="64">
        <v>2023.5</v>
      </c>
    </row>
    <row r="240" spans="1:2">
      <c r="A240" s="3">
        <v>28734</v>
      </c>
      <c r="B240" s="64">
        <v>2022.6</v>
      </c>
    </row>
    <row r="241" spans="1:2">
      <c r="A241" s="3">
        <v>28764</v>
      </c>
      <c r="B241" s="64">
        <v>2015.4</v>
      </c>
    </row>
    <row r="242" spans="1:2">
      <c r="A242" s="3">
        <v>28795</v>
      </c>
      <c r="B242" s="64">
        <v>2013.5</v>
      </c>
    </row>
    <row r="243" spans="1:2">
      <c r="A243" s="3">
        <v>28825</v>
      </c>
      <c r="B243" s="64">
        <v>2011.8</v>
      </c>
    </row>
    <row r="244" spans="1:2">
      <c r="A244" s="3">
        <v>28856</v>
      </c>
      <c r="B244" s="64">
        <v>2002.3</v>
      </c>
    </row>
    <row r="245" spans="1:2">
      <c r="A245" s="3">
        <v>28887</v>
      </c>
      <c r="B245" s="64">
        <v>1991</v>
      </c>
    </row>
    <row r="246" spans="1:2">
      <c r="A246" s="3">
        <v>28915</v>
      </c>
      <c r="B246" s="64">
        <v>1985.4</v>
      </c>
    </row>
    <row r="247" spans="1:2">
      <c r="A247" s="3">
        <v>28946</v>
      </c>
      <c r="B247" s="64">
        <v>1986</v>
      </c>
    </row>
    <row r="248" spans="1:2">
      <c r="A248" s="3">
        <v>28976</v>
      </c>
      <c r="B248" s="64">
        <v>1975.1</v>
      </c>
    </row>
    <row r="249" spans="1:2">
      <c r="A249" s="3">
        <v>29007</v>
      </c>
      <c r="B249" s="64">
        <v>1970.9</v>
      </c>
    </row>
    <row r="250" spans="1:2">
      <c r="A250" s="3">
        <v>29037</v>
      </c>
      <c r="B250" s="64">
        <v>1965.5</v>
      </c>
    </row>
    <row r="251" spans="1:2">
      <c r="A251" s="3">
        <v>29068</v>
      </c>
      <c r="B251" s="64">
        <v>1962.8</v>
      </c>
    </row>
    <row r="252" spans="1:2">
      <c r="A252" s="3">
        <v>29099</v>
      </c>
      <c r="B252" s="64">
        <v>1954.4</v>
      </c>
    </row>
    <row r="253" spans="1:2">
      <c r="A253" s="3">
        <v>29129</v>
      </c>
      <c r="B253" s="64">
        <v>1942</v>
      </c>
    </row>
    <row r="254" spans="1:2">
      <c r="A254" s="3">
        <v>29160</v>
      </c>
      <c r="B254" s="64">
        <v>1928.8</v>
      </c>
    </row>
    <row r="255" spans="1:2">
      <c r="A255" s="3">
        <v>29190</v>
      </c>
      <c r="B255" s="64">
        <v>1916.4</v>
      </c>
    </row>
    <row r="256" spans="1:2">
      <c r="A256" s="3">
        <v>29221</v>
      </c>
      <c r="B256" s="64">
        <v>1900.9</v>
      </c>
    </row>
    <row r="257" spans="1:2">
      <c r="A257" s="3">
        <v>29252</v>
      </c>
      <c r="B257" s="64">
        <v>1891.9</v>
      </c>
    </row>
    <row r="258" spans="1:2">
      <c r="A258" s="3">
        <v>29281</v>
      </c>
      <c r="B258" s="64">
        <v>1872.4</v>
      </c>
    </row>
    <row r="259" spans="1:2">
      <c r="A259" s="3">
        <v>29312</v>
      </c>
      <c r="B259" s="64">
        <v>1856.9</v>
      </c>
    </row>
    <row r="260" spans="1:2">
      <c r="A260" s="3">
        <v>29342</v>
      </c>
      <c r="B260" s="64">
        <v>1851</v>
      </c>
    </row>
    <row r="261" spans="1:2">
      <c r="A261" s="3">
        <v>29373</v>
      </c>
      <c r="B261" s="64">
        <v>1853.6</v>
      </c>
    </row>
    <row r="262" spans="1:2">
      <c r="A262" s="3">
        <v>29403</v>
      </c>
      <c r="B262" s="64">
        <v>1871.1</v>
      </c>
    </row>
    <row r="263" spans="1:2">
      <c r="A263" s="3">
        <v>29434</v>
      </c>
      <c r="B263" s="64">
        <v>1876.8</v>
      </c>
    </row>
    <row r="264" spans="1:2">
      <c r="A264" s="3">
        <v>29465</v>
      </c>
      <c r="B264" s="64">
        <v>1876</v>
      </c>
    </row>
    <row r="265" spans="1:2">
      <c r="A265" s="3">
        <v>29495</v>
      </c>
      <c r="B265" s="64">
        <v>1871.1</v>
      </c>
    </row>
    <row r="266" spans="1:2">
      <c r="A266" s="3">
        <v>29526</v>
      </c>
      <c r="B266" s="64">
        <v>1864.3</v>
      </c>
    </row>
    <row r="267" spans="1:2">
      <c r="A267" s="3">
        <v>29556</v>
      </c>
      <c r="B267" s="64">
        <v>1851.6</v>
      </c>
    </row>
    <row r="268" spans="1:2">
      <c r="A268" s="3">
        <v>29587</v>
      </c>
      <c r="B268" s="64">
        <v>1842.8</v>
      </c>
    </row>
    <row r="269" spans="1:2">
      <c r="A269" s="3">
        <v>29618</v>
      </c>
      <c r="B269" s="64">
        <v>1839.4</v>
      </c>
    </row>
    <row r="270" spans="1:2">
      <c r="A270" s="3">
        <v>29646</v>
      </c>
      <c r="B270" s="64">
        <v>1847.2</v>
      </c>
    </row>
    <row r="271" spans="1:2">
      <c r="A271" s="3">
        <v>29677</v>
      </c>
      <c r="B271" s="64">
        <v>1862.2</v>
      </c>
    </row>
    <row r="272" spans="1:2">
      <c r="A272" s="3">
        <v>29707</v>
      </c>
      <c r="B272" s="64">
        <v>1855.3</v>
      </c>
    </row>
    <row r="273" spans="1:2">
      <c r="A273" s="3">
        <v>29738</v>
      </c>
      <c r="B273" s="64">
        <v>1845.6</v>
      </c>
    </row>
    <row r="274" spans="1:2">
      <c r="A274" s="3">
        <v>29768</v>
      </c>
      <c r="B274" s="64">
        <v>1838.1</v>
      </c>
    </row>
    <row r="275" spans="1:2">
      <c r="A275" s="3">
        <v>29799</v>
      </c>
      <c r="B275" s="64">
        <v>1837.6</v>
      </c>
    </row>
    <row r="276" spans="1:2">
      <c r="A276" s="3">
        <v>29830</v>
      </c>
      <c r="B276" s="64">
        <v>1832.4</v>
      </c>
    </row>
    <row r="277" spans="1:2">
      <c r="A277" s="3">
        <v>29860</v>
      </c>
      <c r="B277" s="64">
        <v>1843.5</v>
      </c>
    </row>
    <row r="278" spans="1:2">
      <c r="A278" s="3">
        <v>29891</v>
      </c>
      <c r="B278" s="64">
        <v>1850.9</v>
      </c>
    </row>
    <row r="279" spans="1:2">
      <c r="A279" s="3">
        <v>29921</v>
      </c>
      <c r="B279" s="64">
        <v>1865.6</v>
      </c>
    </row>
    <row r="280" spans="1:2">
      <c r="A280" s="3">
        <v>29952</v>
      </c>
      <c r="B280" s="64">
        <v>1875.4</v>
      </c>
    </row>
    <row r="281" spans="1:2">
      <c r="A281" s="3">
        <v>29983</v>
      </c>
      <c r="B281" s="64">
        <v>1873.8</v>
      </c>
    </row>
    <row r="282" spans="1:2">
      <c r="A282" s="3">
        <v>30011</v>
      </c>
      <c r="B282" s="64">
        <v>1886.5</v>
      </c>
    </row>
    <row r="283" spans="1:2">
      <c r="A283" s="3">
        <v>30042</v>
      </c>
      <c r="B283" s="64">
        <v>1898.8</v>
      </c>
    </row>
    <row r="284" spans="1:2">
      <c r="A284" s="3">
        <v>30072</v>
      </c>
      <c r="B284" s="64">
        <v>1893</v>
      </c>
    </row>
    <row r="285" spans="1:2">
      <c r="A285" s="3">
        <v>30103</v>
      </c>
      <c r="B285" s="64">
        <v>1882.5</v>
      </c>
    </row>
    <row r="286" spans="1:2">
      <c r="A286" s="3">
        <v>30133</v>
      </c>
      <c r="B286" s="64">
        <v>1878.5</v>
      </c>
    </row>
    <row r="287" spans="1:2">
      <c r="A287" s="3">
        <v>30164</v>
      </c>
      <c r="B287" s="64">
        <v>1888.6</v>
      </c>
    </row>
    <row r="288" spans="1:2">
      <c r="A288" s="3">
        <v>30195</v>
      </c>
      <c r="B288" s="64">
        <v>1902.1</v>
      </c>
    </row>
    <row r="289" spans="1:2">
      <c r="A289" s="3">
        <v>30225</v>
      </c>
      <c r="B289" s="64">
        <v>1905.9</v>
      </c>
    </row>
    <row r="290" spans="1:2">
      <c r="A290" s="3">
        <v>30256</v>
      </c>
      <c r="B290" s="64">
        <v>1922.1</v>
      </c>
    </row>
    <row r="291" spans="1:2">
      <c r="A291" s="3">
        <v>30286</v>
      </c>
      <c r="B291" s="64">
        <v>1950.8</v>
      </c>
    </row>
    <row r="292" spans="1:2">
      <c r="A292" s="3">
        <v>30317</v>
      </c>
      <c r="B292" s="64">
        <v>2001.4</v>
      </c>
    </row>
    <row r="293" spans="1:2">
      <c r="A293" s="3">
        <v>30348</v>
      </c>
      <c r="B293" s="64">
        <v>2037.6</v>
      </c>
    </row>
    <row r="294" spans="1:2">
      <c r="A294" s="3">
        <v>30376</v>
      </c>
      <c r="B294" s="64">
        <v>2054.1999999999998</v>
      </c>
    </row>
    <row r="295" spans="1:2">
      <c r="A295" s="3">
        <v>30407</v>
      </c>
      <c r="B295" s="64">
        <v>2053.1999999999998</v>
      </c>
    </row>
    <row r="296" spans="1:2">
      <c r="A296" s="3">
        <v>30437</v>
      </c>
      <c r="B296" s="64">
        <v>2059.6</v>
      </c>
    </row>
    <row r="297" spans="1:2">
      <c r="A297" s="3">
        <v>30468</v>
      </c>
      <c r="B297" s="64">
        <v>2065.9</v>
      </c>
    </row>
    <row r="298" spans="1:2">
      <c r="A298" s="3">
        <v>30498</v>
      </c>
      <c r="B298" s="64">
        <v>2068.9</v>
      </c>
    </row>
    <row r="299" spans="1:2">
      <c r="A299" s="3">
        <v>30529</v>
      </c>
      <c r="B299" s="64">
        <v>2071.9</v>
      </c>
    </row>
    <row r="300" spans="1:2">
      <c r="A300" s="3">
        <v>30560</v>
      </c>
      <c r="B300" s="64">
        <v>2074.9</v>
      </c>
    </row>
    <row r="301" spans="1:2">
      <c r="A301" s="3">
        <v>30590</v>
      </c>
      <c r="B301" s="64">
        <v>2082.5</v>
      </c>
    </row>
    <row r="302" spans="1:2">
      <c r="A302" s="3">
        <v>30621</v>
      </c>
      <c r="B302" s="64">
        <v>2089.3000000000002</v>
      </c>
    </row>
    <row r="303" spans="1:2">
      <c r="A303" s="3">
        <v>30651</v>
      </c>
      <c r="B303" s="64">
        <v>2094.1999999999998</v>
      </c>
    </row>
    <row r="304" spans="1:2">
      <c r="A304" s="3">
        <v>30682</v>
      </c>
      <c r="B304" s="64">
        <v>2094.1999999999998</v>
      </c>
    </row>
    <row r="305" spans="1:2">
      <c r="A305" s="3">
        <v>30713</v>
      </c>
      <c r="B305" s="64">
        <v>2103.5</v>
      </c>
    </row>
    <row r="306" spans="1:2">
      <c r="A306" s="3">
        <v>30742</v>
      </c>
      <c r="B306" s="64">
        <v>2113.9</v>
      </c>
    </row>
    <row r="307" spans="1:2">
      <c r="A307" s="3">
        <v>30773</v>
      </c>
      <c r="B307" s="64">
        <v>2121.6999999999998</v>
      </c>
    </row>
    <row r="308" spans="1:2">
      <c r="A308" s="3">
        <v>30803</v>
      </c>
      <c r="B308" s="64">
        <v>2129.6</v>
      </c>
    </row>
    <row r="309" spans="1:2">
      <c r="A309" s="3">
        <v>30834</v>
      </c>
      <c r="B309" s="64">
        <v>2136.1</v>
      </c>
    </row>
    <row r="310" spans="1:2">
      <c r="A310" s="3">
        <v>30864</v>
      </c>
      <c r="B310" s="64">
        <v>2135.9</v>
      </c>
    </row>
    <row r="311" spans="1:2">
      <c r="A311" s="3">
        <v>30895</v>
      </c>
      <c r="B311" s="64">
        <v>2136.4</v>
      </c>
    </row>
    <row r="312" spans="1:2">
      <c r="A312" s="3">
        <v>30926</v>
      </c>
      <c r="B312" s="64">
        <v>2143.6</v>
      </c>
    </row>
    <row r="313" spans="1:2">
      <c r="A313" s="3">
        <v>30956</v>
      </c>
      <c r="B313" s="64">
        <v>2149.3000000000002</v>
      </c>
    </row>
    <row r="314" spans="1:2">
      <c r="A314" s="3">
        <v>30987</v>
      </c>
      <c r="B314" s="64">
        <v>2166.6</v>
      </c>
    </row>
    <row r="315" spans="1:2">
      <c r="A315" s="3">
        <v>31017</v>
      </c>
      <c r="B315" s="64">
        <v>2186.1999999999998</v>
      </c>
    </row>
    <row r="316" spans="1:2">
      <c r="A316" s="3">
        <v>31048</v>
      </c>
      <c r="B316" s="64">
        <v>2206.6</v>
      </c>
    </row>
    <row r="317" spans="1:2">
      <c r="A317" s="3">
        <v>31079</v>
      </c>
      <c r="B317" s="64">
        <v>2214.6</v>
      </c>
    </row>
    <row r="318" spans="1:2">
      <c r="A318" s="3">
        <v>31107</v>
      </c>
      <c r="B318" s="64">
        <v>2215.5</v>
      </c>
    </row>
    <row r="319" spans="1:2">
      <c r="A319" s="3">
        <v>31138</v>
      </c>
      <c r="B319" s="64">
        <v>2220</v>
      </c>
    </row>
    <row r="320" spans="1:2">
      <c r="A320" s="3">
        <v>31168</v>
      </c>
      <c r="B320" s="64">
        <v>2229</v>
      </c>
    </row>
    <row r="321" spans="1:2">
      <c r="A321" s="3">
        <v>31199</v>
      </c>
      <c r="B321" s="64">
        <v>2244.3000000000002</v>
      </c>
    </row>
    <row r="322" spans="1:2">
      <c r="A322" s="3">
        <v>31229</v>
      </c>
      <c r="B322" s="64">
        <v>2255.8000000000002</v>
      </c>
    </row>
    <row r="323" spans="1:2">
      <c r="A323" s="3">
        <v>31260</v>
      </c>
      <c r="B323" s="64">
        <v>2265.1</v>
      </c>
    </row>
    <row r="324" spans="1:2">
      <c r="A324" s="3">
        <v>31291</v>
      </c>
      <c r="B324" s="64">
        <v>2272.3000000000002</v>
      </c>
    </row>
    <row r="325" spans="1:2">
      <c r="A325" s="3">
        <v>31321</v>
      </c>
      <c r="B325" s="64">
        <v>2274.6999999999998</v>
      </c>
    </row>
    <row r="326" spans="1:2">
      <c r="A326" s="3">
        <v>31352</v>
      </c>
      <c r="B326" s="64">
        <v>2273.1999999999998</v>
      </c>
    </row>
    <row r="327" spans="1:2">
      <c r="A327" s="3">
        <v>31382</v>
      </c>
      <c r="B327" s="64">
        <v>2275.9</v>
      </c>
    </row>
    <row r="328" spans="1:2">
      <c r="A328" s="3">
        <v>31413</v>
      </c>
      <c r="B328" s="64">
        <v>2276.6999999999998</v>
      </c>
    </row>
    <row r="329" spans="1:2">
      <c r="A329" s="3">
        <v>31444</v>
      </c>
      <c r="B329" s="64">
        <v>2290.6999999999998</v>
      </c>
    </row>
    <row r="330" spans="1:2">
      <c r="A330" s="3">
        <v>31472</v>
      </c>
      <c r="B330" s="64">
        <v>2321.8000000000002</v>
      </c>
    </row>
    <row r="331" spans="1:2">
      <c r="A331" s="3">
        <v>31503</v>
      </c>
      <c r="B331" s="64">
        <v>2353.1</v>
      </c>
    </row>
    <row r="332" spans="1:2">
      <c r="A332" s="3">
        <v>31533</v>
      </c>
      <c r="B332" s="64">
        <v>2371.4</v>
      </c>
    </row>
    <row r="333" spans="1:2">
      <c r="A333" s="3">
        <v>31564</v>
      </c>
      <c r="B333" s="64">
        <v>2381.1999999999998</v>
      </c>
    </row>
    <row r="334" spans="1:2">
      <c r="A334" s="3">
        <v>31594</v>
      </c>
      <c r="B334" s="64">
        <v>2398.6999999999998</v>
      </c>
    </row>
    <row r="335" spans="1:2">
      <c r="A335" s="3">
        <v>31625</v>
      </c>
      <c r="B335" s="64">
        <v>2414.6999999999998</v>
      </c>
    </row>
    <row r="336" spans="1:2">
      <c r="A336" s="3">
        <v>31656</v>
      </c>
      <c r="B336" s="64">
        <v>2425.3000000000002</v>
      </c>
    </row>
    <row r="337" spans="1:2">
      <c r="A337" s="3">
        <v>31686</v>
      </c>
      <c r="B337" s="64">
        <v>2438.6999999999998</v>
      </c>
    </row>
    <row r="338" spans="1:2">
      <c r="A338" s="3">
        <v>31717</v>
      </c>
      <c r="B338" s="64">
        <v>2446.8000000000002</v>
      </c>
    </row>
    <row r="339" spans="1:2">
      <c r="A339" s="3">
        <v>31747</v>
      </c>
      <c r="B339" s="64">
        <v>2462.1</v>
      </c>
    </row>
    <row r="340" spans="1:2">
      <c r="A340" s="3">
        <v>31778</v>
      </c>
      <c r="B340" s="64">
        <v>2463.1</v>
      </c>
    </row>
    <row r="341" spans="1:2">
      <c r="A341" s="3">
        <v>31809</v>
      </c>
      <c r="B341" s="64">
        <v>2457.5</v>
      </c>
    </row>
    <row r="342" spans="1:2">
      <c r="A342" s="3">
        <v>31837</v>
      </c>
      <c r="B342" s="64">
        <v>2454.3000000000002</v>
      </c>
    </row>
    <row r="343" spans="1:2">
      <c r="A343" s="3">
        <v>31868</v>
      </c>
      <c r="B343" s="64">
        <v>2455.8000000000002</v>
      </c>
    </row>
    <row r="344" spans="1:2">
      <c r="A344" s="3">
        <v>31898</v>
      </c>
      <c r="B344" s="64">
        <v>2453.9</v>
      </c>
    </row>
    <row r="345" spans="1:2">
      <c r="A345" s="3">
        <v>31929</v>
      </c>
      <c r="B345" s="64">
        <v>2444.6</v>
      </c>
    </row>
    <row r="346" spans="1:2">
      <c r="A346" s="3">
        <v>31959</v>
      </c>
      <c r="B346" s="64">
        <v>2442</v>
      </c>
    </row>
    <row r="347" spans="1:2">
      <c r="A347" s="3">
        <v>31990</v>
      </c>
      <c r="B347" s="64">
        <v>2439.4</v>
      </c>
    </row>
    <row r="348" spans="1:2">
      <c r="A348" s="3">
        <v>32021</v>
      </c>
      <c r="B348" s="64">
        <v>2440.6999999999998</v>
      </c>
    </row>
    <row r="349" spans="1:2">
      <c r="A349" s="3">
        <v>32051</v>
      </c>
      <c r="B349" s="64">
        <v>2447.6999999999998</v>
      </c>
    </row>
    <row r="350" spans="1:2">
      <c r="A350" s="3">
        <v>32082</v>
      </c>
      <c r="B350" s="64">
        <v>2442.6999999999998</v>
      </c>
    </row>
    <row r="351" spans="1:2">
      <c r="A351" s="3">
        <v>32112</v>
      </c>
      <c r="B351" s="64">
        <v>2445</v>
      </c>
    </row>
    <row r="352" spans="1:2">
      <c r="A352" s="3">
        <v>32143</v>
      </c>
      <c r="B352" s="64">
        <v>2454.6999999999998</v>
      </c>
    </row>
    <row r="353" spans="1:2">
      <c r="A353" s="3">
        <v>32174</v>
      </c>
      <c r="B353" s="64">
        <v>2470.1999999999998</v>
      </c>
    </row>
    <row r="354" spans="1:2">
      <c r="A354" s="3">
        <v>32203</v>
      </c>
      <c r="B354" s="64">
        <v>2481.3000000000002</v>
      </c>
    </row>
    <row r="355" spans="1:2">
      <c r="A355" s="3">
        <v>32234</v>
      </c>
      <c r="B355" s="64">
        <v>2483.5</v>
      </c>
    </row>
    <row r="356" spans="1:2">
      <c r="A356" s="3">
        <v>32264</v>
      </c>
      <c r="B356" s="64">
        <v>2490.1999999999998</v>
      </c>
    </row>
    <row r="357" spans="1:2">
      <c r="A357" s="3">
        <v>32295</v>
      </c>
      <c r="B357" s="64">
        <v>2490.1999999999998</v>
      </c>
    </row>
    <row r="358" spans="1:2">
      <c r="A358" s="3">
        <v>32325</v>
      </c>
      <c r="B358" s="64">
        <v>2487.1</v>
      </c>
    </row>
    <row r="359" spans="1:2">
      <c r="A359" s="3">
        <v>32356</v>
      </c>
      <c r="B359" s="64">
        <v>2480.6999999999998</v>
      </c>
    </row>
    <row r="360" spans="1:2">
      <c r="A360" s="3">
        <v>32387</v>
      </c>
      <c r="B360" s="64">
        <v>2474.4</v>
      </c>
    </row>
    <row r="361" spans="1:2">
      <c r="A361" s="3">
        <v>32417</v>
      </c>
      <c r="B361" s="64">
        <v>2473.1</v>
      </c>
    </row>
    <row r="362" spans="1:2">
      <c r="A362" s="3">
        <v>32448</v>
      </c>
      <c r="B362" s="64">
        <v>2477.3000000000002</v>
      </c>
    </row>
    <row r="363" spans="1:2">
      <c r="A363" s="3">
        <v>32478</v>
      </c>
      <c r="B363" s="64">
        <v>2475.6999999999998</v>
      </c>
    </row>
    <row r="364" spans="1:2">
      <c r="A364" s="3">
        <v>32509</v>
      </c>
      <c r="B364" s="64">
        <v>2468.4</v>
      </c>
    </row>
    <row r="365" spans="1:2">
      <c r="A365" s="3">
        <v>32540</v>
      </c>
      <c r="B365" s="64">
        <v>2460.6999999999998</v>
      </c>
    </row>
    <row r="366" spans="1:2">
      <c r="A366" s="3">
        <v>32568</v>
      </c>
      <c r="B366" s="64">
        <v>2454.6999999999998</v>
      </c>
    </row>
    <row r="367" spans="1:2">
      <c r="A367" s="3">
        <v>32599</v>
      </c>
      <c r="B367" s="64">
        <v>2441.9</v>
      </c>
    </row>
    <row r="368" spans="1:2">
      <c r="A368" s="3">
        <v>32629</v>
      </c>
      <c r="B368" s="64">
        <v>2434.6</v>
      </c>
    </row>
    <row r="369" spans="1:2">
      <c r="A369" s="3">
        <v>32660</v>
      </c>
      <c r="B369" s="64">
        <v>2439.9</v>
      </c>
    </row>
    <row r="370" spans="1:2">
      <c r="A370" s="3">
        <v>32690</v>
      </c>
      <c r="B370" s="64">
        <v>2451.6999999999998</v>
      </c>
    </row>
    <row r="371" spans="1:2">
      <c r="A371" s="3">
        <v>32721</v>
      </c>
      <c r="B371" s="64">
        <v>2469.4</v>
      </c>
    </row>
    <row r="372" spans="1:2">
      <c r="A372" s="3">
        <v>32752</v>
      </c>
      <c r="B372" s="64">
        <v>2478</v>
      </c>
    </row>
    <row r="373" spans="1:2">
      <c r="A373" s="3">
        <v>32782</v>
      </c>
      <c r="B373" s="64">
        <v>2483.3000000000002</v>
      </c>
    </row>
    <row r="374" spans="1:2">
      <c r="A374" s="3">
        <v>32813</v>
      </c>
      <c r="B374" s="64">
        <v>2488.6999999999998</v>
      </c>
    </row>
    <row r="375" spans="1:2">
      <c r="A375" s="3">
        <v>32843</v>
      </c>
      <c r="B375" s="64">
        <v>2496</v>
      </c>
    </row>
    <row r="376" spans="1:2">
      <c r="A376" s="3">
        <v>32874</v>
      </c>
      <c r="B376" s="64">
        <v>2483.8000000000002</v>
      </c>
    </row>
    <row r="377" spans="1:2">
      <c r="A377" s="3">
        <v>32905</v>
      </c>
      <c r="B377" s="64">
        <v>2483.8000000000002</v>
      </c>
    </row>
    <row r="378" spans="1:2">
      <c r="A378" s="3">
        <v>32933</v>
      </c>
      <c r="B378" s="64">
        <v>2480.6</v>
      </c>
    </row>
    <row r="379" spans="1:2">
      <c r="A379" s="3">
        <v>32964</v>
      </c>
      <c r="B379" s="64">
        <v>2483.8000000000002</v>
      </c>
    </row>
    <row r="380" spans="1:2">
      <c r="A380" s="3">
        <v>32994</v>
      </c>
      <c r="B380" s="64">
        <v>2479.1999999999998</v>
      </c>
    </row>
    <row r="381" spans="1:2">
      <c r="A381" s="3">
        <v>33025</v>
      </c>
      <c r="B381" s="64">
        <v>2474</v>
      </c>
    </row>
    <row r="382" spans="1:2">
      <c r="A382" s="3">
        <v>33055</v>
      </c>
      <c r="B382" s="64">
        <v>2470.9</v>
      </c>
    </row>
    <row r="383" spans="1:2">
      <c r="A383" s="3">
        <v>33086</v>
      </c>
      <c r="B383" s="64">
        <v>2463.5</v>
      </c>
    </row>
    <row r="384" spans="1:2">
      <c r="A384" s="3">
        <v>33117</v>
      </c>
      <c r="B384" s="64">
        <v>2456.3000000000002</v>
      </c>
    </row>
    <row r="385" spans="1:2">
      <c r="A385" s="3">
        <v>33147</v>
      </c>
      <c r="B385" s="64">
        <v>2443.3000000000002</v>
      </c>
    </row>
    <row r="386" spans="1:2">
      <c r="A386" s="3">
        <v>33178</v>
      </c>
      <c r="B386" s="64">
        <v>2440.1999999999998</v>
      </c>
    </row>
    <row r="387" spans="1:2">
      <c r="A387" s="3">
        <v>33208</v>
      </c>
      <c r="B387" s="64">
        <v>2438</v>
      </c>
    </row>
    <row r="388" spans="1:2">
      <c r="A388" s="3">
        <v>33239</v>
      </c>
      <c r="B388" s="64">
        <v>2440.8000000000002</v>
      </c>
    </row>
    <row r="389" spans="1:2">
      <c r="A389" s="3">
        <v>33270</v>
      </c>
      <c r="B389" s="64">
        <v>2451.4</v>
      </c>
    </row>
    <row r="390" spans="1:2">
      <c r="A390" s="3">
        <v>33298</v>
      </c>
      <c r="B390" s="64">
        <v>2464.3000000000002</v>
      </c>
    </row>
    <row r="391" spans="1:2">
      <c r="A391" s="3">
        <v>33329</v>
      </c>
      <c r="B391" s="64">
        <v>2466.6</v>
      </c>
    </row>
    <row r="392" spans="1:2">
      <c r="A392" s="3">
        <v>33359</v>
      </c>
      <c r="B392" s="64">
        <v>2465.3000000000002</v>
      </c>
    </row>
    <row r="393" spans="1:2">
      <c r="A393" s="3">
        <v>33390</v>
      </c>
      <c r="B393" s="64">
        <v>2464.6</v>
      </c>
    </row>
    <row r="394" spans="1:2">
      <c r="A394" s="3">
        <v>33420</v>
      </c>
      <c r="B394" s="64">
        <v>2464.1</v>
      </c>
    </row>
    <row r="395" spans="1:2">
      <c r="A395" s="3">
        <v>33451</v>
      </c>
      <c r="B395" s="64">
        <v>2456.1</v>
      </c>
    </row>
    <row r="396" spans="1:2">
      <c r="A396" s="3">
        <v>33482</v>
      </c>
      <c r="B396" s="64">
        <v>2448.8000000000002</v>
      </c>
    </row>
    <row r="397" spans="1:2">
      <c r="A397" s="3">
        <v>33512</v>
      </c>
      <c r="B397" s="64">
        <v>2449.1</v>
      </c>
    </row>
    <row r="398" spans="1:2">
      <c r="A398" s="3">
        <v>33543</v>
      </c>
      <c r="B398" s="64">
        <v>2442.3000000000002</v>
      </c>
    </row>
    <row r="399" spans="1:2">
      <c r="A399" s="3">
        <v>33573</v>
      </c>
      <c r="B399" s="64">
        <v>2440.1</v>
      </c>
    </row>
    <row r="400" spans="1:2">
      <c r="A400" s="3">
        <v>33604</v>
      </c>
      <c r="B400" s="64">
        <v>2444.8000000000002</v>
      </c>
    </row>
    <row r="401" spans="1:2">
      <c r="A401" s="3">
        <v>33635</v>
      </c>
      <c r="B401" s="64">
        <v>2453.1</v>
      </c>
    </row>
    <row r="402" spans="1:2">
      <c r="A402" s="3">
        <v>33664</v>
      </c>
      <c r="B402" s="64">
        <v>2447.1</v>
      </c>
    </row>
    <row r="403" spans="1:2">
      <c r="A403" s="3">
        <v>33695</v>
      </c>
      <c r="B403" s="64">
        <v>2438.8000000000002</v>
      </c>
    </row>
    <row r="404" spans="1:2">
      <c r="A404" s="3">
        <v>33725</v>
      </c>
      <c r="B404" s="64">
        <v>2432.8000000000002</v>
      </c>
    </row>
    <row r="405" spans="1:2">
      <c r="A405" s="3">
        <v>33756</v>
      </c>
      <c r="B405" s="64">
        <v>2422.1</v>
      </c>
    </row>
    <row r="406" spans="1:2">
      <c r="A406" s="3">
        <v>33786</v>
      </c>
      <c r="B406" s="64">
        <v>2415.6</v>
      </c>
    </row>
    <row r="407" spans="1:2">
      <c r="A407" s="3">
        <v>33817</v>
      </c>
      <c r="B407" s="64">
        <v>2413.9</v>
      </c>
    </row>
    <row r="408" spans="1:2">
      <c r="A408" s="3">
        <v>33848</v>
      </c>
      <c r="B408" s="64">
        <v>2416.9</v>
      </c>
    </row>
    <row r="409" spans="1:2">
      <c r="A409" s="3">
        <v>33878</v>
      </c>
      <c r="B409" s="64">
        <v>2416.1999999999998</v>
      </c>
    </row>
    <row r="410" spans="1:2">
      <c r="A410" s="3">
        <v>33909</v>
      </c>
      <c r="B410" s="64">
        <v>2411.3000000000002</v>
      </c>
    </row>
    <row r="411" spans="1:2">
      <c r="A411" s="3">
        <v>33939</v>
      </c>
      <c r="B411" s="64">
        <v>2406.6999999999998</v>
      </c>
    </row>
    <row r="412" spans="1:2">
      <c r="A412" s="3">
        <v>33970</v>
      </c>
      <c r="B412" s="64">
        <v>2394.3000000000002</v>
      </c>
    </row>
    <row r="413" spans="1:2">
      <c r="A413" s="3">
        <v>34001</v>
      </c>
      <c r="B413" s="64">
        <v>2386.1</v>
      </c>
    </row>
    <row r="414" spans="1:2">
      <c r="A414" s="3">
        <v>34029</v>
      </c>
      <c r="B414" s="64">
        <v>2380.8000000000002</v>
      </c>
    </row>
    <row r="415" spans="1:2">
      <c r="A415" s="3">
        <v>34060</v>
      </c>
      <c r="B415" s="64">
        <v>2372.3000000000002</v>
      </c>
    </row>
    <row r="416" spans="1:2">
      <c r="A416" s="3">
        <v>34090</v>
      </c>
      <c r="B416" s="64">
        <v>2383.4</v>
      </c>
    </row>
    <row r="417" spans="1:2">
      <c r="A417" s="3">
        <v>34121</v>
      </c>
      <c r="B417" s="64">
        <v>2385.6</v>
      </c>
    </row>
    <row r="418" spans="1:2">
      <c r="A418" s="3">
        <v>34151</v>
      </c>
      <c r="B418" s="64">
        <v>2382</v>
      </c>
    </row>
    <row r="419" spans="1:2">
      <c r="A419" s="3">
        <v>34182</v>
      </c>
      <c r="B419" s="64">
        <v>2379.6</v>
      </c>
    </row>
    <row r="420" spans="1:2">
      <c r="A420" s="3">
        <v>34213</v>
      </c>
      <c r="B420" s="64">
        <v>2380.8000000000002</v>
      </c>
    </row>
    <row r="421" spans="1:2">
      <c r="A421" s="3">
        <v>34243</v>
      </c>
      <c r="B421" s="64">
        <v>2374.1</v>
      </c>
    </row>
    <row r="422" spans="1:2">
      <c r="A422" s="3">
        <v>34274</v>
      </c>
      <c r="B422" s="64">
        <v>2376.8000000000002</v>
      </c>
    </row>
    <row r="423" spans="1:2">
      <c r="A423" s="3">
        <v>34304</v>
      </c>
      <c r="B423" s="64">
        <v>2374.9</v>
      </c>
    </row>
    <row r="424" spans="1:2">
      <c r="A424" s="3">
        <v>34335</v>
      </c>
      <c r="B424" s="64">
        <v>2375.1999999999998</v>
      </c>
    </row>
    <row r="425" spans="1:2">
      <c r="A425" s="3">
        <v>34366</v>
      </c>
      <c r="B425" s="64">
        <v>2369.3000000000002</v>
      </c>
    </row>
    <row r="426" spans="1:2">
      <c r="A426" s="3">
        <v>34394</v>
      </c>
      <c r="B426" s="64">
        <v>2365.8000000000002</v>
      </c>
    </row>
    <row r="427" spans="1:2">
      <c r="A427" s="3">
        <v>34425</v>
      </c>
      <c r="B427" s="64">
        <v>2365</v>
      </c>
    </row>
    <row r="428" spans="1:2">
      <c r="A428" s="3">
        <v>34455</v>
      </c>
      <c r="B428" s="64">
        <v>2366.6</v>
      </c>
    </row>
    <row r="429" spans="1:2">
      <c r="A429" s="3">
        <v>34486</v>
      </c>
      <c r="B429" s="64">
        <v>2352.6</v>
      </c>
    </row>
    <row r="430" spans="1:2">
      <c r="A430" s="3">
        <v>34516</v>
      </c>
      <c r="B430" s="64">
        <v>2350.5</v>
      </c>
    </row>
    <row r="431" spans="1:2">
      <c r="A431" s="3">
        <v>34547</v>
      </c>
      <c r="B431" s="64">
        <v>2339.4</v>
      </c>
    </row>
    <row r="432" spans="1:2">
      <c r="A432" s="3">
        <v>34578</v>
      </c>
      <c r="B432" s="64">
        <v>2335</v>
      </c>
    </row>
    <row r="433" spans="1:2">
      <c r="A433" s="3">
        <v>34608</v>
      </c>
      <c r="B433" s="64">
        <v>2332.1999999999998</v>
      </c>
    </row>
    <row r="434" spans="1:2">
      <c r="A434" s="3">
        <v>34639</v>
      </c>
      <c r="B434" s="64">
        <v>2327.9</v>
      </c>
    </row>
    <row r="435" spans="1:2">
      <c r="A435" s="3">
        <v>34669</v>
      </c>
      <c r="B435" s="64">
        <v>2322.6999999999998</v>
      </c>
    </row>
    <row r="436" spans="1:2">
      <c r="A436" s="3">
        <v>34700</v>
      </c>
      <c r="B436" s="64">
        <v>2320.5</v>
      </c>
    </row>
    <row r="437" spans="1:2">
      <c r="A437" s="3">
        <v>34731</v>
      </c>
      <c r="B437" s="64">
        <v>2312.6999999999998</v>
      </c>
    </row>
    <row r="438" spans="1:2">
      <c r="A438" s="3">
        <v>34759</v>
      </c>
      <c r="B438" s="64">
        <v>2308.9</v>
      </c>
    </row>
    <row r="439" spans="1:2">
      <c r="A439" s="3">
        <v>34790</v>
      </c>
      <c r="B439" s="64">
        <v>2305.1</v>
      </c>
    </row>
    <row r="440" spans="1:2">
      <c r="A440" s="3">
        <v>34820</v>
      </c>
      <c r="B440" s="64">
        <v>2317</v>
      </c>
    </row>
    <row r="441" spans="1:2">
      <c r="A441" s="3">
        <v>34851</v>
      </c>
      <c r="B441" s="64">
        <v>2328.6999999999998</v>
      </c>
    </row>
    <row r="442" spans="1:2">
      <c r="A442" s="3">
        <v>34881</v>
      </c>
      <c r="B442" s="64">
        <v>2337.6999999999998</v>
      </c>
    </row>
    <row r="443" spans="1:2">
      <c r="A443" s="3">
        <v>34912</v>
      </c>
      <c r="B443" s="64">
        <v>2347.3000000000002</v>
      </c>
    </row>
    <row r="444" spans="1:2">
      <c r="A444" s="3">
        <v>34943</v>
      </c>
      <c r="B444" s="64">
        <v>2352.8000000000002</v>
      </c>
    </row>
    <row r="445" spans="1:2">
      <c r="A445" s="3">
        <v>34973</v>
      </c>
      <c r="B445" s="64">
        <v>2354</v>
      </c>
    </row>
    <row r="446" spans="1:2">
      <c r="A446" s="3">
        <v>35004</v>
      </c>
      <c r="B446" s="64">
        <v>2355.1999999999998</v>
      </c>
    </row>
    <row r="447" spans="1:2">
      <c r="A447" s="3">
        <v>35034</v>
      </c>
      <c r="B447" s="64">
        <v>2358.3000000000002</v>
      </c>
    </row>
    <row r="448" spans="1:2">
      <c r="A448" s="3">
        <v>35065</v>
      </c>
      <c r="B448" s="64">
        <v>2358</v>
      </c>
    </row>
    <row r="449" spans="1:2">
      <c r="A449" s="3">
        <v>35096</v>
      </c>
      <c r="B449" s="64">
        <v>2362.5</v>
      </c>
    </row>
    <row r="450" spans="1:2">
      <c r="A450" s="3">
        <v>35125</v>
      </c>
      <c r="B450" s="64">
        <v>2371</v>
      </c>
    </row>
    <row r="451" spans="1:2">
      <c r="A451" s="3">
        <v>35156</v>
      </c>
      <c r="B451" s="64">
        <v>2368.8000000000002</v>
      </c>
    </row>
    <row r="452" spans="1:2">
      <c r="A452" s="3">
        <v>35186</v>
      </c>
      <c r="B452" s="64">
        <v>2371.9</v>
      </c>
    </row>
    <row r="453" spans="1:2">
      <c r="A453" s="3">
        <v>35217</v>
      </c>
      <c r="B453" s="64">
        <v>2375.6</v>
      </c>
    </row>
    <row r="454" spans="1:2">
      <c r="A454" s="3">
        <v>35247</v>
      </c>
      <c r="B454" s="64">
        <v>2380.3000000000002</v>
      </c>
    </row>
    <row r="455" spans="1:2">
      <c r="A455" s="3">
        <v>35278</v>
      </c>
      <c r="B455" s="64">
        <v>2381.6999999999998</v>
      </c>
    </row>
    <row r="456" spans="1:2">
      <c r="A456" s="3">
        <v>35309</v>
      </c>
      <c r="B456" s="64">
        <v>2380.1</v>
      </c>
    </row>
    <row r="457" spans="1:2">
      <c r="A457" s="3">
        <v>35339</v>
      </c>
      <c r="B457" s="64">
        <v>2384.8000000000002</v>
      </c>
    </row>
    <row r="458" spans="1:2">
      <c r="A458" s="3">
        <v>35370</v>
      </c>
      <c r="B458" s="64">
        <v>2391.4</v>
      </c>
    </row>
    <row r="459" spans="1:2">
      <c r="A459" s="3">
        <v>35400</v>
      </c>
      <c r="B459" s="64">
        <v>2400.1</v>
      </c>
    </row>
    <row r="460" spans="1:2">
      <c r="A460" s="3">
        <v>35431</v>
      </c>
      <c r="B460" s="64">
        <v>2405.6</v>
      </c>
    </row>
    <row r="461" spans="1:2">
      <c r="A461" s="3">
        <v>35462</v>
      </c>
      <c r="B461" s="64">
        <v>2408.5</v>
      </c>
    </row>
    <row r="462" spans="1:2">
      <c r="A462" s="3">
        <v>35490</v>
      </c>
      <c r="B462" s="64">
        <v>2416.3000000000002</v>
      </c>
    </row>
    <row r="463" spans="1:2">
      <c r="A463" s="3">
        <v>35521</v>
      </c>
      <c r="B463" s="64">
        <v>2424.6</v>
      </c>
    </row>
    <row r="464" spans="1:2">
      <c r="A464" s="3">
        <v>35551</v>
      </c>
      <c r="B464" s="64">
        <v>2432.3000000000002</v>
      </c>
    </row>
    <row r="465" spans="1:2">
      <c r="A465" s="3">
        <v>35582</v>
      </c>
      <c r="B465" s="64">
        <v>2438.1999999999998</v>
      </c>
    </row>
    <row r="466" spans="1:2">
      <c r="A466" s="3">
        <v>35612</v>
      </c>
      <c r="B466" s="64">
        <v>2446.3000000000002</v>
      </c>
    </row>
    <row r="467" spans="1:2">
      <c r="A467" s="3">
        <v>35643</v>
      </c>
      <c r="B467" s="64">
        <v>2461.1</v>
      </c>
    </row>
    <row r="468" spans="1:2">
      <c r="A468" s="3">
        <v>35674</v>
      </c>
      <c r="B468" s="64">
        <v>2464.6999999999998</v>
      </c>
    </row>
    <row r="469" spans="1:2">
      <c r="A469" s="3">
        <v>35704</v>
      </c>
      <c r="B469" s="64">
        <v>2472</v>
      </c>
    </row>
    <row r="470" spans="1:2">
      <c r="A470" s="3">
        <v>35735</v>
      </c>
      <c r="B470" s="64">
        <v>2482.9</v>
      </c>
    </row>
    <row r="471" spans="1:2">
      <c r="A471" s="3">
        <v>35765</v>
      </c>
      <c r="B471" s="64">
        <v>2492.5</v>
      </c>
    </row>
    <row r="472" spans="1:2">
      <c r="A472" s="3">
        <v>35796</v>
      </c>
      <c r="B472" s="64">
        <v>2503.8000000000002</v>
      </c>
    </row>
    <row r="473" spans="1:2">
      <c r="A473" s="3">
        <v>35827</v>
      </c>
      <c r="B473" s="64">
        <v>2524</v>
      </c>
    </row>
    <row r="474" spans="1:2">
      <c r="A474" s="3">
        <v>35855</v>
      </c>
      <c r="B474" s="64">
        <v>2539.6999999999998</v>
      </c>
    </row>
    <row r="475" spans="1:2">
      <c r="A475" s="3">
        <v>35886</v>
      </c>
      <c r="B475" s="64">
        <v>2552.5</v>
      </c>
    </row>
    <row r="476" spans="1:2">
      <c r="A476" s="3">
        <v>35916</v>
      </c>
      <c r="B476" s="64">
        <v>2561.1</v>
      </c>
    </row>
    <row r="477" spans="1:2">
      <c r="A477" s="3">
        <v>35947</v>
      </c>
      <c r="B477" s="64">
        <v>2570.1</v>
      </c>
    </row>
    <row r="478" spans="1:2">
      <c r="A478" s="3">
        <v>35977</v>
      </c>
      <c r="B478" s="64">
        <v>2575.9</v>
      </c>
    </row>
    <row r="479" spans="1:2">
      <c r="A479" s="3">
        <v>36008</v>
      </c>
      <c r="B479" s="64">
        <v>2587.9</v>
      </c>
    </row>
    <row r="480" spans="1:2">
      <c r="A480" s="3">
        <v>36039</v>
      </c>
      <c r="B480" s="64">
        <v>2610.1999999999998</v>
      </c>
    </row>
    <row r="481" spans="1:2">
      <c r="A481" s="3">
        <v>36069</v>
      </c>
      <c r="B481" s="64">
        <v>2628.2</v>
      </c>
    </row>
    <row r="482" spans="1:2">
      <c r="A482" s="3">
        <v>36100</v>
      </c>
      <c r="B482" s="64">
        <v>2648.6</v>
      </c>
    </row>
    <row r="483" spans="1:2">
      <c r="A483" s="3">
        <v>36130</v>
      </c>
      <c r="B483" s="64">
        <v>2661.3</v>
      </c>
    </row>
    <row r="484" spans="1:2">
      <c r="A484" s="3">
        <v>36161</v>
      </c>
      <c r="B484" s="64">
        <v>2673.1</v>
      </c>
    </row>
    <row r="485" spans="1:2">
      <c r="A485" s="3">
        <v>36192</v>
      </c>
      <c r="B485" s="64">
        <v>2686.9</v>
      </c>
    </row>
    <row r="486" spans="1:2">
      <c r="A486" s="3">
        <v>36220</v>
      </c>
      <c r="B486" s="64">
        <v>2689.4</v>
      </c>
    </row>
    <row r="487" spans="1:2">
      <c r="A487" s="3">
        <v>36251</v>
      </c>
      <c r="B487" s="64">
        <v>2688.8</v>
      </c>
    </row>
    <row r="488" spans="1:2">
      <c r="A488" s="3">
        <v>36281</v>
      </c>
      <c r="B488" s="64">
        <v>2702</v>
      </c>
    </row>
    <row r="489" spans="1:2">
      <c r="A489" s="3">
        <v>36312</v>
      </c>
      <c r="B489" s="64">
        <v>2715.2</v>
      </c>
    </row>
    <row r="490" spans="1:2">
      <c r="A490" s="3">
        <v>36342</v>
      </c>
      <c r="B490" s="64">
        <v>2720.2</v>
      </c>
    </row>
    <row r="491" spans="1:2">
      <c r="A491" s="3">
        <v>36373</v>
      </c>
      <c r="B491" s="64">
        <v>2723.9</v>
      </c>
    </row>
    <row r="492" spans="1:2">
      <c r="A492" s="3">
        <v>36404</v>
      </c>
      <c r="B492" s="64">
        <v>2722.1</v>
      </c>
    </row>
    <row r="493" spans="1:2">
      <c r="A493" s="3">
        <v>36434</v>
      </c>
      <c r="B493" s="64">
        <v>2731.4</v>
      </c>
    </row>
    <row r="494" spans="1:2">
      <c r="A494" s="3">
        <v>36465</v>
      </c>
      <c r="B494" s="64">
        <v>2737.8</v>
      </c>
    </row>
    <row r="495" spans="1:2">
      <c r="A495" s="3">
        <v>36495</v>
      </c>
      <c r="B495" s="64">
        <v>2747.6</v>
      </c>
    </row>
    <row r="496" spans="1:2">
      <c r="A496" s="3">
        <v>36526</v>
      </c>
      <c r="B496" s="64">
        <v>2756.2</v>
      </c>
    </row>
    <row r="497" spans="1:2">
      <c r="A497" s="3">
        <v>36557</v>
      </c>
      <c r="B497" s="64">
        <v>2752.6</v>
      </c>
    </row>
    <row r="498" spans="1:2">
      <c r="A498" s="3">
        <v>36586</v>
      </c>
      <c r="B498" s="64">
        <v>2754.5</v>
      </c>
    </row>
    <row r="499" spans="1:2">
      <c r="A499" s="3">
        <v>36617</v>
      </c>
      <c r="B499" s="64">
        <v>2788.8</v>
      </c>
    </row>
    <row r="500" spans="1:2">
      <c r="A500" s="3">
        <v>36647</v>
      </c>
      <c r="B500" s="64">
        <v>2776.8</v>
      </c>
    </row>
    <row r="501" spans="1:2">
      <c r="A501" s="3">
        <v>36678</v>
      </c>
      <c r="B501" s="64">
        <v>2771.1</v>
      </c>
    </row>
    <row r="502" spans="1:2">
      <c r="A502" s="3">
        <v>36708</v>
      </c>
      <c r="B502" s="64">
        <v>2773.2</v>
      </c>
    </row>
    <row r="503" spans="1:2">
      <c r="A503" s="3">
        <v>36739</v>
      </c>
      <c r="B503" s="64">
        <v>2789.5</v>
      </c>
    </row>
    <row r="504" spans="1:2">
      <c r="A504" s="3">
        <v>36770</v>
      </c>
      <c r="B504" s="64">
        <v>2795.6</v>
      </c>
    </row>
    <row r="505" spans="1:2">
      <c r="A505" s="3">
        <v>36800</v>
      </c>
      <c r="B505" s="64">
        <v>2800</v>
      </c>
    </row>
    <row r="506" spans="1:2">
      <c r="A506" s="3">
        <v>36831</v>
      </c>
      <c r="B506" s="64">
        <v>2801.5</v>
      </c>
    </row>
    <row r="507" spans="1:2">
      <c r="A507" s="3">
        <v>36861</v>
      </c>
      <c r="B507" s="64">
        <v>2820.7</v>
      </c>
    </row>
    <row r="508" spans="1:2">
      <c r="A508" s="3">
        <v>36892</v>
      </c>
      <c r="B508" s="64">
        <v>2833.5</v>
      </c>
    </row>
    <row r="509" spans="1:2">
      <c r="A509" s="3">
        <v>36923</v>
      </c>
      <c r="B509" s="64">
        <v>2848.9</v>
      </c>
    </row>
    <row r="510" spans="1:2">
      <c r="A510" s="3">
        <v>36951</v>
      </c>
      <c r="B510" s="64">
        <v>2880.2</v>
      </c>
    </row>
    <row r="511" spans="1:2">
      <c r="A511" s="3">
        <v>36982</v>
      </c>
      <c r="B511" s="64">
        <v>2911.5</v>
      </c>
    </row>
    <row r="512" spans="1:2">
      <c r="A512" s="3">
        <v>37012</v>
      </c>
      <c r="B512" s="64">
        <v>2895.1</v>
      </c>
    </row>
    <row r="513" spans="1:2">
      <c r="A513" s="3">
        <v>37043</v>
      </c>
      <c r="B513" s="64">
        <v>2911.4</v>
      </c>
    </row>
    <row r="514" spans="1:2">
      <c r="A514" s="3">
        <v>37073</v>
      </c>
      <c r="B514" s="64">
        <v>2933.1</v>
      </c>
    </row>
    <row r="515" spans="1:2">
      <c r="A515" s="3">
        <v>37104</v>
      </c>
      <c r="B515" s="64">
        <v>2952.2</v>
      </c>
    </row>
    <row r="516" spans="1:2">
      <c r="A516" s="3">
        <v>37135</v>
      </c>
      <c r="B516" s="64">
        <v>3003</v>
      </c>
    </row>
    <row r="517" spans="1:2">
      <c r="A517" s="3">
        <v>37165</v>
      </c>
      <c r="B517" s="64">
        <v>3005.1</v>
      </c>
    </row>
    <row r="518" spans="1:2">
      <c r="A518" s="3">
        <v>37196</v>
      </c>
      <c r="B518" s="64">
        <v>3031.4</v>
      </c>
    </row>
    <row r="519" spans="1:2">
      <c r="A519" s="3">
        <v>37226</v>
      </c>
      <c r="B519" s="64">
        <v>3063</v>
      </c>
    </row>
    <row r="520" spans="1:2">
      <c r="A520" s="3">
        <v>37257</v>
      </c>
      <c r="B520" s="64">
        <v>3069.3</v>
      </c>
    </row>
    <row r="521" spans="1:2">
      <c r="A521" s="3">
        <v>37288</v>
      </c>
      <c r="B521" s="64">
        <v>3080.6</v>
      </c>
    </row>
    <row r="522" spans="1:2">
      <c r="A522" s="3">
        <v>37316</v>
      </c>
      <c r="B522" s="64">
        <v>3078.5</v>
      </c>
    </row>
    <row r="523" spans="1:2">
      <c r="A523" s="3">
        <v>37347</v>
      </c>
      <c r="B523" s="64">
        <v>3064.9</v>
      </c>
    </row>
    <row r="524" spans="1:2">
      <c r="A524" s="3">
        <v>37377</v>
      </c>
      <c r="B524" s="64">
        <v>3076</v>
      </c>
    </row>
    <row r="525" spans="1:2">
      <c r="A525" s="3">
        <v>37408</v>
      </c>
      <c r="B525" s="64">
        <v>3088.3</v>
      </c>
    </row>
    <row r="526" spans="1:2">
      <c r="A526" s="3">
        <v>37438</v>
      </c>
      <c r="B526" s="64">
        <v>3105.1</v>
      </c>
    </row>
    <row r="527" spans="1:2">
      <c r="A527" s="3">
        <v>37469</v>
      </c>
      <c r="B527" s="64">
        <v>3120</v>
      </c>
    </row>
    <row r="528" spans="1:2">
      <c r="A528" s="3">
        <v>37500</v>
      </c>
      <c r="B528" s="64">
        <v>3128.3</v>
      </c>
    </row>
    <row r="529" spans="1:2">
      <c r="A529" s="3">
        <v>37530</v>
      </c>
      <c r="B529" s="64">
        <v>3145.9</v>
      </c>
    </row>
    <row r="530" spans="1:2">
      <c r="A530" s="3">
        <v>37561</v>
      </c>
      <c r="B530" s="64">
        <v>3168.4</v>
      </c>
    </row>
    <row r="531" spans="1:2">
      <c r="A531" s="3">
        <v>37591</v>
      </c>
      <c r="B531" s="64">
        <v>3174.9</v>
      </c>
    </row>
    <row r="532" spans="1:2">
      <c r="A532" s="3">
        <v>37622</v>
      </c>
      <c r="B532" s="64">
        <v>3178.9</v>
      </c>
    </row>
    <row r="533" spans="1:2">
      <c r="A533" s="3">
        <v>37653</v>
      </c>
      <c r="B533" s="64">
        <v>3181.2</v>
      </c>
    </row>
    <row r="534" spans="1:2">
      <c r="A534" s="3">
        <v>37681</v>
      </c>
      <c r="B534" s="64">
        <v>3187.3</v>
      </c>
    </row>
    <row r="535" spans="1:2">
      <c r="A535" s="3">
        <v>37712</v>
      </c>
      <c r="B535" s="64">
        <v>3219.9</v>
      </c>
    </row>
    <row r="536" spans="1:2">
      <c r="A536" s="3">
        <v>37742</v>
      </c>
      <c r="B536" s="64">
        <v>3258.2</v>
      </c>
    </row>
    <row r="537" spans="1:2">
      <c r="A537" s="3">
        <v>37773</v>
      </c>
      <c r="B537" s="64">
        <v>3274.7</v>
      </c>
    </row>
    <row r="538" spans="1:2">
      <c r="A538" s="3">
        <v>37803</v>
      </c>
      <c r="B538" s="64">
        <v>3289.4</v>
      </c>
    </row>
    <row r="539" spans="1:2">
      <c r="A539" s="3">
        <v>37834</v>
      </c>
      <c r="B539" s="64">
        <v>3306.7</v>
      </c>
    </row>
    <row r="540" spans="1:2">
      <c r="A540" s="3">
        <v>37865</v>
      </c>
      <c r="B540" s="64">
        <v>3280.8</v>
      </c>
    </row>
    <row r="541" spans="1:2">
      <c r="A541" s="3">
        <v>37895</v>
      </c>
      <c r="B541" s="64">
        <v>3279.4</v>
      </c>
    </row>
    <row r="542" spans="1:2">
      <c r="A542" s="3">
        <v>37926</v>
      </c>
      <c r="B542" s="64">
        <v>3280.6</v>
      </c>
    </row>
    <row r="543" spans="1:2">
      <c r="A543" s="3">
        <v>37956</v>
      </c>
      <c r="B543" s="64">
        <v>3270.8</v>
      </c>
    </row>
    <row r="544" spans="1:2">
      <c r="A544" s="3">
        <v>37987</v>
      </c>
      <c r="B544" s="64">
        <v>3261.1</v>
      </c>
    </row>
    <row r="545" spans="1:2">
      <c r="A545" s="3">
        <v>38018</v>
      </c>
      <c r="B545" s="64">
        <v>3274.9</v>
      </c>
    </row>
    <row r="546" spans="1:2">
      <c r="A546" s="3">
        <v>38047</v>
      </c>
      <c r="B546" s="64">
        <v>3287.1</v>
      </c>
    </row>
    <row r="547" spans="1:2">
      <c r="A547" s="3">
        <v>38078</v>
      </c>
      <c r="B547" s="64">
        <v>3303.7</v>
      </c>
    </row>
    <row r="548" spans="1:2">
      <c r="A548" s="3">
        <v>38108</v>
      </c>
      <c r="B548" s="64">
        <v>3330.6</v>
      </c>
    </row>
    <row r="549" spans="1:2">
      <c r="A549" s="3">
        <v>38139</v>
      </c>
      <c r="B549" s="64">
        <v>3319.5</v>
      </c>
    </row>
    <row r="550" spans="1:2">
      <c r="A550" s="3">
        <v>38169</v>
      </c>
      <c r="B550" s="64">
        <v>3323.3</v>
      </c>
    </row>
    <row r="551" spans="1:2">
      <c r="A551" s="3">
        <v>38200</v>
      </c>
      <c r="B551" s="64">
        <v>3335.4</v>
      </c>
    </row>
    <row r="552" spans="1:2">
      <c r="A552" s="3">
        <v>38231</v>
      </c>
      <c r="B552" s="64">
        <v>3343.2</v>
      </c>
    </row>
    <row r="553" spans="1:2">
      <c r="A553" s="3">
        <v>38261</v>
      </c>
      <c r="B553" s="64">
        <v>3340.3</v>
      </c>
    </row>
    <row r="554" spans="1:2">
      <c r="A554" s="3">
        <v>38292</v>
      </c>
      <c r="B554" s="64">
        <v>3338.4</v>
      </c>
    </row>
    <row r="555" spans="1:2">
      <c r="A555" s="3">
        <v>38322</v>
      </c>
      <c r="B555" s="64">
        <v>3348.1</v>
      </c>
    </row>
    <row r="556" spans="1:2">
      <c r="A556" s="3">
        <v>38353</v>
      </c>
      <c r="B556" s="64">
        <v>3353.1</v>
      </c>
    </row>
    <row r="557" spans="1:2">
      <c r="A557" s="3">
        <v>38384</v>
      </c>
      <c r="B557" s="64">
        <v>3343.5</v>
      </c>
    </row>
    <row r="558" spans="1:2">
      <c r="A558" s="3">
        <v>38412</v>
      </c>
      <c r="B558" s="64">
        <v>3336</v>
      </c>
    </row>
    <row r="559" spans="1:2">
      <c r="A559" s="3">
        <v>38443</v>
      </c>
      <c r="B559" s="64">
        <v>3332.9</v>
      </c>
    </row>
    <row r="560" spans="1:2">
      <c r="A560" s="3">
        <v>38473</v>
      </c>
      <c r="B560" s="64">
        <v>3343.6</v>
      </c>
    </row>
    <row r="561" spans="1:2">
      <c r="A561" s="3">
        <v>38504</v>
      </c>
      <c r="B561" s="64">
        <v>3358.7</v>
      </c>
    </row>
    <row r="562" spans="1:2">
      <c r="A562" s="3">
        <v>38534</v>
      </c>
      <c r="B562" s="64">
        <v>3354.2</v>
      </c>
    </row>
    <row r="563" spans="1:2">
      <c r="A563" s="3">
        <v>38565</v>
      </c>
      <c r="B563" s="64">
        <v>3350.4</v>
      </c>
    </row>
    <row r="564" spans="1:2">
      <c r="A564" s="3">
        <v>38596</v>
      </c>
      <c r="B564" s="64">
        <v>3322.1</v>
      </c>
    </row>
    <row r="565" spans="1:2">
      <c r="A565" s="3">
        <v>38626</v>
      </c>
      <c r="B565" s="64">
        <v>3334.3</v>
      </c>
    </row>
    <row r="566" spans="1:2">
      <c r="A566" s="3">
        <v>38657</v>
      </c>
      <c r="B566" s="64">
        <v>3359.4</v>
      </c>
    </row>
    <row r="567" spans="1:2">
      <c r="A567" s="3">
        <v>38687</v>
      </c>
      <c r="B567" s="64">
        <v>3373</v>
      </c>
    </row>
    <row r="568" spans="1:2">
      <c r="A568" s="3">
        <v>38718</v>
      </c>
      <c r="B568" s="64">
        <v>3374</v>
      </c>
    </row>
    <row r="569" spans="1:2">
      <c r="A569" s="3">
        <v>38749</v>
      </c>
      <c r="B569" s="64">
        <v>3384.5</v>
      </c>
    </row>
    <row r="570" spans="1:2">
      <c r="A570" s="3">
        <v>38777</v>
      </c>
      <c r="B570" s="64">
        <v>3386.5</v>
      </c>
    </row>
    <row r="571" spans="1:2">
      <c r="A571" s="3">
        <v>38808</v>
      </c>
      <c r="B571" s="64">
        <v>3388.2</v>
      </c>
    </row>
    <row r="572" spans="1:2">
      <c r="A572" s="3">
        <v>38838</v>
      </c>
      <c r="B572" s="64">
        <v>3381.5</v>
      </c>
    </row>
    <row r="573" spans="1:2">
      <c r="A573" s="3">
        <v>38869</v>
      </c>
      <c r="B573" s="64">
        <v>3391.9</v>
      </c>
    </row>
    <row r="574" spans="1:2">
      <c r="A574" s="3">
        <v>38899</v>
      </c>
      <c r="B574" s="64">
        <v>3393.9</v>
      </c>
    </row>
    <row r="575" spans="1:2">
      <c r="A575" s="3">
        <v>38930</v>
      </c>
      <c r="B575" s="64">
        <v>3394.1</v>
      </c>
    </row>
    <row r="576" spans="1:2">
      <c r="A576" s="3">
        <v>38961</v>
      </c>
      <c r="B576" s="64">
        <v>3424.2</v>
      </c>
    </row>
    <row r="577" spans="1:2">
      <c r="A577" s="3">
        <v>38991</v>
      </c>
      <c r="B577" s="64">
        <v>3463.7</v>
      </c>
    </row>
    <row r="578" spans="1:2">
      <c r="A578" s="3">
        <v>39022</v>
      </c>
      <c r="B578" s="64">
        <v>3479.4</v>
      </c>
    </row>
    <row r="579" spans="1:2">
      <c r="A579" s="3">
        <v>39052</v>
      </c>
      <c r="B579" s="64">
        <v>3481.8</v>
      </c>
    </row>
    <row r="580" spans="1:2">
      <c r="A580" s="3">
        <v>39083</v>
      </c>
      <c r="B580" s="64">
        <v>3494.7</v>
      </c>
    </row>
    <row r="581" spans="1:2">
      <c r="A581" s="3">
        <v>39114</v>
      </c>
      <c r="B581" s="64">
        <v>3488.9</v>
      </c>
    </row>
    <row r="582" spans="1:2">
      <c r="A582" s="3">
        <v>39142</v>
      </c>
      <c r="B582" s="64">
        <v>3487.3</v>
      </c>
    </row>
    <row r="583" spans="1:2">
      <c r="A583" s="3">
        <v>39173</v>
      </c>
      <c r="B583" s="64">
        <v>3512</v>
      </c>
    </row>
    <row r="584" spans="1:2">
      <c r="A584" s="3">
        <v>39203</v>
      </c>
      <c r="B584" s="64">
        <v>3504.3</v>
      </c>
    </row>
    <row r="585" spans="1:2">
      <c r="A585" s="3">
        <v>39234</v>
      </c>
      <c r="B585" s="64">
        <v>3512.3</v>
      </c>
    </row>
    <row r="586" spans="1:2">
      <c r="A586" s="3">
        <v>39264</v>
      </c>
      <c r="B586" s="64">
        <v>3520.7</v>
      </c>
    </row>
    <row r="587" spans="1:2">
      <c r="A587" s="3">
        <v>39295</v>
      </c>
      <c r="B587" s="64">
        <v>3556.2</v>
      </c>
    </row>
    <row r="588" spans="1:2">
      <c r="A588" s="3">
        <v>39326</v>
      </c>
      <c r="B588" s="64">
        <v>3549.9</v>
      </c>
    </row>
    <row r="589" spans="1:2">
      <c r="A589" s="3">
        <v>39356</v>
      </c>
      <c r="B589" s="64">
        <v>3545.7</v>
      </c>
    </row>
    <row r="590" spans="1:2">
      <c r="A590" s="3">
        <v>39387</v>
      </c>
      <c r="B590" s="64">
        <v>3529.7</v>
      </c>
    </row>
    <row r="591" spans="1:2">
      <c r="A591" s="3">
        <v>39417</v>
      </c>
      <c r="B591" s="64">
        <v>3533.6</v>
      </c>
    </row>
    <row r="592" spans="1:2">
      <c r="A592" s="3">
        <v>39448</v>
      </c>
      <c r="B592" s="64">
        <v>3537.4</v>
      </c>
    </row>
    <row r="593" spans="1:2">
      <c r="A593" s="3">
        <v>39479</v>
      </c>
      <c r="B593" s="64">
        <v>3568.9</v>
      </c>
    </row>
    <row r="594" spans="1:2">
      <c r="A594" s="3">
        <v>39508</v>
      </c>
      <c r="B594" s="64">
        <v>3586.9</v>
      </c>
    </row>
    <row r="595" spans="1:2">
      <c r="A595" s="3">
        <v>39539</v>
      </c>
      <c r="B595" s="64">
        <v>3598.7</v>
      </c>
    </row>
    <row r="596" spans="1:2">
      <c r="A596" s="3">
        <v>39569</v>
      </c>
      <c r="B596" s="64">
        <v>3583.1</v>
      </c>
    </row>
    <row r="597" spans="1:2">
      <c r="A597" s="3">
        <v>39600</v>
      </c>
      <c r="B597" s="64">
        <v>3554.1</v>
      </c>
    </row>
    <row r="598" spans="1:2">
      <c r="A598" s="3">
        <v>39630</v>
      </c>
      <c r="B598" s="64">
        <v>3550.2</v>
      </c>
    </row>
    <row r="599" spans="1:2">
      <c r="A599" s="3">
        <v>39661</v>
      </c>
      <c r="B599" s="64">
        <v>3562.2</v>
      </c>
    </row>
    <row r="600" spans="1:2">
      <c r="A600" s="3">
        <v>39692</v>
      </c>
      <c r="B600" s="64">
        <v>3590.8</v>
      </c>
    </row>
    <row r="601" spans="1:2">
      <c r="A601" s="3">
        <v>39722</v>
      </c>
      <c r="B601" s="64">
        <v>3670.7</v>
      </c>
    </row>
    <row r="602" spans="1:2">
      <c r="A602" s="3">
        <v>39753</v>
      </c>
      <c r="B602" s="64">
        <v>3760.6</v>
      </c>
    </row>
    <row r="603" spans="1:2">
      <c r="A603" s="3">
        <v>39783</v>
      </c>
      <c r="B603" s="64">
        <v>3875.2</v>
      </c>
    </row>
    <row r="604" spans="1:2">
      <c r="A604" s="3">
        <v>39814</v>
      </c>
      <c r="B604" s="64">
        <v>3903.9</v>
      </c>
    </row>
    <row r="605" spans="1:2">
      <c r="A605" s="3">
        <v>39845</v>
      </c>
      <c r="B605" s="64">
        <v>3903.6</v>
      </c>
    </row>
    <row r="606" spans="1:2">
      <c r="A606" s="3">
        <v>39873</v>
      </c>
      <c r="B606" s="64">
        <v>3938.6</v>
      </c>
    </row>
    <row r="607" spans="1:2">
      <c r="A607" s="3">
        <v>39904</v>
      </c>
      <c r="B607" s="64">
        <v>3936.3</v>
      </c>
    </row>
    <row r="608" spans="1:2">
      <c r="A608" s="3">
        <v>39934</v>
      </c>
      <c r="B608" s="64">
        <v>3957.7</v>
      </c>
    </row>
    <row r="609" spans="1:2">
      <c r="A609" s="3">
        <v>39965</v>
      </c>
      <c r="B609" s="64">
        <v>3929.7</v>
      </c>
    </row>
    <row r="610" spans="1:2">
      <c r="A610" s="3">
        <v>39995</v>
      </c>
      <c r="B610" s="64">
        <v>3933</v>
      </c>
    </row>
    <row r="611" spans="1:2">
      <c r="A611" s="3">
        <v>40026</v>
      </c>
      <c r="B611" s="64">
        <v>3919.8</v>
      </c>
    </row>
    <row r="612" spans="1:2">
      <c r="A612" s="3">
        <v>40057</v>
      </c>
      <c r="B612" s="64">
        <v>3911.9</v>
      </c>
    </row>
    <row r="613" spans="1:2">
      <c r="A613" s="3">
        <v>40087</v>
      </c>
      <c r="B613" s="64">
        <v>3912.6</v>
      </c>
    </row>
    <row r="614" spans="1:2">
      <c r="A614" s="3">
        <v>40118</v>
      </c>
      <c r="B614" s="64">
        <v>3913.2</v>
      </c>
    </row>
    <row r="615" spans="1:2">
      <c r="A615" s="3">
        <v>40148</v>
      </c>
      <c r="B615" s="64">
        <v>3909</v>
      </c>
    </row>
    <row r="616" spans="1:2">
      <c r="A616" s="3">
        <v>40179</v>
      </c>
      <c r="B616" s="64">
        <v>3889</v>
      </c>
    </row>
    <row r="617" spans="1:2">
      <c r="A617" s="3">
        <v>40210</v>
      </c>
      <c r="B617" s="64">
        <v>3915.4</v>
      </c>
    </row>
    <row r="618" spans="1:2">
      <c r="A618" s="3">
        <v>40238</v>
      </c>
      <c r="B618" s="64">
        <v>3912.8</v>
      </c>
    </row>
    <row r="619" spans="1:2">
      <c r="A619" s="3">
        <v>40269</v>
      </c>
      <c r="B619" s="64">
        <v>3926</v>
      </c>
    </row>
    <row r="620" spans="1:2">
      <c r="A620" s="3">
        <v>40299</v>
      </c>
      <c r="B620" s="64">
        <v>3953.2</v>
      </c>
    </row>
    <row r="621" spans="1:2">
      <c r="A621" s="3">
        <v>40330</v>
      </c>
      <c r="B621" s="64">
        <v>3963.6</v>
      </c>
    </row>
    <row r="622" spans="1:2">
      <c r="A622" s="3">
        <v>40360</v>
      </c>
      <c r="B622" s="64">
        <v>3960.8</v>
      </c>
    </row>
    <row r="623" spans="1:2">
      <c r="A623" s="3">
        <v>40391</v>
      </c>
      <c r="B623" s="64">
        <v>3978.1</v>
      </c>
    </row>
    <row r="624" spans="1:2">
      <c r="A624" s="3">
        <v>40422</v>
      </c>
      <c r="B624" s="64">
        <v>3985.8</v>
      </c>
    </row>
    <row r="625" spans="1:2">
      <c r="A625" s="3">
        <v>40452</v>
      </c>
      <c r="B625" s="64">
        <v>3994.5</v>
      </c>
    </row>
    <row r="626" spans="1:2">
      <c r="A626" s="3">
        <v>40483</v>
      </c>
      <c r="B626" s="64">
        <v>3993.8</v>
      </c>
    </row>
    <row r="627" spans="1:2">
      <c r="A627" s="3">
        <v>40513</v>
      </c>
      <c r="B627" s="64">
        <v>3992.3</v>
      </c>
    </row>
    <row r="628" spans="1:2">
      <c r="A628" s="3">
        <v>40544</v>
      </c>
      <c r="B628" s="64">
        <v>3989</v>
      </c>
    </row>
    <row r="629" spans="1:2">
      <c r="A629" s="3">
        <v>40575</v>
      </c>
      <c r="B629" s="64">
        <v>4004.9</v>
      </c>
    </row>
    <row r="630" spans="1:2">
      <c r="A630" s="3">
        <v>40603</v>
      </c>
      <c r="B630" s="64">
        <v>4009.7</v>
      </c>
    </row>
    <row r="631" spans="1:2">
      <c r="A631" s="3">
        <v>40634</v>
      </c>
      <c r="B631" s="64">
        <v>4018.4</v>
      </c>
    </row>
    <row r="632" spans="1:2">
      <c r="A632" s="3">
        <v>40664</v>
      </c>
      <c r="B632" s="64">
        <v>4037</v>
      </c>
    </row>
    <row r="633" spans="1:2">
      <c r="A633" s="3">
        <v>40695</v>
      </c>
      <c r="B633" s="64">
        <v>4070.6</v>
      </c>
    </row>
    <row r="634" spans="1:2">
      <c r="A634" s="3">
        <v>40725</v>
      </c>
      <c r="B634" s="64">
        <v>4133.5</v>
      </c>
    </row>
    <row r="635" spans="1:2">
      <c r="A635" s="3">
        <v>40756</v>
      </c>
      <c r="B635" s="64">
        <v>4204.8999999999996</v>
      </c>
    </row>
    <row r="636" spans="1:2">
      <c r="A636" s="3">
        <v>40787</v>
      </c>
      <c r="B636" s="64">
        <v>4205</v>
      </c>
    </row>
    <row r="637" spans="1:2">
      <c r="A637" s="3">
        <v>40817</v>
      </c>
      <c r="B637" s="64">
        <v>4217</v>
      </c>
    </row>
    <row r="638" spans="1:2">
      <c r="A638" s="3">
        <v>40848</v>
      </c>
      <c r="B638" s="64">
        <v>4231.5</v>
      </c>
    </row>
    <row r="639" spans="1:2">
      <c r="A639" s="3">
        <v>40878</v>
      </c>
      <c r="B639" s="64">
        <v>4251.3999999999996</v>
      </c>
    </row>
    <row r="640" spans="1:2">
      <c r="A640" s="3">
        <v>40909</v>
      </c>
      <c r="B640" s="64">
        <v>4272</v>
      </c>
    </row>
    <row r="641" spans="1:2">
      <c r="A641" s="3">
        <v>40940</v>
      </c>
      <c r="B641" s="64">
        <v>4285.8</v>
      </c>
    </row>
    <row r="642" spans="1:2">
      <c r="A642" s="3">
        <v>40969</v>
      </c>
      <c r="B642" s="64">
        <v>4296.5</v>
      </c>
    </row>
    <row r="643" spans="1:2">
      <c r="A643" s="3">
        <v>41000</v>
      </c>
      <c r="B643" s="64">
        <v>4312.8999999999996</v>
      </c>
    </row>
    <row r="644" spans="1:2">
      <c r="A644" s="3">
        <v>41030</v>
      </c>
      <c r="B644" s="64">
        <v>4341</v>
      </c>
    </row>
    <row r="645" spans="1:2">
      <c r="A645" s="3">
        <v>41061</v>
      </c>
      <c r="B645" s="64">
        <v>4375.6000000000004</v>
      </c>
    </row>
    <row r="646" spans="1:2">
      <c r="A646" s="3">
        <v>41091</v>
      </c>
      <c r="B646" s="64">
        <v>4397.3</v>
      </c>
    </row>
    <row r="647" spans="1:2">
      <c r="A647" s="3">
        <v>41122</v>
      </c>
      <c r="B647" s="64">
        <v>4402.1000000000004</v>
      </c>
    </row>
    <row r="648" spans="1:2">
      <c r="A648" s="3">
        <v>41153</v>
      </c>
      <c r="B648" s="64">
        <v>4415.6000000000004</v>
      </c>
    </row>
    <row r="649" spans="1:2">
      <c r="A649" s="3">
        <v>41183</v>
      </c>
      <c r="B649" s="64">
        <v>4432.5</v>
      </c>
    </row>
    <row r="650" spans="1:2">
      <c r="A650" s="3">
        <v>41214</v>
      </c>
      <c r="B650" s="64">
        <v>4470.3</v>
      </c>
    </row>
    <row r="651" spans="1:2">
      <c r="A651" s="3">
        <v>41244</v>
      </c>
      <c r="B651" s="64">
        <v>4523.7</v>
      </c>
    </row>
    <row r="652" spans="1:2">
      <c r="A652" s="3">
        <v>41275</v>
      </c>
      <c r="B652" s="64">
        <v>4524.8</v>
      </c>
    </row>
    <row r="653" spans="1:2">
      <c r="A653" s="3">
        <v>41306</v>
      </c>
      <c r="B653" s="64">
        <v>4508.2</v>
      </c>
    </row>
    <row r="654" spans="1:2">
      <c r="A654" s="3">
        <v>41334</v>
      </c>
      <c r="B654" s="64">
        <v>4545.5</v>
      </c>
    </row>
    <row r="655" spans="1:2">
      <c r="A655" s="3">
        <v>41365</v>
      </c>
      <c r="B655" s="64">
        <v>4567.1000000000004</v>
      </c>
    </row>
    <row r="656" spans="1:2">
      <c r="A656" s="3">
        <v>41395</v>
      </c>
      <c r="B656" s="64">
        <v>4580.1000000000004</v>
      </c>
    </row>
    <row r="657" spans="1:2">
      <c r="A657" s="3">
        <v>41426</v>
      </c>
      <c r="B657" s="64">
        <v>4594.1000000000004</v>
      </c>
    </row>
    <row r="658" spans="1:2">
      <c r="A658" s="3">
        <v>41456</v>
      </c>
      <c r="B658" s="64">
        <v>4602.1000000000004</v>
      </c>
    </row>
    <row r="659" spans="1:2">
      <c r="A659" s="3">
        <v>41487</v>
      </c>
      <c r="B659" s="64">
        <v>4616.1000000000004</v>
      </c>
    </row>
    <row r="660" spans="1:2">
      <c r="A660" s="3">
        <v>41518</v>
      </c>
      <c r="B660" s="64">
        <v>4640.3</v>
      </c>
    </row>
    <row r="661" spans="1:2">
      <c r="A661" s="3">
        <v>41548</v>
      </c>
      <c r="B661" s="64">
        <v>4691.1000000000004</v>
      </c>
    </row>
    <row r="662" spans="1:2">
      <c r="A662" s="3">
        <v>41579</v>
      </c>
      <c r="B662" s="64">
        <v>4685.8999999999996</v>
      </c>
    </row>
    <row r="663" spans="1:2">
      <c r="A663" s="3">
        <v>41609</v>
      </c>
      <c r="B663" s="64">
        <v>4701.3999999999996</v>
      </c>
    </row>
    <row r="664" spans="1:2">
      <c r="A664" s="3">
        <v>41640</v>
      </c>
      <c r="B664" s="64">
        <v>4720</v>
      </c>
    </row>
    <row r="665" spans="1:2">
      <c r="A665" s="3">
        <v>41671</v>
      </c>
      <c r="B665" s="64">
        <v>4742.7</v>
      </c>
    </row>
    <row r="666" spans="1:2">
      <c r="A666" s="3">
        <v>41699</v>
      </c>
      <c r="B666" s="64">
        <v>4748.6000000000004</v>
      </c>
    </row>
    <row r="667" spans="1:2">
      <c r="A667" s="3">
        <v>41730</v>
      </c>
      <c r="B667" s="64">
        <v>4758.8</v>
      </c>
    </row>
    <row r="668" spans="1:2">
      <c r="A668" s="3">
        <v>41760</v>
      </c>
      <c r="B668" s="64">
        <v>4777.1000000000004</v>
      </c>
    </row>
    <row r="669" spans="1:2">
      <c r="A669" s="3">
        <v>41791</v>
      </c>
      <c r="B669" s="64">
        <v>4794.3</v>
      </c>
    </row>
    <row r="670" spans="1:2">
      <c r="A670" s="3">
        <v>41821</v>
      </c>
      <c r="B670" s="64">
        <v>4811.6000000000004</v>
      </c>
    </row>
    <row r="671" spans="1:2">
      <c r="A671" s="3">
        <v>41852</v>
      </c>
      <c r="B671" s="64">
        <v>4822.7</v>
      </c>
    </row>
    <row r="672" spans="1:2">
      <c r="A672" s="3">
        <v>41883</v>
      </c>
      <c r="B672" s="64">
        <v>4839.8999999999996</v>
      </c>
    </row>
    <row r="673" spans="1:2">
      <c r="A673" s="3">
        <v>41913</v>
      </c>
      <c r="B673" s="64">
        <v>4872.2</v>
      </c>
    </row>
    <row r="674" spans="1:2">
      <c r="A674" s="3">
        <v>41944</v>
      </c>
      <c r="B674" s="64">
        <v>4898.6000000000004</v>
      </c>
    </row>
    <row r="675" spans="1:2">
      <c r="A675" s="3">
        <v>41974</v>
      </c>
      <c r="B675" s="64">
        <v>4949</v>
      </c>
    </row>
    <row r="676" spans="1:2">
      <c r="A676" s="3">
        <v>42005</v>
      </c>
      <c r="B676" s="64">
        <v>5011.6000000000004</v>
      </c>
    </row>
    <row r="677" spans="1:2">
      <c r="A677" s="3">
        <v>42036</v>
      </c>
      <c r="B677" s="64">
        <v>5044.1000000000004</v>
      </c>
    </row>
    <row r="678" spans="1:2">
      <c r="A678" s="3">
        <v>42064</v>
      </c>
      <c r="B678" s="64">
        <v>5035.8999999999996</v>
      </c>
    </row>
    <row r="679" spans="1:2">
      <c r="A679" s="3">
        <v>42095</v>
      </c>
      <c r="B679" s="64">
        <v>5047.5</v>
      </c>
    </row>
    <row r="680" spans="1:2">
      <c r="A680" s="3">
        <v>42125</v>
      </c>
      <c r="B680" s="64">
        <v>5044</v>
      </c>
    </row>
    <row r="681" spans="1:2">
      <c r="A681" s="3">
        <v>42156</v>
      </c>
      <c r="B681" s="64">
        <v>5049.5</v>
      </c>
    </row>
    <row r="682" spans="1:2">
      <c r="A682" s="3">
        <v>42186</v>
      </c>
      <c r="B682" s="64">
        <v>5062.3</v>
      </c>
    </row>
    <row r="683" spans="1:2">
      <c r="A683" s="3">
        <v>42217</v>
      </c>
      <c r="B683" s="64">
        <v>5083.3999999999996</v>
      </c>
    </row>
    <row r="684" spans="1:2">
      <c r="A684" s="3">
        <v>42248</v>
      </c>
      <c r="B684" s="64">
        <v>5120.3</v>
      </c>
    </row>
    <row r="685" spans="1:2">
      <c r="A685" s="3">
        <v>42278</v>
      </c>
      <c r="B685" s="64">
        <v>5132.1000000000004</v>
      </c>
    </row>
    <row r="686" spans="1:2">
      <c r="A686" s="3">
        <v>42309</v>
      </c>
      <c r="B686" s="64">
        <v>5163.3999999999996</v>
      </c>
    </row>
    <row r="687" spans="1:2">
      <c r="A687" s="3">
        <v>42339</v>
      </c>
      <c r="B687" s="64">
        <v>5194.5</v>
      </c>
    </row>
    <row r="688" spans="1:2">
      <c r="A688" s="3">
        <v>42370</v>
      </c>
      <c r="B688" s="64">
        <v>5251.4</v>
      </c>
    </row>
    <row r="689" spans="1:2">
      <c r="A689" s="3">
        <v>42401</v>
      </c>
      <c r="B689" s="64">
        <v>5286.5</v>
      </c>
    </row>
    <row r="690" spans="1:2">
      <c r="A690" s="3">
        <v>42430</v>
      </c>
      <c r="B690" s="64">
        <v>5296.2</v>
      </c>
    </row>
    <row r="691" spans="1:2">
      <c r="A691" s="3">
        <v>42461</v>
      </c>
      <c r="B691" s="64">
        <v>5311</v>
      </c>
    </row>
    <row r="692" spans="1:2">
      <c r="A692" s="3">
        <v>42491</v>
      </c>
      <c r="B692" s="64">
        <v>5327.9</v>
      </c>
    </row>
    <row r="693" spans="1:2">
      <c r="A693" s="3">
        <v>42522</v>
      </c>
      <c r="B693" s="64">
        <v>5340.4</v>
      </c>
    </row>
    <row r="694" spans="1:2">
      <c r="A694" s="3">
        <v>42552</v>
      </c>
      <c r="B694" s="64">
        <v>5368.4</v>
      </c>
    </row>
    <row r="695" spans="1:2">
      <c r="A695" s="3">
        <v>42583</v>
      </c>
      <c r="B695" s="64">
        <v>5394.5</v>
      </c>
    </row>
    <row r="696" spans="1:2">
      <c r="A696" s="3">
        <v>42614</v>
      </c>
      <c r="B696" s="64">
        <v>5406.5</v>
      </c>
    </row>
    <row r="697" spans="1:2">
      <c r="A697" s="3">
        <v>42644</v>
      </c>
      <c r="B697" s="64">
        <v>5422.8</v>
      </c>
    </row>
    <row r="698" spans="1:2">
      <c r="A698" s="3">
        <v>42675</v>
      </c>
      <c r="B698" s="64">
        <v>5445.6</v>
      </c>
    </row>
    <row r="699" spans="1:2">
      <c r="A699" s="3">
        <v>42705</v>
      </c>
      <c r="B699" s="64">
        <v>5445.4</v>
      </c>
    </row>
    <row r="700" spans="1:2">
      <c r="A700" s="3">
        <v>42736</v>
      </c>
      <c r="B700" s="64">
        <v>5452.6</v>
      </c>
    </row>
    <row r="701" spans="1:2">
      <c r="A701" s="3">
        <v>42767</v>
      </c>
      <c r="B701" s="64">
        <v>5470.4</v>
      </c>
    </row>
    <row r="702" spans="1:2">
      <c r="A702" s="3">
        <v>42795</v>
      </c>
      <c r="B702" s="64">
        <v>5501.1</v>
      </c>
    </row>
    <row r="703" spans="1:2">
      <c r="A703" s="3">
        <v>42826</v>
      </c>
      <c r="B703" s="64">
        <v>5519.2</v>
      </c>
    </row>
    <row r="704" spans="1:2">
      <c r="A704" s="3">
        <v>42856</v>
      </c>
      <c r="B704" s="64">
        <v>5547.3</v>
      </c>
    </row>
    <row r="705" spans="1:2">
      <c r="A705" s="3">
        <v>42887</v>
      </c>
      <c r="B705" s="64">
        <v>5553.5</v>
      </c>
    </row>
    <row r="706" spans="1:2">
      <c r="A706" s="3">
        <v>42917</v>
      </c>
      <c r="B706" s="64">
        <v>5577.8</v>
      </c>
    </row>
    <row r="707" spans="1:2">
      <c r="A707" s="3">
        <v>42948</v>
      </c>
      <c r="B707" s="64">
        <v>5580.3</v>
      </c>
    </row>
    <row r="708" spans="1:2">
      <c r="A708" s="3">
        <v>42979</v>
      </c>
      <c r="B708" s="64">
        <v>5570.4</v>
      </c>
    </row>
    <row r="709" spans="1:2">
      <c r="A709" s="3">
        <v>43009</v>
      </c>
      <c r="B709" s="64">
        <v>5588.1</v>
      </c>
    </row>
    <row r="710" spans="1:2">
      <c r="A710" s="3">
        <v>43040</v>
      </c>
      <c r="B710" s="64">
        <v>5583.7</v>
      </c>
    </row>
    <row r="711" spans="1:2">
      <c r="A711" s="3">
        <v>43070</v>
      </c>
      <c r="B711" s="64">
        <v>5590.3</v>
      </c>
    </row>
    <row r="712" spans="1:2">
      <c r="A712" s="3">
        <v>43101</v>
      </c>
      <c r="B712" s="64">
        <v>5570.1</v>
      </c>
    </row>
    <row r="713" spans="1:2">
      <c r="A713" s="3">
        <v>43132</v>
      </c>
      <c r="B713" s="64">
        <v>5570.3</v>
      </c>
    </row>
    <row r="714" spans="1:2">
      <c r="A714" s="3">
        <v>43160</v>
      </c>
      <c r="B714" s="64">
        <v>5592.7</v>
      </c>
    </row>
    <row r="715" spans="1:2">
      <c r="A715" s="3">
        <v>43191</v>
      </c>
      <c r="B715" s="64">
        <v>5587.2</v>
      </c>
    </row>
    <row r="716" spans="1:2">
      <c r="A716" s="3">
        <v>43221</v>
      </c>
      <c r="B716" s="64">
        <v>5600.7</v>
      </c>
    </row>
    <row r="717" spans="1:2">
      <c r="A717" s="3">
        <v>43252</v>
      </c>
      <c r="B717" s="64">
        <v>5620</v>
      </c>
    </row>
    <row r="718" spans="1:2">
      <c r="A718" s="3">
        <v>43282</v>
      </c>
      <c r="B718" s="64">
        <v>5630.8</v>
      </c>
    </row>
    <row r="719" spans="1:2">
      <c r="A719" s="3">
        <v>43313</v>
      </c>
      <c r="B719" s="64">
        <v>5639.8</v>
      </c>
    </row>
    <row r="720" spans="1:2">
      <c r="A720" s="3">
        <v>43344</v>
      </c>
      <c r="B720" s="64">
        <v>5640.6</v>
      </c>
    </row>
    <row r="721" spans="1:2">
      <c r="A721" s="3">
        <v>43374</v>
      </c>
      <c r="B721" s="64">
        <v>5631.4</v>
      </c>
    </row>
    <row r="722" spans="1:2">
      <c r="A722" s="3">
        <v>43405</v>
      </c>
      <c r="B722" s="64">
        <v>5639.5</v>
      </c>
    </row>
    <row r="723" spans="1:2">
      <c r="A723" s="3">
        <v>43435</v>
      </c>
      <c r="B723" s="64">
        <v>5679.3</v>
      </c>
    </row>
    <row r="724" spans="1:2">
      <c r="A724" s="3">
        <v>43466</v>
      </c>
      <c r="B724" s="64">
        <v>5708.4</v>
      </c>
    </row>
    <row r="725" spans="1:2">
      <c r="A725" s="3">
        <v>43497</v>
      </c>
      <c r="B725" s="64">
        <v>5706</v>
      </c>
    </row>
    <row r="726" spans="1:2">
      <c r="A726" s="3">
        <v>43525</v>
      </c>
      <c r="B726" s="64">
        <v>5701.1</v>
      </c>
    </row>
    <row r="727" spans="1:2">
      <c r="A727" s="3">
        <v>43556</v>
      </c>
      <c r="B727" s="64">
        <v>5693.2</v>
      </c>
    </row>
    <row r="728" spans="1:2">
      <c r="A728" s="3">
        <v>43586</v>
      </c>
      <c r="B728" s="64">
        <v>5735.9</v>
      </c>
    </row>
    <row r="729" spans="1:2">
      <c r="A729" s="3">
        <v>43617</v>
      </c>
      <c r="B729" s="64">
        <v>5785.5</v>
      </c>
    </row>
    <row r="730" spans="1:2">
      <c r="A730" s="3">
        <v>43647</v>
      </c>
      <c r="B730" s="64">
        <v>5804.2</v>
      </c>
    </row>
    <row r="731" spans="1:2">
      <c r="A731" s="3">
        <v>43678</v>
      </c>
      <c r="B731" s="64">
        <v>5830.7</v>
      </c>
    </row>
    <row r="732" spans="1:2">
      <c r="A732" s="3">
        <v>43709</v>
      </c>
      <c r="B732" s="64">
        <v>5857.3</v>
      </c>
    </row>
    <row r="733" spans="1:2">
      <c r="A733" s="3">
        <v>43739</v>
      </c>
      <c r="B733" s="64">
        <v>5893.1</v>
      </c>
    </row>
    <row r="734" spans="1:2">
      <c r="A734" s="3">
        <v>43770</v>
      </c>
      <c r="B734" s="64">
        <v>5914.6</v>
      </c>
    </row>
    <row r="735" spans="1:2">
      <c r="A735" s="3">
        <v>43800</v>
      </c>
      <c r="B735" s="64">
        <v>5921.1</v>
      </c>
    </row>
    <row r="736" spans="1:2">
      <c r="A736" s="3">
        <v>43831</v>
      </c>
      <c r="B736" s="64">
        <v>5940.6</v>
      </c>
    </row>
    <row r="737" spans="1:2">
      <c r="A737" s="3">
        <v>43862</v>
      </c>
      <c r="B737" s="64">
        <v>5952.8</v>
      </c>
    </row>
    <row r="738" spans="1:2">
      <c r="A738" s="3">
        <v>43891</v>
      </c>
      <c r="B738" s="64">
        <v>6183.2</v>
      </c>
    </row>
    <row r="739" spans="1:2">
      <c r="A739" s="3">
        <v>43922</v>
      </c>
      <c r="B739" s="64">
        <v>6631.1</v>
      </c>
    </row>
    <row r="740" spans="1:2">
      <c r="A740" s="3">
        <v>43952</v>
      </c>
      <c r="B740" s="64">
        <v>6977.2</v>
      </c>
    </row>
    <row r="741" spans="1:2">
      <c r="A741" s="3">
        <v>43983</v>
      </c>
      <c r="B741" s="64">
        <v>7059.3</v>
      </c>
    </row>
    <row r="742" spans="1:2">
      <c r="A742" s="3">
        <v>44013</v>
      </c>
      <c r="B742" s="64">
        <v>7079.2</v>
      </c>
    </row>
    <row r="743" spans="1:2">
      <c r="A743" s="3">
        <v>44044</v>
      </c>
      <c r="B743" s="64">
        <v>7080.8</v>
      </c>
    </row>
    <row r="744" spans="1:2">
      <c r="A744" s="3">
        <v>44075</v>
      </c>
      <c r="B744" s="64">
        <v>7151.9</v>
      </c>
    </row>
    <row r="745" spans="1:2">
      <c r="A745" s="3">
        <v>44105</v>
      </c>
      <c r="B745" s="64">
        <v>7202.1</v>
      </c>
    </row>
    <row r="746" spans="1:2">
      <c r="A746" s="3">
        <v>44136</v>
      </c>
      <c r="B746" s="64">
        <v>7267</v>
      </c>
    </row>
    <row r="747" spans="1:2">
      <c r="A747" s="3">
        <v>44166</v>
      </c>
      <c r="B747" s="64">
        <v>7288.9</v>
      </c>
    </row>
    <row r="748" spans="1:2">
      <c r="A748" s="3">
        <v>44197</v>
      </c>
      <c r="B748" s="64">
        <v>7360.6</v>
      </c>
    </row>
    <row r="749" spans="1:2">
      <c r="A749" s="3">
        <v>44228</v>
      </c>
      <c r="B749" s="64">
        <v>7420.7</v>
      </c>
    </row>
    <row r="750" spans="1:2">
      <c r="A750" s="3">
        <v>44256</v>
      </c>
      <c r="B750" s="64">
        <v>7474</v>
      </c>
    </row>
    <row r="751" spans="1:2">
      <c r="A751" s="3">
        <v>44287</v>
      </c>
      <c r="B751" s="64">
        <v>7544.5</v>
      </c>
    </row>
    <row r="752" spans="1:2">
      <c r="A752" s="3">
        <v>44317</v>
      </c>
      <c r="B752" s="64">
        <v>7610.1</v>
      </c>
    </row>
    <row r="753" spans="1:2">
      <c r="A753" s="3">
        <v>44348</v>
      </c>
      <c r="B753" s="64">
        <v>7564</v>
      </c>
    </row>
    <row r="754" spans="1:2">
      <c r="A754" s="3">
        <v>44378</v>
      </c>
      <c r="B754" s="64">
        <v>7582.9</v>
      </c>
    </row>
    <row r="755" spans="1:2">
      <c r="A755" s="3">
        <v>44409</v>
      </c>
      <c r="B755" s="64">
        <v>7638</v>
      </c>
    </row>
    <row r="756" spans="1:2">
      <c r="A756" s="3">
        <v>44440</v>
      </c>
      <c r="B756" s="64">
        <v>7654.9</v>
      </c>
    </row>
    <row r="757" spans="1:2">
      <c r="A757" s="3">
        <v>44470</v>
      </c>
      <c r="B757" s="64">
        <v>7649.7</v>
      </c>
    </row>
    <row r="758" spans="1:2">
      <c r="A758" s="3">
        <v>44501</v>
      </c>
      <c r="B758" s="64">
        <v>7647.3</v>
      </c>
    </row>
    <row r="759" spans="1:2">
      <c r="A759" s="3">
        <v>44531</v>
      </c>
      <c r="B759" s="64">
        <v>7656.7</v>
      </c>
    </row>
    <row r="760" spans="1:2">
      <c r="A760" s="3">
        <v>44562</v>
      </c>
      <c r="B760" s="64">
        <v>7634.4</v>
      </c>
    </row>
    <row r="761" spans="1:2">
      <c r="A761" s="3">
        <v>44593</v>
      </c>
      <c r="B761" s="64">
        <v>7596.5</v>
      </c>
    </row>
    <row r="762" spans="1:2">
      <c r="A762" s="3">
        <v>44621</v>
      </c>
      <c r="B762" s="64">
        <v>7553.7</v>
      </c>
    </row>
    <row r="763" spans="1:2">
      <c r="A763" s="3">
        <v>44652</v>
      </c>
      <c r="B763" s="64">
        <v>7522.5</v>
      </c>
    </row>
    <row r="764" spans="1:2">
      <c r="A764" s="3">
        <v>44682</v>
      </c>
      <c r="B764" s="64">
        <v>7444.9</v>
      </c>
    </row>
    <row r="765" spans="1:2">
      <c r="A765" s="3">
        <v>44713</v>
      </c>
      <c r="B765" s="64">
        <v>7339.2</v>
      </c>
    </row>
    <row r="766" spans="1:2">
      <c r="A766" s="3">
        <v>44743</v>
      </c>
      <c r="B766" s="64">
        <v>7337.2</v>
      </c>
    </row>
    <row r="767" spans="1:2">
      <c r="A767" s="3">
        <v>44774</v>
      </c>
      <c r="B767" s="64">
        <v>7323.3</v>
      </c>
    </row>
    <row r="768" spans="1:2">
      <c r="A768" s="3">
        <v>44805</v>
      </c>
      <c r="B768" s="64">
        <v>7268.3</v>
      </c>
    </row>
    <row r="769" spans="1:2">
      <c r="A769" s="3">
        <v>44835</v>
      </c>
      <c r="B769" s="64">
        <v>7208.5</v>
      </c>
    </row>
    <row r="770" spans="1:2">
      <c r="A770" s="3">
        <v>44866</v>
      </c>
      <c r="B770" s="64">
        <v>7167.3</v>
      </c>
    </row>
    <row r="771" spans="1:2">
      <c r="A771" s="3">
        <v>44896</v>
      </c>
      <c r="B771" s="64">
        <v>7131.3</v>
      </c>
    </row>
    <row r="772" spans="1:2">
      <c r="A772" s="3">
        <v>44927</v>
      </c>
      <c r="B772" s="64">
        <v>7065.9</v>
      </c>
    </row>
    <row r="773" spans="1:2">
      <c r="A773" s="3">
        <v>44958</v>
      </c>
      <c r="B773" s="64">
        <v>7014.9</v>
      </c>
    </row>
    <row r="774" spans="1:2">
      <c r="A774" s="3">
        <v>44986</v>
      </c>
      <c r="B774" s="64">
        <v>6927.3</v>
      </c>
    </row>
    <row r="775" spans="1:2">
      <c r="A775" s="3">
        <v>45017</v>
      </c>
      <c r="B775" s="64">
        <v>6845.8</v>
      </c>
    </row>
    <row r="776" spans="1:2">
      <c r="A776" s="3">
        <v>45047</v>
      </c>
      <c r="B776" s="64">
        <v>6868.8</v>
      </c>
    </row>
    <row r="777" spans="1:2">
      <c r="A777" s="3">
        <v>45078</v>
      </c>
      <c r="B777" s="64">
        <v>6848.7</v>
      </c>
    </row>
    <row r="778" spans="1:2">
      <c r="A778" s="3">
        <v>45108</v>
      </c>
      <c r="B778" s="64">
        <v>6825.8</v>
      </c>
    </row>
    <row r="779" spans="1:2">
      <c r="A779" s="3">
        <v>45139</v>
      </c>
      <c r="B779" s="64">
        <v>6781.9</v>
      </c>
    </row>
    <row r="780" spans="1:2">
      <c r="A780" s="3">
        <v>45170</v>
      </c>
      <c r="B780" s="64">
        <v>6739.9</v>
      </c>
    </row>
    <row r="781" spans="1:2">
      <c r="A781" s="3">
        <v>45200</v>
      </c>
      <c r="B781" s="64">
        <v>6728.3</v>
      </c>
    </row>
    <row r="782" spans="1:2">
      <c r="A782" s="3">
        <v>45231</v>
      </c>
      <c r="B782" s="64">
        <v>6721.9</v>
      </c>
    </row>
    <row r="783" spans="1:2">
      <c r="A783" s="3">
        <v>45261</v>
      </c>
      <c r="B783" s="64">
        <v>6722.1</v>
      </c>
    </row>
    <row r="784" spans="1:2">
      <c r="A784" s="3">
        <v>45292</v>
      </c>
      <c r="B784" s="64">
        <v>6701.8</v>
      </c>
    </row>
    <row r="785" spans="1:2">
      <c r="A785" s="3">
        <v>45323</v>
      </c>
      <c r="B785" s="64">
        <v>6670.4</v>
      </c>
    </row>
    <row r="786" spans="1:2">
      <c r="A786" s="3">
        <v>45352</v>
      </c>
      <c r="B786" s="64">
        <v>6675.2</v>
      </c>
    </row>
    <row r="787" spans="1:2">
      <c r="A787" s="3">
        <v>45383</v>
      </c>
      <c r="B787" s="64">
        <v>6663.4</v>
      </c>
    </row>
    <row r="788" spans="1:2">
      <c r="A788" s="3">
        <v>45413</v>
      </c>
      <c r="B788" s="64">
        <v>6692.8</v>
      </c>
    </row>
  </sheetData>
  <hyperlinks>
    <hyperlink ref="B1" r:id="rId1" xr:uid="{45214461-7A69-4F2E-8CF9-63E95F01A896}"/>
    <hyperlink ref="B3" location="Summary!A34" display="M2REAL" xr:uid="{19CB2E37-9129-41F7-9277-8442D8FA8B9E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A2C5-4FBC-4A51-AC09-F87B71007C1A}">
  <sheetPr>
    <tabColor rgb="FF0070C0"/>
  </sheetPr>
  <dimension ref="A1:B754"/>
  <sheetViews>
    <sheetView workbookViewId="0">
      <selection activeCell="A4" sqref="A4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153</v>
      </c>
    </row>
    <row r="3" spans="1:2" ht="14.5">
      <c r="A3" s="5" t="s">
        <v>1</v>
      </c>
      <c r="B3" s="77" t="s">
        <v>119</v>
      </c>
    </row>
    <row r="4" spans="1:2">
      <c r="A4" s="3">
        <v>22647</v>
      </c>
      <c r="B4" s="10">
        <v>2.0604545454545455</v>
      </c>
    </row>
    <row r="5" spans="1:2">
      <c r="A5" s="3">
        <v>22678</v>
      </c>
      <c r="B5" s="10">
        <v>1.6505555555555556</v>
      </c>
    </row>
    <row r="6" spans="1:2">
      <c r="A6" s="3">
        <v>22706</v>
      </c>
      <c r="B6" s="10">
        <v>1.0781818181818181</v>
      </c>
    </row>
    <row r="7" spans="1:2">
      <c r="A7" s="3">
        <v>22737</v>
      </c>
      <c r="B7" s="10">
        <v>1.0429999999999999</v>
      </c>
    </row>
    <row r="8" spans="1:2">
      <c r="A8" s="3">
        <v>22767</v>
      </c>
      <c r="B8" s="10">
        <v>1.4418181818181819</v>
      </c>
    </row>
    <row r="9" spans="1:2">
      <c r="A9" s="3">
        <v>22798</v>
      </c>
      <c r="B9" s="10">
        <v>1.2066666666666668</v>
      </c>
    </row>
    <row r="10" spans="1:2">
      <c r="A10" s="3">
        <v>22828</v>
      </c>
      <c r="B10" s="10">
        <v>1.3238095238095238</v>
      </c>
    </row>
    <row r="11" spans="1:2">
      <c r="A11" s="3">
        <v>22859</v>
      </c>
      <c r="B11" s="10">
        <v>1.03</v>
      </c>
    </row>
    <row r="12" spans="1:2">
      <c r="A12" s="3">
        <v>22890</v>
      </c>
      <c r="B12" s="10">
        <v>1.0842105263157895</v>
      </c>
    </row>
    <row r="13" spans="1:2">
      <c r="A13" s="3">
        <v>22920</v>
      </c>
      <c r="B13" s="10">
        <v>1.0154545454545454</v>
      </c>
    </row>
    <row r="14" spans="1:2">
      <c r="A14" s="3">
        <v>22951</v>
      </c>
      <c r="B14" s="10">
        <v>0.97368421052631582</v>
      </c>
    </row>
    <row r="15" spans="1:2">
      <c r="A15" s="3">
        <v>22981</v>
      </c>
      <c r="B15" s="10">
        <v>0.94894736842105265</v>
      </c>
    </row>
    <row r="16" spans="1:2">
      <c r="A16" s="3">
        <v>23012</v>
      </c>
      <c r="B16" s="10">
        <v>0.94090909090909092</v>
      </c>
    </row>
    <row r="17" spans="1:2">
      <c r="A17" s="3">
        <v>23043</v>
      </c>
      <c r="B17" s="10">
        <v>0.9211111111111111</v>
      </c>
    </row>
    <row r="18" spans="1:2">
      <c r="A18" s="3">
        <v>23071</v>
      </c>
      <c r="B18" s="10">
        <v>0.95190476190476192</v>
      </c>
    </row>
    <row r="19" spans="1:2">
      <c r="A19" s="3">
        <v>23102</v>
      </c>
      <c r="B19" s="10">
        <v>1.1014285714285714</v>
      </c>
    </row>
    <row r="20" spans="1:2">
      <c r="A20" s="3">
        <v>23132</v>
      </c>
      <c r="B20" s="10">
        <v>0.93</v>
      </c>
    </row>
    <row r="21" spans="1:2">
      <c r="A21" s="3">
        <v>23163</v>
      </c>
      <c r="B21" s="10">
        <v>1.0055000000000001</v>
      </c>
    </row>
    <row r="22" spans="1:2">
      <c r="A22" s="3">
        <v>23193</v>
      </c>
      <c r="B22" s="10">
        <v>1.0540909090909092</v>
      </c>
    </row>
    <row r="23" spans="1:2">
      <c r="A23" s="3">
        <v>23224</v>
      </c>
      <c r="B23" s="10">
        <v>0.51863636363636367</v>
      </c>
    </row>
    <row r="24" spans="1:2">
      <c r="A24" s="3">
        <v>23255</v>
      </c>
      <c r="B24" s="10">
        <v>0.60850000000000004</v>
      </c>
    </row>
    <row r="25" spans="1:2">
      <c r="A25" s="3">
        <v>23285</v>
      </c>
      <c r="B25" s="10">
        <v>0.611304347826087</v>
      </c>
    </row>
    <row r="26" spans="1:2">
      <c r="A26" s="3">
        <v>23316</v>
      </c>
      <c r="B26" s="10">
        <v>0.65117647058823525</v>
      </c>
    </row>
    <row r="27" spans="1:2">
      <c r="A27" s="3">
        <v>23346</v>
      </c>
      <c r="B27" s="10">
        <v>0.80095238095238097</v>
      </c>
    </row>
    <row r="28" spans="1:2">
      <c r="A28" s="3">
        <v>23377</v>
      </c>
      <c r="B28" s="10">
        <v>0.67818181818181822</v>
      </c>
    </row>
    <row r="29" spans="1:2">
      <c r="A29" s="3">
        <v>23408</v>
      </c>
      <c r="B29" s="10">
        <v>0.67333333333333334</v>
      </c>
    </row>
    <row r="30" spans="1:2">
      <c r="A30" s="3">
        <v>23437</v>
      </c>
      <c r="B30" s="10">
        <v>0.82619047619047614</v>
      </c>
    </row>
    <row r="31" spans="1:2">
      <c r="A31" s="3">
        <v>23468</v>
      </c>
      <c r="B31" s="10">
        <v>0.77681818181818185</v>
      </c>
    </row>
    <row r="32" spans="1:2">
      <c r="A32" s="3">
        <v>23498</v>
      </c>
      <c r="B32" s="10">
        <v>0.70599999999999996</v>
      </c>
    </row>
    <row r="33" spans="1:2">
      <c r="A33" s="3">
        <v>23529</v>
      </c>
      <c r="B33" s="10">
        <v>0.67</v>
      </c>
    </row>
    <row r="34" spans="1:2">
      <c r="A34" s="3">
        <v>23559</v>
      </c>
      <c r="B34" s="10">
        <v>0.79954545454545456</v>
      </c>
    </row>
    <row r="35" spans="1:2">
      <c r="A35" s="3">
        <v>23590</v>
      </c>
      <c r="B35" s="10">
        <v>0.69380952380952376</v>
      </c>
    </row>
    <row r="36" spans="1:2">
      <c r="A36" s="3">
        <v>23621</v>
      </c>
      <c r="B36" s="10">
        <v>0.77523809523809528</v>
      </c>
    </row>
    <row r="37" spans="1:2">
      <c r="A37" s="3">
        <v>23651</v>
      </c>
      <c r="B37" s="10">
        <v>0.8961904761904762</v>
      </c>
    </row>
    <row r="38" spans="1:2">
      <c r="A38" s="3">
        <v>23682</v>
      </c>
      <c r="B38" s="10">
        <v>0.63777777777777778</v>
      </c>
    </row>
    <row r="39" spans="1:2">
      <c r="A39" s="3">
        <v>23712</v>
      </c>
      <c r="B39" s="10">
        <v>0.37272727272727274</v>
      </c>
    </row>
    <row r="40" spans="1:2">
      <c r="A40" s="3">
        <v>23743</v>
      </c>
      <c r="B40" s="10">
        <v>0.33950000000000002</v>
      </c>
    </row>
    <row r="41" spans="1:2">
      <c r="A41" s="3">
        <v>23774</v>
      </c>
      <c r="B41" s="10">
        <v>0.25222222222222224</v>
      </c>
    </row>
    <row r="42" spans="1:2">
      <c r="A42" s="3">
        <v>23802</v>
      </c>
      <c r="B42" s="10">
        <v>0.1708695652173913</v>
      </c>
    </row>
    <row r="43" spans="1:2">
      <c r="A43" s="3">
        <v>23833</v>
      </c>
      <c r="B43" s="10">
        <v>0.11714285714285715</v>
      </c>
    </row>
    <row r="44" spans="1:2">
      <c r="A44" s="3">
        <v>23863</v>
      </c>
      <c r="B44" s="10">
        <v>0.127</v>
      </c>
    </row>
    <row r="45" spans="1:2">
      <c r="A45" s="3">
        <v>23894</v>
      </c>
      <c r="B45" s="10">
        <v>0.19772727272727272</v>
      </c>
    </row>
    <row r="46" spans="1:2">
      <c r="A46" s="3">
        <v>23924</v>
      </c>
      <c r="B46" s="10">
        <v>0.13</v>
      </c>
    </row>
    <row r="47" spans="1:2">
      <c r="A47" s="3">
        <v>23955</v>
      </c>
      <c r="B47" s="10">
        <v>0.13409090909090909</v>
      </c>
    </row>
    <row r="48" spans="1:2">
      <c r="A48" s="3">
        <v>23986</v>
      </c>
      <c r="B48" s="10">
        <v>0.3342857142857143</v>
      </c>
    </row>
    <row r="49" spans="1:2">
      <c r="A49" s="3">
        <v>24016</v>
      </c>
      <c r="B49" s="10">
        <v>0.29599999999999999</v>
      </c>
    </row>
    <row r="50" spans="1:2">
      <c r="A50" s="3">
        <v>24047</v>
      </c>
      <c r="B50" s="10">
        <v>0.35894736842105263</v>
      </c>
    </row>
    <row r="51" spans="1:2">
      <c r="A51" s="3">
        <v>24077</v>
      </c>
      <c r="B51" s="10">
        <v>0.34636363636363637</v>
      </c>
    </row>
    <row r="52" spans="1:2">
      <c r="A52" s="3">
        <v>24108</v>
      </c>
      <c r="B52" s="10">
        <v>0.28809523809523807</v>
      </c>
    </row>
    <row r="53" spans="1:2">
      <c r="A53" s="3">
        <v>24139</v>
      </c>
      <c r="B53" s="10">
        <v>0.24263157894736842</v>
      </c>
    </row>
    <row r="54" spans="1:2">
      <c r="A54" s="3">
        <v>24167</v>
      </c>
      <c r="B54" s="10">
        <v>0.22956521739130434</v>
      </c>
    </row>
    <row r="55" spans="1:2">
      <c r="A55" s="3">
        <v>24198</v>
      </c>
      <c r="B55" s="10">
        <v>0.1115</v>
      </c>
    </row>
    <row r="56" spans="1:2">
      <c r="A56" s="3">
        <v>24228</v>
      </c>
      <c r="B56" s="10">
        <v>-5.7142857142857141E-2</v>
      </c>
    </row>
    <row r="57" spans="1:2">
      <c r="A57" s="3">
        <v>24259</v>
      </c>
      <c r="B57" s="10">
        <v>-0.31772727272727275</v>
      </c>
    </row>
    <row r="58" spans="1:2">
      <c r="A58" s="3">
        <v>24289</v>
      </c>
      <c r="B58" s="10">
        <v>-0.158</v>
      </c>
    </row>
    <row r="59" spans="1:2">
      <c r="A59" s="3">
        <v>24320</v>
      </c>
      <c r="B59" s="10">
        <v>-0.22304347826086957</v>
      </c>
    </row>
    <row r="60" spans="1:2">
      <c r="A60" s="3">
        <v>24351</v>
      </c>
      <c r="B60" s="10">
        <v>-0.12857142857142856</v>
      </c>
    </row>
    <row r="61" spans="1:2">
      <c r="A61" s="3">
        <v>24381</v>
      </c>
      <c r="B61" s="10">
        <v>-0.45100000000000001</v>
      </c>
    </row>
    <row r="62" spans="1:2">
      <c r="A62" s="3">
        <v>24412</v>
      </c>
      <c r="B62" s="10">
        <v>-0.59473684210526312</v>
      </c>
    </row>
    <row r="63" spans="1:2">
      <c r="A63" s="3">
        <v>24442</v>
      </c>
      <c r="B63" s="10">
        <v>-0.55000000000000004</v>
      </c>
    </row>
    <row r="64" spans="1:2">
      <c r="A64" s="3">
        <v>24473</v>
      </c>
      <c r="B64" s="10">
        <v>-0.28999999999999998</v>
      </c>
    </row>
    <row r="65" spans="1:2">
      <c r="A65" s="3">
        <v>24504</v>
      </c>
      <c r="B65" s="10">
        <v>-0.35944444444444446</v>
      </c>
    </row>
    <row r="66" spans="1:2">
      <c r="A66" s="3">
        <v>24532</v>
      </c>
      <c r="B66" s="10">
        <v>4.1818181818181817E-2</v>
      </c>
    </row>
    <row r="67" spans="1:2">
      <c r="A67" s="3">
        <v>24563</v>
      </c>
      <c r="B67" s="10">
        <v>0.56200000000000006</v>
      </c>
    </row>
    <row r="68" spans="1:2">
      <c r="A68" s="3">
        <v>24593</v>
      </c>
      <c r="B68" s="10">
        <v>0.9209090909090909</v>
      </c>
    </row>
    <row r="69" spans="1:2">
      <c r="A69" s="3">
        <v>24624</v>
      </c>
      <c r="B69" s="10">
        <v>1.0559090909090909</v>
      </c>
    </row>
    <row r="70" spans="1:2">
      <c r="A70" s="3">
        <v>24654</v>
      </c>
      <c r="B70" s="10">
        <v>1.3774999999999999</v>
      </c>
    </row>
    <row r="71" spans="1:2">
      <c r="A71" s="3">
        <v>24685</v>
      </c>
      <c r="B71" s="10">
        <v>1.3939130434782609</v>
      </c>
    </row>
    <row r="72" spans="1:2">
      <c r="A72" s="3">
        <v>24716</v>
      </c>
      <c r="B72" s="10">
        <v>1.3075000000000001</v>
      </c>
    </row>
    <row r="73" spans="1:2">
      <c r="A73" s="3">
        <v>24746</v>
      </c>
      <c r="B73" s="10">
        <v>1.61</v>
      </c>
    </row>
    <row r="74" spans="1:2">
      <c r="A74" s="3">
        <v>24777</v>
      </c>
      <c r="B74" s="10">
        <v>1.6145</v>
      </c>
    </row>
    <row r="75" spans="1:2">
      <c r="A75" s="3">
        <v>24807</v>
      </c>
      <c r="B75" s="10">
        <v>1.2030000000000001</v>
      </c>
    </row>
    <row r="76" spans="1:2">
      <c r="A76" s="3">
        <v>24838</v>
      </c>
      <c r="B76" s="10">
        <v>0.92409090909090907</v>
      </c>
    </row>
    <row r="77" spans="1:2">
      <c r="A77" s="3">
        <v>24869</v>
      </c>
      <c r="B77" s="10">
        <v>0.87789473684210528</v>
      </c>
    </row>
    <row r="78" spans="1:2">
      <c r="A78" s="3">
        <v>24898</v>
      </c>
      <c r="B78" s="10">
        <v>0.7209523809523809</v>
      </c>
    </row>
    <row r="79" spans="1:2">
      <c r="A79" s="3">
        <v>24929</v>
      </c>
      <c r="B79" s="10">
        <v>-0.10050000000000001</v>
      </c>
    </row>
    <row r="80" spans="1:2">
      <c r="A80" s="3">
        <v>24959</v>
      </c>
      <c r="B80" s="10">
        <v>-0.22363636363636363</v>
      </c>
    </row>
    <row r="81" spans="1:2">
      <c r="A81" s="3">
        <v>24990</v>
      </c>
      <c r="B81" s="10">
        <v>-0.36499999999999999</v>
      </c>
    </row>
    <row r="82" spans="1:2">
      <c r="A82" s="3">
        <v>25020</v>
      </c>
      <c r="B82" s="10">
        <v>-0.54090909090909089</v>
      </c>
    </row>
    <row r="83" spans="1:2">
      <c r="A83" s="3">
        <v>25051</v>
      </c>
      <c r="B83" s="10">
        <v>-0.61045454545454547</v>
      </c>
    </row>
    <row r="84" spans="1:2">
      <c r="A84" s="3">
        <v>25082</v>
      </c>
      <c r="B84" s="10">
        <v>-0.29149999999999998</v>
      </c>
    </row>
    <row r="85" spans="1:2">
      <c r="A85" s="3">
        <v>25112</v>
      </c>
      <c r="B85" s="10">
        <v>-0.32173913043478258</v>
      </c>
    </row>
    <row r="86" spans="1:2">
      <c r="A86" s="3">
        <v>25143</v>
      </c>
      <c r="B86" s="10">
        <v>-1.3888888888888888E-2</v>
      </c>
    </row>
    <row r="87" spans="1:2">
      <c r="A87" s="3">
        <v>25173</v>
      </c>
      <c r="B87" s="10">
        <v>0.12380952380952381</v>
      </c>
    </row>
    <row r="88" spans="1:2">
      <c r="A88" s="3">
        <v>25204</v>
      </c>
      <c r="B88" s="10">
        <v>-0.26727272727272727</v>
      </c>
    </row>
    <row r="89" spans="1:2">
      <c r="A89" s="3">
        <v>25235</v>
      </c>
      <c r="B89" s="10">
        <v>-0.35789473684210527</v>
      </c>
    </row>
    <row r="90" spans="1:2">
      <c r="A90" s="3">
        <v>25263</v>
      </c>
      <c r="B90" s="10">
        <v>-0.45700000000000002</v>
      </c>
    </row>
    <row r="91" spans="1:2">
      <c r="A91" s="3">
        <v>25294</v>
      </c>
      <c r="B91" s="10">
        <v>-1.2038095238095239</v>
      </c>
    </row>
    <row r="92" spans="1:2">
      <c r="A92" s="3">
        <v>25324</v>
      </c>
      <c r="B92" s="10">
        <v>-2.1538095238095236</v>
      </c>
    </row>
    <row r="93" spans="1:2">
      <c r="A93" s="3">
        <v>25355</v>
      </c>
      <c r="B93" s="10">
        <v>-2.04</v>
      </c>
    </row>
    <row r="94" spans="1:2">
      <c r="A94" s="3">
        <v>25385</v>
      </c>
      <c r="B94" s="10">
        <v>-1.7214285714285713</v>
      </c>
    </row>
    <row r="95" spans="1:2">
      <c r="A95" s="3">
        <v>25416</v>
      </c>
      <c r="B95" s="10">
        <v>-2.3204761904761906</v>
      </c>
    </row>
    <row r="96" spans="1:2">
      <c r="A96" s="3">
        <v>25447</v>
      </c>
      <c r="B96" s="10">
        <v>-1.9</v>
      </c>
    </row>
    <row r="97" spans="1:2">
      <c r="A97" s="3">
        <v>25477</v>
      </c>
      <c r="B97" s="10">
        <v>-1.7113636363636364</v>
      </c>
    </row>
    <row r="98" spans="1:2">
      <c r="A98" s="3">
        <v>25508</v>
      </c>
      <c r="B98" s="10">
        <v>-1.5764705882352941</v>
      </c>
    </row>
    <row r="99" spans="1:2">
      <c r="A99" s="3">
        <v>25538</v>
      </c>
      <c r="B99" s="10">
        <v>-1.2040909090909091</v>
      </c>
    </row>
    <row r="100" spans="1:2">
      <c r="A100" s="3">
        <v>25569</v>
      </c>
      <c r="B100" s="10">
        <v>-1.1642857142857144</v>
      </c>
    </row>
    <row r="101" spans="1:2">
      <c r="A101" s="3">
        <v>25600</v>
      </c>
      <c r="B101" s="10">
        <v>-1.7066666666666668</v>
      </c>
    </row>
    <row r="102" spans="1:2">
      <c r="A102" s="3">
        <v>25628</v>
      </c>
      <c r="B102" s="10">
        <v>-0.62380952380952381</v>
      </c>
    </row>
    <row r="103" spans="1:2">
      <c r="A103" s="3">
        <v>25659</v>
      </c>
      <c r="B103" s="10">
        <v>-0.69499999999999995</v>
      </c>
    </row>
    <row r="104" spans="1:2">
      <c r="A104" s="3">
        <v>25689</v>
      </c>
      <c r="B104" s="10">
        <v>4.7142857142857146E-2</v>
      </c>
    </row>
    <row r="105" spans="1:2">
      <c r="A105" s="3">
        <v>25720</v>
      </c>
      <c r="B105" s="10">
        <v>0.30136363636363639</v>
      </c>
    </row>
    <row r="106" spans="1:2">
      <c r="A106" s="3">
        <v>25750</v>
      </c>
      <c r="B106" s="10">
        <v>0.3481818181818182</v>
      </c>
    </row>
    <row r="107" spans="1:2">
      <c r="A107" s="3">
        <v>25781</v>
      </c>
      <c r="B107" s="10">
        <v>0.90571428571428569</v>
      </c>
    </row>
    <row r="108" spans="1:2">
      <c r="A108" s="3">
        <v>25812</v>
      </c>
      <c r="B108" s="10">
        <v>1.1257142857142857</v>
      </c>
    </row>
    <row r="109" spans="1:2">
      <c r="A109" s="3">
        <v>25842</v>
      </c>
      <c r="B109" s="10">
        <v>1.1395238095238096</v>
      </c>
    </row>
    <row r="110" spans="1:2">
      <c r="A110" s="3">
        <v>25873</v>
      </c>
      <c r="B110" s="10">
        <v>1.2505882352941176</v>
      </c>
    </row>
    <row r="111" spans="1:2">
      <c r="A111" s="3">
        <v>25903</v>
      </c>
      <c r="B111" s="10">
        <v>1.5436363636363637</v>
      </c>
    </row>
    <row r="112" spans="1:2">
      <c r="A112" s="3">
        <v>25934</v>
      </c>
      <c r="B112" s="10">
        <v>1.9430000000000001</v>
      </c>
    </row>
    <row r="113" spans="1:2">
      <c r="A113" s="3">
        <v>25965</v>
      </c>
      <c r="B113" s="10">
        <v>2.451111111111111</v>
      </c>
    </row>
    <row r="114" spans="1:2">
      <c r="A114" s="3">
        <v>25993</v>
      </c>
      <c r="B114" s="10">
        <v>1.9947826086956522</v>
      </c>
    </row>
    <row r="115" spans="1:2">
      <c r="A115" s="3">
        <v>26024</v>
      </c>
      <c r="B115" s="10">
        <v>1.6714285714285715</v>
      </c>
    </row>
    <row r="116" spans="1:2">
      <c r="A116" s="3">
        <v>26054</v>
      </c>
      <c r="B116" s="10">
        <v>1.7335</v>
      </c>
    </row>
    <row r="117" spans="1:2">
      <c r="A117" s="3">
        <v>26085</v>
      </c>
      <c r="B117" s="10">
        <v>1.6104545454545456</v>
      </c>
    </row>
    <row r="118" spans="1:2">
      <c r="A118" s="3">
        <v>26115</v>
      </c>
      <c r="B118" s="10">
        <v>1.4295238095238094</v>
      </c>
    </row>
    <row r="119" spans="1:2">
      <c r="A119" s="3">
        <v>26146</v>
      </c>
      <c r="B119" s="10">
        <v>1.0122727272727272</v>
      </c>
    </row>
    <row r="120" spans="1:2">
      <c r="A120" s="3">
        <v>26177</v>
      </c>
      <c r="B120" s="10">
        <v>0.6166666666666667</v>
      </c>
    </row>
    <row r="121" spans="1:2">
      <c r="A121" s="3">
        <v>26207</v>
      </c>
      <c r="B121" s="10">
        <v>0.72</v>
      </c>
    </row>
    <row r="122" spans="1:2">
      <c r="A122" s="3">
        <v>26238</v>
      </c>
      <c r="B122" s="10">
        <v>0.92049999999999998</v>
      </c>
    </row>
    <row r="123" spans="1:2">
      <c r="A123" s="3">
        <v>26268</v>
      </c>
      <c r="B123" s="10">
        <v>1.834090909090909</v>
      </c>
    </row>
    <row r="124" spans="1:2">
      <c r="A124" s="3">
        <v>26299</v>
      </c>
      <c r="B124" s="10">
        <v>2.4038095238095236</v>
      </c>
    </row>
    <row r="125" spans="1:2">
      <c r="A125" s="3">
        <v>26330</v>
      </c>
      <c r="B125" s="10">
        <v>2.7854999999999999</v>
      </c>
    </row>
    <row r="126" spans="1:2">
      <c r="A126" s="3">
        <v>26359</v>
      </c>
      <c r="B126" s="10">
        <v>2.230909090909091</v>
      </c>
    </row>
    <row r="127" spans="1:2">
      <c r="A127" s="3">
        <v>26390</v>
      </c>
      <c r="B127" s="10">
        <v>2.0249999999999999</v>
      </c>
    </row>
    <row r="128" spans="1:2">
      <c r="A128" s="3">
        <v>26420</v>
      </c>
      <c r="B128" s="10">
        <v>1.8622727272727273</v>
      </c>
    </row>
    <row r="129" spans="1:2">
      <c r="A129" s="3">
        <v>26451</v>
      </c>
      <c r="B129" s="10">
        <v>1.6386363636363637</v>
      </c>
    </row>
    <row r="130" spans="1:2">
      <c r="A130" s="3">
        <v>26481</v>
      </c>
      <c r="B130" s="10">
        <v>1.5934999999999999</v>
      </c>
    </row>
    <row r="131" spans="1:2">
      <c r="A131" s="3">
        <v>26512</v>
      </c>
      <c r="B131" s="10">
        <v>1.3860869565217391</v>
      </c>
    </row>
    <row r="132" spans="1:2">
      <c r="A132" s="3">
        <v>26543</v>
      </c>
      <c r="B132" s="10">
        <v>1.7244999999999999</v>
      </c>
    </row>
    <row r="133" spans="1:2">
      <c r="A133" s="3">
        <v>26573</v>
      </c>
      <c r="B133" s="10">
        <v>1.399</v>
      </c>
    </row>
    <row r="134" spans="1:2">
      <c r="A134" s="3">
        <v>26604</v>
      </c>
      <c r="B134" s="10">
        <v>1.2335</v>
      </c>
    </row>
    <row r="135" spans="1:2">
      <c r="A135" s="3">
        <v>26634</v>
      </c>
      <c r="B135" s="10">
        <v>1.0325</v>
      </c>
    </row>
    <row r="136" spans="1:2">
      <c r="A136" s="3">
        <v>26665</v>
      </c>
      <c r="B136" s="10">
        <v>0.50909090909090904</v>
      </c>
    </row>
    <row r="137" spans="1:2">
      <c r="A137" s="3">
        <v>26696</v>
      </c>
      <c r="B137" s="10">
        <v>9.2777777777777778E-2</v>
      </c>
    </row>
    <row r="138" spans="1:2">
      <c r="A138" s="3">
        <v>26724</v>
      </c>
      <c r="B138" s="10">
        <v>-0.33181818181818185</v>
      </c>
    </row>
    <row r="139" spans="1:2">
      <c r="A139" s="3">
        <v>26755</v>
      </c>
      <c r="B139" s="10">
        <v>-0.46</v>
      </c>
    </row>
    <row r="140" spans="1:2">
      <c r="A140" s="3">
        <v>26785</v>
      </c>
      <c r="B140" s="10">
        <v>-0.97090909090909094</v>
      </c>
    </row>
    <row r="141" spans="1:2">
      <c r="A141" s="3">
        <v>26816</v>
      </c>
      <c r="B141" s="10">
        <v>-1.592857142857143</v>
      </c>
    </row>
    <row r="142" spans="1:2">
      <c r="A142" s="3">
        <v>26846</v>
      </c>
      <c r="B142" s="10">
        <v>-3.3014285714285716</v>
      </c>
    </row>
    <row r="143" spans="1:2">
      <c r="A143" s="3">
        <v>26877</v>
      </c>
      <c r="B143" s="10">
        <v>-3.0452173913043477</v>
      </c>
    </row>
    <row r="144" spans="1:2">
      <c r="A144" s="3">
        <v>26908</v>
      </c>
      <c r="B144" s="10">
        <v>-3.6221052631578945</v>
      </c>
    </row>
    <row r="145" spans="1:2">
      <c r="A145" s="3">
        <v>26938</v>
      </c>
      <c r="B145" s="10">
        <v>-3.1733333333333333</v>
      </c>
    </row>
    <row r="146" spans="1:2">
      <c r="A146" s="3">
        <v>26969</v>
      </c>
      <c r="B146" s="10">
        <v>-3.38</v>
      </c>
    </row>
    <row r="147" spans="1:2">
      <c r="A147" s="3">
        <v>26999</v>
      </c>
      <c r="B147" s="10">
        <v>-3.1373684210526318</v>
      </c>
    </row>
    <row r="148" spans="1:2">
      <c r="A148" s="3">
        <v>27030</v>
      </c>
      <c r="B148" s="10">
        <v>-2.6409090909090911</v>
      </c>
    </row>
    <row r="149" spans="1:2">
      <c r="A149" s="3">
        <v>27061</v>
      </c>
      <c r="B149" s="10">
        <v>-2.0027777777777778</v>
      </c>
    </row>
    <row r="150" spans="1:2">
      <c r="A150" s="3">
        <v>27089</v>
      </c>
      <c r="B150" s="10">
        <v>-2.1266666666666665</v>
      </c>
    </row>
    <row r="151" spans="1:2">
      <c r="A151" s="3">
        <v>27120</v>
      </c>
      <c r="B151" s="10">
        <v>-2.98</v>
      </c>
    </row>
    <row r="152" spans="1:2">
      <c r="A152" s="3">
        <v>27150</v>
      </c>
      <c r="B152" s="10">
        <v>-3.6886363636363635</v>
      </c>
    </row>
    <row r="153" spans="1:2">
      <c r="A153" s="3">
        <v>27181</v>
      </c>
      <c r="B153" s="10">
        <v>-4.32</v>
      </c>
    </row>
    <row r="154" spans="1:2">
      <c r="A154" s="3">
        <v>27211</v>
      </c>
      <c r="B154" s="10">
        <v>-5.0745454545454542</v>
      </c>
    </row>
    <row r="155" spans="1:2">
      <c r="A155" s="3">
        <v>27242</v>
      </c>
      <c r="B155" s="10">
        <v>-3.9295454545454547</v>
      </c>
    </row>
    <row r="156" spans="1:2">
      <c r="A156" s="3">
        <v>27273</v>
      </c>
      <c r="B156" s="10">
        <v>-3.2675000000000001</v>
      </c>
    </row>
    <row r="157" spans="1:2">
      <c r="A157" s="3">
        <v>27303</v>
      </c>
      <c r="B157" s="10">
        <v>-2.1604545454545456</v>
      </c>
    </row>
    <row r="158" spans="1:2">
      <c r="A158" s="3">
        <v>27334</v>
      </c>
      <c r="B158" s="10">
        <v>-1.7188888888888889</v>
      </c>
    </row>
    <row r="159" spans="1:2">
      <c r="A159" s="3">
        <v>27364</v>
      </c>
      <c r="B159" s="10">
        <v>-0.99238095238095236</v>
      </c>
    </row>
    <row r="160" spans="1:2">
      <c r="A160" s="3">
        <v>27395</v>
      </c>
      <c r="B160" s="10">
        <v>0.31545454545454543</v>
      </c>
    </row>
    <row r="161" spans="1:2">
      <c r="A161" s="3">
        <v>27426</v>
      </c>
      <c r="B161" s="10">
        <v>1.2050000000000001</v>
      </c>
    </row>
    <row r="162" spans="1:2">
      <c r="A162" s="3">
        <v>27454</v>
      </c>
      <c r="B162" s="10">
        <v>2.2854999999999999</v>
      </c>
    </row>
    <row r="163" spans="1:2">
      <c r="A163" s="3">
        <v>27485</v>
      </c>
      <c r="B163" s="10">
        <v>2.7077272727272725</v>
      </c>
    </row>
    <row r="164" spans="1:2">
      <c r="A164" s="3">
        <v>27515</v>
      </c>
      <c r="B164" s="10">
        <v>2.8328571428571427</v>
      </c>
    </row>
    <row r="165" spans="1:2">
      <c r="A165" s="3">
        <v>27546</v>
      </c>
      <c r="B165" s="10">
        <v>2.3328571428571427</v>
      </c>
    </row>
    <row r="166" spans="1:2">
      <c r="A166" s="3">
        <v>27576</v>
      </c>
      <c r="B166" s="10">
        <v>1.979090909090909</v>
      </c>
    </row>
    <row r="167" spans="1:2">
      <c r="A167" s="3">
        <v>27607</v>
      </c>
      <c r="B167" s="10">
        <v>2.2719047619047621</v>
      </c>
    </row>
    <row r="168" spans="1:2">
      <c r="A168" s="3">
        <v>27638</v>
      </c>
      <c r="B168" s="10">
        <v>2.2019047619047618</v>
      </c>
    </row>
    <row r="169" spans="1:2">
      <c r="A169" s="3">
        <v>27668</v>
      </c>
      <c r="B169" s="10">
        <v>2.3227272727272728</v>
      </c>
    </row>
    <row r="170" spans="1:2">
      <c r="A170" s="3">
        <v>27699</v>
      </c>
      <c r="B170" s="10">
        <v>2.8876470588235295</v>
      </c>
    </row>
    <row r="171" spans="1:2">
      <c r="A171" s="3">
        <v>27729</v>
      </c>
      <c r="B171" s="10">
        <v>2.8004545454545453</v>
      </c>
    </row>
    <row r="172" spans="1:2">
      <c r="A172" s="3">
        <v>27760</v>
      </c>
      <c r="B172" s="10">
        <v>2.9047619047619047</v>
      </c>
    </row>
    <row r="173" spans="1:2">
      <c r="A173" s="3">
        <v>27791</v>
      </c>
      <c r="B173" s="10">
        <v>3.0366666666666666</v>
      </c>
    </row>
    <row r="174" spans="1:2">
      <c r="A174" s="3">
        <v>27820</v>
      </c>
      <c r="B174" s="10">
        <v>2.8960869565217391</v>
      </c>
    </row>
    <row r="175" spans="1:2">
      <c r="A175" s="3">
        <v>27851</v>
      </c>
      <c r="B175" s="10">
        <v>2.7195238095238095</v>
      </c>
    </row>
    <row r="176" spans="1:2">
      <c r="A176" s="3">
        <v>27881</v>
      </c>
      <c r="B176" s="10">
        <v>2.6240000000000001</v>
      </c>
    </row>
    <row r="177" spans="1:2">
      <c r="A177" s="3">
        <v>27912</v>
      </c>
      <c r="B177" s="10">
        <v>2.3818181818181818</v>
      </c>
    </row>
    <row r="178" spans="1:2">
      <c r="A178" s="3">
        <v>27942</v>
      </c>
      <c r="B178" s="10">
        <v>2.5333333333333332</v>
      </c>
    </row>
    <row r="179" spans="1:2">
      <c r="A179" s="3">
        <v>27973</v>
      </c>
      <c r="B179" s="10">
        <v>2.4704545454545457</v>
      </c>
    </row>
    <row r="180" spans="1:2">
      <c r="A180" s="3">
        <v>28004</v>
      </c>
      <c r="B180" s="10">
        <v>2.34</v>
      </c>
    </row>
    <row r="181" spans="1:2">
      <c r="A181" s="3">
        <v>28034</v>
      </c>
      <c r="B181" s="10">
        <v>2.3995000000000002</v>
      </c>
    </row>
    <row r="182" spans="1:2">
      <c r="A182" s="3">
        <v>28065</v>
      </c>
      <c r="B182" s="10">
        <v>2.3452631578947369</v>
      </c>
    </row>
    <row r="183" spans="1:2">
      <c r="A183" s="3">
        <v>28095</v>
      </c>
      <c r="B183" s="10">
        <v>2.1913636363636364</v>
      </c>
    </row>
    <row r="184" spans="1:2">
      <c r="A184" s="3">
        <v>28126</v>
      </c>
      <c r="B184" s="10">
        <v>2.5676190476190475</v>
      </c>
    </row>
    <row r="185" spans="1:2">
      <c r="A185" s="3">
        <v>28157</v>
      </c>
      <c r="B185" s="10">
        <v>2.7021052631578946</v>
      </c>
    </row>
    <row r="186" spans="1:2">
      <c r="A186" s="3">
        <v>28185</v>
      </c>
      <c r="B186" s="10">
        <v>2.7639130434782611</v>
      </c>
    </row>
    <row r="187" spans="1:2">
      <c r="A187" s="3">
        <v>28216</v>
      </c>
      <c r="B187" s="10">
        <v>2.6459999999999999</v>
      </c>
    </row>
    <row r="188" spans="1:2">
      <c r="A188" s="3">
        <v>28246</v>
      </c>
      <c r="B188" s="10">
        <v>2.1114285714285712</v>
      </c>
    </row>
    <row r="189" spans="1:2">
      <c r="A189" s="3">
        <v>28277</v>
      </c>
      <c r="B189" s="10">
        <v>1.8781818181818182</v>
      </c>
    </row>
    <row r="190" spans="1:2">
      <c r="A190" s="3">
        <v>28307</v>
      </c>
      <c r="B190" s="10">
        <v>1.9226315789473685</v>
      </c>
    </row>
    <row r="191" spans="1:2">
      <c r="A191" s="3">
        <v>28338</v>
      </c>
      <c r="B191" s="10">
        <v>1.4956521739130435</v>
      </c>
    </row>
    <row r="192" spans="1:2">
      <c r="A192" s="3">
        <v>28369</v>
      </c>
      <c r="B192" s="10">
        <v>1.1890476190476189</v>
      </c>
    </row>
    <row r="193" spans="1:2">
      <c r="A193" s="3">
        <v>28399</v>
      </c>
      <c r="B193" s="10">
        <v>1.0489999999999999</v>
      </c>
    </row>
    <row r="194" spans="1:2">
      <c r="A194" s="3">
        <v>28430</v>
      </c>
      <c r="B194" s="10">
        <v>1.0905263157894738</v>
      </c>
    </row>
    <row r="195" spans="1:2">
      <c r="A195" s="3">
        <v>28460</v>
      </c>
      <c r="B195" s="10">
        <v>1.1104761904761904</v>
      </c>
    </row>
    <row r="196" spans="1:2">
      <c r="A196" s="3">
        <v>28491</v>
      </c>
      <c r="B196" s="10">
        <v>1.2166666666666668</v>
      </c>
    </row>
    <row r="197" spans="1:2">
      <c r="A197" s="3">
        <v>28522</v>
      </c>
      <c r="B197" s="10">
        <v>1.2272222222222222</v>
      </c>
    </row>
    <row r="198" spans="1:2">
      <c r="A198" s="3">
        <v>28550</v>
      </c>
      <c r="B198" s="10">
        <v>1.2327272727272727</v>
      </c>
    </row>
    <row r="199" spans="1:2">
      <c r="A199" s="3">
        <v>28581</v>
      </c>
      <c r="B199" s="10">
        <v>1.29</v>
      </c>
    </row>
    <row r="200" spans="1:2">
      <c r="A200" s="3">
        <v>28611</v>
      </c>
      <c r="B200" s="10">
        <v>0.98333333333333328</v>
      </c>
    </row>
    <row r="201" spans="1:2">
      <c r="A201" s="3">
        <v>28642</v>
      </c>
      <c r="B201" s="10">
        <v>0.84409090909090911</v>
      </c>
    </row>
    <row r="202" spans="1:2">
      <c r="A202" s="3">
        <v>28672</v>
      </c>
      <c r="B202" s="10">
        <v>0.84150000000000003</v>
      </c>
    </row>
    <row r="203" spans="1:2">
      <c r="A203" s="3">
        <v>28703</v>
      </c>
      <c r="B203" s="10">
        <v>0.35304347826086957</v>
      </c>
    </row>
    <row r="204" spans="1:2">
      <c r="A204" s="3">
        <v>28734</v>
      </c>
      <c r="B204" s="10">
        <v>-4.7E-2</v>
      </c>
    </row>
    <row r="205" spans="1:2">
      <c r="A205" s="3">
        <v>28764</v>
      </c>
      <c r="B205" s="10">
        <v>-0.34285714285714286</v>
      </c>
    </row>
    <row r="206" spans="1:2">
      <c r="A206" s="3">
        <v>28795</v>
      </c>
      <c r="B206" s="10">
        <v>-0.96950000000000003</v>
      </c>
    </row>
    <row r="207" spans="1:2">
      <c r="A207" s="3">
        <v>28825</v>
      </c>
      <c r="B207" s="10">
        <v>-0.99250000000000005</v>
      </c>
    </row>
    <row r="208" spans="1:2">
      <c r="A208" s="3">
        <v>28856</v>
      </c>
      <c r="B208" s="10">
        <v>-0.95954545454545459</v>
      </c>
    </row>
    <row r="209" spans="1:2">
      <c r="A209" s="3">
        <v>28887</v>
      </c>
      <c r="B209" s="10">
        <v>-0.98333333333333328</v>
      </c>
    </row>
    <row r="210" spans="1:2">
      <c r="A210" s="3">
        <v>28915</v>
      </c>
      <c r="B210" s="10">
        <v>-0.96090909090909093</v>
      </c>
    </row>
    <row r="211" spans="1:2">
      <c r="A211" s="3">
        <v>28946</v>
      </c>
      <c r="B211" s="10">
        <v>-0.82950000000000002</v>
      </c>
    </row>
    <row r="212" spans="1:2">
      <c r="A212" s="3">
        <v>28976</v>
      </c>
      <c r="B212" s="10">
        <v>-0.97333333333333338</v>
      </c>
    </row>
    <row r="213" spans="1:2">
      <c r="A213" s="3">
        <v>29007</v>
      </c>
      <c r="B213" s="10">
        <v>-1.3752380952380951</v>
      </c>
    </row>
    <row r="214" spans="1:2">
      <c r="A214" s="3">
        <v>29037</v>
      </c>
      <c r="B214" s="10">
        <v>-1.5352380952380953</v>
      </c>
    </row>
    <row r="215" spans="1:2">
      <c r="A215" s="3">
        <v>29068</v>
      </c>
      <c r="B215" s="10">
        <v>-1.9130434782608696</v>
      </c>
    </row>
    <row r="216" spans="1:2">
      <c r="A216" s="3">
        <v>29099</v>
      </c>
      <c r="B216" s="10">
        <v>-2.0442105263157897</v>
      </c>
    </row>
    <row r="217" spans="1:2">
      <c r="A217" s="3">
        <v>29129</v>
      </c>
      <c r="B217" s="10">
        <v>-3.5145454545454546</v>
      </c>
    </row>
    <row r="218" spans="1:2">
      <c r="A218" s="3">
        <v>29160</v>
      </c>
      <c r="B218" s="10">
        <v>-2.4857894736842105</v>
      </c>
    </row>
    <row r="219" spans="1:2">
      <c r="A219" s="3">
        <v>29190</v>
      </c>
      <c r="B219" s="10">
        <v>-3.383</v>
      </c>
    </row>
    <row r="220" spans="1:2">
      <c r="A220" s="3">
        <v>29221</v>
      </c>
      <c r="B220" s="10">
        <v>-2.9163636363636365</v>
      </c>
    </row>
    <row r="221" spans="1:2">
      <c r="A221" s="3">
        <v>29252</v>
      </c>
      <c r="B221" s="10">
        <v>-1.7521052631578946</v>
      </c>
    </row>
    <row r="222" spans="1:2">
      <c r="A222" s="3">
        <v>29281</v>
      </c>
      <c r="B222" s="10">
        <v>-4.3538095238095238</v>
      </c>
    </row>
    <row r="223" spans="1:2">
      <c r="A223" s="3">
        <v>29312</v>
      </c>
      <c r="B223" s="10">
        <v>-5.8457142857142861</v>
      </c>
    </row>
    <row r="224" spans="1:2">
      <c r="A224" s="3">
        <v>29342</v>
      </c>
      <c r="B224" s="10">
        <v>-0.78</v>
      </c>
    </row>
    <row r="225" spans="1:2">
      <c r="A225" s="3">
        <v>29373</v>
      </c>
      <c r="B225" s="10">
        <v>0.36285714285714288</v>
      </c>
    </row>
    <row r="226" spans="1:2">
      <c r="A226" s="3">
        <v>29403</v>
      </c>
      <c r="B226" s="10">
        <v>1.26</v>
      </c>
    </row>
    <row r="227" spans="1:2">
      <c r="A227" s="3">
        <v>29434</v>
      </c>
      <c r="B227" s="10">
        <v>1.6242857142857143</v>
      </c>
    </row>
    <row r="228" spans="1:2">
      <c r="A228" s="3">
        <v>29465</v>
      </c>
      <c r="B228" s="10">
        <v>0.65714285714285714</v>
      </c>
    </row>
    <row r="229" spans="1:2">
      <c r="A229" s="3">
        <v>29495</v>
      </c>
      <c r="B229" s="10">
        <v>-1.0318181818181817</v>
      </c>
    </row>
    <row r="230" spans="1:2">
      <c r="A230" s="3">
        <v>29526</v>
      </c>
      <c r="B230" s="10">
        <v>-3.2058823529411766</v>
      </c>
    </row>
    <row r="231" spans="1:2">
      <c r="A231" s="3">
        <v>29556</v>
      </c>
      <c r="B231" s="10">
        <v>-6.1140909090909092</v>
      </c>
    </row>
    <row r="232" spans="1:2">
      <c r="A232" s="3">
        <v>29587</v>
      </c>
      <c r="B232" s="10">
        <v>-6.2919047619047621</v>
      </c>
    </row>
    <row r="233" spans="1:2">
      <c r="A233" s="3">
        <v>29618</v>
      </c>
      <c r="B233" s="10">
        <v>-2.7472222222222222</v>
      </c>
    </row>
    <row r="234" spans="1:2">
      <c r="A234" s="3">
        <v>29646</v>
      </c>
      <c r="B234" s="10">
        <v>-1.5809090909090908</v>
      </c>
    </row>
    <row r="235" spans="1:2">
      <c r="A235" s="3">
        <v>29677</v>
      </c>
      <c r="B235" s="10">
        <v>-2.1661904761904762</v>
      </c>
    </row>
    <row r="236" spans="1:2">
      <c r="A236" s="3">
        <v>29707</v>
      </c>
      <c r="B236" s="10">
        <v>-4.3114999999999997</v>
      </c>
    </row>
    <row r="237" spans="1:2">
      <c r="A237" s="3">
        <v>29738</v>
      </c>
      <c r="B237" s="10">
        <v>-5.5436363636363639</v>
      </c>
    </row>
    <row r="238" spans="1:2">
      <c r="A238" s="3">
        <v>29768</v>
      </c>
      <c r="B238" s="10">
        <v>-4.7845454545454542</v>
      </c>
    </row>
    <row r="239" spans="1:2">
      <c r="A239" s="3">
        <v>29799</v>
      </c>
      <c r="B239" s="10">
        <v>-3.0623809523809524</v>
      </c>
    </row>
    <row r="240" spans="1:2">
      <c r="A240" s="3">
        <v>29830</v>
      </c>
      <c r="B240" s="10">
        <v>-0.60285714285714287</v>
      </c>
    </row>
    <row r="241" spans="1:2">
      <c r="A241" s="3">
        <v>29860</v>
      </c>
      <c r="B241" s="10">
        <v>0.11904761904761904</v>
      </c>
    </row>
    <row r="242" spans="1:2">
      <c r="A242" s="3">
        <v>29891</v>
      </c>
      <c r="B242" s="10">
        <v>8.0555555555555561E-2</v>
      </c>
    </row>
    <row r="243" spans="1:2">
      <c r="A243" s="3">
        <v>29921</v>
      </c>
      <c r="B243" s="10">
        <v>1.2754545454545454</v>
      </c>
    </row>
    <row r="244" spans="1:2">
      <c r="A244" s="3">
        <v>29952</v>
      </c>
      <c r="B244" s="10">
        <v>1.3314999999999999</v>
      </c>
    </row>
    <row r="245" spans="1:2">
      <c r="A245" s="3">
        <v>29983</v>
      </c>
      <c r="B245" s="10">
        <v>-0.31555555555555553</v>
      </c>
    </row>
    <row r="246" spans="1:2">
      <c r="A246" s="3">
        <v>30011</v>
      </c>
      <c r="B246" s="10">
        <v>-0.84521739130434781</v>
      </c>
    </row>
    <row r="247" spans="1:2">
      <c r="A247" s="3">
        <v>30042</v>
      </c>
      <c r="B247" s="10">
        <v>-1.0533333333333332</v>
      </c>
    </row>
    <row r="248" spans="1:2">
      <c r="A248" s="3">
        <v>30072</v>
      </c>
      <c r="B248" s="10">
        <v>-0.94950000000000001</v>
      </c>
    </row>
    <row r="249" spans="1:2">
      <c r="A249" s="3">
        <v>30103</v>
      </c>
      <c r="B249" s="10">
        <v>0.15227272727272728</v>
      </c>
    </row>
    <row r="250" spans="1:2">
      <c r="A250" s="3">
        <v>30133</v>
      </c>
      <c r="B250" s="10">
        <v>1.4571428571428571</v>
      </c>
    </row>
    <row r="251" spans="1:2">
      <c r="A251" s="3">
        <v>30164</v>
      </c>
      <c r="B251" s="10">
        <v>2.9386363636363635</v>
      </c>
    </row>
    <row r="252" spans="1:2">
      <c r="A252" s="3">
        <v>30195</v>
      </c>
      <c r="B252" s="10">
        <v>1.9933333333333334</v>
      </c>
    </row>
    <row r="253" spans="1:2">
      <c r="A253" s="3">
        <v>30225</v>
      </c>
      <c r="B253" s="10">
        <v>1.218</v>
      </c>
    </row>
    <row r="254" spans="1:2">
      <c r="A254" s="3">
        <v>30256</v>
      </c>
      <c r="B254" s="10">
        <v>1.3178947368421052</v>
      </c>
    </row>
    <row r="255" spans="1:2">
      <c r="A255" s="3">
        <v>30286</v>
      </c>
      <c r="B255" s="10">
        <v>1.5186363636363636</v>
      </c>
    </row>
    <row r="256" spans="1:2">
      <c r="A256" s="3">
        <v>30317</v>
      </c>
      <c r="B256" s="10">
        <v>1.8838095238095238</v>
      </c>
    </row>
    <row r="257" spans="1:2">
      <c r="A257" s="3">
        <v>30348</v>
      </c>
      <c r="B257" s="10">
        <v>2.168421052631579</v>
      </c>
    </row>
    <row r="258" spans="1:2">
      <c r="A258" s="3">
        <v>30376</v>
      </c>
      <c r="B258" s="10">
        <v>1.6791304347826086</v>
      </c>
    </row>
    <row r="259" spans="1:2">
      <c r="A259" s="3">
        <v>30407</v>
      </c>
      <c r="B259" s="10">
        <v>1.6160000000000001</v>
      </c>
    </row>
    <row r="260" spans="1:2">
      <c r="A260" s="3">
        <v>30437</v>
      </c>
      <c r="B260" s="10">
        <v>1.7190476190476189</v>
      </c>
    </row>
    <row r="261" spans="1:2">
      <c r="A261" s="3">
        <v>30468</v>
      </c>
      <c r="B261" s="10">
        <v>1.8322727272727273</v>
      </c>
    </row>
    <row r="262" spans="1:2">
      <c r="A262" s="3">
        <v>30498</v>
      </c>
      <c r="B262" s="10">
        <v>2.0065</v>
      </c>
    </row>
    <row r="263" spans="1:2">
      <c r="A263" s="3">
        <v>30529</v>
      </c>
      <c r="B263" s="10">
        <v>2.2847826086956524</v>
      </c>
    </row>
    <row r="264" spans="1:2">
      <c r="A264" s="3">
        <v>30560</v>
      </c>
      <c r="B264" s="10">
        <v>2.2090476190476189</v>
      </c>
    </row>
    <row r="265" spans="1:2">
      <c r="A265" s="3">
        <v>30590</v>
      </c>
      <c r="B265" s="10">
        <v>2.117</v>
      </c>
    </row>
    <row r="266" spans="1:2">
      <c r="A266" s="3">
        <v>30621</v>
      </c>
      <c r="B266" s="10">
        <v>2.3278947368421052</v>
      </c>
    </row>
    <row r="267" spans="1:2">
      <c r="A267" s="3">
        <v>30651</v>
      </c>
      <c r="B267" s="10">
        <v>2.288095238095238</v>
      </c>
    </row>
    <row r="268" spans="1:2">
      <c r="A268" s="3">
        <v>30682</v>
      </c>
      <c r="B268" s="10">
        <v>2.0919047619047619</v>
      </c>
    </row>
    <row r="269" spans="1:2">
      <c r="A269" s="3">
        <v>30713</v>
      </c>
      <c r="B269" s="10">
        <v>2.2215789473684211</v>
      </c>
    </row>
    <row r="270" spans="1:2">
      <c r="A270" s="3">
        <v>30742</v>
      </c>
      <c r="B270" s="10">
        <v>2.415909090909091</v>
      </c>
    </row>
    <row r="271" spans="1:2">
      <c r="A271" s="3">
        <v>30773</v>
      </c>
      <c r="B271" s="10">
        <v>2.2845</v>
      </c>
    </row>
    <row r="272" spans="1:2">
      <c r="A272" s="3">
        <v>30803</v>
      </c>
      <c r="B272" s="10">
        <v>2.9304545454545456</v>
      </c>
    </row>
    <row r="273" spans="1:2">
      <c r="A273" s="3">
        <v>30834</v>
      </c>
      <c r="B273" s="10">
        <v>2.48</v>
      </c>
    </row>
    <row r="274" spans="1:2">
      <c r="A274" s="3">
        <v>30864</v>
      </c>
      <c r="B274" s="10">
        <v>2.0561904761904763</v>
      </c>
    </row>
    <row r="275" spans="1:2">
      <c r="A275" s="3">
        <v>30895</v>
      </c>
      <c r="B275" s="10">
        <v>1.0634782608695652</v>
      </c>
    </row>
    <row r="276" spans="1:2">
      <c r="A276" s="3">
        <v>30926</v>
      </c>
      <c r="B276" s="10">
        <v>1.2573684210526317</v>
      </c>
    </row>
    <row r="277" spans="1:2">
      <c r="A277" s="3">
        <v>30956</v>
      </c>
      <c r="B277" s="10">
        <v>2.1586363636363637</v>
      </c>
    </row>
    <row r="278" spans="1:2">
      <c r="A278" s="3">
        <v>30987</v>
      </c>
      <c r="B278" s="10">
        <v>2.1957894736842105</v>
      </c>
    </row>
    <row r="279" spans="1:2">
      <c r="A279" s="3">
        <v>31017</v>
      </c>
      <c r="B279" s="10">
        <v>3.1324999999999998</v>
      </c>
    </row>
    <row r="280" spans="1:2">
      <c r="A280" s="3">
        <v>31048</v>
      </c>
      <c r="B280" s="10">
        <v>2.9938095238095239</v>
      </c>
    </row>
    <row r="281" spans="1:2">
      <c r="A281" s="3">
        <v>31079</v>
      </c>
      <c r="B281" s="10">
        <v>3.0261111111111112</v>
      </c>
    </row>
    <row r="282" spans="1:2">
      <c r="A282" s="3">
        <v>31107</v>
      </c>
      <c r="B282" s="10">
        <v>3.303809523809524</v>
      </c>
    </row>
    <row r="283" spans="1:2">
      <c r="A283" s="3">
        <v>31138</v>
      </c>
      <c r="B283" s="10">
        <v>3.0947619047619046</v>
      </c>
    </row>
    <row r="284" spans="1:2">
      <c r="A284" s="3">
        <v>31168</v>
      </c>
      <c r="B284" s="10">
        <v>2.855909090909091</v>
      </c>
    </row>
    <row r="285" spans="1:2">
      <c r="A285" s="3">
        <v>31199</v>
      </c>
      <c r="B285" s="10">
        <v>2.6429999999999998</v>
      </c>
    </row>
    <row r="286" spans="1:2">
      <c r="A286" s="3">
        <v>31229</v>
      </c>
      <c r="B286" s="10">
        <v>2.4095454545454547</v>
      </c>
    </row>
    <row r="287" spans="1:2">
      <c r="A287" s="3">
        <v>31260</v>
      </c>
      <c r="B287" s="10">
        <v>2.416818181818182</v>
      </c>
    </row>
    <row r="288" spans="1:2">
      <c r="A288" s="3">
        <v>31291</v>
      </c>
      <c r="B288" s="10">
        <v>2.4063157894736844</v>
      </c>
    </row>
    <row r="289" spans="1:2">
      <c r="A289" s="3">
        <v>31321</v>
      </c>
      <c r="B289" s="10">
        <v>2.2113636363636364</v>
      </c>
    </row>
    <row r="290" spans="1:2">
      <c r="A290" s="3">
        <v>31352</v>
      </c>
      <c r="B290" s="10">
        <v>1.7357894736842105</v>
      </c>
    </row>
    <row r="291" spans="1:2">
      <c r="A291" s="3">
        <v>31382</v>
      </c>
      <c r="B291" s="10">
        <v>0.82476190476190481</v>
      </c>
    </row>
    <row r="292" spans="1:2">
      <c r="A292" s="3">
        <v>31413</v>
      </c>
      <c r="B292" s="10">
        <v>1.2114285714285713</v>
      </c>
    </row>
    <row r="293" spans="1:2">
      <c r="A293" s="3">
        <v>31444</v>
      </c>
      <c r="B293" s="10">
        <v>0.83105263157894738</v>
      </c>
    </row>
    <row r="294" spans="1:2">
      <c r="A294" s="3">
        <v>31472</v>
      </c>
      <c r="B294" s="10">
        <v>0.24249999999999999</v>
      </c>
    </row>
    <row r="295" spans="1:2">
      <c r="A295" s="3">
        <v>31503</v>
      </c>
      <c r="B295" s="10">
        <v>0.25454545454545452</v>
      </c>
    </row>
    <row r="296" spans="1:2">
      <c r="A296" s="3">
        <v>31533</v>
      </c>
      <c r="B296" s="10">
        <v>0.83571428571428574</v>
      </c>
    </row>
    <row r="297" spans="1:2">
      <c r="A297" s="3">
        <v>31564</v>
      </c>
      <c r="B297" s="10">
        <v>0.84809523809523812</v>
      </c>
    </row>
    <row r="298" spans="1:2">
      <c r="A298" s="3">
        <v>31594</v>
      </c>
      <c r="B298" s="10">
        <v>0.74136363636363634</v>
      </c>
    </row>
    <row r="299" spans="1:2">
      <c r="A299" s="3">
        <v>31625</v>
      </c>
      <c r="B299" s="10">
        <v>0.99380952380952381</v>
      </c>
    </row>
    <row r="300" spans="1:2">
      <c r="A300" s="3">
        <v>31656</v>
      </c>
      <c r="B300" s="10">
        <v>1.5276190476190477</v>
      </c>
    </row>
    <row r="301" spans="1:2">
      <c r="A301" s="3">
        <v>31686</v>
      </c>
      <c r="B301" s="10">
        <v>1.5645454545454545</v>
      </c>
    </row>
    <row r="302" spans="1:2">
      <c r="A302" s="3">
        <v>31717</v>
      </c>
      <c r="B302" s="10">
        <v>1.1561111111111111</v>
      </c>
    </row>
    <row r="303" spans="1:2">
      <c r="A303" s="3">
        <v>31747</v>
      </c>
      <c r="B303" s="10">
        <v>-0.10954545454545454</v>
      </c>
    </row>
    <row r="304" spans="1:2">
      <c r="A304" s="3">
        <v>31778</v>
      </c>
      <c r="B304" s="10">
        <v>0.89149999999999996</v>
      </c>
    </row>
    <row r="305" spans="1:2">
      <c r="A305" s="3">
        <v>31809</v>
      </c>
      <c r="B305" s="10">
        <v>1.1321052631578947</v>
      </c>
    </row>
    <row r="306" spans="1:2">
      <c r="A306" s="3">
        <v>31837</v>
      </c>
      <c r="B306" s="10">
        <v>1.095</v>
      </c>
    </row>
    <row r="307" spans="1:2">
      <c r="A307" s="3">
        <v>31868</v>
      </c>
      <c r="B307" s="10">
        <v>1.5680952380952382</v>
      </c>
    </row>
    <row r="308" spans="1:2">
      <c r="A308" s="3">
        <v>31898</v>
      </c>
      <c r="B308" s="10">
        <v>1.7849999999999999</v>
      </c>
    </row>
    <row r="309" spans="1:2">
      <c r="A309" s="3">
        <v>31929</v>
      </c>
      <c r="B309" s="10">
        <v>1.6763636363636365</v>
      </c>
    </row>
    <row r="310" spans="1:2">
      <c r="A310" s="3">
        <v>31959</v>
      </c>
      <c r="B310" s="10">
        <v>1.8631818181818183</v>
      </c>
    </row>
    <row r="311" spans="1:2">
      <c r="A311" s="3">
        <v>31990</v>
      </c>
      <c r="B311" s="10">
        <v>2.0157142857142856</v>
      </c>
    </row>
    <row r="312" spans="1:2">
      <c r="A312" s="3">
        <v>32021</v>
      </c>
      <c r="B312" s="10">
        <v>2.1342857142857143</v>
      </c>
    </row>
    <row r="313" spans="1:2">
      <c r="A313" s="3">
        <v>32051</v>
      </c>
      <c r="B313" s="10">
        <v>2.250952380952381</v>
      </c>
    </row>
    <row r="314" spans="1:2">
      <c r="A314" s="3">
        <v>32082</v>
      </c>
      <c r="B314" s="10">
        <v>2.1857894736842103</v>
      </c>
    </row>
    <row r="315" spans="1:2">
      <c r="A315" s="3">
        <v>32112</v>
      </c>
      <c r="B315" s="10">
        <v>2.2149999999999999</v>
      </c>
    </row>
    <row r="316" spans="1:2">
      <c r="A316" s="3">
        <v>32143</v>
      </c>
      <c r="B316" s="10">
        <v>1.8136842105263158</v>
      </c>
    </row>
    <row r="317" spans="1:2">
      <c r="A317" s="3">
        <v>32174</v>
      </c>
      <c r="B317" s="10">
        <v>1.6355</v>
      </c>
    </row>
    <row r="318" spans="1:2">
      <c r="A318" s="3">
        <v>32203</v>
      </c>
      <c r="B318" s="10">
        <v>1.7852173913043479</v>
      </c>
    </row>
    <row r="319" spans="1:2">
      <c r="A319" s="3">
        <v>32234</v>
      </c>
      <c r="B319" s="10">
        <v>1.8169999999999999</v>
      </c>
    </row>
    <row r="320" spans="1:2">
      <c r="A320" s="3">
        <v>32264</v>
      </c>
      <c r="B320" s="10">
        <v>2.0366666666666666</v>
      </c>
    </row>
    <row r="321" spans="1:2">
      <c r="A321" s="3">
        <v>32295</v>
      </c>
      <c r="B321" s="10">
        <v>1.3890909090909092</v>
      </c>
    </row>
    <row r="322" spans="1:2">
      <c r="A322" s="3">
        <v>32325</v>
      </c>
      <c r="B322" s="10">
        <v>1.3105</v>
      </c>
    </row>
    <row r="323" spans="1:2">
      <c r="A323" s="3">
        <v>32356</v>
      </c>
      <c r="B323" s="10">
        <v>1.2595652173913043</v>
      </c>
    </row>
    <row r="324" spans="1:2">
      <c r="A324" s="3">
        <v>32387</v>
      </c>
      <c r="B324" s="10">
        <v>0.77952380952380951</v>
      </c>
    </row>
    <row r="325" spans="1:2">
      <c r="A325" s="3">
        <v>32417</v>
      </c>
      <c r="B325" s="10">
        <v>0.504</v>
      </c>
    </row>
    <row r="326" spans="1:2">
      <c r="A326" s="3">
        <v>32448</v>
      </c>
      <c r="B326" s="10">
        <v>0.60150000000000003</v>
      </c>
    </row>
    <row r="327" spans="1:2">
      <c r="A327" s="3">
        <v>32478</v>
      </c>
      <c r="B327" s="10">
        <v>0.33380952380952383</v>
      </c>
    </row>
    <row r="328" spans="1:2">
      <c r="A328" s="3">
        <v>32509</v>
      </c>
      <c r="B328" s="10">
        <v>-5.9499999999999997E-2</v>
      </c>
    </row>
    <row r="329" spans="1:2">
      <c r="A329" s="3">
        <v>32540</v>
      </c>
      <c r="B329" s="10">
        <v>-0.20263157894736841</v>
      </c>
    </row>
    <row r="330" spans="1:2">
      <c r="A330" s="3">
        <v>32568</v>
      </c>
      <c r="B330" s="10">
        <v>-0.50636363636363635</v>
      </c>
    </row>
    <row r="331" spans="1:2">
      <c r="A331" s="3">
        <v>32599</v>
      </c>
      <c r="B331" s="10">
        <v>-0.66349999999999998</v>
      </c>
    </row>
    <row r="332" spans="1:2">
      <c r="A332" s="3">
        <v>32629</v>
      </c>
      <c r="B332" s="10">
        <v>-0.97499999999999998</v>
      </c>
    </row>
    <row r="333" spans="1:2">
      <c r="A333" s="3">
        <v>32660</v>
      </c>
      <c r="B333" s="10">
        <v>-1.249090909090909</v>
      </c>
    </row>
    <row r="334" spans="1:2">
      <c r="A334" s="3">
        <v>32690</v>
      </c>
      <c r="B334" s="10">
        <v>-1.2</v>
      </c>
    </row>
    <row r="335" spans="1:2">
      <c r="A335" s="3">
        <v>32721</v>
      </c>
      <c r="B335" s="10">
        <v>-0.89086956521739136</v>
      </c>
    </row>
    <row r="336" spans="1:2">
      <c r="A336" s="3">
        <v>32752</v>
      </c>
      <c r="B336" s="10">
        <v>-0.84050000000000002</v>
      </c>
    </row>
    <row r="337" spans="1:2">
      <c r="A337" s="3">
        <v>32782</v>
      </c>
      <c r="B337" s="10">
        <v>-0.82761904761904759</v>
      </c>
    </row>
    <row r="338" spans="1:2">
      <c r="A338" s="3">
        <v>32813</v>
      </c>
      <c r="B338" s="10">
        <v>-0.71047619047619048</v>
      </c>
    </row>
    <row r="339" spans="1:2">
      <c r="A339" s="3">
        <v>32843</v>
      </c>
      <c r="B339" s="10">
        <v>-0.68700000000000006</v>
      </c>
    </row>
    <row r="340" spans="1:2">
      <c r="A340" s="3">
        <v>32874</v>
      </c>
      <c r="B340" s="10">
        <v>-0.05</v>
      </c>
    </row>
    <row r="341" spans="1:2">
      <c r="A341" s="3">
        <v>32905</v>
      </c>
      <c r="B341" s="10">
        <v>0.22631578947368422</v>
      </c>
    </row>
    <row r="342" spans="1:2">
      <c r="A342" s="3">
        <v>32933</v>
      </c>
      <c r="B342" s="10">
        <v>0.30590909090909091</v>
      </c>
    </row>
    <row r="343" spans="1:2">
      <c r="A343" s="3">
        <v>32964</v>
      </c>
      <c r="B343" s="10">
        <v>0.51300000000000001</v>
      </c>
    </row>
    <row r="344" spans="1:2">
      <c r="A344" s="3">
        <v>32994</v>
      </c>
      <c r="B344" s="10">
        <v>0.6072727272727273</v>
      </c>
    </row>
    <row r="345" spans="1:2">
      <c r="A345" s="3">
        <v>33025</v>
      </c>
      <c r="B345" s="10">
        <v>0.18476190476190477</v>
      </c>
    </row>
    <row r="346" spans="1:2">
      <c r="A346" s="3">
        <v>33055</v>
      </c>
      <c r="B346" s="10">
        <v>0.32428571428571429</v>
      </c>
    </row>
    <row r="347" spans="1:2">
      <c r="A347" s="3">
        <v>33086</v>
      </c>
      <c r="B347" s="10">
        <v>0.60217391304347823</v>
      </c>
    </row>
    <row r="348" spans="1:2">
      <c r="A348" s="3">
        <v>33117</v>
      </c>
      <c r="B348" s="10">
        <v>0.62736842105263158</v>
      </c>
    </row>
    <row r="349" spans="1:2">
      <c r="A349" s="3">
        <v>33147</v>
      </c>
      <c r="B349" s="10">
        <v>0.58318181818181813</v>
      </c>
    </row>
    <row r="350" spans="1:2">
      <c r="A350" s="3">
        <v>33178</v>
      </c>
      <c r="B350" s="10">
        <v>0.56399999999999995</v>
      </c>
    </row>
    <row r="351" spans="1:2">
      <c r="A351" s="3">
        <v>33208</v>
      </c>
      <c r="B351" s="10">
        <v>0.73750000000000004</v>
      </c>
    </row>
    <row r="352" spans="1:2">
      <c r="A352" s="3">
        <v>33239</v>
      </c>
      <c r="B352" s="10">
        <v>0.9838095238095238</v>
      </c>
    </row>
    <row r="353" spans="1:2">
      <c r="A353" s="3">
        <v>33270</v>
      </c>
      <c r="B353" s="10">
        <v>1.5742105263157895</v>
      </c>
    </row>
    <row r="354" spans="1:2">
      <c r="A354" s="3">
        <v>33298</v>
      </c>
      <c r="B354" s="10">
        <v>1.917</v>
      </c>
    </row>
    <row r="355" spans="1:2">
      <c r="A355" s="3">
        <v>33329</v>
      </c>
      <c r="B355" s="10">
        <v>2.0731818181818182</v>
      </c>
    </row>
    <row r="356" spans="1:2">
      <c r="A356" s="3">
        <v>33359</v>
      </c>
      <c r="B356" s="10">
        <v>2.2568181818181818</v>
      </c>
    </row>
    <row r="357" spans="1:2">
      <c r="A357" s="3">
        <v>33390</v>
      </c>
      <c r="B357" s="10">
        <v>2.4175</v>
      </c>
    </row>
    <row r="358" spans="1:2">
      <c r="A358" s="3">
        <v>33420</v>
      </c>
      <c r="B358" s="10">
        <v>2.4300000000000002</v>
      </c>
    </row>
    <row r="359" spans="1:2">
      <c r="A359" s="3">
        <v>33451</v>
      </c>
      <c r="B359" s="10">
        <v>2.21</v>
      </c>
    </row>
    <row r="360" spans="1:2">
      <c r="A360" s="3">
        <v>33482</v>
      </c>
      <c r="B360" s="10">
        <v>2.1615000000000002</v>
      </c>
    </row>
    <row r="361" spans="1:2">
      <c r="A361" s="3">
        <v>33512</v>
      </c>
      <c r="B361" s="10">
        <v>2.2877272727272726</v>
      </c>
    </row>
    <row r="362" spans="1:2">
      <c r="A362" s="3">
        <v>33543</v>
      </c>
      <c r="B362" s="10">
        <v>2.6042105263157893</v>
      </c>
    </row>
    <row r="363" spans="1:2">
      <c r="A363" s="3">
        <v>33573</v>
      </c>
      <c r="B363" s="10">
        <v>2.6109523809523809</v>
      </c>
    </row>
    <row r="364" spans="1:2">
      <c r="A364" s="3">
        <v>33604</v>
      </c>
      <c r="B364" s="10">
        <v>2.9214285714285713</v>
      </c>
    </row>
    <row r="365" spans="1:2">
      <c r="A365" s="3">
        <v>33635</v>
      </c>
      <c r="B365" s="10">
        <v>3.276842105263158</v>
      </c>
    </row>
    <row r="366" spans="1:2">
      <c r="A366" s="3">
        <v>33664</v>
      </c>
      <c r="B366" s="10">
        <v>3.5309090909090908</v>
      </c>
    </row>
    <row r="367" spans="1:2">
      <c r="A367" s="3">
        <v>33695</v>
      </c>
      <c r="B367" s="10">
        <v>3.6366666666666667</v>
      </c>
    </row>
    <row r="368" spans="1:2">
      <c r="A368" s="3">
        <v>33725</v>
      </c>
      <c r="B368" s="10">
        <v>3.5489999999999999</v>
      </c>
    </row>
    <row r="369" spans="1:2">
      <c r="A369" s="3">
        <v>33756</v>
      </c>
      <c r="B369" s="10">
        <v>3.4572727272727275</v>
      </c>
    </row>
    <row r="370" spans="1:2">
      <c r="A370" s="3">
        <v>33786</v>
      </c>
      <c r="B370" s="10">
        <v>3.5018181818181819</v>
      </c>
    </row>
    <row r="371" spans="1:2">
      <c r="A371" s="3">
        <v>33817</v>
      </c>
      <c r="B371" s="10">
        <v>3.2590476190476192</v>
      </c>
    </row>
    <row r="372" spans="1:2">
      <c r="A372" s="3">
        <v>33848</v>
      </c>
      <c r="B372" s="10">
        <v>3.1252380952380951</v>
      </c>
    </row>
    <row r="373" spans="1:2">
      <c r="A373" s="3">
        <v>33878</v>
      </c>
      <c r="B373" s="10">
        <v>3.4442857142857144</v>
      </c>
    </row>
    <row r="374" spans="1:2">
      <c r="A374" s="3">
        <v>33909</v>
      </c>
      <c r="B374" s="10">
        <v>3.79</v>
      </c>
    </row>
    <row r="375" spans="1:2">
      <c r="A375" s="3">
        <v>33939</v>
      </c>
      <c r="B375" s="10">
        <v>3.8036363636363637</v>
      </c>
    </row>
    <row r="376" spans="1:2">
      <c r="A376" s="3">
        <v>33970</v>
      </c>
      <c r="B376" s="10">
        <v>3.4805263157894739</v>
      </c>
    </row>
    <row r="377" spans="1:2">
      <c r="A377" s="3">
        <v>34001</v>
      </c>
      <c r="B377" s="10">
        <v>3.2015789473684211</v>
      </c>
    </row>
    <row r="378" spans="1:2">
      <c r="A378" s="3">
        <v>34029</v>
      </c>
      <c r="B378" s="10">
        <v>2.8639130434782607</v>
      </c>
    </row>
    <row r="379" spans="1:2">
      <c r="A379" s="3">
        <v>34060</v>
      </c>
      <c r="B379" s="10">
        <v>2.9871428571428571</v>
      </c>
    </row>
    <row r="380" spans="1:2">
      <c r="A380" s="3">
        <v>34090</v>
      </c>
      <c r="B380" s="10">
        <v>3.0185</v>
      </c>
    </row>
    <row r="381" spans="1:2">
      <c r="A381" s="3">
        <v>34121</v>
      </c>
      <c r="B381" s="10">
        <v>2.8909090909090911</v>
      </c>
    </row>
    <row r="382" spans="1:2">
      <c r="A382" s="3">
        <v>34151</v>
      </c>
      <c r="B382" s="10">
        <v>2.7133333333333334</v>
      </c>
    </row>
    <row r="383" spans="1:2">
      <c r="A383" s="3">
        <v>34182</v>
      </c>
      <c r="B383" s="10">
        <v>2.6263636363636365</v>
      </c>
    </row>
    <row r="384" spans="1:2">
      <c r="A384" s="3">
        <v>34213</v>
      </c>
      <c r="B384" s="10">
        <v>2.2204761904761905</v>
      </c>
    </row>
    <row r="385" spans="1:2">
      <c r="A385" s="3">
        <v>34243</v>
      </c>
      <c r="B385" s="10">
        <v>2.34</v>
      </c>
    </row>
    <row r="386" spans="1:2">
      <c r="A386" s="3">
        <v>34274</v>
      </c>
      <c r="B386" s="10">
        <v>2.6949999999999998</v>
      </c>
    </row>
    <row r="387" spans="1:2">
      <c r="A387" s="3">
        <v>34304</v>
      </c>
      <c r="B387" s="10">
        <v>2.8149999999999999</v>
      </c>
    </row>
    <row r="388" spans="1:2">
      <c r="A388" s="3">
        <v>34335</v>
      </c>
      <c r="B388" s="10">
        <v>2.6345000000000001</v>
      </c>
    </row>
    <row r="389" spans="1:2">
      <c r="A389" s="3">
        <v>34366</v>
      </c>
      <c r="B389" s="10">
        <v>2.7042105263157894</v>
      </c>
    </row>
    <row r="390" spans="1:2">
      <c r="A390" s="3">
        <v>34394</v>
      </c>
      <c r="B390" s="10">
        <v>3.1317391304347826</v>
      </c>
    </row>
    <row r="391" spans="1:2">
      <c r="A391" s="3">
        <v>34425</v>
      </c>
      <c r="B391" s="10">
        <v>3.4084210526315788</v>
      </c>
    </row>
    <row r="392" spans="1:2">
      <c r="A392" s="3">
        <v>34455</v>
      </c>
      <c r="B392" s="10">
        <v>3.1652380952380952</v>
      </c>
    </row>
    <row r="393" spans="1:2">
      <c r="A393" s="3">
        <v>34486</v>
      </c>
      <c r="B393" s="10">
        <v>2.8281818181818181</v>
      </c>
    </row>
    <row r="394" spans="1:2">
      <c r="A394" s="3">
        <v>34516</v>
      </c>
      <c r="B394" s="10">
        <v>2.9830000000000001</v>
      </c>
    </row>
    <row r="395" spans="1:2">
      <c r="A395" s="3">
        <v>34547</v>
      </c>
      <c r="B395" s="10">
        <v>2.7573913043478262</v>
      </c>
    </row>
    <row r="396" spans="1:2">
      <c r="A396" s="3">
        <v>34578</v>
      </c>
      <c r="B396" s="10">
        <v>2.7090476190476189</v>
      </c>
    </row>
    <row r="397" spans="1:2">
      <c r="A397" s="3">
        <v>34608</v>
      </c>
      <c r="B397" s="10">
        <v>3.0105</v>
      </c>
    </row>
    <row r="398" spans="1:2">
      <c r="A398" s="3">
        <v>34639</v>
      </c>
      <c r="B398" s="10">
        <v>2.6735000000000002</v>
      </c>
    </row>
    <row r="399" spans="1:2">
      <c r="A399" s="3">
        <v>34669</v>
      </c>
      <c r="B399" s="10">
        <v>2.3042857142857143</v>
      </c>
    </row>
    <row r="400" spans="1:2">
      <c r="A400" s="3">
        <v>34700</v>
      </c>
      <c r="B400" s="10">
        <v>2.1825000000000001</v>
      </c>
    </row>
    <row r="401" spans="1:2">
      <c r="A401" s="3">
        <v>34731</v>
      </c>
      <c r="B401" s="10">
        <v>1.5568421052631578</v>
      </c>
    </row>
    <row r="402" spans="1:2">
      <c r="A402" s="3">
        <v>34759</v>
      </c>
      <c r="B402" s="10">
        <v>1.22</v>
      </c>
    </row>
    <row r="403" spans="1:2">
      <c r="A403" s="3">
        <v>34790</v>
      </c>
      <c r="B403" s="10">
        <v>1.0263157894736843</v>
      </c>
    </row>
    <row r="404" spans="1:2">
      <c r="A404" s="3">
        <v>34820</v>
      </c>
      <c r="B404" s="10">
        <v>0.60772727272727278</v>
      </c>
    </row>
    <row r="405" spans="1:2">
      <c r="A405" s="3">
        <v>34851</v>
      </c>
      <c r="B405" s="10">
        <v>0.16636363636363635</v>
      </c>
    </row>
    <row r="406" spans="1:2">
      <c r="A406" s="3">
        <v>34881</v>
      </c>
      <c r="B406" s="10">
        <v>0.40899999999999997</v>
      </c>
    </row>
    <row r="407" spans="1:2">
      <c r="A407" s="3">
        <v>34912</v>
      </c>
      <c r="B407" s="10">
        <v>0.73913043478260865</v>
      </c>
    </row>
    <row r="408" spans="1:2">
      <c r="A408" s="3">
        <v>34943</v>
      </c>
      <c r="B408" s="10">
        <v>0.3715</v>
      </c>
    </row>
    <row r="409" spans="1:2">
      <c r="A409" s="3">
        <v>34973</v>
      </c>
      <c r="B409" s="10">
        <v>0.27666666666666667</v>
      </c>
    </row>
    <row r="410" spans="1:2">
      <c r="A410" s="3">
        <v>35004</v>
      </c>
      <c r="B410" s="10">
        <v>0.13238095238095238</v>
      </c>
    </row>
    <row r="411" spans="1:2">
      <c r="A411" s="3">
        <v>35034</v>
      </c>
      <c r="B411" s="10">
        <v>2.4500000000000001E-2</v>
      </c>
    </row>
    <row r="412" spans="1:2">
      <c r="A412" s="3">
        <v>35065</v>
      </c>
      <c r="B412" s="10">
        <v>7.619047619047619E-3</v>
      </c>
    </row>
    <row r="413" spans="1:2">
      <c r="A413" s="3">
        <v>35096</v>
      </c>
      <c r="B413" s="10">
        <v>0.55349999999999999</v>
      </c>
    </row>
    <row r="414" spans="1:2">
      <c r="A414" s="3">
        <v>35125</v>
      </c>
      <c r="B414" s="10">
        <v>0.97714285714285709</v>
      </c>
    </row>
    <row r="415" spans="1:2">
      <c r="A415" s="3">
        <v>35156</v>
      </c>
      <c r="B415" s="10">
        <v>1.2445454545454544</v>
      </c>
    </row>
    <row r="416" spans="1:2">
      <c r="A416" s="3">
        <v>35186</v>
      </c>
      <c r="B416" s="10">
        <v>1.469090909090909</v>
      </c>
    </row>
    <row r="417" spans="1:2">
      <c r="A417" s="3">
        <v>35217</v>
      </c>
      <c r="B417" s="10">
        <v>1.603</v>
      </c>
    </row>
    <row r="418" spans="1:2">
      <c r="A418" s="3">
        <v>35247</v>
      </c>
      <c r="B418" s="10">
        <v>1.4095454545454544</v>
      </c>
    </row>
    <row r="419" spans="1:2">
      <c r="A419" s="3">
        <v>35278</v>
      </c>
      <c r="B419" s="10">
        <v>1.4077272727272727</v>
      </c>
    </row>
    <row r="420" spans="1:2">
      <c r="A420" s="3">
        <v>35309</v>
      </c>
      <c r="B420" s="10">
        <v>1.5044999999999999</v>
      </c>
    </row>
    <row r="421" spans="1:2">
      <c r="A421" s="3">
        <v>35339</v>
      </c>
      <c r="B421" s="10">
        <v>1.259090909090909</v>
      </c>
    </row>
    <row r="422" spans="1:2">
      <c r="A422" s="3">
        <v>35370</v>
      </c>
      <c r="B422" s="10">
        <v>0.88578947368421057</v>
      </c>
    </row>
    <row r="423" spans="1:2">
      <c r="A423" s="3">
        <v>35400</v>
      </c>
      <c r="B423" s="10">
        <v>0.93428571428571427</v>
      </c>
    </row>
    <row r="424" spans="1:2">
      <c r="A424" s="3">
        <v>35431</v>
      </c>
      <c r="B424" s="10">
        <v>1.328095238095238</v>
      </c>
    </row>
    <row r="425" spans="1:2">
      <c r="A425" s="3">
        <v>35462</v>
      </c>
      <c r="B425" s="10">
        <v>1.2252631578947368</v>
      </c>
    </row>
    <row r="426" spans="1:2">
      <c r="A426" s="3">
        <v>35490</v>
      </c>
      <c r="B426" s="10">
        <v>1.288</v>
      </c>
    </row>
    <row r="427" spans="1:2">
      <c r="A427" s="3">
        <v>35521</v>
      </c>
      <c r="B427" s="10">
        <v>1.3390909090909091</v>
      </c>
    </row>
    <row r="428" spans="1:2">
      <c r="A428" s="3">
        <v>35551</v>
      </c>
      <c r="B428" s="10">
        <v>1.1761904761904762</v>
      </c>
    </row>
    <row r="429" spans="1:2">
      <c r="A429" s="3">
        <v>35582</v>
      </c>
      <c r="B429" s="10">
        <v>0.90761904761904766</v>
      </c>
    </row>
    <row r="430" spans="1:2">
      <c r="A430" s="3">
        <v>35612</v>
      </c>
      <c r="B430" s="10">
        <v>0.65863636363636369</v>
      </c>
    </row>
    <row r="431" spans="1:2">
      <c r="A431" s="3">
        <v>35643</v>
      </c>
      <c r="B431" s="10">
        <v>0.74476190476190474</v>
      </c>
    </row>
    <row r="432" spans="1:2">
      <c r="A432" s="3">
        <v>35674</v>
      </c>
      <c r="B432" s="10">
        <v>0.62095238095238092</v>
      </c>
    </row>
    <row r="433" spans="1:2">
      <c r="A433" s="3">
        <v>35704</v>
      </c>
      <c r="B433" s="10">
        <v>0.50454545454545452</v>
      </c>
    </row>
    <row r="434" spans="1:2">
      <c r="A434" s="3">
        <v>35735</v>
      </c>
      <c r="B434" s="10">
        <v>0.32722222222222225</v>
      </c>
    </row>
    <row r="435" spans="1:2">
      <c r="A435" s="3">
        <v>35765</v>
      </c>
      <c r="B435" s="10">
        <v>0.24545454545454545</v>
      </c>
    </row>
    <row r="436" spans="1:2">
      <c r="A436" s="3">
        <v>35796</v>
      </c>
      <c r="B436" s="10">
        <v>3.2500000000000001E-2</v>
      </c>
    </row>
    <row r="437" spans="1:2">
      <c r="A437" s="3">
        <v>35827</v>
      </c>
      <c r="B437" s="10">
        <v>4.6315789473684213E-2</v>
      </c>
    </row>
    <row r="438" spans="1:2">
      <c r="A438" s="3">
        <v>35855</v>
      </c>
      <c r="B438" s="10">
        <v>0.12772727272727272</v>
      </c>
    </row>
    <row r="439" spans="1:2">
      <c r="A439" s="3">
        <v>35886</v>
      </c>
      <c r="B439" s="10">
        <v>0.18</v>
      </c>
    </row>
    <row r="440" spans="1:2">
      <c r="A440" s="3">
        <v>35916</v>
      </c>
      <c r="B440" s="10">
        <v>0.18</v>
      </c>
    </row>
    <row r="441" spans="1:2">
      <c r="A441" s="3">
        <v>35947</v>
      </c>
      <c r="B441" s="10">
        <v>-0.10727272727272727</v>
      </c>
    </row>
    <row r="442" spans="1:2">
      <c r="A442" s="3">
        <v>35977</v>
      </c>
      <c r="B442" s="10">
        <v>-0.11227272727272727</v>
      </c>
    </row>
    <row r="443" spans="1:2">
      <c r="A443" s="3">
        <v>36008</v>
      </c>
      <c r="B443" s="10">
        <v>-0.21761904761904763</v>
      </c>
    </row>
    <row r="444" spans="1:2">
      <c r="A444" s="3">
        <v>36039</v>
      </c>
      <c r="B444" s="10">
        <v>-0.7371428571428571</v>
      </c>
    </row>
    <row r="445" spans="1:2">
      <c r="A445" s="3">
        <v>36069</v>
      </c>
      <c r="B445" s="10">
        <v>-0.55714285714285716</v>
      </c>
    </row>
    <row r="446" spans="1:2">
      <c r="A446" s="3">
        <v>36100</v>
      </c>
      <c r="B446" s="10">
        <v>-8.9473684210526309E-3</v>
      </c>
    </row>
    <row r="447" spans="1:2">
      <c r="A447" s="3">
        <v>36130</v>
      </c>
      <c r="B447" s="10">
        <v>-7.6818181818181813E-2</v>
      </c>
    </row>
    <row r="448" spans="1:2">
      <c r="A448" s="3">
        <v>36161</v>
      </c>
      <c r="B448" s="10">
        <v>3.4736842105263156E-2</v>
      </c>
    </row>
    <row r="449" spans="1:2">
      <c r="A449" s="3">
        <v>36192</v>
      </c>
      <c r="B449" s="10">
        <v>0.22368421052631579</v>
      </c>
    </row>
    <row r="450" spans="1:2">
      <c r="A450" s="3">
        <v>36220</v>
      </c>
      <c r="B450" s="10">
        <v>0.40869565217391307</v>
      </c>
    </row>
    <row r="451" spans="1:2">
      <c r="A451" s="3">
        <v>36251</v>
      </c>
      <c r="B451" s="10">
        <v>0.42318181818181816</v>
      </c>
    </row>
    <row r="452" spans="1:2">
      <c r="A452" s="3">
        <v>36281</v>
      </c>
      <c r="B452" s="10">
        <v>0.79849999999999999</v>
      </c>
    </row>
    <row r="453" spans="1:2">
      <c r="A453" s="3">
        <v>36312</v>
      </c>
      <c r="B453" s="10">
        <v>1.1322727272727273</v>
      </c>
    </row>
    <row r="454" spans="1:2">
      <c r="A454" s="3">
        <v>36342</v>
      </c>
      <c r="B454" s="10">
        <v>0.76857142857142857</v>
      </c>
    </row>
    <row r="455" spans="1:2">
      <c r="A455" s="3">
        <v>36373</v>
      </c>
      <c r="B455" s="10">
        <v>0.85227272727272729</v>
      </c>
    </row>
    <row r="456" spans="1:2">
      <c r="A456" s="3">
        <v>36404</v>
      </c>
      <c r="B456" s="10">
        <v>0.65619047619047621</v>
      </c>
    </row>
    <row r="457" spans="1:2">
      <c r="A457" s="3">
        <v>36434</v>
      </c>
      <c r="B457" s="10">
        <v>0.90900000000000003</v>
      </c>
    </row>
    <row r="458" spans="1:2">
      <c r="A458" s="3">
        <v>36465</v>
      </c>
      <c r="B458" s="10">
        <v>0.61450000000000005</v>
      </c>
    </row>
    <row r="459" spans="1:2">
      <c r="A459" s="3">
        <v>36495</v>
      </c>
      <c r="B459" s="10">
        <v>0.96590909090909094</v>
      </c>
    </row>
    <row r="460" spans="1:2">
      <c r="A460" s="3">
        <v>36526</v>
      </c>
      <c r="B460" s="10">
        <v>1.1040000000000001</v>
      </c>
    </row>
    <row r="461" spans="1:2">
      <c r="A461" s="3">
        <v>36557</v>
      </c>
      <c r="B461" s="10">
        <v>0.77300000000000002</v>
      </c>
    </row>
    <row r="462" spans="1:2">
      <c r="A462" s="3">
        <v>36586</v>
      </c>
      <c r="B462" s="10">
        <v>0.38521739130434784</v>
      </c>
    </row>
    <row r="463" spans="1:2">
      <c r="A463" s="3">
        <v>36617</v>
      </c>
      <c r="B463" s="10">
        <v>-2.2631578947368423E-2</v>
      </c>
    </row>
    <row r="464" spans="1:2">
      <c r="A464" s="3">
        <v>36647</v>
      </c>
      <c r="B464" s="10">
        <v>0.16818181818181818</v>
      </c>
    </row>
    <row r="465" spans="1:2">
      <c r="A465" s="3">
        <v>36678</v>
      </c>
      <c r="B465" s="10">
        <v>-0.45227272727272727</v>
      </c>
    </row>
    <row r="466" spans="1:2">
      <c r="A466" s="3">
        <v>36708</v>
      </c>
      <c r="B466" s="10">
        <v>-0.46450000000000002</v>
      </c>
    </row>
    <row r="467" spans="1:2">
      <c r="A467" s="3">
        <v>36739</v>
      </c>
      <c r="B467" s="10">
        <v>-0.67652173913043478</v>
      </c>
    </row>
    <row r="468" spans="1:2">
      <c r="A468" s="3">
        <v>36770</v>
      </c>
      <c r="B468" s="10">
        <v>-0.71550000000000002</v>
      </c>
    </row>
    <row r="469" spans="1:2">
      <c r="A469" s="3">
        <v>36800</v>
      </c>
      <c r="B469" s="10">
        <v>-0.78333333333333333</v>
      </c>
    </row>
    <row r="470" spans="1:2">
      <c r="A470" s="3">
        <v>36831</v>
      </c>
      <c r="B470" s="10">
        <v>-0.80619047619047624</v>
      </c>
    </row>
    <row r="471" spans="1:2">
      <c r="A471" s="3">
        <v>36861</v>
      </c>
      <c r="B471" s="10">
        <v>-1.2110000000000001</v>
      </c>
    </row>
    <row r="472" spans="1:2">
      <c r="A472" s="3">
        <v>36892</v>
      </c>
      <c r="B472" s="10">
        <v>-0.86190476190476195</v>
      </c>
    </row>
    <row r="473" spans="1:2">
      <c r="A473" s="3">
        <v>36923</v>
      </c>
      <c r="B473" s="10">
        <v>-0.40947368421052632</v>
      </c>
    </row>
    <row r="474" spans="1:2">
      <c r="A474" s="3">
        <v>36951</v>
      </c>
      <c r="B474" s="10">
        <v>-0.42318181818181816</v>
      </c>
    </row>
    <row r="475" spans="1:2">
      <c r="A475" s="3">
        <v>36982</v>
      </c>
      <c r="B475" s="10">
        <v>0.33700000000000002</v>
      </c>
    </row>
    <row r="476" spans="1:2">
      <c r="A476" s="3">
        <v>37012</v>
      </c>
      <c r="B476" s="10">
        <v>1.1595454545454544</v>
      </c>
    </row>
    <row r="477" spans="1:2">
      <c r="A477" s="3">
        <v>37043</v>
      </c>
      <c r="B477" s="10">
        <v>1.332857142857143</v>
      </c>
    </row>
    <row r="478" spans="1:2">
      <c r="A478" s="3">
        <v>37073</v>
      </c>
      <c r="B478" s="10">
        <v>1.4552380952380952</v>
      </c>
    </row>
    <row r="479" spans="1:2">
      <c r="A479" s="3">
        <v>37104</v>
      </c>
      <c r="B479" s="10">
        <v>1.3143478260869565</v>
      </c>
    </row>
    <row r="480" spans="1:2">
      <c r="A480" s="3">
        <v>37135</v>
      </c>
      <c r="B480" s="10">
        <v>1.8394117647058823</v>
      </c>
    </row>
    <row r="481" spans="1:2">
      <c r="A481" s="3">
        <v>37165</v>
      </c>
      <c r="B481" s="10">
        <v>2.0649999999999999</v>
      </c>
    </row>
    <row r="482" spans="1:2">
      <c r="A482" s="3">
        <v>37196</v>
      </c>
      <c r="B482" s="10">
        <v>2.5434999999999999</v>
      </c>
    </row>
    <row r="483" spans="1:2">
      <c r="A483" s="3">
        <v>37226</v>
      </c>
      <c r="B483" s="10">
        <v>3.2719999999999998</v>
      </c>
    </row>
    <row r="484" spans="1:2">
      <c r="A484" s="3">
        <v>37257</v>
      </c>
      <c r="B484" s="10">
        <v>3.284761904761905</v>
      </c>
    </row>
    <row r="485" spans="1:2">
      <c r="A485" s="3">
        <v>37288</v>
      </c>
      <c r="B485" s="10">
        <v>3.1652631578947368</v>
      </c>
    </row>
    <row r="486" spans="1:2">
      <c r="A486" s="3">
        <v>37316</v>
      </c>
      <c r="B486" s="10">
        <v>3.5585</v>
      </c>
    </row>
    <row r="487" spans="1:2">
      <c r="A487" s="3">
        <v>37347</v>
      </c>
      <c r="B487" s="10">
        <v>3.4522727272727272</v>
      </c>
    </row>
    <row r="488" spans="1:2">
      <c r="A488" s="3">
        <v>37377</v>
      </c>
      <c r="B488" s="10">
        <v>3.4054545454545453</v>
      </c>
    </row>
    <row r="489" spans="1:2">
      <c r="A489" s="3">
        <v>37408</v>
      </c>
      <c r="B489" s="10">
        <v>3.1749999999999998</v>
      </c>
    </row>
    <row r="490" spans="1:2">
      <c r="A490" s="3">
        <v>37438</v>
      </c>
      <c r="B490" s="10">
        <v>2.9163636363636365</v>
      </c>
    </row>
    <row r="491" spans="1:2">
      <c r="A491" s="3">
        <v>37469</v>
      </c>
      <c r="B491" s="10">
        <v>2.5031818181818184</v>
      </c>
    </row>
    <row r="492" spans="1:2">
      <c r="A492" s="3">
        <v>37500</v>
      </c>
      <c r="B492" s="10">
        <v>2.1160000000000001</v>
      </c>
    </row>
    <row r="493" spans="1:2">
      <c r="A493" s="3">
        <v>37530</v>
      </c>
      <c r="B493" s="10">
        <v>2.1813636363636366</v>
      </c>
    </row>
    <row r="494" spans="1:2">
      <c r="A494" s="3">
        <v>37561</v>
      </c>
      <c r="B494" s="10">
        <v>2.7136842105263157</v>
      </c>
    </row>
    <row r="495" spans="1:2">
      <c r="A495" s="3">
        <v>37591</v>
      </c>
      <c r="B495" s="10">
        <v>2.7861904761904763</v>
      </c>
    </row>
    <row r="496" spans="1:2">
      <c r="A496" s="3">
        <v>37622</v>
      </c>
      <c r="B496" s="10">
        <v>2.7928571428571427</v>
      </c>
    </row>
    <row r="497" spans="1:2">
      <c r="A497" s="3">
        <v>37653</v>
      </c>
      <c r="B497" s="10">
        <v>2.6426315789473684</v>
      </c>
    </row>
    <row r="498" spans="1:2">
      <c r="A498" s="3">
        <v>37681</v>
      </c>
      <c r="B498" s="10">
        <v>2.5566666666666666</v>
      </c>
    </row>
    <row r="499" spans="1:2">
      <c r="A499" s="3">
        <v>37712</v>
      </c>
      <c r="B499" s="10">
        <v>2.6947619047619047</v>
      </c>
    </row>
    <row r="500" spans="1:2">
      <c r="A500" s="3">
        <v>37742</v>
      </c>
      <c r="B500" s="10">
        <v>2.3004761904761906</v>
      </c>
    </row>
    <row r="501" spans="1:2">
      <c r="A501" s="3">
        <v>37773</v>
      </c>
      <c r="B501" s="10">
        <v>2.1047619047619048</v>
      </c>
    </row>
    <row r="502" spans="1:2">
      <c r="A502" s="3">
        <v>37803</v>
      </c>
      <c r="B502" s="10">
        <v>2.9540909090909091</v>
      </c>
    </row>
    <row r="503" spans="1:2">
      <c r="A503" s="3">
        <v>37834</v>
      </c>
      <c r="B503" s="10">
        <v>3.4357142857142855</v>
      </c>
    </row>
    <row r="504" spans="1:2">
      <c r="A504" s="3">
        <v>37865</v>
      </c>
      <c r="B504" s="10">
        <v>3.2604761904761905</v>
      </c>
    </row>
    <row r="505" spans="1:2">
      <c r="A505" s="3">
        <v>37895</v>
      </c>
      <c r="B505" s="10">
        <v>3.2745454545454544</v>
      </c>
    </row>
    <row r="506" spans="1:2">
      <c r="A506" s="3">
        <v>37926</v>
      </c>
      <c r="B506" s="10">
        <v>3.3044444444444445</v>
      </c>
    </row>
    <row r="507" spans="1:2">
      <c r="A507" s="3">
        <v>37956</v>
      </c>
      <c r="B507" s="10">
        <v>3.2813636363636363</v>
      </c>
    </row>
    <row r="508" spans="1:2">
      <c r="A508" s="3">
        <v>37987</v>
      </c>
      <c r="B508" s="10">
        <v>3.1505000000000001</v>
      </c>
    </row>
    <row r="509" spans="1:2">
      <c r="A509" s="3">
        <v>38018</v>
      </c>
      <c r="B509" s="10">
        <v>3.0784210526315787</v>
      </c>
    </row>
    <row r="510" spans="1:2">
      <c r="A510" s="3">
        <v>38047</v>
      </c>
      <c r="B510" s="10">
        <v>2.8226086956521739</v>
      </c>
    </row>
    <row r="511" spans="1:2">
      <c r="A511" s="3">
        <v>38078</v>
      </c>
      <c r="B511" s="10">
        <v>3.3414285714285712</v>
      </c>
    </row>
    <row r="512" spans="1:2">
      <c r="A512" s="3">
        <v>38108</v>
      </c>
      <c r="B512" s="10">
        <v>3.7145000000000001</v>
      </c>
    </row>
    <row r="513" spans="1:2">
      <c r="A513" s="3">
        <v>38139</v>
      </c>
      <c r="B513" s="10">
        <v>3.7009523809523812</v>
      </c>
    </row>
    <row r="514" spans="1:2">
      <c r="A514" s="3">
        <v>38169</v>
      </c>
      <c r="B514" s="10">
        <v>3.2280952380952379</v>
      </c>
    </row>
    <row r="515" spans="1:2">
      <c r="A515" s="3">
        <v>38200</v>
      </c>
      <c r="B515" s="10">
        <v>2.855</v>
      </c>
    </row>
    <row r="516" spans="1:2">
      <c r="A516" s="3">
        <v>38231</v>
      </c>
      <c r="B516" s="10">
        <v>2.5033333333333334</v>
      </c>
    </row>
    <row r="517" spans="1:2">
      <c r="A517" s="3">
        <v>38261</v>
      </c>
      <c r="B517" s="10">
        <v>2.34</v>
      </c>
    </row>
    <row r="518" spans="1:2">
      <c r="A518" s="3">
        <v>38292</v>
      </c>
      <c r="B518" s="10">
        <v>2.2709999999999999</v>
      </c>
    </row>
    <row r="519" spans="1:2">
      <c r="A519" s="3">
        <v>38322</v>
      </c>
      <c r="B519" s="10">
        <v>2.0750000000000002</v>
      </c>
    </row>
    <row r="520" spans="1:2">
      <c r="A520" s="3">
        <v>38353</v>
      </c>
      <c r="B520" s="10">
        <v>1.927</v>
      </c>
    </row>
    <row r="521" spans="1:2">
      <c r="A521" s="3">
        <v>38384</v>
      </c>
      <c r="B521" s="10">
        <v>1.6694736842105262</v>
      </c>
    </row>
    <row r="522" spans="1:2">
      <c r="A522" s="3">
        <v>38412</v>
      </c>
      <c r="B522" s="10">
        <v>1.875909090909091</v>
      </c>
    </row>
    <row r="523" spans="1:2">
      <c r="A523" s="3">
        <v>38443</v>
      </c>
      <c r="B523" s="10">
        <v>1.5647619047619048</v>
      </c>
    </row>
    <row r="524" spans="1:2">
      <c r="A524" s="3">
        <v>38473</v>
      </c>
      <c r="B524" s="10">
        <v>1.1404761904761904</v>
      </c>
    </row>
    <row r="525" spans="1:2">
      <c r="A525" s="3">
        <v>38504</v>
      </c>
      <c r="B525" s="10">
        <v>0.95499999999999996</v>
      </c>
    </row>
    <row r="526" spans="1:2">
      <c r="A526" s="3">
        <v>38534</v>
      </c>
      <c r="B526" s="10">
        <v>0.9345</v>
      </c>
    </row>
    <row r="527" spans="1:2">
      <c r="A527" s="3">
        <v>38565</v>
      </c>
      <c r="B527" s="10">
        <v>0.77347826086956517</v>
      </c>
    </row>
    <row r="528" spans="1:2">
      <c r="A528" s="3">
        <v>38596</v>
      </c>
      <c r="B528" s="10">
        <v>0.55714285714285716</v>
      </c>
    </row>
    <row r="529" spans="1:2">
      <c r="A529" s="3">
        <v>38626</v>
      </c>
      <c r="B529" s="10">
        <v>0.70099999999999996</v>
      </c>
    </row>
    <row r="530" spans="1:2">
      <c r="A530" s="3">
        <v>38657</v>
      </c>
      <c r="B530" s="10">
        <v>0.53700000000000003</v>
      </c>
    </row>
    <row r="531" spans="1:2">
      <c r="A531" s="3">
        <v>38687</v>
      </c>
      <c r="B531" s="10">
        <v>0.30857142857142855</v>
      </c>
    </row>
    <row r="532" spans="1:2">
      <c r="A532" s="3">
        <v>38718</v>
      </c>
      <c r="B532" s="10">
        <v>0.11600000000000001</v>
      </c>
    </row>
    <row r="533" spans="1:2">
      <c r="A533" s="3">
        <v>38749</v>
      </c>
      <c r="B533" s="10">
        <v>7.8421052631578947E-2</v>
      </c>
    </row>
    <row r="534" spans="1:2">
      <c r="A534" s="3">
        <v>38777</v>
      </c>
      <c r="B534" s="10">
        <v>0.13043478260869565</v>
      </c>
    </row>
    <row r="535" spans="1:2">
      <c r="A535" s="3">
        <v>38808</v>
      </c>
      <c r="B535" s="10">
        <v>0.22263157894736843</v>
      </c>
    </row>
    <row r="536" spans="1:2">
      <c r="A536" s="3">
        <v>38838</v>
      </c>
      <c r="B536" s="10">
        <v>0.17818181818181819</v>
      </c>
    </row>
    <row r="537" spans="1:2">
      <c r="A537" s="3">
        <v>38869</v>
      </c>
      <c r="B537" s="10">
        <v>0.10863636363636364</v>
      </c>
    </row>
    <row r="538" spans="1:2">
      <c r="A538" s="3">
        <v>38899</v>
      </c>
      <c r="B538" s="10">
        <v>-0.16250000000000001</v>
      </c>
    </row>
    <row r="539" spans="1:2">
      <c r="A539" s="3">
        <v>38930</v>
      </c>
      <c r="B539" s="10">
        <v>-0.36956521739130432</v>
      </c>
    </row>
    <row r="540" spans="1:2">
      <c r="A540" s="3">
        <v>38961</v>
      </c>
      <c r="B540" s="10">
        <v>-0.53349999999999997</v>
      </c>
    </row>
    <row r="541" spans="1:2">
      <c r="A541" s="3">
        <v>38991</v>
      </c>
      <c r="B541" s="10">
        <v>-0.5195238095238095</v>
      </c>
    </row>
    <row r="542" spans="1:2">
      <c r="A542" s="3">
        <v>39022</v>
      </c>
      <c r="B542" s="10">
        <v>-0.65571428571428569</v>
      </c>
    </row>
    <row r="543" spans="1:2">
      <c r="A543" s="3">
        <v>39052</v>
      </c>
      <c r="B543" s="10">
        <v>-0.67249999999999999</v>
      </c>
    </row>
    <row r="544" spans="1:2">
      <c r="A544" s="3">
        <v>39083</v>
      </c>
      <c r="B544" s="10">
        <v>-0.49904761904761907</v>
      </c>
    </row>
    <row r="545" spans="1:2">
      <c r="A545" s="3">
        <v>39114</v>
      </c>
      <c r="B545" s="10">
        <v>-0.54421052631578948</v>
      </c>
    </row>
    <row r="546" spans="1:2">
      <c r="A546" s="3">
        <v>39142</v>
      </c>
      <c r="B546" s="10">
        <v>-0.69636363636363641</v>
      </c>
    </row>
    <row r="547" spans="1:2">
      <c r="A547" s="3">
        <v>39173</v>
      </c>
      <c r="B547" s="10">
        <v>-0.54952380952380953</v>
      </c>
    </row>
    <row r="548" spans="1:2">
      <c r="A548" s="3">
        <v>39203</v>
      </c>
      <c r="B548" s="10">
        <v>-0.50318181818181817</v>
      </c>
    </row>
    <row r="549" spans="1:2">
      <c r="A549" s="3">
        <v>39234</v>
      </c>
      <c r="B549" s="10">
        <v>-0.15095238095238095</v>
      </c>
    </row>
    <row r="550" spans="1:2">
      <c r="A550" s="3">
        <v>39264</v>
      </c>
      <c r="B550" s="10">
        <v>-0.25857142857142856</v>
      </c>
    </row>
    <row r="551" spans="1:2">
      <c r="A551" s="3">
        <v>39295</v>
      </c>
      <c r="B551" s="10">
        <v>-0.36043478260869566</v>
      </c>
    </row>
    <row r="552" spans="1:2">
      <c r="A552" s="3">
        <v>39326</v>
      </c>
      <c r="B552" s="10">
        <v>-0.44473684210526315</v>
      </c>
    </row>
    <row r="553" spans="1:2">
      <c r="A553" s="3">
        <v>39356</v>
      </c>
      <c r="B553" s="10">
        <v>-0.22090909090909092</v>
      </c>
    </row>
    <row r="554" spans="1:2">
      <c r="A554" s="3">
        <v>39387</v>
      </c>
      <c r="B554" s="10">
        <v>-0.34799999999999998</v>
      </c>
    </row>
    <row r="555" spans="1:2">
      <c r="A555" s="3">
        <v>39417</v>
      </c>
      <c r="B555" s="10">
        <v>-0.1215</v>
      </c>
    </row>
    <row r="556" spans="1:2">
      <c r="A556" s="3">
        <v>39448</v>
      </c>
      <c r="B556" s="10">
        <v>-0.18714285714285714</v>
      </c>
    </row>
    <row r="557" spans="1:2">
      <c r="A557" s="3">
        <v>39479</v>
      </c>
      <c r="B557" s="10">
        <v>0.77500000000000002</v>
      </c>
    </row>
    <row r="558" spans="1:2">
      <c r="A558" s="3">
        <v>39508</v>
      </c>
      <c r="B558" s="10">
        <v>0.88100000000000001</v>
      </c>
    </row>
    <row r="559" spans="1:2">
      <c r="A559" s="3">
        <v>39539</v>
      </c>
      <c r="B559" s="10">
        <v>1.4072727272727272</v>
      </c>
    </row>
    <row r="560" spans="1:2">
      <c r="A560" s="3">
        <v>39569</v>
      </c>
      <c r="B560" s="10">
        <v>1.8866666666666667</v>
      </c>
    </row>
    <row r="561" spans="1:2">
      <c r="A561" s="3">
        <v>39600</v>
      </c>
      <c r="B561" s="10">
        <v>2.098095238095238</v>
      </c>
    </row>
    <row r="562" spans="1:2">
      <c r="A562" s="3">
        <v>39630</v>
      </c>
      <c r="B562" s="10">
        <v>1.9886363636363635</v>
      </c>
    </row>
    <row r="563" spans="1:2">
      <c r="A563" s="3">
        <v>39661</v>
      </c>
      <c r="B563" s="10">
        <v>1.8995238095238094</v>
      </c>
    </row>
    <row r="564" spans="1:2">
      <c r="A564" s="3">
        <v>39692</v>
      </c>
      <c r="B564" s="10">
        <v>1.8219047619047619</v>
      </c>
    </row>
    <row r="565" spans="1:2">
      <c r="A565" s="3">
        <v>39722</v>
      </c>
      <c r="B565" s="10">
        <v>2.7968181818181819</v>
      </c>
    </row>
    <row r="566" spans="1:2">
      <c r="A566" s="3">
        <v>39753</v>
      </c>
      <c r="B566" s="10">
        <v>3.1394444444444445</v>
      </c>
    </row>
    <row r="567" spans="1:2">
      <c r="A567" s="3">
        <v>39783</v>
      </c>
      <c r="B567" s="10">
        <v>2.2454545454545456</v>
      </c>
    </row>
    <row r="568" spans="1:2">
      <c r="A568" s="3">
        <v>39814</v>
      </c>
      <c r="B568" s="10">
        <v>2.3605</v>
      </c>
    </row>
    <row r="569" spans="1:2">
      <c r="A569" s="3">
        <v>39845</v>
      </c>
      <c r="B569" s="10">
        <v>2.6463157894736842</v>
      </c>
    </row>
    <row r="570" spans="1:2">
      <c r="A570" s="3">
        <v>39873</v>
      </c>
      <c r="B570" s="10">
        <v>2.6368181818181817</v>
      </c>
    </row>
    <row r="571" spans="1:2">
      <c r="A571" s="3">
        <v>39904</v>
      </c>
      <c r="B571" s="10">
        <v>2.7738095238095237</v>
      </c>
    </row>
    <row r="572" spans="1:2">
      <c r="A572" s="3">
        <v>39934</v>
      </c>
      <c r="B572" s="10">
        <v>3.1185</v>
      </c>
    </row>
    <row r="573" spans="1:2">
      <c r="A573" s="3">
        <v>39965</v>
      </c>
      <c r="B573" s="10">
        <v>3.5140909090909092</v>
      </c>
    </row>
    <row r="574" spans="1:2">
      <c r="A574" s="3">
        <v>39995</v>
      </c>
      <c r="B574" s="10">
        <v>3.4054545454545453</v>
      </c>
    </row>
    <row r="575" spans="1:2">
      <c r="A575" s="3">
        <v>40026</v>
      </c>
      <c r="B575" s="10">
        <v>3.4266666666666667</v>
      </c>
    </row>
    <row r="576" spans="1:2">
      <c r="A576" s="3">
        <v>40057</v>
      </c>
      <c r="B576" s="10">
        <v>3.2557142857142858</v>
      </c>
    </row>
    <row r="577" spans="1:2">
      <c r="A577" s="3">
        <v>40087</v>
      </c>
      <c r="B577" s="10">
        <v>3.27</v>
      </c>
    </row>
    <row r="578" spans="1:2">
      <c r="A578" s="3">
        <v>40118</v>
      </c>
      <c r="B578" s="10">
        <v>3.2826315789473686</v>
      </c>
    </row>
    <row r="579" spans="1:2">
      <c r="A579" s="3">
        <v>40148</v>
      </c>
      <c r="B579" s="10">
        <v>3.4713636363636362</v>
      </c>
    </row>
    <row r="580" spans="1:2">
      <c r="A580" s="3">
        <v>40179</v>
      </c>
      <c r="B580" s="10">
        <v>3.6163157894736844</v>
      </c>
    </row>
    <row r="581" spans="1:2">
      <c r="A581" s="3">
        <v>40210</v>
      </c>
      <c r="B581" s="10">
        <v>3.5647368421052632</v>
      </c>
    </row>
    <row r="582" spans="1:2">
      <c r="A582" s="3">
        <v>40238</v>
      </c>
      <c r="B582" s="10">
        <v>3.5656521739130436</v>
      </c>
    </row>
    <row r="583" spans="1:2">
      <c r="A583" s="3">
        <v>40269</v>
      </c>
      <c r="B583" s="10">
        <v>3.6490909090909089</v>
      </c>
    </row>
    <row r="584" spans="1:2">
      <c r="A584" s="3">
        <v>40299</v>
      </c>
      <c r="B584" s="10">
        <v>3.2174999999999998</v>
      </c>
    </row>
    <row r="585" spans="1:2">
      <c r="A585" s="3">
        <v>40330</v>
      </c>
      <c r="B585" s="10">
        <v>3.0277272727272728</v>
      </c>
    </row>
    <row r="586" spans="1:2">
      <c r="A586" s="3">
        <v>40360</v>
      </c>
      <c r="B586" s="10">
        <v>2.8295238095238093</v>
      </c>
    </row>
    <row r="587" spans="1:2">
      <c r="A587" s="3">
        <v>40391</v>
      </c>
      <c r="B587" s="10">
        <v>2.5090909090909093</v>
      </c>
    </row>
    <row r="588" spans="1:2">
      <c r="A588" s="3">
        <v>40422</v>
      </c>
      <c r="B588" s="10">
        <v>2.4538095238095239</v>
      </c>
    </row>
    <row r="589" spans="1:2">
      <c r="A589" s="3">
        <v>40452</v>
      </c>
      <c r="B589" s="10">
        <v>2.3494999999999999</v>
      </c>
    </row>
    <row r="590" spans="1:2">
      <c r="A590" s="3">
        <v>40483</v>
      </c>
      <c r="B590" s="10">
        <v>2.5680000000000001</v>
      </c>
    </row>
    <row r="591" spans="1:2">
      <c r="A591" s="3">
        <v>40513</v>
      </c>
      <c r="B591" s="10">
        <v>3.1077272727272729</v>
      </c>
    </row>
    <row r="592" spans="1:2">
      <c r="A592" s="3">
        <v>40544</v>
      </c>
      <c r="B592" s="10">
        <v>3.2210000000000001</v>
      </c>
    </row>
    <row r="593" spans="1:2">
      <c r="A593" s="3">
        <v>40575</v>
      </c>
      <c r="B593" s="10">
        <v>3.418421052631579</v>
      </c>
    </row>
    <row r="594" spans="1:2">
      <c r="A594" s="3">
        <v>40603</v>
      </c>
      <c r="B594" s="10">
        <v>3.276086956521739</v>
      </c>
    </row>
    <row r="595" spans="1:2">
      <c r="A595" s="3">
        <v>40634</v>
      </c>
      <c r="B595" s="10">
        <v>3.3595000000000002</v>
      </c>
    </row>
    <row r="596" spans="1:2">
      <c r="A596" s="3">
        <v>40664</v>
      </c>
      <c r="B596" s="10">
        <v>3.0752380952380953</v>
      </c>
    </row>
    <row r="597" spans="1:2">
      <c r="A597" s="3">
        <v>40695</v>
      </c>
      <c r="B597" s="10">
        <v>2.9113636363636366</v>
      </c>
    </row>
    <row r="598" spans="1:2">
      <c r="A598" s="3">
        <v>40725</v>
      </c>
      <c r="B598" s="10">
        <v>2.9350000000000001</v>
      </c>
    </row>
    <row r="599" spans="1:2">
      <c r="A599" s="3">
        <v>40756</v>
      </c>
      <c r="B599" s="10">
        <v>2.2052173913043478</v>
      </c>
    </row>
    <row r="600" spans="1:2">
      <c r="A600" s="3">
        <v>40787</v>
      </c>
      <c r="B600" s="10">
        <v>1.8914285714285715</v>
      </c>
    </row>
    <row r="601" spans="1:2">
      <c r="A601" s="3">
        <v>40817</v>
      </c>
      <c r="B601" s="10">
        <v>2.08</v>
      </c>
    </row>
    <row r="602" spans="1:2">
      <c r="A602" s="3">
        <v>40848</v>
      </c>
      <c r="B602" s="10">
        <v>1.9315</v>
      </c>
    </row>
    <row r="603" spans="1:2">
      <c r="A603" s="3">
        <v>40878</v>
      </c>
      <c r="B603" s="10">
        <v>1.9066666666666667</v>
      </c>
    </row>
    <row r="604" spans="1:2">
      <c r="A604" s="3">
        <v>40909</v>
      </c>
      <c r="B604" s="10">
        <v>1.8819999999999999</v>
      </c>
    </row>
    <row r="605" spans="1:2">
      <c r="A605" s="3">
        <v>40940</v>
      </c>
      <c r="B605" s="10">
        <v>1.8625</v>
      </c>
    </row>
    <row r="606" spans="1:2">
      <c r="A606" s="3">
        <v>40969</v>
      </c>
      <c r="B606" s="10">
        <v>2.0454545454545454</v>
      </c>
    </row>
    <row r="607" spans="1:2">
      <c r="A607" s="3">
        <v>41000</v>
      </c>
      <c r="B607" s="10">
        <v>1.9076190476190475</v>
      </c>
    </row>
    <row r="608" spans="1:2">
      <c r="A608" s="3">
        <v>41030</v>
      </c>
      <c r="B608" s="10">
        <v>1.6468181818181817</v>
      </c>
    </row>
    <row r="609" spans="1:2">
      <c r="A609" s="3">
        <v>41061</v>
      </c>
      <c r="B609" s="10">
        <v>1.4604761904761905</v>
      </c>
    </row>
    <row r="610" spans="1:2">
      <c r="A610" s="3">
        <v>41091</v>
      </c>
      <c r="B610" s="10">
        <v>1.368095238095238</v>
      </c>
    </row>
    <row r="611" spans="1:2">
      <c r="A611" s="3">
        <v>41122</v>
      </c>
      <c r="B611" s="10">
        <v>1.546086956521739</v>
      </c>
    </row>
    <row r="612" spans="1:2">
      <c r="A612" s="3">
        <v>41153</v>
      </c>
      <c r="B612" s="10">
        <v>1.5736842105263158</v>
      </c>
    </row>
    <row r="613" spans="1:2">
      <c r="A613" s="3">
        <v>41183</v>
      </c>
      <c r="B613" s="10">
        <v>1.5876190476190477</v>
      </c>
    </row>
    <row r="614" spans="1:2">
      <c r="A614" s="3">
        <v>41214</v>
      </c>
      <c r="B614" s="10">
        <v>1.4930000000000001</v>
      </c>
    </row>
    <row r="615" spans="1:2">
      <c r="A615" s="3">
        <v>41244</v>
      </c>
      <c r="B615" s="10">
        <v>1.556</v>
      </c>
    </row>
    <row r="616" spans="1:2">
      <c r="A616" s="3">
        <v>41275</v>
      </c>
      <c r="B616" s="10">
        <v>1.7704761904761905</v>
      </c>
    </row>
    <row r="617" spans="1:2">
      <c r="A617" s="3">
        <v>41306</v>
      </c>
      <c r="B617" s="10">
        <v>1.8421052631578947</v>
      </c>
    </row>
    <row r="618" spans="1:2">
      <c r="A618" s="3">
        <v>41334</v>
      </c>
      <c r="B618" s="10">
        <v>1.8085</v>
      </c>
    </row>
    <row r="619" spans="1:2">
      <c r="A619" s="3">
        <v>41365</v>
      </c>
      <c r="B619" s="10">
        <v>1.614090909090909</v>
      </c>
    </row>
    <row r="620" spans="1:2">
      <c r="A620" s="3">
        <v>41395</v>
      </c>
      <c r="B620" s="10">
        <v>1.8195454545454546</v>
      </c>
    </row>
    <row r="621" spans="1:2">
      <c r="A621" s="3">
        <v>41426</v>
      </c>
      <c r="B621" s="10">
        <v>2.2044999999999999</v>
      </c>
    </row>
    <row r="622" spans="1:2">
      <c r="A622" s="3">
        <v>41456</v>
      </c>
      <c r="B622" s="10">
        <v>2.4900000000000002</v>
      </c>
    </row>
    <row r="623" spans="1:2">
      <c r="A623" s="3">
        <v>41487</v>
      </c>
      <c r="B623" s="10">
        <v>2.6545454545454543</v>
      </c>
    </row>
    <row r="624" spans="1:2">
      <c r="A624" s="3">
        <v>41518</v>
      </c>
      <c r="B624" s="10">
        <v>2.7284999999999999</v>
      </c>
    </row>
    <row r="625" spans="1:2">
      <c r="A625" s="3">
        <v>41548</v>
      </c>
      <c r="B625" s="10">
        <v>2.5304545454545453</v>
      </c>
    </row>
    <row r="626" spans="1:2">
      <c r="A626" s="3">
        <v>41579</v>
      </c>
      <c r="B626" s="10">
        <v>2.6336842105263156</v>
      </c>
    </row>
    <row r="627" spans="1:2">
      <c r="A627" s="3">
        <v>41609</v>
      </c>
      <c r="B627" s="10">
        <v>2.8157142857142858</v>
      </c>
    </row>
    <row r="628" spans="1:2">
      <c r="A628" s="3">
        <v>41640</v>
      </c>
      <c r="B628" s="10">
        <v>2.7866666666666666</v>
      </c>
    </row>
    <row r="629" spans="1:2">
      <c r="A629" s="3">
        <v>41671</v>
      </c>
      <c r="B629" s="10">
        <v>2.6421052631578945</v>
      </c>
    </row>
    <row r="630" spans="1:2">
      <c r="A630" s="3">
        <v>41699</v>
      </c>
      <c r="B630" s="10">
        <v>2.6442857142857141</v>
      </c>
    </row>
    <row r="631" spans="1:2">
      <c r="A631" s="3">
        <v>41730</v>
      </c>
      <c r="B631" s="10">
        <v>2.6152380952380954</v>
      </c>
    </row>
    <row r="632" spans="1:2">
      <c r="A632" s="3">
        <v>41760</v>
      </c>
      <c r="B632" s="10">
        <v>2.4719047619047618</v>
      </c>
    </row>
    <row r="633" spans="1:2">
      <c r="A633" s="3">
        <v>41791</v>
      </c>
      <c r="B633" s="10">
        <v>2.5028571428571431</v>
      </c>
    </row>
    <row r="634" spans="1:2">
      <c r="A634" s="3">
        <v>41821</v>
      </c>
      <c r="B634" s="10">
        <v>2.4509090909090907</v>
      </c>
    </row>
    <row r="635" spans="1:2">
      <c r="A635" s="3">
        <v>41852</v>
      </c>
      <c r="B635" s="10">
        <v>2.3309523809523811</v>
      </c>
    </row>
    <row r="636" spans="1:2">
      <c r="A636" s="3">
        <v>41883</v>
      </c>
      <c r="B636" s="10">
        <v>2.4457142857142857</v>
      </c>
    </row>
    <row r="637" spans="1:2">
      <c r="A637" s="3">
        <v>41913</v>
      </c>
      <c r="B637" s="10">
        <v>2.2154545454545453</v>
      </c>
    </row>
    <row r="638" spans="1:2">
      <c r="A638" s="3">
        <v>41944</v>
      </c>
      <c r="B638" s="10">
        <v>2.2305555555555556</v>
      </c>
    </row>
    <row r="639" spans="1:2">
      <c r="A639" s="3">
        <v>41974</v>
      </c>
      <c r="B639" s="10">
        <v>2.0859090909090909</v>
      </c>
    </row>
    <row r="640" spans="1:2">
      <c r="A640" s="3">
        <v>42005</v>
      </c>
      <c r="B640" s="10">
        <v>1.7649999999999999</v>
      </c>
    </row>
    <row r="641" spans="1:2">
      <c r="A641" s="3">
        <v>42036</v>
      </c>
      <c r="B641" s="10">
        <v>1.861578947368421</v>
      </c>
    </row>
    <row r="642" spans="1:2">
      <c r="A642" s="3">
        <v>42064</v>
      </c>
      <c r="B642" s="10">
        <v>1.9290909090909092</v>
      </c>
    </row>
    <row r="643" spans="1:2">
      <c r="A643" s="3">
        <v>42095</v>
      </c>
      <c r="B643" s="10">
        <v>1.8104545454545455</v>
      </c>
    </row>
    <row r="644" spans="1:2">
      <c r="A644" s="3">
        <v>42125</v>
      </c>
      <c r="B644" s="10">
        <v>2.073</v>
      </c>
    </row>
    <row r="645" spans="1:2">
      <c r="A645" s="3">
        <v>42156</v>
      </c>
      <c r="B645" s="10">
        <v>2.2349999999999999</v>
      </c>
    </row>
    <row r="646" spans="1:2">
      <c r="A646" s="3">
        <v>42186</v>
      </c>
      <c r="B646" s="10">
        <v>2.1940909090909093</v>
      </c>
    </row>
    <row r="647" spans="1:2">
      <c r="A647" s="3">
        <v>42217</v>
      </c>
      <c r="B647" s="10">
        <v>2.0252380952380951</v>
      </c>
    </row>
    <row r="648" spans="1:2">
      <c r="A648" s="3">
        <v>42248</v>
      </c>
      <c r="B648" s="10">
        <v>2.0376190476190477</v>
      </c>
    </row>
    <row r="649" spans="1:2">
      <c r="A649" s="3">
        <v>42278</v>
      </c>
      <c r="B649" s="10">
        <v>1.9457142857142857</v>
      </c>
    </row>
    <row r="650" spans="1:2">
      <c r="A650" s="3">
        <v>42309</v>
      </c>
      <c r="B650" s="10">
        <v>2.1442105263157893</v>
      </c>
    </row>
    <row r="651" spans="1:2">
      <c r="A651" s="3">
        <v>42339</v>
      </c>
      <c r="B651" s="10">
        <v>2.0109090909090908</v>
      </c>
    </row>
    <row r="652" spans="1:2">
      <c r="A652" s="3">
        <v>42370</v>
      </c>
      <c r="B652" s="10">
        <v>1.7226315789473683</v>
      </c>
    </row>
    <row r="653" spans="1:2">
      <c r="A653" s="3">
        <v>42401</v>
      </c>
      <c r="B653" s="10">
        <v>1.4055</v>
      </c>
    </row>
    <row r="654" spans="1:2">
      <c r="A654" s="3">
        <v>42430</v>
      </c>
      <c r="B654" s="10">
        <v>1.5281818181818183</v>
      </c>
    </row>
    <row r="655" spans="1:2">
      <c r="A655" s="3">
        <v>42461</v>
      </c>
      <c r="B655" s="10">
        <v>1.4385714285714286</v>
      </c>
    </row>
    <row r="656" spans="1:2">
      <c r="A656" s="3">
        <v>42491</v>
      </c>
      <c r="B656" s="10">
        <v>1.44</v>
      </c>
    </row>
    <row r="657" spans="1:2">
      <c r="A657" s="3">
        <v>42522</v>
      </c>
      <c r="B657" s="10">
        <v>1.2672727272727273</v>
      </c>
    </row>
    <row r="658" spans="1:2">
      <c r="A658" s="3">
        <v>42552</v>
      </c>
      <c r="B658" s="10">
        <v>1.1085</v>
      </c>
    </row>
    <row r="659" spans="1:2">
      <c r="A659" s="3">
        <v>42583</v>
      </c>
      <c r="B659" s="10">
        <v>1.1608695652173913</v>
      </c>
    </row>
    <row r="660" spans="1:2">
      <c r="A660" s="3">
        <v>42614</v>
      </c>
      <c r="B660" s="10">
        <v>1.2357142857142858</v>
      </c>
    </row>
    <row r="661" spans="1:2">
      <c r="A661" s="3">
        <v>42644</v>
      </c>
      <c r="B661" s="10">
        <v>1.3620000000000001</v>
      </c>
    </row>
    <row r="662" spans="1:2">
      <c r="A662" s="3">
        <v>42675</v>
      </c>
      <c r="B662" s="10">
        <v>1.7370000000000001</v>
      </c>
    </row>
    <row r="663" spans="1:2">
      <c r="A663" s="3">
        <v>42705</v>
      </c>
      <c r="B663" s="10">
        <v>1.9561904761904763</v>
      </c>
    </row>
    <row r="664" spans="1:2">
      <c r="A664" s="3">
        <v>42736</v>
      </c>
      <c r="B664" s="10">
        <v>1.7775000000000001</v>
      </c>
    </row>
    <row r="665" spans="1:2">
      <c r="A665" s="3">
        <v>42767</v>
      </c>
      <c r="B665" s="10">
        <v>1.7636842105263157</v>
      </c>
    </row>
    <row r="666" spans="1:2">
      <c r="A666" s="3">
        <v>42795</v>
      </c>
      <c r="B666" s="10">
        <v>1.6952173913043478</v>
      </c>
    </row>
    <row r="667" spans="1:2">
      <c r="A667" s="3">
        <v>42826</v>
      </c>
      <c r="B667" s="10">
        <v>1.391578947368421</v>
      </c>
    </row>
    <row r="668" spans="1:2">
      <c r="A668" s="3">
        <v>42856</v>
      </c>
      <c r="B668" s="10">
        <v>1.3972727272727272</v>
      </c>
    </row>
    <row r="669" spans="1:2">
      <c r="A669" s="3">
        <v>42887</v>
      </c>
      <c r="B669" s="10">
        <v>1.145</v>
      </c>
    </row>
    <row r="670" spans="1:2">
      <c r="A670" s="3">
        <v>42917</v>
      </c>
      <c r="B670" s="10">
        <v>1.1625000000000001</v>
      </c>
    </row>
    <row r="671" spans="1:2">
      <c r="A671" s="3">
        <v>42948</v>
      </c>
      <c r="B671" s="10">
        <v>1.0530434782608695</v>
      </c>
    </row>
    <row r="672" spans="1:2">
      <c r="A672" s="3">
        <v>42979</v>
      </c>
      <c r="B672" s="10">
        <v>1.0469999999999999</v>
      </c>
    </row>
    <row r="673" spans="1:2">
      <c r="A673" s="3">
        <v>43009</v>
      </c>
      <c r="B673" s="10">
        <v>1.2042857142857144</v>
      </c>
    </row>
    <row r="674" spans="1:2">
      <c r="A674" s="3">
        <v>43040</v>
      </c>
      <c r="B674" s="10">
        <v>1.1976190476190476</v>
      </c>
    </row>
    <row r="675" spans="1:2">
      <c r="A675" s="3">
        <v>43070</v>
      </c>
      <c r="B675" s="10">
        <v>1.1040000000000001</v>
      </c>
    </row>
    <row r="676" spans="1:2">
      <c r="A676" s="3">
        <v>43101</v>
      </c>
      <c r="B676" s="10">
        <v>1.1676190476190476</v>
      </c>
    </row>
    <row r="677" spans="1:2">
      <c r="A677" s="3">
        <v>43132</v>
      </c>
      <c r="B677" s="10">
        <v>1.4426315789473685</v>
      </c>
    </row>
    <row r="678" spans="1:2">
      <c r="A678" s="3">
        <v>43160</v>
      </c>
      <c r="B678" s="10">
        <v>1.3447619047619048</v>
      </c>
    </row>
    <row r="679" spans="1:2">
      <c r="A679" s="3">
        <v>43191</v>
      </c>
      <c r="B679" s="10">
        <v>1.1766666666666667</v>
      </c>
    </row>
    <row r="680" spans="1:2">
      <c r="A680" s="3">
        <v>43221</v>
      </c>
      <c r="B680" s="10">
        <v>1.2777272727272726</v>
      </c>
    </row>
    <row r="681" spans="1:2">
      <c r="A681" s="3">
        <v>43252</v>
      </c>
      <c r="B681" s="10">
        <v>1.0914285714285714</v>
      </c>
    </row>
    <row r="682" spans="1:2">
      <c r="A682" s="3">
        <v>43282</v>
      </c>
      <c r="B682" s="10">
        <v>0.97904761904761906</v>
      </c>
    </row>
    <row r="683" spans="1:2">
      <c r="A683" s="3">
        <v>43313</v>
      </c>
      <c r="B683" s="10">
        <v>0.97434782608695647</v>
      </c>
    </row>
    <row r="684" spans="1:2">
      <c r="A684" s="3">
        <v>43344</v>
      </c>
      <c r="B684" s="10">
        <v>1.0552631578947369</v>
      </c>
    </row>
    <row r="685" spans="1:2">
      <c r="A685" s="3">
        <v>43374</v>
      </c>
      <c r="B685" s="10">
        <v>0.96409090909090911</v>
      </c>
    </row>
    <row r="686" spans="1:2">
      <c r="A686" s="3">
        <v>43405</v>
      </c>
      <c r="B686" s="10">
        <v>0.91800000000000004</v>
      </c>
    </row>
    <row r="687" spans="1:2">
      <c r="A687" s="3">
        <v>43435</v>
      </c>
      <c r="B687" s="10">
        <v>0.56210526315789477</v>
      </c>
    </row>
    <row r="688" spans="1:2">
      <c r="A688" s="3">
        <v>43466</v>
      </c>
      <c r="B688" s="10">
        <v>0.31380952380952382</v>
      </c>
    </row>
    <row r="689" spans="1:2">
      <c r="A689" s="3">
        <v>43497</v>
      </c>
      <c r="B689" s="10">
        <v>0.27631578947368424</v>
      </c>
    </row>
    <row r="690" spans="1:2">
      <c r="A690" s="3">
        <v>43525</v>
      </c>
      <c r="B690" s="10">
        <v>0.16714285714285715</v>
      </c>
    </row>
    <row r="691" spans="1:2">
      <c r="A691" s="3">
        <v>43556</v>
      </c>
      <c r="B691" s="10">
        <v>0.11</v>
      </c>
    </row>
    <row r="692" spans="1:2">
      <c r="A692" s="3">
        <v>43586</v>
      </c>
      <c r="B692" s="10">
        <v>2.2727272727272726E-3</v>
      </c>
    </row>
    <row r="693" spans="1:2">
      <c r="A693" s="3">
        <v>43617</v>
      </c>
      <c r="B693" s="10">
        <v>-0.30149999999999999</v>
      </c>
    </row>
    <row r="694" spans="1:2">
      <c r="A694" s="3">
        <v>43647</v>
      </c>
      <c r="B694" s="10">
        <v>-0.34363636363636363</v>
      </c>
    </row>
    <row r="695" spans="1:2">
      <c r="A695" s="3">
        <v>43678</v>
      </c>
      <c r="B695" s="10">
        <v>-0.49863636363636366</v>
      </c>
    </row>
    <row r="696" spans="1:2">
      <c r="A696" s="3">
        <v>43709</v>
      </c>
      <c r="B696" s="10">
        <v>-0.35299999999999998</v>
      </c>
    </row>
    <row r="697" spans="1:2">
      <c r="A697" s="3">
        <v>43739</v>
      </c>
      <c r="B697" s="10">
        <v>-0.12318181818181818</v>
      </c>
    </row>
    <row r="698" spans="1:2">
      <c r="A698" s="3">
        <v>43770</v>
      </c>
      <c r="B698" s="10">
        <v>0.2594736842105263</v>
      </c>
    </row>
    <row r="699" spans="1:2">
      <c r="A699" s="3">
        <v>43800</v>
      </c>
      <c r="B699" s="10">
        <v>0.31190476190476191</v>
      </c>
    </row>
    <row r="700" spans="1:2">
      <c r="A700" s="3">
        <v>43831</v>
      </c>
      <c r="B700" s="10">
        <v>0.20571428571428571</v>
      </c>
    </row>
    <row r="701" spans="1:2">
      <c r="A701" s="3">
        <v>43862</v>
      </c>
      <c r="B701" s="10">
        <v>-7.9473684210526321E-2</v>
      </c>
    </row>
    <row r="702" spans="1:2">
      <c r="A702" s="3">
        <v>43891</v>
      </c>
      <c r="B702" s="10">
        <v>0.24454545454545454</v>
      </c>
    </row>
    <row r="703" spans="1:2">
      <c r="A703" s="3">
        <v>43922</v>
      </c>
      <c r="B703" s="10">
        <v>0.60904761904761906</v>
      </c>
    </row>
    <row r="704" spans="1:2">
      <c r="A704" s="3">
        <v>43952</v>
      </c>
      <c r="B704" s="10">
        <v>0.624</v>
      </c>
    </row>
    <row r="705" spans="1:2">
      <c r="A705" s="3">
        <v>43983</v>
      </c>
      <c r="B705" s="10">
        <v>0.65181818181818185</v>
      </c>
    </row>
    <row r="706" spans="1:2">
      <c r="A706" s="3">
        <v>44013</v>
      </c>
      <c r="B706" s="10">
        <v>0.53</v>
      </c>
    </row>
    <row r="707" spans="1:2">
      <c r="A707" s="3">
        <v>44044</v>
      </c>
      <c r="B707" s="10">
        <v>0.5552380952380952</v>
      </c>
    </row>
    <row r="708" spans="1:2">
      <c r="A708" s="3">
        <v>44075</v>
      </c>
      <c r="B708" s="10">
        <v>0.58952380952380956</v>
      </c>
    </row>
    <row r="709" spans="1:2">
      <c r="A709" s="3">
        <v>44105</v>
      </c>
      <c r="B709" s="10">
        <v>0.69714285714285718</v>
      </c>
    </row>
    <row r="710" spans="1:2">
      <c r="A710" s="3">
        <v>44136</v>
      </c>
      <c r="B710" s="10">
        <v>0.78315789473684205</v>
      </c>
    </row>
    <row r="711" spans="1:2">
      <c r="A711" s="3">
        <v>44166</v>
      </c>
      <c r="B711" s="10">
        <v>0.84363636363636363</v>
      </c>
    </row>
    <row r="712" spans="1:2">
      <c r="A712" s="3">
        <v>44197</v>
      </c>
      <c r="B712" s="10">
        <v>0.99578947368421056</v>
      </c>
    </row>
    <row r="713" spans="1:2">
      <c r="A713" s="3">
        <v>44228</v>
      </c>
      <c r="B713" s="10">
        <v>1.1821052631578948</v>
      </c>
    </row>
    <row r="714" spans="1:2">
      <c r="A714" s="3">
        <v>44256</v>
      </c>
      <c r="B714" s="10">
        <v>1.5413043478260871</v>
      </c>
    </row>
    <row r="715" spans="1:2">
      <c r="A715" s="3">
        <v>44287</v>
      </c>
      <c r="B715" s="10">
        <v>1.5663636363636364</v>
      </c>
    </row>
    <row r="716" spans="1:2">
      <c r="A716" s="3">
        <v>44317</v>
      </c>
      <c r="B716" s="10">
        <v>1.5615000000000001</v>
      </c>
    </row>
    <row r="717" spans="1:2">
      <c r="A717" s="3">
        <v>44348</v>
      </c>
      <c r="B717" s="10">
        <v>1.4418181818181819</v>
      </c>
    </row>
    <row r="718" spans="1:2">
      <c r="A718" s="3">
        <v>44378</v>
      </c>
      <c r="B718" s="10">
        <v>1.22</v>
      </c>
    </row>
    <row r="719" spans="1:2">
      <c r="A719" s="3">
        <v>44409</v>
      </c>
      <c r="B719" s="10">
        <v>1.19</v>
      </c>
    </row>
    <row r="720" spans="1:2">
      <c r="A720" s="3">
        <v>44440</v>
      </c>
      <c r="B720" s="10">
        <v>1.2957142857142856</v>
      </c>
    </row>
    <row r="721" spans="1:2">
      <c r="A721" s="3">
        <v>44470</v>
      </c>
      <c r="B721" s="10">
        <v>1.5029999999999999</v>
      </c>
    </row>
    <row r="722" spans="1:2">
      <c r="A722" s="3">
        <v>44501</v>
      </c>
      <c r="B722" s="10">
        <v>1.48</v>
      </c>
    </row>
    <row r="723" spans="1:2">
      <c r="A723" s="3">
        <v>44531</v>
      </c>
      <c r="B723" s="10">
        <v>1.3854545454545455</v>
      </c>
    </row>
    <row r="724" spans="1:2">
      <c r="A724" s="3">
        <v>44562</v>
      </c>
      <c r="B724" s="10">
        <v>1.6839999999999999</v>
      </c>
    </row>
    <row r="725" spans="1:2">
      <c r="A725" s="3">
        <v>44593</v>
      </c>
      <c r="B725" s="10">
        <v>1.8542105263157895</v>
      </c>
    </row>
    <row r="726" spans="1:2">
      <c r="A726" s="3">
        <v>44621</v>
      </c>
      <c r="B726" s="10">
        <v>1.9282608695652175</v>
      </c>
    </row>
    <row r="727" spans="1:2">
      <c r="A727" s="3">
        <v>44652</v>
      </c>
      <c r="B727" s="10">
        <v>2.4175</v>
      </c>
    </row>
    <row r="728" spans="1:2">
      <c r="A728" s="3">
        <v>44682</v>
      </c>
      <c r="B728" s="10">
        <v>2.1395238095238094</v>
      </c>
    </row>
    <row r="729" spans="1:2">
      <c r="A729" s="3">
        <v>44713</v>
      </c>
      <c r="B729" s="10">
        <v>1.9561904761904763</v>
      </c>
    </row>
    <row r="730" spans="1:2">
      <c r="A730" s="3">
        <v>44743</v>
      </c>
      <c r="B730" s="10">
        <v>1.2415</v>
      </c>
    </row>
    <row r="731" spans="1:2">
      <c r="A731" s="3">
        <v>44774</v>
      </c>
      <c r="B731" s="10">
        <v>0.5678260869565217</v>
      </c>
    </row>
    <row r="732" spans="1:2">
      <c r="A732" s="3">
        <v>44805</v>
      </c>
      <c r="B732" s="10">
        <v>0.93904761904761902</v>
      </c>
    </row>
    <row r="733" spans="1:2">
      <c r="A733" s="3">
        <v>44835</v>
      </c>
      <c r="B733" s="10">
        <v>0.90349999999999997</v>
      </c>
    </row>
    <row r="734" spans="1:2">
      <c r="A734" s="3">
        <v>44866</v>
      </c>
      <c r="B734" s="10">
        <v>0.13600000000000001</v>
      </c>
    </row>
    <row r="735" spans="1:2">
      <c r="A735" s="3">
        <v>44896</v>
      </c>
      <c r="B735" s="10">
        <v>-0.4757142857142857</v>
      </c>
    </row>
    <row r="736" spans="1:2">
      <c r="A736" s="3">
        <v>44927</v>
      </c>
      <c r="B736" s="10">
        <v>-0.79849999999999999</v>
      </c>
    </row>
    <row r="737" spans="1:2">
      <c r="A737" s="3">
        <v>44958</v>
      </c>
      <c r="B737" s="10">
        <v>-0.81842105263157894</v>
      </c>
    </row>
    <row r="738" spans="1:2">
      <c r="A738" s="3">
        <v>44986</v>
      </c>
      <c r="B738" s="10">
        <v>-0.99</v>
      </c>
    </row>
    <row r="739" spans="1:2">
      <c r="A739" s="3">
        <v>45017</v>
      </c>
      <c r="B739" s="10">
        <v>-1.37</v>
      </c>
    </row>
    <row r="740" spans="1:2">
      <c r="A740" s="3">
        <v>45047</v>
      </c>
      <c r="B740" s="10">
        <v>-1.4722727272727274</v>
      </c>
    </row>
    <row r="741" spans="1:2">
      <c r="A741" s="3">
        <v>45078</v>
      </c>
      <c r="B741" s="10">
        <v>-1.3276190476190477</v>
      </c>
    </row>
    <row r="742" spans="1:2">
      <c r="A742" s="3">
        <v>45108</v>
      </c>
      <c r="B742" s="10">
        <v>-1.2175</v>
      </c>
    </row>
    <row r="743" spans="1:2">
      <c r="A743" s="3">
        <v>45139</v>
      </c>
      <c r="B743" s="10">
        <v>-1.1621739130434783</v>
      </c>
    </row>
    <row r="744" spans="1:2">
      <c r="A744" s="3">
        <v>45170</v>
      </c>
      <c r="B744" s="10">
        <v>-0.95099999999999996</v>
      </c>
    </row>
    <row r="745" spans="1:2">
      <c r="A745" s="3">
        <v>45200</v>
      </c>
      <c r="B745" s="10">
        <v>-0.53190476190476188</v>
      </c>
    </row>
    <row r="746" spans="1:2">
      <c r="A746" s="3">
        <v>45231</v>
      </c>
      <c r="B746" s="10">
        <v>-0.82714285714285718</v>
      </c>
    </row>
    <row r="747" spans="1:2">
      <c r="A747" s="3">
        <v>45261</v>
      </c>
      <c r="B747" s="10">
        <v>-1.31</v>
      </c>
    </row>
    <row r="748" spans="1:2">
      <c r="A748" s="3">
        <v>45292</v>
      </c>
      <c r="B748" s="10">
        <v>-1.2719047619047619</v>
      </c>
    </row>
    <row r="749" spans="1:2">
      <c r="A749" s="3">
        <v>45323</v>
      </c>
      <c r="B749" s="10">
        <v>-1.1225000000000001</v>
      </c>
    </row>
    <row r="750" spans="1:2">
      <c r="A750" s="3">
        <v>45352</v>
      </c>
      <c r="B750" s="10">
        <v>-1.1214999999999999</v>
      </c>
    </row>
    <row r="751" spans="1:2">
      <c r="A751" s="3">
        <v>45383</v>
      </c>
      <c r="B751" s="10">
        <v>-0.79090909090909089</v>
      </c>
    </row>
    <row r="752" spans="1:2">
      <c r="A752" s="3">
        <v>45413</v>
      </c>
      <c r="B752" s="10">
        <v>-0.84772727272727277</v>
      </c>
    </row>
    <row r="753" spans="1:2">
      <c r="A753" s="3">
        <v>45444</v>
      </c>
      <c r="B753" s="10">
        <v>-1.0247368421052632</v>
      </c>
    </row>
    <row r="754" spans="1:2">
      <c r="A754" s="3">
        <v>45474</v>
      </c>
      <c r="B754" s="8" t="e">
        <f>NA()</f>
        <v>#N/A</v>
      </c>
    </row>
  </sheetData>
  <hyperlinks>
    <hyperlink ref="B1" r:id="rId1" xr:uid="{6419A5DB-A645-4D18-A0AD-5B87D0DEE49E}"/>
    <hyperlink ref="B3" location="Summary!A34" display="T10YFF" xr:uid="{F6A5BADE-24BE-4E6A-B4DD-CE03DC068C3C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9489-C765-4EF9-A21C-100507C7A343}">
  <sheetPr>
    <tabColor rgb="FF92D050"/>
  </sheetPr>
  <dimension ref="A1:B1845"/>
  <sheetViews>
    <sheetView workbookViewId="0">
      <selection activeCell="B3" sqref="B3"/>
    </sheetView>
  </sheetViews>
  <sheetFormatPr defaultRowHeight="14.5"/>
  <cols>
    <col min="1" max="1" width="9.54296875" bestFit="1" customWidth="1"/>
    <col min="2" max="2" width="21.1796875" bestFit="1" customWidth="1"/>
  </cols>
  <sheetData>
    <row r="1" spans="1:2">
      <c r="A1" s="123" t="s">
        <v>135</v>
      </c>
      <c r="B1" s="7" t="s">
        <v>105</v>
      </c>
    </row>
    <row r="3" spans="1:2">
      <c r="A3" s="122" t="s">
        <v>1</v>
      </c>
      <c r="B3" s="77" t="s">
        <v>15</v>
      </c>
    </row>
    <row r="4" spans="1:2">
      <c r="A4" s="124">
        <v>1</v>
      </c>
      <c r="B4">
        <v>18.674275362444785</v>
      </c>
    </row>
    <row r="5" spans="1:2">
      <c r="A5" s="124">
        <v>32</v>
      </c>
      <c r="B5">
        <v>18.703797417251433</v>
      </c>
    </row>
    <row r="6" spans="1:2">
      <c r="A6" s="124">
        <v>61</v>
      </c>
      <c r="B6">
        <v>18.775793421238372</v>
      </c>
    </row>
    <row r="7" spans="1:2">
      <c r="A7" s="124">
        <v>92</v>
      </c>
      <c r="B7">
        <v>18.936402033322732</v>
      </c>
    </row>
    <row r="8" spans="1:2">
      <c r="A8" s="124">
        <v>122</v>
      </c>
      <c r="B8">
        <v>18.403197016950415</v>
      </c>
    </row>
    <row r="9" spans="1:2">
      <c r="A9" s="124">
        <v>153</v>
      </c>
      <c r="B9">
        <v>17.992711584303983</v>
      </c>
    </row>
    <row r="10" spans="1:2">
      <c r="A10" s="124">
        <v>183</v>
      </c>
      <c r="B10">
        <v>17.689545468952797</v>
      </c>
    </row>
    <row r="11" spans="1:2">
      <c r="A11" s="124">
        <v>214</v>
      </c>
      <c r="B11">
        <v>18.069614666784194</v>
      </c>
    </row>
    <row r="12" spans="1:2">
      <c r="A12" s="124">
        <v>245</v>
      </c>
      <c r="B12">
        <v>17.341874151224715</v>
      </c>
    </row>
    <row r="13" spans="1:2">
      <c r="A13" s="124">
        <v>275</v>
      </c>
      <c r="B13">
        <v>18.102398784556055</v>
      </c>
    </row>
    <row r="14" spans="1:2">
      <c r="A14" s="124">
        <v>306</v>
      </c>
      <c r="B14">
        <v>19.419584603760764</v>
      </c>
    </row>
    <row r="15" spans="1:2">
      <c r="A15" s="124">
        <v>336</v>
      </c>
      <c r="B15">
        <v>20.744051160870857</v>
      </c>
    </row>
    <row r="16" spans="1:2">
      <c r="A16" s="124">
        <v>367</v>
      </c>
      <c r="B16">
        <v>20.978581834536197</v>
      </c>
    </row>
    <row r="17" spans="1:2">
      <c r="A17" s="124">
        <v>398</v>
      </c>
      <c r="B17">
        <v>21.679149848206194</v>
      </c>
    </row>
    <row r="18" spans="1:2">
      <c r="A18" s="124">
        <v>426</v>
      </c>
      <c r="B18">
        <v>22.347583950683855</v>
      </c>
    </row>
    <row r="19" spans="1:2">
      <c r="A19" s="124">
        <v>457</v>
      </c>
      <c r="B19">
        <v>24.409716994827221</v>
      </c>
    </row>
    <row r="20" spans="1:2">
      <c r="A20" s="124">
        <v>487</v>
      </c>
      <c r="B20">
        <v>23.064012684863567</v>
      </c>
    </row>
    <row r="21" spans="1:2">
      <c r="A21" s="124">
        <v>518</v>
      </c>
      <c r="B21">
        <v>25.23846620596035</v>
      </c>
    </row>
    <row r="22" spans="1:2">
      <c r="A22" s="124">
        <v>548</v>
      </c>
      <c r="B22">
        <v>23.144848553708101</v>
      </c>
    </row>
    <row r="23" spans="1:2">
      <c r="A23" s="124">
        <v>579</v>
      </c>
      <c r="B23">
        <v>23.077177713844382</v>
      </c>
    </row>
    <row r="24" spans="1:2">
      <c r="A24" s="124">
        <v>610</v>
      </c>
      <c r="B24">
        <v>22.590468316860235</v>
      </c>
    </row>
    <row r="25" spans="1:2">
      <c r="A25" s="124">
        <v>640</v>
      </c>
      <c r="B25">
        <v>22.252901618408931</v>
      </c>
    </row>
    <row r="26" spans="1:2">
      <c r="A26" s="124">
        <v>671</v>
      </c>
      <c r="B26">
        <v>22.375074777652795</v>
      </c>
    </row>
    <row r="27" spans="1:2">
      <c r="A27" s="124">
        <v>701</v>
      </c>
      <c r="B27">
        <v>21.680215141029681</v>
      </c>
    </row>
    <row r="28" spans="1:2">
      <c r="A28" s="124">
        <v>732</v>
      </c>
      <c r="B28">
        <v>22.340290796033571</v>
      </c>
    </row>
    <row r="29" spans="1:2">
      <c r="A29" s="124">
        <v>763</v>
      </c>
      <c r="B29">
        <v>22.459957452460401</v>
      </c>
    </row>
    <row r="30" spans="1:2">
      <c r="A30" s="124">
        <v>791</v>
      </c>
      <c r="B30">
        <v>22.410652288217342</v>
      </c>
    </row>
    <row r="31" spans="1:2">
      <c r="A31" s="124">
        <v>822</v>
      </c>
      <c r="B31">
        <v>22.823108698497851</v>
      </c>
    </row>
    <row r="32" spans="1:2">
      <c r="A32" s="124">
        <v>852</v>
      </c>
      <c r="B32">
        <v>22.4279544933298</v>
      </c>
    </row>
    <row r="33" spans="1:2">
      <c r="A33" s="124">
        <v>883</v>
      </c>
      <c r="B33">
        <v>21.963742295514628</v>
      </c>
    </row>
    <row r="34" spans="1:2">
      <c r="A34" s="124">
        <v>913</v>
      </c>
      <c r="B34">
        <v>22.385686589401367</v>
      </c>
    </row>
    <row r="35" spans="1:2">
      <c r="A35" s="124">
        <v>944</v>
      </c>
      <c r="B35">
        <v>23.168671834092855</v>
      </c>
    </row>
    <row r="36" spans="1:2">
      <c r="A36" s="124">
        <v>975</v>
      </c>
      <c r="B36">
        <v>22.856566381954501</v>
      </c>
    </row>
    <row r="37" spans="1:2">
      <c r="A37" s="124">
        <v>1005</v>
      </c>
      <c r="B37">
        <v>20.604425401859814</v>
      </c>
    </row>
    <row r="38" spans="1:2">
      <c r="A38" s="124">
        <v>1036</v>
      </c>
      <c r="B38">
        <v>20.40854125507218</v>
      </c>
    </row>
    <row r="39" spans="1:2">
      <c r="A39" s="124">
        <v>1066</v>
      </c>
      <c r="B39">
        <v>19.633232126823842</v>
      </c>
    </row>
    <row r="40" spans="1:2">
      <c r="A40" s="124">
        <v>1097</v>
      </c>
      <c r="B40">
        <v>20.318132053828496</v>
      </c>
    </row>
    <row r="41" spans="1:2">
      <c r="A41" s="124">
        <v>1128</v>
      </c>
      <c r="B41">
        <v>20.107051517552815</v>
      </c>
    </row>
    <row r="42" spans="1:2">
      <c r="A42" s="124">
        <v>1156</v>
      </c>
      <c r="B42">
        <v>19.884560384872838</v>
      </c>
    </row>
    <row r="43" spans="1:2">
      <c r="A43" s="124">
        <v>1187</v>
      </c>
      <c r="B43">
        <v>18.980022601826271</v>
      </c>
    </row>
    <row r="44" spans="1:2">
      <c r="A44" s="124">
        <v>1217</v>
      </c>
      <c r="B44">
        <v>18.954858723039877</v>
      </c>
    </row>
    <row r="45" spans="1:2">
      <c r="A45" s="124">
        <v>1248</v>
      </c>
      <c r="B45">
        <v>17.818551722968522</v>
      </c>
    </row>
    <row r="46" spans="1:2">
      <c r="A46" s="124">
        <v>1278</v>
      </c>
      <c r="B46">
        <v>16.918178414766658</v>
      </c>
    </row>
    <row r="47" spans="1:2">
      <c r="A47" s="124">
        <v>1309</v>
      </c>
      <c r="B47">
        <v>16.299118790903499</v>
      </c>
    </row>
    <row r="48" spans="1:2">
      <c r="A48" s="124">
        <v>1340</v>
      </c>
      <c r="B48">
        <v>15.654359115196916</v>
      </c>
    </row>
    <row r="49" spans="1:2">
      <c r="A49" s="124">
        <v>1370</v>
      </c>
      <c r="B49">
        <v>15.252943825778841</v>
      </c>
    </row>
    <row r="50" spans="1:2">
      <c r="A50" s="124">
        <v>1401</v>
      </c>
      <c r="B50">
        <v>15.407877534297898</v>
      </c>
    </row>
    <row r="51" spans="1:2">
      <c r="A51" s="124">
        <v>1431</v>
      </c>
      <c r="B51">
        <v>16.042894140050144</v>
      </c>
    </row>
    <row r="52" spans="1:2">
      <c r="A52" s="124">
        <v>1462</v>
      </c>
      <c r="B52">
        <v>15.861833914033639</v>
      </c>
    </row>
    <row r="53" spans="1:2">
      <c r="A53" s="124">
        <v>1493</v>
      </c>
      <c r="B53">
        <v>15.021498380331437</v>
      </c>
    </row>
    <row r="54" spans="1:2">
      <c r="A54" s="124">
        <v>1522</v>
      </c>
      <c r="B54">
        <v>15.081930176258865</v>
      </c>
    </row>
    <row r="55" spans="1:2">
      <c r="A55" s="124">
        <v>1553</v>
      </c>
      <c r="B55">
        <v>15.565490611691486</v>
      </c>
    </row>
    <row r="56" spans="1:2">
      <c r="A56" s="124">
        <v>1583</v>
      </c>
      <c r="B56">
        <v>15.525820896254638</v>
      </c>
    </row>
    <row r="57" spans="1:2">
      <c r="A57" s="124">
        <v>1614</v>
      </c>
      <c r="B57">
        <v>15.474433638652656</v>
      </c>
    </row>
    <row r="58" spans="1:2">
      <c r="A58" s="124">
        <v>1644</v>
      </c>
      <c r="B58">
        <v>16.036401629624109</v>
      </c>
    </row>
    <row r="59" spans="1:2">
      <c r="A59" s="124">
        <v>1675</v>
      </c>
      <c r="B59">
        <v>16.304651978851034</v>
      </c>
    </row>
    <row r="60" spans="1:2">
      <c r="A60" s="124">
        <v>1706</v>
      </c>
      <c r="B60">
        <v>16.742600049163688</v>
      </c>
    </row>
    <row r="61" spans="1:2">
      <c r="A61" s="124">
        <v>1736</v>
      </c>
      <c r="B61">
        <v>17.633197370821406</v>
      </c>
    </row>
    <row r="62" spans="1:2">
      <c r="A62" s="124">
        <v>1767</v>
      </c>
      <c r="B62">
        <v>18.076200223770066</v>
      </c>
    </row>
    <row r="63" spans="1:2">
      <c r="A63" s="124">
        <v>1797</v>
      </c>
      <c r="B63">
        <v>18.159679118703195</v>
      </c>
    </row>
    <row r="64" spans="1:2">
      <c r="A64" s="124">
        <v>1828</v>
      </c>
      <c r="B64">
        <v>18.459852032455846</v>
      </c>
    </row>
    <row r="65" spans="1:2">
      <c r="A65" s="124">
        <v>1859</v>
      </c>
      <c r="B65">
        <v>19.168996375829835</v>
      </c>
    </row>
    <row r="66" spans="1:2">
      <c r="A66" s="124">
        <v>1887</v>
      </c>
      <c r="B66">
        <v>19.831506074218421</v>
      </c>
    </row>
    <row r="67" spans="1:2">
      <c r="A67" s="124">
        <v>1918</v>
      </c>
      <c r="B67">
        <v>19.482927524711283</v>
      </c>
    </row>
    <row r="68" spans="1:2">
      <c r="A68" s="124">
        <v>1948</v>
      </c>
      <c r="B68">
        <v>18.629487509845124</v>
      </c>
    </row>
    <row r="69" spans="1:2">
      <c r="A69" s="124">
        <v>1979</v>
      </c>
      <c r="B69">
        <v>18.735862386183531</v>
      </c>
    </row>
    <row r="70" spans="1:2">
      <c r="A70" s="124">
        <v>2009</v>
      </c>
      <c r="B70">
        <v>19.205883309548053</v>
      </c>
    </row>
    <row r="71" spans="1:2">
      <c r="A71" s="124">
        <v>2040</v>
      </c>
      <c r="B71">
        <v>19.573308430803724</v>
      </c>
    </row>
    <row r="72" spans="1:2">
      <c r="A72" s="124">
        <v>2071</v>
      </c>
      <c r="B72">
        <v>19.74349241969778</v>
      </c>
    </row>
    <row r="73" spans="1:2">
      <c r="A73" s="124">
        <v>2101</v>
      </c>
      <c r="B73">
        <v>19.897394814329534</v>
      </c>
    </row>
    <row r="74" spans="1:2">
      <c r="A74" s="124">
        <v>2132</v>
      </c>
      <c r="B74">
        <v>19.443525693264984</v>
      </c>
    </row>
    <row r="75" spans="1:2">
      <c r="A75" s="124">
        <v>2162</v>
      </c>
      <c r="B75">
        <v>19.577960809096123</v>
      </c>
    </row>
    <row r="76" spans="1:2">
      <c r="A76" s="124">
        <v>2193</v>
      </c>
      <c r="B76">
        <v>20.132402260807897</v>
      </c>
    </row>
    <row r="77" spans="1:2">
      <c r="A77" s="124">
        <v>2224</v>
      </c>
      <c r="B77">
        <v>19.866752563675892</v>
      </c>
    </row>
    <row r="78" spans="1:2">
      <c r="A78" s="124">
        <v>2252</v>
      </c>
      <c r="B78">
        <v>19.259453020854114</v>
      </c>
    </row>
    <row r="79" spans="1:2">
      <c r="A79" s="124">
        <v>2283</v>
      </c>
      <c r="B79">
        <v>18.876204996115884</v>
      </c>
    </row>
    <row r="80" spans="1:2">
      <c r="A80" s="124">
        <v>2313</v>
      </c>
      <c r="B80">
        <v>18.054044460926391</v>
      </c>
    </row>
    <row r="81" spans="1:2">
      <c r="A81" s="124">
        <v>2344</v>
      </c>
      <c r="B81">
        <v>18.172666376497492</v>
      </c>
    </row>
    <row r="82" spans="1:2">
      <c r="A82" s="124">
        <v>2374</v>
      </c>
      <c r="B82">
        <v>18.195200143513738</v>
      </c>
    </row>
    <row r="83" spans="1:2">
      <c r="A83" s="124">
        <v>2405</v>
      </c>
      <c r="B83">
        <v>18.967251477549294</v>
      </c>
    </row>
    <row r="84" spans="1:2">
      <c r="A84" s="124">
        <v>2436</v>
      </c>
      <c r="B84">
        <v>19.20099368200135</v>
      </c>
    </row>
    <row r="85" spans="1:2">
      <c r="A85" s="124">
        <v>2466</v>
      </c>
      <c r="B85">
        <v>18.095380908869092</v>
      </c>
    </row>
    <row r="86" spans="1:2">
      <c r="A86" s="124">
        <v>2497</v>
      </c>
      <c r="B86">
        <v>18.141851654007951</v>
      </c>
    </row>
    <row r="87" spans="1:2">
      <c r="A87" s="124">
        <v>2527</v>
      </c>
      <c r="B87">
        <v>17.660003667768649</v>
      </c>
    </row>
    <row r="88" spans="1:2">
      <c r="A88" s="124">
        <v>2558</v>
      </c>
      <c r="B88">
        <v>17.21891385370597</v>
      </c>
    </row>
    <row r="89" spans="1:2">
      <c r="A89" s="124">
        <v>2589</v>
      </c>
      <c r="B89">
        <v>16.217071288766142</v>
      </c>
    </row>
    <row r="90" spans="1:2">
      <c r="A90" s="124">
        <v>2617</v>
      </c>
      <c r="B90">
        <v>14.687545255978639</v>
      </c>
    </row>
    <row r="91" spans="1:2">
      <c r="A91" s="124">
        <v>2648</v>
      </c>
      <c r="B91">
        <v>14.669709905602732</v>
      </c>
    </row>
    <row r="92" spans="1:2">
      <c r="A92" s="124">
        <v>2678</v>
      </c>
      <c r="B92">
        <v>13.790107153424238</v>
      </c>
    </row>
    <row r="93" spans="1:2">
      <c r="A93" s="124">
        <v>2709</v>
      </c>
      <c r="B93">
        <v>13.144269952673197</v>
      </c>
    </row>
    <row r="94" spans="1:2">
      <c r="A94" s="124">
        <v>2739</v>
      </c>
      <c r="B94">
        <v>13.585007357961834</v>
      </c>
    </row>
    <row r="95" spans="1:2">
      <c r="A95" s="124">
        <v>2770</v>
      </c>
      <c r="B95">
        <v>12.513471604446606</v>
      </c>
    </row>
    <row r="96" spans="1:2">
      <c r="A96" s="124">
        <v>2801</v>
      </c>
      <c r="B96">
        <v>12.328569657736622</v>
      </c>
    </row>
    <row r="97" spans="1:2">
      <c r="A97" s="124">
        <v>2831</v>
      </c>
      <c r="B97">
        <v>10.831840153050599</v>
      </c>
    </row>
    <row r="98" spans="1:2">
      <c r="A98" s="124">
        <v>2862</v>
      </c>
      <c r="B98">
        <v>10.591177559189783</v>
      </c>
    </row>
    <row r="99" spans="1:2">
      <c r="A99" s="124">
        <v>2892</v>
      </c>
      <c r="B99">
        <v>11.33330623581117</v>
      </c>
    </row>
    <row r="100" spans="1:2">
      <c r="A100" s="124">
        <v>2923</v>
      </c>
      <c r="B100">
        <v>11.902968628266974</v>
      </c>
    </row>
    <row r="101" spans="1:2">
      <c r="A101" s="124">
        <v>2954</v>
      </c>
      <c r="B101">
        <v>11.554846295144792</v>
      </c>
    </row>
    <row r="102" spans="1:2">
      <c r="A102" s="124">
        <v>2983</v>
      </c>
      <c r="B102">
        <v>11.984662664464292</v>
      </c>
    </row>
    <row r="103" spans="1:2">
      <c r="A103" s="124">
        <v>3014</v>
      </c>
      <c r="B103">
        <v>12.448889158370367</v>
      </c>
    </row>
    <row r="104" spans="1:2">
      <c r="A104" s="124">
        <v>3044</v>
      </c>
      <c r="B104">
        <v>13.078451355438336</v>
      </c>
    </row>
    <row r="105" spans="1:2">
      <c r="A105" s="124">
        <v>3075</v>
      </c>
      <c r="B105">
        <v>13.051684129229988</v>
      </c>
    </row>
    <row r="106" spans="1:2">
      <c r="A106" s="124">
        <v>3105</v>
      </c>
      <c r="B106">
        <v>13.345487104834403</v>
      </c>
    </row>
    <row r="107" spans="1:2">
      <c r="A107" s="124">
        <v>3136</v>
      </c>
      <c r="B107">
        <v>13.884232895208616</v>
      </c>
    </row>
    <row r="108" spans="1:2">
      <c r="A108" s="124">
        <v>3167</v>
      </c>
      <c r="B108">
        <v>13.701442268825108</v>
      </c>
    </row>
    <row r="109" spans="1:2">
      <c r="A109" s="124">
        <v>3197</v>
      </c>
      <c r="B109">
        <v>13.690810359178707</v>
      </c>
    </row>
    <row r="110" spans="1:2">
      <c r="A110" s="124">
        <v>3228</v>
      </c>
      <c r="B110">
        <v>14.43501409125626</v>
      </c>
    </row>
    <row r="111" spans="1:2">
      <c r="A111" s="124">
        <v>3258</v>
      </c>
      <c r="B111">
        <v>14.582482908962442</v>
      </c>
    </row>
    <row r="112" spans="1:2">
      <c r="A112" s="124">
        <v>3289</v>
      </c>
      <c r="B112">
        <v>14.764418456441357</v>
      </c>
    </row>
    <row r="113" spans="1:2">
      <c r="A113" s="124">
        <v>3320</v>
      </c>
      <c r="B113">
        <v>14.167157516701369</v>
      </c>
    </row>
    <row r="114" spans="1:2">
      <c r="A114" s="124">
        <v>3348</v>
      </c>
      <c r="B114">
        <v>14.336058380586218</v>
      </c>
    </row>
    <row r="115" spans="1:2">
      <c r="A115" s="124">
        <v>3379</v>
      </c>
      <c r="B115">
        <v>14.64519860308612</v>
      </c>
    </row>
    <row r="116" spans="1:2">
      <c r="A116" s="124">
        <v>3409</v>
      </c>
      <c r="B116">
        <v>14.953509786582782</v>
      </c>
    </row>
    <row r="117" spans="1:2">
      <c r="A117" s="124">
        <v>3440</v>
      </c>
      <c r="B117">
        <v>15.040444676081</v>
      </c>
    </row>
    <row r="118" spans="1:2">
      <c r="A118" s="124">
        <v>3470</v>
      </c>
      <c r="B118">
        <v>15.231503240497688</v>
      </c>
    </row>
    <row r="119" spans="1:2">
      <c r="A119" s="124">
        <v>3501</v>
      </c>
      <c r="B119">
        <v>15.417580706254766</v>
      </c>
    </row>
    <row r="120" spans="1:2">
      <c r="A120" s="124">
        <v>3532</v>
      </c>
      <c r="B120">
        <v>15.254446436821183</v>
      </c>
    </row>
    <row r="121" spans="1:2">
      <c r="A121" s="124">
        <v>3562</v>
      </c>
      <c r="B121">
        <v>14.988845296121768</v>
      </c>
    </row>
    <row r="122" spans="1:2">
      <c r="A122" s="124">
        <v>3593</v>
      </c>
      <c r="B122">
        <v>14.745631176824595</v>
      </c>
    </row>
    <row r="123" spans="1:2">
      <c r="A123" s="124">
        <v>3623</v>
      </c>
      <c r="B123">
        <v>14.750638489265041</v>
      </c>
    </row>
    <row r="124" spans="1:2">
      <c r="A124" s="124">
        <v>3654</v>
      </c>
      <c r="B124">
        <v>14.54788504056415</v>
      </c>
    </row>
    <row r="125" spans="1:2">
      <c r="A125" s="124">
        <v>3685</v>
      </c>
      <c r="B125">
        <v>14.002037903032701</v>
      </c>
    </row>
    <row r="126" spans="1:2">
      <c r="A126" s="124">
        <v>3713</v>
      </c>
      <c r="B126">
        <v>14.050006965077822</v>
      </c>
    </row>
    <row r="127" spans="1:2">
      <c r="A127" s="124">
        <v>3744</v>
      </c>
      <c r="B127">
        <v>13.559883620820081</v>
      </c>
    </row>
    <row r="128" spans="1:2">
      <c r="A128" s="124">
        <v>3774</v>
      </c>
      <c r="B128">
        <v>13.568792287251455</v>
      </c>
    </row>
    <row r="129" spans="1:2">
      <c r="A129" s="124">
        <v>3805</v>
      </c>
      <c r="B129">
        <v>13.019657302315938</v>
      </c>
    </row>
    <row r="130" spans="1:2">
      <c r="A130" s="124">
        <v>3835</v>
      </c>
      <c r="B130">
        <v>12.34258125998522</v>
      </c>
    </row>
    <row r="131" spans="1:2">
      <c r="A131" s="124">
        <v>3866</v>
      </c>
      <c r="B131">
        <v>12.745055150886254</v>
      </c>
    </row>
    <row r="132" spans="1:2">
      <c r="A132" s="124">
        <v>3897</v>
      </c>
      <c r="B132">
        <v>12.937161101070851</v>
      </c>
    </row>
    <row r="133" spans="1:2">
      <c r="A133" s="124">
        <v>3927</v>
      </c>
      <c r="B133">
        <v>13.918866656445818</v>
      </c>
    </row>
    <row r="134" spans="1:2">
      <c r="A134" s="124">
        <v>3958</v>
      </c>
      <c r="B134">
        <v>14.164523175780353</v>
      </c>
    </row>
    <row r="135" spans="1:2">
      <c r="A135" s="124">
        <v>3988</v>
      </c>
      <c r="B135">
        <v>13.741478417781551</v>
      </c>
    </row>
    <row r="136" spans="1:2">
      <c r="A136" s="124">
        <v>4019</v>
      </c>
      <c r="B136">
        <v>14.049215181401211</v>
      </c>
    </row>
    <row r="137" spans="1:2">
      <c r="A137" s="124">
        <v>4050</v>
      </c>
      <c r="B137">
        <v>14.721488469928303</v>
      </c>
    </row>
    <row r="138" spans="1:2">
      <c r="A138" s="124">
        <v>4078</v>
      </c>
      <c r="B138">
        <v>14.370623221979532</v>
      </c>
    </row>
    <row r="139" spans="1:2">
      <c r="A139" s="124">
        <v>4109</v>
      </c>
      <c r="B139">
        <v>14.75293542032936</v>
      </c>
    </row>
    <row r="140" spans="1:2">
      <c r="A140" s="124">
        <v>4139</v>
      </c>
      <c r="B140">
        <v>15.047660591685043</v>
      </c>
    </row>
    <row r="141" spans="1:2">
      <c r="A141" s="124">
        <v>4170</v>
      </c>
      <c r="B141">
        <v>15.328355684719286</v>
      </c>
    </row>
    <row r="142" spans="1:2">
      <c r="A142" s="124">
        <v>4200</v>
      </c>
      <c r="B142">
        <v>15.083110578700266</v>
      </c>
    </row>
    <row r="143" spans="1:2">
      <c r="A143" s="124">
        <v>4231</v>
      </c>
      <c r="B143">
        <v>13.899790665654448</v>
      </c>
    </row>
    <row r="144" spans="1:2">
      <c r="A144" s="124">
        <v>4262</v>
      </c>
      <c r="B144">
        <v>12.997953983252437</v>
      </c>
    </row>
    <row r="145" spans="1:2">
      <c r="A145" s="124">
        <v>4292</v>
      </c>
      <c r="B145">
        <v>13.066472850619199</v>
      </c>
    </row>
    <row r="146" spans="1:2">
      <c r="A146" s="124">
        <v>4323</v>
      </c>
      <c r="B146">
        <v>13.727997586413098</v>
      </c>
    </row>
    <row r="147" spans="1:2">
      <c r="A147" s="124">
        <v>4353</v>
      </c>
      <c r="B147">
        <v>13.929258419578245</v>
      </c>
    </row>
    <row r="148" spans="1:2">
      <c r="A148" s="124">
        <v>4384</v>
      </c>
      <c r="B148">
        <v>13.794952631845829</v>
      </c>
    </row>
    <row r="149" spans="1:2">
      <c r="A149" s="124">
        <v>4415</v>
      </c>
      <c r="B149">
        <v>13.531634369686602</v>
      </c>
    </row>
    <row r="150" spans="1:2">
      <c r="A150" s="124">
        <v>4444</v>
      </c>
      <c r="B150">
        <v>13.639769173944174</v>
      </c>
    </row>
    <row r="151" spans="1:2">
      <c r="A151" s="124">
        <v>4475</v>
      </c>
      <c r="B151">
        <v>13.654392690553239</v>
      </c>
    </row>
    <row r="152" spans="1:2">
      <c r="A152" s="124">
        <v>4505</v>
      </c>
      <c r="B152">
        <v>13.645500685612376</v>
      </c>
    </row>
    <row r="153" spans="1:2">
      <c r="A153" s="124">
        <v>4536</v>
      </c>
      <c r="B153">
        <v>13.785417404502532</v>
      </c>
    </row>
    <row r="154" spans="1:2">
      <c r="A154" s="124">
        <v>4566</v>
      </c>
      <c r="B154">
        <v>13.802876645015786</v>
      </c>
    </row>
    <row r="155" spans="1:2">
      <c r="A155" s="124">
        <v>4597</v>
      </c>
      <c r="B155">
        <v>13.984761763426281</v>
      </c>
    </row>
    <row r="156" spans="1:2">
      <c r="A156" s="124">
        <v>4628</v>
      </c>
      <c r="B156">
        <v>13.926285001315877</v>
      </c>
    </row>
    <row r="157" spans="1:2">
      <c r="A157" s="124">
        <v>4658</v>
      </c>
      <c r="B157">
        <v>13.905092701178468</v>
      </c>
    </row>
    <row r="158" spans="1:2">
      <c r="A158" s="124">
        <v>4689</v>
      </c>
      <c r="B158">
        <v>13.749541018606534</v>
      </c>
    </row>
    <row r="159" spans="1:2">
      <c r="A159" s="124">
        <v>4719</v>
      </c>
      <c r="B159">
        <v>13.388999452579636</v>
      </c>
    </row>
    <row r="160" spans="1:2">
      <c r="A160" s="124">
        <v>4750</v>
      </c>
      <c r="B160">
        <v>13.148088791761564</v>
      </c>
    </row>
    <row r="161" spans="1:2">
      <c r="A161" s="124">
        <v>4781</v>
      </c>
      <c r="B161">
        <v>12.682960516236761</v>
      </c>
    </row>
    <row r="162" spans="1:2">
      <c r="A162" s="124">
        <v>4809</v>
      </c>
      <c r="B162">
        <v>12.443453515183661</v>
      </c>
    </row>
    <row r="163" spans="1:2">
      <c r="A163" s="124">
        <v>4840</v>
      </c>
      <c r="B163">
        <v>12.433067081795164</v>
      </c>
    </row>
    <row r="164" spans="1:2">
      <c r="A164" s="124">
        <v>4870</v>
      </c>
      <c r="B164">
        <v>12.221401061154126</v>
      </c>
    </row>
    <row r="165" spans="1:2">
      <c r="A165" s="124">
        <v>4901</v>
      </c>
      <c r="B165">
        <v>11.491962852761228</v>
      </c>
    </row>
    <row r="166" spans="1:2">
      <c r="A166" s="124">
        <v>4931</v>
      </c>
      <c r="B166">
        <v>11.534022795459858</v>
      </c>
    </row>
    <row r="167" spans="1:2">
      <c r="A167" s="124">
        <v>4962</v>
      </c>
      <c r="B167">
        <v>11.846840543564625</v>
      </c>
    </row>
    <row r="168" spans="1:2">
      <c r="A168" s="124">
        <v>4993</v>
      </c>
      <c r="B168">
        <v>11.843316826625971</v>
      </c>
    </row>
    <row r="169" spans="1:2">
      <c r="A169" s="124">
        <v>5023</v>
      </c>
      <c r="B169">
        <v>11.471490240312288</v>
      </c>
    </row>
    <row r="170" spans="1:2">
      <c r="A170" s="124">
        <v>5054</v>
      </c>
      <c r="B170">
        <v>11.072537845038008</v>
      </c>
    </row>
    <row r="171" spans="1:2">
      <c r="A171" s="124">
        <v>5084</v>
      </c>
      <c r="B171">
        <v>11.174040870036794</v>
      </c>
    </row>
    <row r="172" spans="1:2">
      <c r="A172" s="124">
        <v>5115</v>
      </c>
      <c r="B172">
        <v>11.636092105046133</v>
      </c>
    </row>
    <row r="173" spans="1:2">
      <c r="A173" s="124">
        <v>5146</v>
      </c>
      <c r="B173">
        <v>11.910233879798239</v>
      </c>
    </row>
    <row r="174" spans="1:2">
      <c r="A174" s="124">
        <v>5174</v>
      </c>
      <c r="B174">
        <v>11.685526018836828</v>
      </c>
    </row>
    <row r="175" spans="1:2">
      <c r="A175" s="124">
        <v>5205</v>
      </c>
      <c r="B175">
        <v>11.522662536200233</v>
      </c>
    </row>
    <row r="176" spans="1:2">
      <c r="A176" s="124">
        <v>5235</v>
      </c>
      <c r="B176">
        <v>11.479008694164481</v>
      </c>
    </row>
    <row r="177" spans="1:2">
      <c r="A177" s="124">
        <v>5266</v>
      </c>
      <c r="B177">
        <v>11.428715168831884</v>
      </c>
    </row>
    <row r="178" spans="1:2">
      <c r="A178" s="124">
        <v>5296</v>
      </c>
      <c r="B178">
        <v>10.694345183040138</v>
      </c>
    </row>
    <row r="179" spans="1:2">
      <c r="A179" s="124">
        <v>5327</v>
      </c>
      <c r="B179">
        <v>10.492046265076436</v>
      </c>
    </row>
    <row r="180" spans="1:2">
      <c r="A180" s="124">
        <v>5358</v>
      </c>
      <c r="B180">
        <v>10.500497301802131</v>
      </c>
    </row>
    <row r="181" spans="1:2">
      <c r="A181" s="124">
        <v>5388</v>
      </c>
      <c r="B181">
        <v>10.612759466126223</v>
      </c>
    </row>
    <row r="182" spans="1:2">
      <c r="A182" s="124">
        <v>5419</v>
      </c>
      <c r="B182">
        <v>10.516917642992127</v>
      </c>
    </row>
    <row r="183" spans="1:2">
      <c r="A183" s="124">
        <v>5449</v>
      </c>
      <c r="B183">
        <v>10.172217991997863</v>
      </c>
    </row>
    <row r="184" spans="1:2">
      <c r="A184" s="124">
        <v>5480</v>
      </c>
      <c r="B184">
        <v>10.359834197757271</v>
      </c>
    </row>
    <row r="185" spans="1:2">
      <c r="A185" s="124">
        <v>5511</v>
      </c>
      <c r="B185">
        <v>10.329786209660693</v>
      </c>
    </row>
    <row r="186" spans="1:2">
      <c r="A186" s="124">
        <v>5539</v>
      </c>
      <c r="B186">
        <v>10.707013188682813</v>
      </c>
    </row>
    <row r="187" spans="1:2">
      <c r="A187" s="124">
        <v>5570</v>
      </c>
      <c r="B187">
        <v>11.40112378900019</v>
      </c>
    </row>
    <row r="188" spans="1:2">
      <c r="A188" s="124">
        <v>5600</v>
      </c>
      <c r="B188">
        <v>11.026929876471321</v>
      </c>
    </row>
    <row r="189" spans="1:2">
      <c r="A189" s="124">
        <v>5631</v>
      </c>
      <c r="B189">
        <v>11.154262189096348</v>
      </c>
    </row>
    <row r="190" spans="1:2">
      <c r="A190" s="124">
        <v>5661</v>
      </c>
      <c r="B190">
        <v>11.11362939394961</v>
      </c>
    </row>
    <row r="191" spans="1:2">
      <c r="A191" s="124">
        <v>5692</v>
      </c>
      <c r="B191">
        <v>11.584831641604605</v>
      </c>
    </row>
    <row r="192" spans="1:2">
      <c r="A192" s="124">
        <v>5723</v>
      </c>
      <c r="B192">
        <v>12.011570757825899</v>
      </c>
    </row>
    <row r="193" spans="1:2">
      <c r="A193" s="124">
        <v>5753</v>
      </c>
      <c r="B193">
        <v>12.549076133220163</v>
      </c>
    </row>
    <row r="194" spans="1:2">
      <c r="A194" s="124">
        <v>5784</v>
      </c>
      <c r="B194">
        <v>12.85771445355932</v>
      </c>
    </row>
    <row r="195" spans="1:2">
      <c r="A195" s="124">
        <v>5814</v>
      </c>
      <c r="B195">
        <v>12.878444602186001</v>
      </c>
    </row>
    <row r="196" spans="1:2">
      <c r="A196" s="124">
        <v>5845</v>
      </c>
      <c r="B196">
        <v>12.543563692516178</v>
      </c>
    </row>
    <row r="197" spans="1:2">
      <c r="A197" s="124">
        <v>5876</v>
      </c>
      <c r="B197">
        <v>12.354652326458806</v>
      </c>
    </row>
    <row r="198" spans="1:2">
      <c r="A198" s="124">
        <v>5905</v>
      </c>
      <c r="B198">
        <v>12.177052795748487</v>
      </c>
    </row>
    <row r="199" spans="1:2">
      <c r="A199" s="124">
        <v>5936</v>
      </c>
      <c r="B199">
        <v>11.906481776593189</v>
      </c>
    </row>
    <row r="200" spans="1:2">
      <c r="A200" s="124">
        <v>5966</v>
      </c>
      <c r="B200">
        <v>12.026256671905166</v>
      </c>
    </row>
    <row r="201" spans="1:2">
      <c r="A201" s="124">
        <v>5997</v>
      </c>
      <c r="B201">
        <v>11.995961222946589</v>
      </c>
    </row>
    <row r="202" spans="1:2">
      <c r="A202" s="124">
        <v>6027</v>
      </c>
      <c r="B202">
        <v>11.79116527525456</v>
      </c>
    </row>
    <row r="203" spans="1:2">
      <c r="A203" s="124">
        <v>6058</v>
      </c>
      <c r="B203">
        <v>11.732082638874171</v>
      </c>
    </row>
    <row r="204" spans="1:2">
      <c r="A204" s="124">
        <v>6089</v>
      </c>
      <c r="B204">
        <v>11.944552417504481</v>
      </c>
    </row>
    <row r="205" spans="1:2">
      <c r="A205" s="124">
        <v>6119</v>
      </c>
      <c r="B205">
        <v>12.045741763370808</v>
      </c>
    </row>
    <row r="206" spans="1:2">
      <c r="A206" s="124">
        <v>6150</v>
      </c>
      <c r="B206">
        <v>12.053230403230508</v>
      </c>
    </row>
    <row r="207" spans="1:2">
      <c r="A207" s="124">
        <v>6180</v>
      </c>
      <c r="B207">
        <v>11.413559188849499</v>
      </c>
    </row>
    <row r="208" spans="1:2">
      <c r="A208" s="124">
        <v>6211</v>
      </c>
      <c r="B208">
        <v>10.992361427383432</v>
      </c>
    </row>
    <row r="209" spans="1:2">
      <c r="A209" s="124">
        <v>6242</v>
      </c>
      <c r="B209">
        <v>10.063187738735733</v>
      </c>
    </row>
    <row r="210" spans="1:2">
      <c r="A210" s="124">
        <v>6270</v>
      </c>
      <c r="B210">
        <v>10.327157080107884</v>
      </c>
    </row>
    <row r="211" spans="1:2">
      <c r="A211" s="124">
        <v>6301</v>
      </c>
      <c r="B211">
        <v>9.6445311972812391</v>
      </c>
    </row>
    <row r="212" spans="1:2">
      <c r="A212" s="124">
        <v>6331</v>
      </c>
      <c r="B212">
        <v>9.1389888133735813</v>
      </c>
    </row>
    <row r="213" spans="1:2">
      <c r="A213" s="124">
        <v>6362</v>
      </c>
      <c r="B213">
        <v>9.1482202595395865</v>
      </c>
    </row>
    <row r="214" spans="1:2">
      <c r="A214" s="124">
        <v>6392</v>
      </c>
      <c r="B214">
        <v>9.0034723772288068</v>
      </c>
    </row>
    <row r="215" spans="1:2">
      <c r="A215" s="124">
        <v>6423</v>
      </c>
      <c r="B215">
        <v>8.5726804667537824</v>
      </c>
    </row>
    <row r="216" spans="1:2">
      <c r="A216" s="124">
        <v>6454</v>
      </c>
      <c r="B216">
        <v>7.9508232642170631</v>
      </c>
    </row>
    <row r="217" spans="1:2">
      <c r="A217" s="124">
        <v>6484</v>
      </c>
      <c r="B217">
        <v>7.3871337111081461</v>
      </c>
    </row>
    <row r="218" spans="1:2">
      <c r="A218" s="124">
        <v>6515</v>
      </c>
      <c r="B218">
        <v>6.7530136047743072</v>
      </c>
    </row>
    <row r="219" spans="1:2">
      <c r="A219" s="124">
        <v>6545</v>
      </c>
      <c r="B219">
        <v>6.4125938981198196</v>
      </c>
    </row>
    <row r="220" spans="1:2">
      <c r="A220" s="124">
        <v>6576</v>
      </c>
      <c r="B220">
        <v>6.6406460286553495</v>
      </c>
    </row>
    <row r="221" spans="1:2">
      <c r="A221" s="124">
        <v>6607</v>
      </c>
      <c r="B221">
        <v>6.7843435516302817</v>
      </c>
    </row>
    <row r="222" spans="1:2">
      <c r="A222" s="124">
        <v>6635</v>
      </c>
      <c r="B222">
        <v>6.6863557604558936</v>
      </c>
    </row>
    <row r="223" spans="1:2">
      <c r="A223" s="124">
        <v>6666</v>
      </c>
      <c r="B223">
        <v>6.5207277305471587</v>
      </c>
    </row>
    <row r="224" spans="1:2">
      <c r="A224" s="124">
        <v>6696</v>
      </c>
      <c r="B224">
        <v>6.5823632316210814</v>
      </c>
    </row>
    <row r="225" spans="1:2">
      <c r="A225" s="124">
        <v>6727</v>
      </c>
      <c r="B225">
        <v>6.4962913186410542</v>
      </c>
    </row>
    <row r="226" spans="1:2">
      <c r="A226" s="124">
        <v>6757</v>
      </c>
      <c r="B226">
        <v>6.3713240938489895</v>
      </c>
    </row>
    <row r="227" spans="1:2">
      <c r="A227" s="124">
        <v>6788</v>
      </c>
      <c r="B227">
        <v>6.3030737609145921</v>
      </c>
    </row>
    <row r="228" spans="1:2">
      <c r="A228" s="124">
        <v>6819</v>
      </c>
      <c r="B228">
        <v>6.1491705624316779</v>
      </c>
    </row>
    <row r="229" spans="1:2">
      <c r="A229" s="124">
        <v>6849</v>
      </c>
      <c r="B229">
        <v>6.2905153211913216</v>
      </c>
    </row>
    <row r="230" spans="1:2">
      <c r="A230" s="124">
        <v>6880</v>
      </c>
      <c r="B230">
        <v>6.3333274953541538</v>
      </c>
    </row>
    <row r="231" spans="1:2">
      <c r="A231" s="124">
        <v>6910</v>
      </c>
      <c r="B231">
        <v>6.1345804112834319</v>
      </c>
    </row>
    <row r="232" spans="1:2">
      <c r="A232" s="124">
        <v>6941</v>
      </c>
      <c r="B232">
        <v>6.0984676399501021</v>
      </c>
    </row>
    <row r="233" spans="1:2">
      <c r="A233" s="124">
        <v>6972</v>
      </c>
      <c r="B233">
        <v>6.2396927713649788</v>
      </c>
    </row>
    <row r="234" spans="1:2">
      <c r="A234" s="124">
        <v>7000</v>
      </c>
      <c r="B234">
        <v>6.3560740048691429</v>
      </c>
    </row>
    <row r="235" spans="1:2">
      <c r="A235" s="124">
        <v>7031</v>
      </c>
      <c r="B235">
        <v>6.4561395558192727</v>
      </c>
    </row>
    <row r="236" spans="1:2">
      <c r="A236" s="124">
        <v>7061</v>
      </c>
      <c r="B236">
        <v>6.8290022614820307</v>
      </c>
    </row>
    <row r="237" spans="1:2">
      <c r="A237" s="124">
        <v>7092</v>
      </c>
      <c r="B237">
        <v>7.0216152147841306</v>
      </c>
    </row>
    <row r="238" spans="1:2">
      <c r="A238" s="124">
        <v>7122</v>
      </c>
      <c r="B238">
        <v>7.0528371654463111</v>
      </c>
    </row>
    <row r="239" spans="1:2">
      <c r="A239" s="124">
        <v>7153</v>
      </c>
      <c r="B239">
        <v>6.4791311017052751</v>
      </c>
    </row>
    <row r="240" spans="1:2">
      <c r="A240" s="124">
        <v>7184</v>
      </c>
      <c r="B240">
        <v>6.5584816720612613</v>
      </c>
    </row>
    <row r="241" spans="1:2">
      <c r="A241" s="124">
        <v>7214</v>
      </c>
      <c r="B241">
        <v>6.7947041999493001</v>
      </c>
    </row>
    <row r="242" spans="1:2">
      <c r="A242" s="124">
        <v>7245</v>
      </c>
      <c r="B242">
        <v>6.4670225741331322</v>
      </c>
    </row>
    <row r="243" spans="1:2">
      <c r="A243" s="124">
        <v>7275</v>
      </c>
      <c r="B243">
        <v>6.1607170337991768</v>
      </c>
    </row>
    <row r="244" spans="1:2">
      <c r="A244" s="124">
        <v>7306</v>
      </c>
      <c r="B244">
        <v>5.9896677711394384</v>
      </c>
    </row>
    <row r="245" spans="1:2">
      <c r="A245" s="124">
        <v>7337</v>
      </c>
      <c r="B245">
        <v>5.4553476499077727</v>
      </c>
    </row>
    <row r="246" spans="1:2">
      <c r="A246" s="124">
        <v>7366</v>
      </c>
      <c r="B246">
        <v>5.7988227275571589</v>
      </c>
    </row>
    <row r="247" spans="1:2">
      <c r="A247" s="124">
        <v>7397</v>
      </c>
      <c r="B247">
        <v>5.5998587255061851</v>
      </c>
    </row>
    <row r="248" spans="1:2">
      <c r="A248" s="124">
        <v>7427</v>
      </c>
      <c r="B248">
        <v>5.1889504620474938</v>
      </c>
    </row>
    <row r="249" spans="1:2">
      <c r="A249" s="124">
        <v>7458</v>
      </c>
      <c r="B249">
        <v>5.0436396804516184</v>
      </c>
    </row>
    <row r="250" spans="1:2">
      <c r="A250" s="124">
        <v>7488</v>
      </c>
      <c r="B250">
        <v>5.0805929195407948</v>
      </c>
    </row>
    <row r="251" spans="1:2">
      <c r="A251" s="124">
        <v>7519</v>
      </c>
      <c r="B251">
        <v>5.0207010779228565</v>
      </c>
    </row>
    <row r="252" spans="1:2">
      <c r="A252" s="124">
        <v>7550</v>
      </c>
      <c r="B252">
        <v>5.2971627701080575</v>
      </c>
    </row>
    <row r="253" spans="1:2">
      <c r="A253" s="124">
        <v>7580</v>
      </c>
      <c r="B253">
        <v>5.3511773934241553</v>
      </c>
    </row>
    <row r="254" spans="1:2">
      <c r="A254" s="124">
        <v>7611</v>
      </c>
      <c r="B254">
        <v>5.1264079309479254</v>
      </c>
    </row>
    <row r="255" spans="1:2">
      <c r="A255" s="124">
        <v>7641</v>
      </c>
      <c r="B255">
        <v>4.7842410450832471</v>
      </c>
    </row>
    <row r="256" spans="1:2">
      <c r="A256" s="124">
        <v>7672</v>
      </c>
      <c r="B256">
        <v>5.1221841468873732</v>
      </c>
    </row>
    <row r="257" spans="1:2">
      <c r="A257" s="124">
        <v>7703</v>
      </c>
      <c r="B257">
        <v>5.2748571912050455</v>
      </c>
    </row>
    <row r="258" spans="1:2">
      <c r="A258" s="124">
        <v>7731</v>
      </c>
      <c r="B258">
        <v>5.1923481586841751</v>
      </c>
    </row>
    <row r="259" spans="1:2">
      <c r="A259" s="124">
        <v>7762</v>
      </c>
      <c r="B259">
        <v>5.2970859227396732</v>
      </c>
    </row>
    <row r="260" spans="1:2">
      <c r="A260" s="124">
        <v>7792</v>
      </c>
      <c r="B260">
        <v>5.6094692253307743</v>
      </c>
    </row>
    <row r="261" spans="1:2">
      <c r="A261" s="124">
        <v>7823</v>
      </c>
      <c r="B261">
        <v>5.2161109609893197</v>
      </c>
    </row>
    <row r="262" spans="1:2">
      <c r="A262" s="124">
        <v>7853</v>
      </c>
      <c r="B262">
        <v>5.1977793619054706</v>
      </c>
    </row>
    <row r="263" spans="1:2">
      <c r="A263" s="124">
        <v>7884</v>
      </c>
      <c r="B263">
        <v>5.161294823215731</v>
      </c>
    </row>
    <row r="264" spans="1:2">
      <c r="A264" s="124">
        <v>7915</v>
      </c>
      <c r="B264">
        <v>5.3775244254582582</v>
      </c>
    </row>
    <row r="265" spans="1:2">
      <c r="A265" s="124">
        <v>7945</v>
      </c>
      <c r="B265">
        <v>5.4792576780533482</v>
      </c>
    </row>
    <row r="266" spans="1:2">
      <c r="A266" s="124">
        <v>7976</v>
      </c>
      <c r="B266">
        <v>5.838196993200893</v>
      </c>
    </row>
    <row r="267" spans="1:2">
      <c r="A267" s="124">
        <v>8006</v>
      </c>
      <c r="B267">
        <v>6.1141588494172723</v>
      </c>
    </row>
    <row r="268" spans="1:2">
      <c r="A268" s="124">
        <v>8037</v>
      </c>
      <c r="B268">
        <v>6.2870872903471291</v>
      </c>
    </row>
    <row r="269" spans="1:2">
      <c r="A269" s="124">
        <v>8068</v>
      </c>
      <c r="B269">
        <v>6.4613058726969816</v>
      </c>
    </row>
    <row r="270" spans="1:2">
      <c r="A270" s="124">
        <v>8096</v>
      </c>
      <c r="B270">
        <v>6.8213872490360421</v>
      </c>
    </row>
    <row r="271" spans="1:2">
      <c r="A271" s="124">
        <v>8127</v>
      </c>
      <c r="B271">
        <v>7.2732533902098631</v>
      </c>
    </row>
    <row r="272" spans="1:2">
      <c r="A272" s="124">
        <v>8157</v>
      </c>
      <c r="B272">
        <v>7.5934672589193797</v>
      </c>
    </row>
    <row r="273" spans="1:2">
      <c r="A273" s="124">
        <v>8188</v>
      </c>
      <c r="B273">
        <v>7.5579873517551261</v>
      </c>
    </row>
    <row r="274" spans="1:2">
      <c r="A274" s="124">
        <v>8218</v>
      </c>
      <c r="B274">
        <v>7.6020950457740337</v>
      </c>
    </row>
    <row r="275" spans="1:2">
      <c r="A275" s="124">
        <v>8249</v>
      </c>
      <c r="B275">
        <v>8.0200306898957763</v>
      </c>
    </row>
    <row r="276" spans="1:2">
      <c r="A276" s="124">
        <v>8280</v>
      </c>
      <c r="B276">
        <v>8.2650830022843049</v>
      </c>
    </row>
    <row r="277" spans="1:2">
      <c r="A277" s="124">
        <v>8310</v>
      </c>
      <c r="B277">
        <v>8.4321519987618991</v>
      </c>
    </row>
    <row r="278" spans="1:2">
      <c r="A278" s="124">
        <v>8341</v>
      </c>
      <c r="B278">
        <v>7.9982537722698384</v>
      </c>
    </row>
    <row r="279" spans="1:2">
      <c r="A279" s="124">
        <v>8371</v>
      </c>
      <c r="B279">
        <v>7.9646798649400026</v>
      </c>
    </row>
    <row r="280" spans="1:2">
      <c r="A280" s="124">
        <v>8402</v>
      </c>
      <c r="B280">
        <v>8.1542004830691575</v>
      </c>
    </row>
    <row r="281" spans="1:2">
      <c r="A281" s="124">
        <v>8433</v>
      </c>
      <c r="B281">
        <v>8.5333605790659721</v>
      </c>
    </row>
    <row r="282" spans="1:2">
      <c r="A282" s="124">
        <v>8461</v>
      </c>
      <c r="B282">
        <v>8.7007375009785388</v>
      </c>
    </row>
    <row r="283" spans="1:2">
      <c r="A283" s="124">
        <v>8492</v>
      </c>
      <c r="B283">
        <v>8.3728096684638196</v>
      </c>
    </row>
    <row r="284" spans="1:2">
      <c r="A284" s="124">
        <v>8522</v>
      </c>
      <c r="B284">
        <v>8.000497867598213</v>
      </c>
    </row>
    <row r="285" spans="1:2">
      <c r="A285" s="124">
        <v>8553</v>
      </c>
      <c r="B285">
        <v>7.6718252826730815</v>
      </c>
    </row>
    <row r="286" spans="1:2">
      <c r="A286" s="124">
        <v>8583</v>
      </c>
      <c r="B286">
        <v>7.3459851194906509</v>
      </c>
    </row>
    <row r="287" spans="1:2">
      <c r="A287" s="124">
        <v>8614</v>
      </c>
      <c r="B287">
        <v>7.4417831742173721</v>
      </c>
    </row>
    <row r="288" spans="1:2">
      <c r="A288" s="124">
        <v>8645</v>
      </c>
      <c r="B288">
        <v>7.4581838671897946</v>
      </c>
    </row>
    <row r="289" spans="1:2">
      <c r="A289" s="124">
        <v>8675</v>
      </c>
      <c r="B289">
        <v>7.3174003956214815</v>
      </c>
    </row>
    <row r="290" spans="1:2">
      <c r="A290" s="124">
        <v>8706</v>
      </c>
      <c r="B290">
        <v>7.5463279119162339</v>
      </c>
    </row>
    <row r="291" spans="1:2">
      <c r="A291" s="124">
        <v>8736</v>
      </c>
      <c r="B291">
        <v>7.8097391449387477</v>
      </c>
    </row>
    <row r="292" spans="1:2">
      <c r="A292" s="124">
        <v>8767</v>
      </c>
      <c r="B292">
        <v>8.0722494460373806</v>
      </c>
    </row>
    <row r="293" spans="1:2">
      <c r="A293" s="124">
        <v>8798</v>
      </c>
      <c r="B293">
        <v>8.1620662208503596</v>
      </c>
    </row>
    <row r="294" spans="1:2">
      <c r="A294" s="124">
        <v>8827</v>
      </c>
      <c r="B294">
        <v>8.0580770441160929</v>
      </c>
    </row>
    <row r="295" spans="1:2">
      <c r="A295" s="124">
        <v>8858</v>
      </c>
      <c r="B295">
        <v>7.9236203483279795</v>
      </c>
    </row>
    <row r="296" spans="1:2">
      <c r="A296" s="124">
        <v>8888</v>
      </c>
      <c r="B296">
        <v>7.8996983306652897</v>
      </c>
    </row>
    <row r="297" spans="1:2">
      <c r="A297" s="124">
        <v>8919</v>
      </c>
      <c r="B297">
        <v>8.0516769463966451</v>
      </c>
    </row>
    <row r="298" spans="1:2">
      <c r="A298" s="124">
        <v>8949</v>
      </c>
      <c r="B298">
        <v>8.3777121399718322</v>
      </c>
    </row>
    <row r="299" spans="1:2">
      <c r="A299" s="124">
        <v>8980</v>
      </c>
      <c r="B299">
        <v>8.7174183085483268</v>
      </c>
    </row>
    <row r="300" spans="1:2">
      <c r="A300" s="124">
        <v>9011</v>
      </c>
      <c r="B300">
        <v>8.5816703752090486</v>
      </c>
    </row>
    <row r="301" spans="1:2">
      <c r="A301" s="124">
        <v>9041</v>
      </c>
      <c r="B301">
        <v>8.4194910358724204</v>
      </c>
    </row>
    <row r="302" spans="1:2">
      <c r="A302" s="124">
        <v>9072</v>
      </c>
      <c r="B302">
        <v>8.888327361250969</v>
      </c>
    </row>
    <row r="303" spans="1:2">
      <c r="A303" s="124">
        <v>9102</v>
      </c>
      <c r="B303">
        <v>9.3106396804163722</v>
      </c>
    </row>
    <row r="304" spans="1:2">
      <c r="A304" s="124">
        <v>9133</v>
      </c>
      <c r="B304">
        <v>9.692618852254995</v>
      </c>
    </row>
    <row r="305" spans="1:2">
      <c r="A305" s="124">
        <v>9164</v>
      </c>
      <c r="B305">
        <v>9.8308047228195736</v>
      </c>
    </row>
    <row r="306" spans="1:2">
      <c r="A306" s="124">
        <v>9192</v>
      </c>
      <c r="B306">
        <v>9.5185375388100297</v>
      </c>
    </row>
    <row r="307" spans="1:2">
      <c r="A307" s="124">
        <v>9223</v>
      </c>
      <c r="B307">
        <v>9.4765667879030691</v>
      </c>
    </row>
    <row r="308" spans="1:2">
      <c r="A308" s="124">
        <v>9253</v>
      </c>
      <c r="B308">
        <v>9.7290076940213268</v>
      </c>
    </row>
    <row r="309" spans="1:2">
      <c r="A309" s="124">
        <v>9284</v>
      </c>
      <c r="B309">
        <v>9.7963861804506074</v>
      </c>
    </row>
    <row r="310" spans="1:2">
      <c r="A310" s="124">
        <v>9314</v>
      </c>
      <c r="B310">
        <v>9.9639938917877977</v>
      </c>
    </row>
    <row r="311" spans="1:2">
      <c r="A311" s="124">
        <v>9345</v>
      </c>
      <c r="B311">
        <v>10.110918458488943</v>
      </c>
    </row>
    <row r="312" spans="1:2">
      <c r="A312" s="124">
        <v>9376</v>
      </c>
      <c r="B312">
        <v>10.359247611348504</v>
      </c>
    </row>
    <row r="313" spans="1:2">
      <c r="A313" s="124">
        <v>9406</v>
      </c>
      <c r="B313">
        <v>10.718495997022929</v>
      </c>
    </row>
    <row r="314" spans="1:2">
      <c r="A314" s="124">
        <v>9437</v>
      </c>
      <c r="B314">
        <v>10.886317440307934</v>
      </c>
    </row>
    <row r="315" spans="1:2">
      <c r="A315" s="124">
        <v>9467</v>
      </c>
      <c r="B315">
        <v>11.147365239137251</v>
      </c>
    </row>
    <row r="316" spans="1:2">
      <c r="A316" s="124">
        <v>9498</v>
      </c>
      <c r="B316">
        <v>11.340966188506238</v>
      </c>
    </row>
    <row r="317" spans="1:2">
      <c r="A317" s="124">
        <v>9529</v>
      </c>
      <c r="B317">
        <v>11.389435672748011</v>
      </c>
    </row>
    <row r="318" spans="1:2">
      <c r="A318" s="124">
        <v>9557</v>
      </c>
      <c r="B318">
        <v>10.712352062732485</v>
      </c>
    </row>
    <row r="319" spans="1:2">
      <c r="A319" s="124">
        <v>9588</v>
      </c>
      <c r="B319">
        <v>10.395587685954732</v>
      </c>
    </row>
    <row r="320" spans="1:2">
      <c r="A320" s="124">
        <v>9618</v>
      </c>
      <c r="B320">
        <v>10.575158463806099</v>
      </c>
    </row>
    <row r="321" spans="1:2">
      <c r="A321" s="124">
        <v>9649</v>
      </c>
      <c r="B321">
        <v>11.197979740229959</v>
      </c>
    </row>
    <row r="322" spans="1:2">
      <c r="A322" s="124">
        <v>9679</v>
      </c>
      <c r="B322">
        <v>11.869694058481281</v>
      </c>
    </row>
    <row r="323" spans="1:2">
      <c r="A323" s="124">
        <v>9710</v>
      </c>
      <c r="B323">
        <v>12.488808219521886</v>
      </c>
    </row>
    <row r="324" spans="1:2">
      <c r="A324" s="124">
        <v>9741</v>
      </c>
      <c r="B324">
        <v>12.692614823344721</v>
      </c>
    </row>
    <row r="325" spans="1:2">
      <c r="A325" s="124">
        <v>9771</v>
      </c>
      <c r="B325">
        <v>12.426517521583351</v>
      </c>
    </row>
    <row r="326" spans="1:2">
      <c r="A326" s="124">
        <v>9802</v>
      </c>
      <c r="B326">
        <v>12.615251212344488</v>
      </c>
    </row>
    <row r="327" spans="1:2">
      <c r="A327" s="124">
        <v>9832</v>
      </c>
      <c r="B327">
        <v>13.009052728993131</v>
      </c>
    </row>
    <row r="328" spans="1:2">
      <c r="A328" s="124">
        <v>9863</v>
      </c>
      <c r="B328">
        <v>13.185930628677793</v>
      </c>
    </row>
    <row r="329" spans="1:2">
      <c r="A329" s="124">
        <v>9894</v>
      </c>
      <c r="B329">
        <v>13.63396613221621</v>
      </c>
    </row>
    <row r="330" spans="1:2">
      <c r="A330" s="124">
        <v>9922</v>
      </c>
      <c r="B330">
        <v>14.033257507604489</v>
      </c>
    </row>
    <row r="331" spans="1:2">
      <c r="A331" s="124">
        <v>9953</v>
      </c>
      <c r="B331">
        <v>14.488222209157055</v>
      </c>
    </row>
    <row r="332" spans="1:2">
      <c r="A332" s="124">
        <v>9983</v>
      </c>
      <c r="B332">
        <v>15.002347055737104</v>
      </c>
    </row>
    <row r="333" spans="1:2">
      <c r="A333" s="124">
        <v>10014</v>
      </c>
      <c r="B333">
        <v>15.120333481747528</v>
      </c>
    </row>
    <row r="334" spans="1:2">
      <c r="A334" s="124">
        <v>10044</v>
      </c>
      <c r="B334">
        <v>15.820802594477749</v>
      </c>
    </row>
    <row r="335" spans="1:2">
      <c r="A335" s="124">
        <v>10075</v>
      </c>
      <c r="B335">
        <v>16.862861852763814</v>
      </c>
    </row>
    <row r="336" spans="1:2">
      <c r="A336" s="124">
        <v>10106</v>
      </c>
      <c r="B336">
        <v>17.81872371351643</v>
      </c>
    </row>
    <row r="337" spans="1:2">
      <c r="A337" s="124">
        <v>10136</v>
      </c>
      <c r="B337">
        <v>17.537237852261093</v>
      </c>
    </row>
    <row r="338" spans="1:2">
      <c r="A338" s="124">
        <v>10167</v>
      </c>
      <c r="B338">
        <v>18.13130143495243</v>
      </c>
    </row>
    <row r="339" spans="1:2">
      <c r="A339" s="124">
        <v>10197</v>
      </c>
      <c r="B339">
        <v>18.646624021402527</v>
      </c>
    </row>
    <row r="340" spans="1:2">
      <c r="A340" s="124">
        <v>10228</v>
      </c>
      <c r="B340">
        <v>18.806128571700771</v>
      </c>
    </row>
    <row r="341" spans="1:2">
      <c r="A341" s="124">
        <v>10259</v>
      </c>
      <c r="B341">
        <v>18.868850519584033</v>
      </c>
    </row>
    <row r="342" spans="1:2">
      <c r="A342" s="124">
        <v>10288</v>
      </c>
      <c r="B342">
        <v>19.943417799064537</v>
      </c>
    </row>
    <row r="343" spans="1:2">
      <c r="A343" s="124">
        <v>10319</v>
      </c>
      <c r="B343">
        <v>21.257909249487501</v>
      </c>
    </row>
    <row r="344" spans="1:2">
      <c r="A344" s="124">
        <v>10349</v>
      </c>
      <c r="B344">
        <v>21.832732178740031</v>
      </c>
    </row>
    <row r="345" spans="1:2">
      <c r="A345" s="124">
        <v>10380</v>
      </c>
      <c r="B345">
        <v>20.913421576866707</v>
      </c>
    </row>
    <row r="346" spans="1:2">
      <c r="A346" s="124">
        <v>10410</v>
      </c>
      <c r="B346">
        <v>21.081905435296793</v>
      </c>
    </row>
    <row r="347" spans="1:2">
      <c r="A347" s="124">
        <v>10441</v>
      </c>
      <c r="B347">
        <v>21.762131502579241</v>
      </c>
    </row>
    <row r="348" spans="1:2">
      <c r="A348" s="124">
        <v>10472</v>
      </c>
      <c r="B348">
        <v>23.004649446159238</v>
      </c>
    </row>
    <row r="349" spans="1:2">
      <c r="A349" s="124">
        <v>10502</v>
      </c>
      <c r="B349">
        <v>23.578344239585043</v>
      </c>
    </row>
    <row r="350" spans="1:2">
      <c r="A350" s="124">
        <v>10533</v>
      </c>
      <c r="B350">
        <v>25.121984571109596</v>
      </c>
    </row>
    <row r="351" spans="1:2">
      <c r="A351" s="124">
        <v>10563</v>
      </c>
      <c r="B351">
        <v>25.301591027426152</v>
      </c>
    </row>
    <row r="352" spans="1:2">
      <c r="A352" s="124">
        <v>10594</v>
      </c>
      <c r="B352">
        <v>27.083199620832776</v>
      </c>
    </row>
    <row r="353" spans="1:2">
      <c r="A353" s="124">
        <v>10625</v>
      </c>
      <c r="B353">
        <v>27.131672798247383</v>
      </c>
    </row>
    <row r="354" spans="1:2">
      <c r="A354" s="124">
        <v>10653</v>
      </c>
      <c r="B354">
        <v>27.675748437861884</v>
      </c>
    </row>
    <row r="355" spans="1:2">
      <c r="A355" s="124">
        <v>10684</v>
      </c>
      <c r="B355">
        <v>27.568454472898299</v>
      </c>
    </row>
    <row r="356" spans="1:2">
      <c r="A356" s="124">
        <v>10714</v>
      </c>
      <c r="B356">
        <v>27.698586875008132</v>
      </c>
    </row>
    <row r="357" spans="1:2">
      <c r="A357" s="124">
        <v>10745</v>
      </c>
      <c r="B357">
        <v>27.935467830288683</v>
      </c>
    </row>
    <row r="358" spans="1:2">
      <c r="A358" s="124">
        <v>10775</v>
      </c>
      <c r="B358">
        <v>29.93328940684221</v>
      </c>
    </row>
    <row r="359" spans="1:2">
      <c r="A359" s="124">
        <v>10806</v>
      </c>
      <c r="B359">
        <v>31.480313247173001</v>
      </c>
    </row>
    <row r="360" spans="1:2">
      <c r="A360" s="124">
        <v>10837</v>
      </c>
      <c r="B360">
        <v>32.563788598776711</v>
      </c>
    </row>
    <row r="361" spans="1:2">
      <c r="A361" s="124">
        <v>10867</v>
      </c>
      <c r="B361">
        <v>28.961067164354795</v>
      </c>
    </row>
    <row r="362" spans="1:2">
      <c r="A362" s="124">
        <v>10898</v>
      </c>
      <c r="B362">
        <v>21.17103600009704</v>
      </c>
    </row>
    <row r="363" spans="1:2">
      <c r="A363" s="124">
        <v>10928</v>
      </c>
      <c r="B363">
        <v>22.00737317641833</v>
      </c>
    </row>
    <row r="364" spans="1:2">
      <c r="A364" s="124">
        <v>10959</v>
      </c>
      <c r="B364">
        <v>22.31072429433685</v>
      </c>
    </row>
    <row r="365" spans="1:2">
      <c r="A365" s="124">
        <v>10990</v>
      </c>
      <c r="B365">
        <v>23.697117749335877</v>
      </c>
    </row>
    <row r="366" spans="1:2">
      <c r="A366" s="124">
        <v>11018</v>
      </c>
      <c r="B366">
        <v>24.586607792668843</v>
      </c>
    </row>
    <row r="367" spans="1:2">
      <c r="A367" s="124">
        <v>11049</v>
      </c>
      <c r="B367">
        <v>25.843436862018308</v>
      </c>
    </row>
    <row r="368" spans="1:2">
      <c r="A368" s="124">
        <v>11079</v>
      </c>
      <c r="B368">
        <v>24.309760633908169</v>
      </c>
    </row>
    <row r="369" spans="1:2">
      <c r="A369" s="124">
        <v>11110</v>
      </c>
      <c r="B369">
        <v>21.86689933338948</v>
      </c>
    </row>
    <row r="370" spans="1:2">
      <c r="A370" s="124">
        <v>11140</v>
      </c>
      <c r="B370">
        <v>21.548797592546645</v>
      </c>
    </row>
    <row r="371" spans="1:2">
      <c r="A371" s="124">
        <v>11171</v>
      </c>
      <c r="B371">
        <v>21.300602241118153</v>
      </c>
    </row>
    <row r="372" spans="1:2">
      <c r="A372" s="124">
        <v>11202</v>
      </c>
      <c r="B372">
        <v>21.072581788447309</v>
      </c>
    </row>
    <row r="373" spans="1:2">
      <c r="A373" s="124">
        <v>11232</v>
      </c>
      <c r="B373">
        <v>18.214870154658634</v>
      </c>
    </row>
    <row r="374" spans="1:2">
      <c r="A374" s="124">
        <v>11263</v>
      </c>
      <c r="B374">
        <v>16.939711377775168</v>
      </c>
    </row>
    <row r="375" spans="1:2">
      <c r="A375" s="124">
        <v>11293</v>
      </c>
      <c r="B375">
        <v>16.055001856531327</v>
      </c>
    </row>
    <row r="376" spans="1:2">
      <c r="A376" s="124">
        <v>11324</v>
      </c>
      <c r="B376">
        <v>16.705478731547608</v>
      </c>
    </row>
    <row r="377" spans="1:2">
      <c r="A377" s="124">
        <v>11355</v>
      </c>
      <c r="B377">
        <v>18.161492436976083</v>
      </c>
    </row>
    <row r="378" spans="1:2">
      <c r="A378" s="124">
        <v>11383</v>
      </c>
      <c r="B378">
        <v>18.579561032791283</v>
      </c>
    </row>
    <row r="379" spans="1:2">
      <c r="A379" s="124">
        <v>11414</v>
      </c>
      <c r="B379">
        <v>16.872315331609659</v>
      </c>
    </row>
    <row r="380" spans="1:2">
      <c r="A380" s="124">
        <v>11444</v>
      </c>
      <c r="B380">
        <v>15.401539999110112</v>
      </c>
    </row>
    <row r="381" spans="1:2">
      <c r="A381" s="124">
        <v>11475</v>
      </c>
      <c r="B381">
        <v>15.062476074643243</v>
      </c>
    </row>
    <row r="382" spans="1:2">
      <c r="A382" s="124">
        <v>11505</v>
      </c>
      <c r="B382">
        <v>15.51675009551632</v>
      </c>
    </row>
    <row r="383" spans="1:2">
      <c r="A383" s="124">
        <v>11536</v>
      </c>
      <c r="B383">
        <v>15.006276602886535</v>
      </c>
    </row>
    <row r="384" spans="1:2">
      <c r="A384" s="124">
        <v>11567</v>
      </c>
      <c r="B384">
        <v>12.817745261106879</v>
      </c>
    </row>
    <row r="385" spans="1:2">
      <c r="A385" s="124">
        <v>11597</v>
      </c>
      <c r="B385">
        <v>11.145926407660927</v>
      </c>
    </row>
    <row r="386" spans="1:2">
      <c r="A386" s="124">
        <v>11628</v>
      </c>
      <c r="B386">
        <v>11.415600295644669</v>
      </c>
    </row>
    <row r="387" spans="1:2">
      <c r="A387" s="124">
        <v>11658</v>
      </c>
      <c r="B387">
        <v>9.3060328679683106</v>
      </c>
    </row>
    <row r="388" spans="1:2">
      <c r="A388" s="124">
        <v>11689</v>
      </c>
      <c r="B388">
        <v>9.3124064551778378</v>
      </c>
    </row>
    <row r="389" spans="1:2">
      <c r="A389" s="124">
        <v>11720</v>
      </c>
      <c r="B389">
        <v>9.336932251008399</v>
      </c>
    </row>
    <row r="390" spans="1:2">
      <c r="A390" s="124">
        <v>11749</v>
      </c>
      <c r="B390">
        <v>9.4130650280122072</v>
      </c>
    </row>
    <row r="391" spans="1:2">
      <c r="A391" s="124">
        <v>11780</v>
      </c>
      <c r="B391">
        <v>7.1922331961154846</v>
      </c>
    </row>
    <row r="392" spans="1:2">
      <c r="A392" s="124">
        <v>11810</v>
      </c>
      <c r="B392">
        <v>6.3908572898814402</v>
      </c>
    </row>
    <row r="393" spans="1:2">
      <c r="A393" s="124">
        <v>11841</v>
      </c>
      <c r="B393">
        <v>5.565059371528962</v>
      </c>
    </row>
    <row r="394" spans="1:2">
      <c r="A394" s="124">
        <v>11871</v>
      </c>
      <c r="B394">
        <v>5.8387636718511962</v>
      </c>
    </row>
    <row r="395" spans="1:2">
      <c r="A395" s="124">
        <v>11902</v>
      </c>
      <c r="B395">
        <v>8.8346532051812066</v>
      </c>
    </row>
    <row r="396" spans="1:2">
      <c r="A396" s="124">
        <v>11933</v>
      </c>
      <c r="B396">
        <v>9.761168564063702</v>
      </c>
    </row>
    <row r="397" spans="1:2">
      <c r="A397" s="124">
        <v>11963</v>
      </c>
      <c r="B397">
        <v>8.4786066076890769</v>
      </c>
    </row>
    <row r="398" spans="1:2">
      <c r="A398" s="124">
        <v>11994</v>
      </c>
      <c r="B398">
        <v>8.4633095671228915</v>
      </c>
    </row>
    <row r="399" spans="1:2">
      <c r="A399" s="124">
        <v>12024</v>
      </c>
      <c r="B399">
        <v>8.2570739991006743</v>
      </c>
    </row>
    <row r="400" spans="1:2">
      <c r="A400" s="124">
        <v>12055</v>
      </c>
      <c r="B400">
        <v>8.7280461628135235</v>
      </c>
    </row>
    <row r="401" spans="1:2">
      <c r="A401" s="124">
        <v>12086</v>
      </c>
      <c r="B401">
        <v>7.8260517513165926</v>
      </c>
    </row>
    <row r="402" spans="1:2">
      <c r="A402" s="124">
        <v>12114</v>
      </c>
      <c r="B402">
        <v>7.8746813229431636</v>
      </c>
    </row>
    <row r="403" spans="1:2">
      <c r="A403" s="124">
        <v>12145</v>
      </c>
      <c r="B403">
        <v>8.723101646068109</v>
      </c>
    </row>
    <row r="404" spans="1:2">
      <c r="A404" s="124">
        <v>12175</v>
      </c>
      <c r="B404">
        <v>11.249651251932438</v>
      </c>
    </row>
    <row r="405" spans="1:2">
      <c r="A405" s="124">
        <v>12206</v>
      </c>
      <c r="B405">
        <v>13.098875517269514</v>
      </c>
    </row>
    <row r="406" spans="1:2">
      <c r="A406" s="124">
        <v>12236</v>
      </c>
      <c r="B406">
        <v>13.754304493874525</v>
      </c>
    </row>
    <row r="407" spans="1:2">
      <c r="A407" s="124">
        <v>12267</v>
      </c>
      <c r="B407">
        <v>12.999527050367732</v>
      </c>
    </row>
    <row r="408" spans="1:2">
      <c r="A408" s="124">
        <v>12298</v>
      </c>
      <c r="B408">
        <v>12.922920614885987</v>
      </c>
    </row>
    <row r="409" spans="1:2">
      <c r="A409" s="124">
        <v>12328</v>
      </c>
      <c r="B409">
        <v>11.696253568143687</v>
      </c>
    </row>
    <row r="410" spans="1:2">
      <c r="A410" s="124">
        <v>12359</v>
      </c>
      <c r="B410">
        <v>12.01176619338993</v>
      </c>
    </row>
    <row r="411" spans="1:2">
      <c r="A411" s="124">
        <v>12389</v>
      </c>
      <c r="B411">
        <v>12.281801622601108</v>
      </c>
    </row>
    <row r="412" spans="1:2">
      <c r="A412" s="124">
        <v>12420</v>
      </c>
      <c r="B412">
        <v>13.025119828332373</v>
      </c>
    </row>
    <row r="413" spans="1:2">
      <c r="A413" s="124">
        <v>12451</v>
      </c>
      <c r="B413">
        <v>13.926922904274289</v>
      </c>
    </row>
    <row r="414" spans="1:2">
      <c r="A414" s="124">
        <v>12479</v>
      </c>
      <c r="B414">
        <v>13.254537629740078</v>
      </c>
    </row>
    <row r="415" spans="1:2">
      <c r="A415" s="124">
        <v>12510</v>
      </c>
      <c r="B415">
        <v>13.518389284490084</v>
      </c>
    </row>
    <row r="416" spans="1:2">
      <c r="A416" s="124">
        <v>12540</v>
      </c>
      <c r="B416">
        <v>12.181583235024014</v>
      </c>
    </row>
    <row r="417" spans="1:2">
      <c r="A417" s="124">
        <v>12571</v>
      </c>
      <c r="B417">
        <v>12.287726483952421</v>
      </c>
    </row>
    <row r="418" spans="1:2">
      <c r="A418" s="124">
        <v>12601</v>
      </c>
      <c r="B418">
        <v>11.741524229318241</v>
      </c>
    </row>
    <row r="419" spans="1:2">
      <c r="A419" s="124">
        <v>12632</v>
      </c>
      <c r="B419">
        <v>11.315025981829047</v>
      </c>
    </row>
    <row r="420" spans="1:2">
      <c r="A420" s="124">
        <v>12663</v>
      </c>
      <c r="B420">
        <v>10.909954083288845</v>
      </c>
    </row>
    <row r="421" spans="1:2">
      <c r="A421" s="124">
        <v>12693</v>
      </c>
      <c r="B421">
        <v>11.108352605351723</v>
      </c>
    </row>
    <row r="422" spans="1:2">
      <c r="A422" s="124">
        <v>12724</v>
      </c>
      <c r="B422">
        <v>11.448808690205698</v>
      </c>
    </row>
    <row r="423" spans="1:2">
      <c r="A423" s="124">
        <v>12754</v>
      </c>
      <c r="B423">
        <v>11.639337566475881</v>
      </c>
    </row>
    <row r="424" spans="1:2">
      <c r="A424" s="124">
        <v>12785</v>
      </c>
      <c r="B424">
        <v>11.495907968201596</v>
      </c>
    </row>
    <row r="425" spans="1:2">
      <c r="A425" s="124">
        <v>12816</v>
      </c>
      <c r="B425">
        <v>11.087812159055561</v>
      </c>
    </row>
    <row r="426" spans="1:2">
      <c r="A426" s="124">
        <v>12844</v>
      </c>
      <c r="B426">
        <v>10.398272404790029</v>
      </c>
    </row>
    <row r="427" spans="1:2">
      <c r="A427" s="124">
        <v>12875</v>
      </c>
      <c r="B427">
        <v>11.104210207149521</v>
      </c>
    </row>
    <row r="428" spans="1:2">
      <c r="A428" s="124">
        <v>12905</v>
      </c>
      <c r="B428">
        <v>11.985576683480094</v>
      </c>
    </row>
    <row r="429" spans="1:2">
      <c r="A429" s="124">
        <v>12936</v>
      </c>
      <c r="B429">
        <v>12.539519324443885</v>
      </c>
    </row>
    <row r="430" spans="1:2">
      <c r="A430" s="124">
        <v>12966</v>
      </c>
      <c r="B430">
        <v>13.20213793651101</v>
      </c>
    </row>
    <row r="431" spans="1:2">
      <c r="A431" s="124">
        <v>12997</v>
      </c>
      <c r="B431">
        <v>14.105056846668948</v>
      </c>
    </row>
    <row r="432" spans="1:2">
      <c r="A432" s="124">
        <v>13028</v>
      </c>
      <c r="B432">
        <v>14.418891702707429</v>
      </c>
    </row>
    <row r="433" spans="1:2">
      <c r="A433" s="124">
        <v>13058</v>
      </c>
      <c r="B433">
        <v>14.826232627114088</v>
      </c>
    </row>
    <row r="434" spans="1:2">
      <c r="A434" s="124">
        <v>13089</v>
      </c>
      <c r="B434">
        <v>16.129605163251131</v>
      </c>
    </row>
    <row r="435" spans="1:2">
      <c r="A435" s="124">
        <v>13119</v>
      </c>
      <c r="B435">
        <v>16.159192714615319</v>
      </c>
    </row>
    <row r="436" spans="1:2">
      <c r="A436" s="124">
        <v>13150</v>
      </c>
      <c r="B436">
        <v>17.087359845997234</v>
      </c>
    </row>
    <row r="437" spans="1:2">
      <c r="A437" s="124">
        <v>13181</v>
      </c>
      <c r="B437">
        <v>18.104536459517782</v>
      </c>
    </row>
    <row r="438" spans="1:2">
      <c r="A438" s="124">
        <v>13210</v>
      </c>
      <c r="B438">
        <v>18.660478203926022</v>
      </c>
    </row>
    <row r="439" spans="1:2">
      <c r="A439" s="124">
        <v>13241</v>
      </c>
      <c r="B439">
        <v>18.718999665151493</v>
      </c>
    </row>
    <row r="440" spans="1:2">
      <c r="A440" s="124">
        <v>13271</v>
      </c>
      <c r="B440">
        <v>17.750192519328639</v>
      </c>
    </row>
    <row r="441" spans="1:2">
      <c r="A441" s="124">
        <v>13302</v>
      </c>
      <c r="B441">
        <v>18.393001065831342</v>
      </c>
    </row>
    <row r="442" spans="1:2">
      <c r="A442" s="124">
        <v>13332</v>
      </c>
      <c r="B442">
        <v>19.360464512319133</v>
      </c>
    </row>
    <row r="443" spans="1:2">
      <c r="A443" s="124">
        <v>13363</v>
      </c>
      <c r="B443">
        <v>19.623060162983759</v>
      </c>
    </row>
    <row r="444" spans="1:2">
      <c r="A444" s="124">
        <v>13394</v>
      </c>
      <c r="B444">
        <v>19.862024243287642</v>
      </c>
    </row>
    <row r="445" spans="1:2">
      <c r="A445" s="124">
        <v>13424</v>
      </c>
      <c r="B445">
        <v>20.913091852533135</v>
      </c>
    </row>
    <row r="446" spans="1:2">
      <c r="A446" s="124">
        <v>13455</v>
      </c>
      <c r="B446">
        <v>21.49976534102418</v>
      </c>
    </row>
    <row r="447" spans="1:2">
      <c r="A447" s="124">
        <v>13485</v>
      </c>
      <c r="B447">
        <v>21.125663548155455</v>
      </c>
    </row>
    <row r="448" spans="1:2">
      <c r="A448" s="124">
        <v>13516</v>
      </c>
      <c r="B448">
        <v>21.618741582953525</v>
      </c>
    </row>
    <row r="449" spans="1:2">
      <c r="A449" s="124">
        <v>13547</v>
      </c>
      <c r="B449">
        <v>22.244221552805179</v>
      </c>
    </row>
    <row r="450" spans="1:2">
      <c r="A450" s="124">
        <v>13575</v>
      </c>
      <c r="B450">
        <v>22.042197016050597</v>
      </c>
    </row>
    <row r="451" spans="1:2">
      <c r="A451" s="124">
        <v>13606</v>
      </c>
      <c r="B451">
        <v>20.556579457432871</v>
      </c>
    </row>
    <row r="452" spans="1:2">
      <c r="A452" s="124">
        <v>13636</v>
      </c>
      <c r="B452">
        <v>19.474174686572113</v>
      </c>
    </row>
    <row r="453" spans="1:2">
      <c r="A453" s="124">
        <v>13667</v>
      </c>
      <c r="B453">
        <v>18.711659960364965</v>
      </c>
    </row>
    <row r="454" spans="1:2">
      <c r="A454" s="124">
        <v>13697</v>
      </c>
      <c r="B454">
        <v>19.646723279607635</v>
      </c>
    </row>
    <row r="455" spans="1:2">
      <c r="A455" s="124">
        <v>13728</v>
      </c>
      <c r="B455">
        <v>19.806982577380968</v>
      </c>
    </row>
    <row r="456" spans="1:2">
      <c r="A456" s="124">
        <v>13759</v>
      </c>
      <c r="B456">
        <v>16.847882862705816</v>
      </c>
    </row>
    <row r="457" spans="1:2">
      <c r="A457" s="124">
        <v>13789</v>
      </c>
      <c r="B457">
        <v>14.361659574753364</v>
      </c>
    </row>
    <row r="458" spans="1:2">
      <c r="A458" s="124">
        <v>13820</v>
      </c>
      <c r="B458">
        <v>13.158119166486072</v>
      </c>
    </row>
    <row r="459" spans="1:2">
      <c r="A459" s="124">
        <v>13850</v>
      </c>
      <c r="B459">
        <v>13.00848303370614</v>
      </c>
    </row>
    <row r="460" spans="1:2">
      <c r="A460" s="124">
        <v>13881</v>
      </c>
      <c r="B460">
        <v>13.511461918562418</v>
      </c>
    </row>
    <row r="461" spans="1:2">
      <c r="A461" s="124">
        <v>13912</v>
      </c>
      <c r="B461">
        <v>13.263076236460869</v>
      </c>
    </row>
    <row r="462" spans="1:2">
      <c r="A462" s="124">
        <v>13940</v>
      </c>
      <c r="B462">
        <v>12.377286234697689</v>
      </c>
    </row>
    <row r="463" spans="1:2">
      <c r="A463" s="124">
        <v>13971</v>
      </c>
      <c r="B463">
        <v>11.789517720684183</v>
      </c>
    </row>
    <row r="464" spans="1:2">
      <c r="A464" s="124">
        <v>14001</v>
      </c>
      <c r="B464">
        <v>11.992275930545695</v>
      </c>
    </row>
    <row r="465" spans="1:2">
      <c r="A465" s="124">
        <v>14032</v>
      </c>
      <c r="B465">
        <v>12.288966307788131</v>
      </c>
    </row>
    <row r="466" spans="1:2">
      <c r="A466" s="124">
        <v>14062</v>
      </c>
      <c r="B466">
        <v>14.770328017492067</v>
      </c>
    </row>
    <row r="467" spans="1:2">
      <c r="A467" s="124">
        <v>14093</v>
      </c>
      <c r="B467">
        <v>14.903588512604371</v>
      </c>
    </row>
    <row r="468" spans="1:2">
      <c r="A468" s="124">
        <v>14124</v>
      </c>
      <c r="B468">
        <v>14.282330508639975</v>
      </c>
    </row>
    <row r="469" spans="1:2">
      <c r="A469" s="124">
        <v>14154</v>
      </c>
      <c r="B469">
        <v>16.061147643333445</v>
      </c>
    </row>
    <row r="470" spans="1:2">
      <c r="A470" s="124">
        <v>14185</v>
      </c>
      <c r="B470">
        <v>16.149571800715513</v>
      </c>
    </row>
    <row r="471" spans="1:2">
      <c r="A471" s="124">
        <v>14215</v>
      </c>
      <c r="B471">
        <v>15.756484438994004</v>
      </c>
    </row>
    <row r="472" spans="1:2">
      <c r="A472" s="124">
        <v>14246</v>
      </c>
      <c r="B472">
        <v>15.599634410919286</v>
      </c>
    </row>
    <row r="473" spans="1:2">
      <c r="A473" s="124">
        <v>14277</v>
      </c>
      <c r="B473">
        <v>15.664696928954772</v>
      </c>
    </row>
    <row r="474" spans="1:2">
      <c r="A474" s="124">
        <v>14305</v>
      </c>
      <c r="B474">
        <v>15.729223743214225</v>
      </c>
    </row>
    <row r="475" spans="1:2">
      <c r="A475" s="124">
        <v>14336</v>
      </c>
      <c r="B475">
        <v>13.916994579812409</v>
      </c>
    </row>
    <row r="476" spans="1:2">
      <c r="A476" s="124">
        <v>14366</v>
      </c>
      <c r="B476">
        <v>14.502929499657773</v>
      </c>
    </row>
    <row r="477" spans="1:2">
      <c r="A477" s="124">
        <v>14397</v>
      </c>
      <c r="B477">
        <v>14.833828921489788</v>
      </c>
    </row>
    <row r="478" spans="1:2">
      <c r="A478" s="124">
        <v>14427</v>
      </c>
      <c r="B478">
        <v>15.270952598570261</v>
      </c>
    </row>
    <row r="479" spans="1:2">
      <c r="A479" s="124">
        <v>14458</v>
      </c>
      <c r="B479">
        <v>15.120082343333985</v>
      </c>
    </row>
    <row r="480" spans="1:2">
      <c r="A480" s="124">
        <v>14489</v>
      </c>
      <c r="B480">
        <v>16.452835577060963</v>
      </c>
    </row>
    <row r="481" spans="1:2">
      <c r="A481" s="124">
        <v>14519</v>
      </c>
      <c r="B481">
        <v>16.82120480626563</v>
      </c>
    </row>
    <row r="482" spans="1:2">
      <c r="A482" s="124">
        <v>14550</v>
      </c>
      <c r="B482">
        <v>16.599238509946645</v>
      </c>
    </row>
    <row r="483" spans="1:2">
      <c r="A483" s="124">
        <v>14580</v>
      </c>
      <c r="B483">
        <v>16.280412901283835</v>
      </c>
    </row>
    <row r="484" spans="1:2">
      <c r="A484" s="124">
        <v>14611</v>
      </c>
      <c r="B484">
        <v>16.378480342613663</v>
      </c>
    </row>
    <row r="485" spans="1:2">
      <c r="A485" s="124">
        <v>14642</v>
      </c>
      <c r="B485">
        <v>16.216119847731051</v>
      </c>
    </row>
    <row r="486" spans="1:2">
      <c r="A486" s="124">
        <v>14671</v>
      </c>
      <c r="B486">
        <v>16.172906305307894</v>
      </c>
    </row>
    <row r="487" spans="1:2">
      <c r="A487" s="124">
        <v>14702</v>
      </c>
      <c r="B487">
        <v>16.370988707128781</v>
      </c>
    </row>
    <row r="488" spans="1:2">
      <c r="A488" s="124">
        <v>14732</v>
      </c>
      <c r="B488">
        <v>14.138747694800729</v>
      </c>
    </row>
    <row r="489" spans="1:2">
      <c r="A489" s="124">
        <v>14763</v>
      </c>
      <c r="B489">
        <v>12.843765598268805</v>
      </c>
    </row>
    <row r="490" spans="1:2">
      <c r="A490" s="124">
        <v>14793</v>
      </c>
      <c r="B490">
        <v>13.369884763210051</v>
      </c>
    </row>
    <row r="491" spans="1:2">
      <c r="A491" s="124">
        <v>14824</v>
      </c>
      <c r="B491">
        <v>13.649399392391635</v>
      </c>
    </row>
    <row r="492" spans="1:2">
      <c r="A492" s="124">
        <v>14855</v>
      </c>
      <c r="B492">
        <v>14.214842598620635</v>
      </c>
    </row>
    <row r="493" spans="1:2">
      <c r="A493" s="124">
        <v>14885</v>
      </c>
      <c r="B493">
        <v>14.328290323104952</v>
      </c>
    </row>
    <row r="494" spans="1:2">
      <c r="A494" s="124">
        <v>14916</v>
      </c>
      <c r="B494">
        <v>14.636689248763602</v>
      </c>
    </row>
    <row r="495" spans="1:2">
      <c r="A495" s="124">
        <v>14946</v>
      </c>
      <c r="B495">
        <v>13.908426122353832</v>
      </c>
    </row>
    <row r="496" spans="1:2">
      <c r="A496" s="124">
        <v>14977</v>
      </c>
      <c r="B496">
        <v>13.904158267950827</v>
      </c>
    </row>
    <row r="497" spans="1:2">
      <c r="A497" s="124">
        <v>15008</v>
      </c>
      <c r="B497">
        <v>13.002943303402445</v>
      </c>
    </row>
    <row r="498" spans="1:2">
      <c r="A498" s="124">
        <v>15036</v>
      </c>
      <c r="B498">
        <v>12.955719822063323</v>
      </c>
    </row>
    <row r="499" spans="1:2">
      <c r="A499" s="124">
        <v>15067</v>
      </c>
      <c r="B499">
        <v>12.429370389220781</v>
      </c>
    </row>
    <row r="500" spans="1:2">
      <c r="A500" s="124">
        <v>15097</v>
      </c>
      <c r="B500">
        <v>12.037206512481575</v>
      </c>
    </row>
    <row r="501" spans="1:2">
      <c r="A501" s="124">
        <v>15128</v>
      </c>
      <c r="B501">
        <v>12.164306590628438</v>
      </c>
    </row>
    <row r="502" spans="1:2">
      <c r="A502" s="124">
        <v>15158</v>
      </c>
      <c r="B502">
        <v>12.744996277919579</v>
      </c>
    </row>
    <row r="503" spans="1:2">
      <c r="A503" s="124">
        <v>15189</v>
      </c>
      <c r="B503">
        <v>12.463173720387806</v>
      </c>
    </row>
    <row r="504" spans="1:2">
      <c r="A504" s="124">
        <v>15220</v>
      </c>
      <c r="B504">
        <v>12.27972927209308</v>
      </c>
    </row>
    <row r="505" spans="1:2">
      <c r="A505" s="124">
        <v>15250</v>
      </c>
      <c r="B505">
        <v>11.577814956574077</v>
      </c>
    </row>
    <row r="506" spans="1:2">
      <c r="A506" s="124">
        <v>15281</v>
      </c>
      <c r="B506">
        <v>10.911668685916966</v>
      </c>
    </row>
    <row r="507" spans="1:2">
      <c r="A507" s="124">
        <v>15311</v>
      </c>
      <c r="B507">
        <v>10.086593309917905</v>
      </c>
    </row>
    <row r="508" spans="1:2">
      <c r="A508" s="124">
        <v>15342</v>
      </c>
      <c r="B508">
        <v>10.101686431929252</v>
      </c>
    </row>
    <row r="509" spans="1:2">
      <c r="A509" s="124">
        <v>15373</v>
      </c>
      <c r="B509">
        <v>9.6802555917493649</v>
      </c>
    </row>
    <row r="510" spans="1:2">
      <c r="A510" s="124">
        <v>15401</v>
      </c>
      <c r="B510">
        <v>9.0034266177609705</v>
      </c>
    </row>
    <row r="511" spans="1:2">
      <c r="A511" s="124">
        <v>15432</v>
      </c>
      <c r="B511">
        <v>8.5442557075882597</v>
      </c>
    </row>
    <row r="512" spans="1:2">
      <c r="A512" s="124">
        <v>15462</v>
      </c>
      <c r="B512">
        <v>8.5061162596960518</v>
      </c>
    </row>
    <row r="513" spans="1:2">
      <c r="A513" s="124">
        <v>15493</v>
      </c>
      <c r="B513">
        <v>8.9054569285180545</v>
      </c>
    </row>
    <row r="514" spans="1:2">
      <c r="A514" s="124">
        <v>15523</v>
      </c>
      <c r="B514">
        <v>9.150488900994743</v>
      </c>
    </row>
    <row r="515" spans="1:2">
      <c r="A515" s="124">
        <v>15554</v>
      </c>
      <c r="B515">
        <v>9.0128230475642948</v>
      </c>
    </row>
    <row r="516" spans="1:2">
      <c r="A516" s="124">
        <v>15585</v>
      </c>
      <c r="B516">
        <v>9.0778298393715033</v>
      </c>
    </row>
    <row r="517" spans="1:2">
      <c r="A517" s="124">
        <v>15615</v>
      </c>
      <c r="B517">
        <v>9.5991767493529867</v>
      </c>
    </row>
    <row r="518" spans="1:2">
      <c r="A518" s="124">
        <v>15646</v>
      </c>
      <c r="B518">
        <v>9.6613341521716585</v>
      </c>
    </row>
    <row r="519" spans="1:2">
      <c r="A519" s="124">
        <v>15676</v>
      </c>
      <c r="B519">
        <v>9.6175141032831757</v>
      </c>
    </row>
    <row r="520" spans="1:2">
      <c r="A520" s="124">
        <v>15707</v>
      </c>
      <c r="B520">
        <v>10.150534220432082</v>
      </c>
    </row>
    <row r="521" spans="1:2">
      <c r="A521" s="124">
        <v>15738</v>
      </c>
      <c r="B521">
        <v>10.708982995221268</v>
      </c>
    </row>
    <row r="522" spans="1:2">
      <c r="A522" s="124">
        <v>15766</v>
      </c>
      <c r="B522">
        <v>10.850541744036803</v>
      </c>
    </row>
    <row r="523" spans="1:2">
      <c r="A523" s="124">
        <v>15797</v>
      </c>
      <c r="B523">
        <v>11.039227142939689</v>
      </c>
    </row>
    <row r="524" spans="1:2">
      <c r="A524" s="124">
        <v>15827</v>
      </c>
      <c r="B524">
        <v>11.36221580061369</v>
      </c>
    </row>
    <row r="525" spans="1:2">
      <c r="A525" s="124">
        <v>15858</v>
      </c>
      <c r="B525">
        <v>11.51674478645123</v>
      </c>
    </row>
    <row r="526" spans="1:2">
      <c r="A526" s="124">
        <v>15888</v>
      </c>
      <c r="B526">
        <v>11.774213341781655</v>
      </c>
    </row>
    <row r="527" spans="1:2">
      <c r="A527" s="124">
        <v>15919</v>
      </c>
      <c r="B527">
        <v>11.210545904158964</v>
      </c>
    </row>
    <row r="528" spans="1:2">
      <c r="A528" s="124">
        <v>15950</v>
      </c>
      <c r="B528">
        <v>11.336281939610283</v>
      </c>
    </row>
    <row r="529" spans="1:2">
      <c r="A529" s="124">
        <v>15980</v>
      </c>
      <c r="B529">
        <v>11.187335503326031</v>
      </c>
    </row>
    <row r="530" spans="1:2">
      <c r="A530" s="124">
        <v>16011</v>
      </c>
      <c r="B530">
        <v>10.631033673001417</v>
      </c>
    </row>
    <row r="531" spans="1:2">
      <c r="A531" s="124">
        <v>16041</v>
      </c>
      <c r="B531">
        <v>10.73736031604107</v>
      </c>
    </row>
    <row r="532" spans="1:2">
      <c r="A532" s="124">
        <v>16072</v>
      </c>
      <c r="B532">
        <v>11.052412763977468</v>
      </c>
    </row>
    <row r="533" spans="1:2">
      <c r="A533" s="124">
        <v>16103</v>
      </c>
      <c r="B533">
        <v>10.94791888772472</v>
      </c>
    </row>
    <row r="534" spans="1:2">
      <c r="A534" s="124">
        <v>16132</v>
      </c>
      <c r="B534">
        <v>11.224693196180679</v>
      </c>
    </row>
    <row r="535" spans="1:2">
      <c r="A535" s="124">
        <v>16163</v>
      </c>
      <c r="B535">
        <v>10.938275188239395</v>
      </c>
    </row>
    <row r="536" spans="1:2">
      <c r="A536" s="124">
        <v>16193</v>
      </c>
      <c r="B536">
        <v>11.103736936792616</v>
      </c>
    </row>
    <row r="537" spans="1:2">
      <c r="A537" s="124">
        <v>16224</v>
      </c>
      <c r="B537">
        <v>11.532785272532502</v>
      </c>
    </row>
    <row r="538" spans="1:2">
      <c r="A538" s="124">
        <v>16254</v>
      </c>
      <c r="B538">
        <v>11.738774750180712</v>
      </c>
    </row>
    <row r="539" spans="1:2">
      <c r="A539" s="124">
        <v>16285</v>
      </c>
      <c r="B539">
        <v>11.541711674209218</v>
      </c>
    </row>
    <row r="540" spans="1:2">
      <c r="A540" s="124">
        <v>16316</v>
      </c>
      <c r="B540">
        <v>11.328560584696467</v>
      </c>
    </row>
    <row r="541" spans="1:2">
      <c r="A541" s="124">
        <v>16346</v>
      </c>
      <c r="B541">
        <v>11.58310518627912</v>
      </c>
    </row>
    <row r="542" spans="1:2">
      <c r="A542" s="124">
        <v>16377</v>
      </c>
      <c r="B542">
        <v>11.478459198055475</v>
      </c>
    </row>
    <row r="543" spans="1:2">
      <c r="A543" s="124">
        <v>16407</v>
      </c>
      <c r="B543">
        <v>11.638683593355125</v>
      </c>
    </row>
    <row r="544" spans="1:2">
      <c r="A544" s="124">
        <v>16438</v>
      </c>
      <c r="B544">
        <v>11.960463439806988</v>
      </c>
    </row>
    <row r="545" spans="1:2">
      <c r="A545" s="124">
        <v>16469</v>
      </c>
      <c r="B545">
        <v>12.341753548186306</v>
      </c>
    </row>
    <row r="546" spans="1:2">
      <c r="A546" s="124">
        <v>16497</v>
      </c>
      <c r="B546">
        <v>12.323310311389323</v>
      </c>
    </row>
    <row r="547" spans="1:2">
      <c r="A547" s="124">
        <v>16528</v>
      </c>
      <c r="B547">
        <v>12.631867236563071</v>
      </c>
    </row>
    <row r="548" spans="1:2">
      <c r="A548" s="124">
        <v>16558</v>
      </c>
      <c r="B548">
        <v>13.036560628785352</v>
      </c>
    </row>
    <row r="549" spans="1:2">
      <c r="A549" s="124">
        <v>16589</v>
      </c>
      <c r="B549">
        <v>13.130223361406051</v>
      </c>
    </row>
    <row r="550" spans="1:2">
      <c r="A550" s="124">
        <v>16619</v>
      </c>
      <c r="B550">
        <v>12.867028443009158</v>
      </c>
    </row>
    <row r="551" spans="1:2">
      <c r="A551" s="124">
        <v>16650</v>
      </c>
      <c r="B551">
        <v>12.915378562256734</v>
      </c>
    </row>
    <row r="552" spans="1:2">
      <c r="A552" s="124">
        <v>16681</v>
      </c>
      <c r="B552">
        <v>13.798264951719776</v>
      </c>
    </row>
    <row r="553" spans="1:2">
      <c r="A553" s="124">
        <v>16711</v>
      </c>
      <c r="B553">
        <v>14.374662675391335</v>
      </c>
    </row>
    <row r="554" spans="1:2">
      <c r="A554" s="124">
        <v>16742</v>
      </c>
      <c r="B554">
        <v>14.847702661876777</v>
      </c>
    </row>
    <row r="555" spans="1:2">
      <c r="A555" s="124">
        <v>16772</v>
      </c>
      <c r="B555">
        <v>15.020347474739957</v>
      </c>
    </row>
    <row r="556" spans="1:2">
      <c r="A556" s="124">
        <v>16803</v>
      </c>
      <c r="B556">
        <v>15.623163177761661</v>
      </c>
    </row>
    <row r="557" spans="1:2">
      <c r="A557" s="124">
        <v>16834</v>
      </c>
      <c r="B557">
        <v>15.761666525801898</v>
      </c>
    </row>
    <row r="558" spans="1:2">
      <c r="A558" s="124">
        <v>16862</v>
      </c>
      <c r="B558">
        <v>15.134873415142527</v>
      </c>
    </row>
    <row r="559" spans="1:2">
      <c r="A559" s="124">
        <v>16893</v>
      </c>
      <c r="B559">
        <v>16.040842386215914</v>
      </c>
    </row>
    <row r="560" spans="1:2">
      <c r="A560" s="124">
        <v>16923</v>
      </c>
      <c r="B560">
        <v>16.013723170832176</v>
      </c>
    </row>
    <row r="561" spans="1:2">
      <c r="A561" s="124">
        <v>16954</v>
      </c>
      <c r="B561">
        <v>15.773186880128739</v>
      </c>
    </row>
    <row r="562" spans="1:2">
      <c r="A562" s="124">
        <v>16984</v>
      </c>
      <c r="B562">
        <v>14.508136111909067</v>
      </c>
    </row>
    <row r="563" spans="1:2">
      <c r="A563" s="124">
        <v>17015</v>
      </c>
      <c r="B563">
        <v>13.98493930994276</v>
      </c>
    </row>
    <row r="564" spans="1:2">
      <c r="A564" s="124">
        <v>17046</v>
      </c>
      <c r="B564">
        <v>11.841267540149634</v>
      </c>
    </row>
    <row r="565" spans="1:2">
      <c r="A565" s="124">
        <v>17076</v>
      </c>
      <c r="B565">
        <v>11.387602961765046</v>
      </c>
    </row>
    <row r="566" spans="1:2">
      <c r="A566" s="124">
        <v>17107</v>
      </c>
      <c r="B566">
        <v>11.11004365674329</v>
      </c>
    </row>
    <row r="567" spans="1:2">
      <c r="A567" s="124">
        <v>17137</v>
      </c>
      <c r="B567">
        <v>11.372779425862703</v>
      </c>
    </row>
    <row r="568" spans="1:2">
      <c r="A568" s="124">
        <v>17168</v>
      </c>
      <c r="B568">
        <v>11.469296334735574</v>
      </c>
    </row>
    <row r="569" spans="1:2">
      <c r="A569" s="124">
        <v>17199</v>
      </c>
      <c r="B569">
        <v>11.949565314209433</v>
      </c>
    </row>
    <row r="570" spans="1:2">
      <c r="A570" s="124">
        <v>17227</v>
      </c>
      <c r="B570">
        <v>11.287903096501285</v>
      </c>
    </row>
    <row r="571" spans="1:2">
      <c r="A571" s="124">
        <v>17258</v>
      </c>
      <c r="B571">
        <v>10.900825126392672</v>
      </c>
    </row>
    <row r="572" spans="1:2">
      <c r="A572" s="124">
        <v>17288</v>
      </c>
      <c r="B572">
        <v>10.733674273688536</v>
      </c>
    </row>
    <row r="573" spans="1:2">
      <c r="A573" s="124">
        <v>17319</v>
      </c>
      <c r="B573">
        <v>11.082715855052092</v>
      </c>
    </row>
    <row r="574" spans="1:2">
      <c r="A574" s="124">
        <v>17349</v>
      </c>
      <c r="B574">
        <v>11.69644655335436</v>
      </c>
    </row>
    <row r="575" spans="1:2">
      <c r="A575" s="124">
        <v>17380</v>
      </c>
      <c r="B575">
        <v>11.337472355329826</v>
      </c>
    </row>
    <row r="576" spans="1:2">
      <c r="A576" s="124">
        <v>17411</v>
      </c>
      <c r="B576">
        <v>10.827463017228833</v>
      </c>
    </row>
    <row r="577" spans="1:2">
      <c r="A577" s="124">
        <v>17441</v>
      </c>
      <c r="B577">
        <v>11.132662042754784</v>
      </c>
    </row>
    <row r="578" spans="1:2">
      <c r="A578" s="124">
        <v>17472</v>
      </c>
      <c r="B578">
        <v>10.975407324839068</v>
      </c>
    </row>
    <row r="579" spans="1:2">
      <c r="A579" s="124">
        <v>17502</v>
      </c>
      <c r="B579">
        <v>10.680912531969188</v>
      </c>
    </row>
    <row r="580" spans="1:2">
      <c r="A580" s="124">
        <v>17533</v>
      </c>
      <c r="B580">
        <v>10.419342657320323</v>
      </c>
    </row>
    <row r="581" spans="1:2">
      <c r="A581" s="124">
        <v>17564</v>
      </c>
      <c r="B581">
        <v>9.9997611691441826</v>
      </c>
    </row>
    <row r="582" spans="1:2">
      <c r="A582" s="124">
        <v>17593</v>
      </c>
      <c r="B582">
        <v>10.186680609489674</v>
      </c>
    </row>
    <row r="583" spans="1:2">
      <c r="A583" s="124">
        <v>17624</v>
      </c>
      <c r="B583">
        <v>10.779484482024621</v>
      </c>
    </row>
    <row r="584" spans="1:2">
      <c r="A584" s="124">
        <v>17654</v>
      </c>
      <c r="B584">
        <v>11.241032697984439</v>
      </c>
    </row>
    <row r="585" spans="1:2">
      <c r="A585" s="124">
        <v>17685</v>
      </c>
      <c r="B585">
        <v>11.583895756523841</v>
      </c>
    </row>
    <row r="586" spans="1:2">
      <c r="A586" s="124">
        <v>17715</v>
      </c>
      <c r="B586">
        <v>11.134621739180933</v>
      </c>
    </row>
    <row r="587" spans="1:2">
      <c r="A587" s="124">
        <v>17746</v>
      </c>
      <c r="B587">
        <v>10.72355666247813</v>
      </c>
    </row>
    <row r="588" spans="1:2">
      <c r="A588" s="124">
        <v>17777</v>
      </c>
      <c r="B588">
        <v>10.553013689399158</v>
      </c>
    </row>
    <row r="589" spans="1:2">
      <c r="A589" s="124">
        <v>17807</v>
      </c>
      <c r="B589">
        <v>10.825409809169491</v>
      </c>
    </row>
    <row r="590" spans="1:2">
      <c r="A590" s="124">
        <v>17838</v>
      </c>
      <c r="B590">
        <v>10.248096205635568</v>
      </c>
    </row>
    <row r="591" spans="1:2">
      <c r="A591" s="124">
        <v>17868</v>
      </c>
      <c r="B591">
        <v>10.159652938900912</v>
      </c>
    </row>
    <row r="592" spans="1:2">
      <c r="A592" s="124">
        <v>17899</v>
      </c>
      <c r="B592">
        <v>10.248285758038977</v>
      </c>
    </row>
    <row r="593" spans="1:2">
      <c r="A593" s="124">
        <v>17930</v>
      </c>
      <c r="B593">
        <v>9.8725171405700536</v>
      </c>
    </row>
    <row r="594" spans="1:2">
      <c r="A594" s="124">
        <v>17958</v>
      </c>
      <c r="B594">
        <v>9.9013324912409164</v>
      </c>
    </row>
    <row r="595" spans="1:2">
      <c r="A595" s="124">
        <v>17989</v>
      </c>
      <c r="B595">
        <v>9.7836398675440552</v>
      </c>
    </row>
    <row r="596" spans="1:2">
      <c r="A596" s="124">
        <v>18019</v>
      </c>
      <c r="B596">
        <v>9.6922950863958093</v>
      </c>
    </row>
    <row r="597" spans="1:2">
      <c r="A597" s="124">
        <v>18050</v>
      </c>
      <c r="B597">
        <v>9.0677189434195284</v>
      </c>
    </row>
    <row r="598" spans="1:2">
      <c r="A598" s="124">
        <v>18080</v>
      </c>
      <c r="B598">
        <v>9.6050380933639179</v>
      </c>
    </row>
    <row r="599" spans="1:2">
      <c r="A599" s="124">
        <v>18111</v>
      </c>
      <c r="B599">
        <v>9.8513486380792283</v>
      </c>
    </row>
    <row r="600" spans="1:2">
      <c r="A600" s="124">
        <v>18142</v>
      </c>
      <c r="B600">
        <v>9.8840483617382819</v>
      </c>
    </row>
    <row r="601" spans="1:2">
      <c r="A601" s="124">
        <v>18172</v>
      </c>
      <c r="B601">
        <v>10.169850844772142</v>
      </c>
    </row>
    <row r="602" spans="1:2">
      <c r="A602" s="124">
        <v>18203</v>
      </c>
      <c r="B602">
        <v>10.21586101165064</v>
      </c>
    </row>
    <row r="603" spans="1:2">
      <c r="A603" s="124">
        <v>18233</v>
      </c>
      <c r="B603">
        <v>10.529330904131141</v>
      </c>
    </row>
    <row r="604" spans="1:2">
      <c r="A604" s="124">
        <v>18264</v>
      </c>
      <c r="B604">
        <v>10.745733299747902</v>
      </c>
    </row>
    <row r="605" spans="1:2">
      <c r="A605" s="124">
        <v>18295</v>
      </c>
      <c r="B605">
        <v>10.911564066731676</v>
      </c>
    </row>
    <row r="606" spans="1:2">
      <c r="A606" s="124">
        <v>18323</v>
      </c>
      <c r="B606">
        <v>10.91094652297625</v>
      </c>
    </row>
    <row r="607" spans="1:2">
      <c r="A607" s="124">
        <v>18354</v>
      </c>
      <c r="B607">
        <v>11.17802160095609</v>
      </c>
    </row>
    <row r="608" spans="1:2">
      <c r="A608" s="124">
        <v>18384</v>
      </c>
      <c r="B608">
        <v>11.461543104586223</v>
      </c>
    </row>
    <row r="609" spans="1:2">
      <c r="A609" s="124">
        <v>18415</v>
      </c>
      <c r="B609">
        <v>11.554126144044284</v>
      </c>
    </row>
    <row r="610" spans="1:2">
      <c r="A610" s="124">
        <v>18445</v>
      </c>
      <c r="B610">
        <v>10.539745658930988</v>
      </c>
    </row>
    <row r="611" spans="1:2">
      <c r="A611" s="124">
        <v>18476</v>
      </c>
      <c r="B611">
        <v>11.040611670261537</v>
      </c>
    </row>
    <row r="612" spans="1:2">
      <c r="A612" s="124">
        <v>18507</v>
      </c>
      <c r="B612">
        <v>11.337391102277298</v>
      </c>
    </row>
    <row r="613" spans="1:2">
      <c r="A613" s="124">
        <v>18537</v>
      </c>
      <c r="B613">
        <v>11.66244403910526</v>
      </c>
    </row>
    <row r="614" spans="1:2">
      <c r="A614" s="124">
        <v>18568</v>
      </c>
      <c r="B614">
        <v>11.5421733887163</v>
      </c>
    </row>
    <row r="615" spans="1:2">
      <c r="A615" s="124">
        <v>18598</v>
      </c>
      <c r="B615">
        <v>11.306665788890765</v>
      </c>
    </row>
    <row r="616" spans="1:2">
      <c r="A616" s="124">
        <v>18629</v>
      </c>
      <c r="B616">
        <v>11.895759839437069</v>
      </c>
    </row>
    <row r="617" spans="1:2">
      <c r="A617" s="124">
        <v>18660</v>
      </c>
      <c r="B617">
        <v>12.141507370682692</v>
      </c>
    </row>
    <row r="618" spans="1:2">
      <c r="A618" s="124">
        <v>18688</v>
      </c>
      <c r="B618">
        <v>11.841626487283094</v>
      </c>
    </row>
    <row r="619" spans="1:2">
      <c r="A619" s="124">
        <v>18719</v>
      </c>
      <c r="B619">
        <v>11.951097197083953</v>
      </c>
    </row>
    <row r="620" spans="1:2">
      <c r="A620" s="124">
        <v>18749</v>
      </c>
      <c r="B620">
        <v>11.863875406269177</v>
      </c>
    </row>
    <row r="621" spans="1:2">
      <c r="A621" s="124">
        <v>18780</v>
      </c>
      <c r="B621">
        <v>11.615664857025175</v>
      </c>
    </row>
    <row r="622" spans="1:2">
      <c r="A622" s="124">
        <v>18810</v>
      </c>
      <c r="B622">
        <v>11.778190092457809</v>
      </c>
    </row>
    <row r="623" spans="1:2">
      <c r="A623" s="124">
        <v>18841</v>
      </c>
      <c r="B623">
        <v>12.256989084145147</v>
      </c>
    </row>
    <row r="624" spans="1:2">
      <c r="A624" s="124">
        <v>18872</v>
      </c>
      <c r="B624">
        <v>12.444953157150042</v>
      </c>
    </row>
    <row r="625" spans="1:2">
      <c r="A625" s="124">
        <v>18902</v>
      </c>
      <c r="B625">
        <v>12.309457904118691</v>
      </c>
    </row>
    <row r="626" spans="1:2">
      <c r="A626" s="124">
        <v>18933</v>
      </c>
      <c r="B626">
        <v>11.852030617771044</v>
      </c>
    </row>
    <row r="627" spans="1:2">
      <c r="A627" s="124">
        <v>18963</v>
      </c>
      <c r="B627">
        <v>12.147072568106783</v>
      </c>
    </row>
    <row r="628" spans="1:2">
      <c r="A628" s="124">
        <v>18994</v>
      </c>
      <c r="B628">
        <v>12.527059748172302</v>
      </c>
    </row>
    <row r="629" spans="1:2">
      <c r="A629" s="124">
        <v>19025</v>
      </c>
      <c r="B629">
        <v>12.364119350461095</v>
      </c>
    </row>
    <row r="630" spans="1:2">
      <c r="A630" s="124">
        <v>19054</v>
      </c>
      <c r="B630">
        <v>12.362339087390371</v>
      </c>
    </row>
    <row r="631" spans="1:2">
      <c r="A631" s="124">
        <v>19085</v>
      </c>
      <c r="B631">
        <v>12.242728683266886</v>
      </c>
    </row>
    <row r="632" spans="1:2">
      <c r="A632" s="124">
        <v>19115</v>
      </c>
      <c r="B632">
        <v>12.200478761945844</v>
      </c>
    </row>
    <row r="633" spans="1:2">
      <c r="A633" s="124">
        <v>19146</v>
      </c>
      <c r="B633">
        <v>12.447881581789373</v>
      </c>
    </row>
    <row r="634" spans="1:2">
      <c r="A634" s="124">
        <v>19176</v>
      </c>
      <c r="B634">
        <v>12.669112889622482</v>
      </c>
    </row>
    <row r="635" spans="1:2">
      <c r="A635" s="124">
        <v>19207</v>
      </c>
      <c r="B635">
        <v>12.678378236328628</v>
      </c>
    </row>
    <row r="636" spans="1:2">
      <c r="A636" s="124">
        <v>19238</v>
      </c>
      <c r="B636">
        <v>12.434678020425514</v>
      </c>
    </row>
    <row r="637" spans="1:2">
      <c r="A637" s="124">
        <v>19268</v>
      </c>
      <c r="B637">
        <v>12.131183558686878</v>
      </c>
    </row>
    <row r="638" spans="1:2">
      <c r="A638" s="124">
        <v>19299</v>
      </c>
      <c r="B638">
        <v>12.473469765515318</v>
      </c>
    </row>
    <row r="639" spans="1:2">
      <c r="A639" s="124">
        <v>19329</v>
      </c>
      <c r="B639">
        <v>12.933964306161378</v>
      </c>
    </row>
    <row r="640" spans="1:2">
      <c r="A640" s="124">
        <v>19360</v>
      </c>
      <c r="B640">
        <v>13.01077344799519</v>
      </c>
    </row>
    <row r="641" spans="1:2">
      <c r="A641" s="124">
        <v>19391</v>
      </c>
      <c r="B641">
        <v>12.859346880687903</v>
      </c>
    </row>
    <row r="642" spans="1:2">
      <c r="A642" s="124">
        <v>19419</v>
      </c>
      <c r="B642">
        <v>12.834819340092499</v>
      </c>
    </row>
    <row r="643" spans="1:2">
      <c r="A643" s="124">
        <v>19450</v>
      </c>
      <c r="B643">
        <v>12.163901454006808</v>
      </c>
    </row>
    <row r="644" spans="1:2">
      <c r="A644" s="124">
        <v>19480</v>
      </c>
      <c r="B644">
        <v>12.14197079186779</v>
      </c>
    </row>
    <row r="645" spans="1:2">
      <c r="A645" s="124">
        <v>19511</v>
      </c>
      <c r="B645">
        <v>11.624407885470088</v>
      </c>
    </row>
    <row r="646" spans="1:2">
      <c r="A646" s="124">
        <v>19541</v>
      </c>
      <c r="B646">
        <v>11.750201645310012</v>
      </c>
    </row>
    <row r="647" spans="1:2">
      <c r="A647" s="124">
        <v>19572</v>
      </c>
      <c r="B647">
        <v>11.715076201734014</v>
      </c>
    </row>
    <row r="648" spans="1:2">
      <c r="A648" s="124">
        <v>19603</v>
      </c>
      <c r="B648">
        <v>11.139349357262933</v>
      </c>
    </row>
    <row r="649" spans="1:2">
      <c r="A649" s="124">
        <v>19633</v>
      </c>
      <c r="B649">
        <v>11.391934765421421</v>
      </c>
    </row>
    <row r="650" spans="1:2">
      <c r="A650" s="124">
        <v>19664</v>
      </c>
      <c r="B650">
        <v>11.644070268505782</v>
      </c>
    </row>
    <row r="651" spans="1:2">
      <c r="A651" s="124">
        <v>19694</v>
      </c>
      <c r="B651">
        <v>11.754449184027301</v>
      </c>
    </row>
    <row r="652" spans="1:2">
      <c r="A652" s="124">
        <v>19725</v>
      </c>
      <c r="B652">
        <v>12.002650554927834</v>
      </c>
    </row>
    <row r="653" spans="1:2">
      <c r="A653" s="124">
        <v>19756</v>
      </c>
      <c r="B653">
        <v>12.215052485432846</v>
      </c>
    </row>
    <row r="654" spans="1:2">
      <c r="A654" s="124">
        <v>19784</v>
      </c>
      <c r="B654">
        <v>12.420105295189986</v>
      </c>
    </row>
    <row r="655" spans="1:2">
      <c r="A655" s="124">
        <v>19815</v>
      </c>
      <c r="B655">
        <v>12.907868184060927</v>
      </c>
    </row>
    <row r="656" spans="1:2">
      <c r="A656" s="124">
        <v>19845</v>
      </c>
      <c r="B656">
        <v>13.312042238025873</v>
      </c>
    </row>
    <row r="657" spans="1:2">
      <c r="A657" s="124">
        <v>19876</v>
      </c>
      <c r="B657">
        <v>13.357885903659016</v>
      </c>
    </row>
    <row r="658" spans="1:2">
      <c r="A658" s="124">
        <v>19906</v>
      </c>
      <c r="B658">
        <v>13.833009564245337</v>
      </c>
    </row>
    <row r="659" spans="1:2">
      <c r="A659" s="124">
        <v>19937</v>
      </c>
      <c r="B659">
        <v>14.042112347320588</v>
      </c>
    </row>
    <row r="660" spans="1:2">
      <c r="A660" s="124">
        <v>19968</v>
      </c>
      <c r="B660">
        <v>14.356474143296991</v>
      </c>
    </row>
    <row r="661" spans="1:2">
      <c r="A661" s="124">
        <v>19998</v>
      </c>
      <c r="B661">
        <v>14.619231935730577</v>
      </c>
    </row>
    <row r="662" spans="1:2">
      <c r="A662" s="124">
        <v>20029</v>
      </c>
      <c r="B662">
        <v>15.117311697434399</v>
      </c>
    </row>
    <row r="663" spans="1:2">
      <c r="A663" s="124">
        <v>20059</v>
      </c>
      <c r="B663">
        <v>15.7890620023271</v>
      </c>
    </row>
    <row r="664" spans="1:2">
      <c r="A664" s="124">
        <v>20090</v>
      </c>
      <c r="B664">
        <v>15.99078106296985</v>
      </c>
    </row>
    <row r="665" spans="1:2">
      <c r="A665" s="124">
        <v>20121</v>
      </c>
      <c r="B665">
        <v>16.437728215987132</v>
      </c>
    </row>
    <row r="666" spans="1:2">
      <c r="A666" s="124">
        <v>20149</v>
      </c>
      <c r="B666">
        <v>16.21928294553781</v>
      </c>
    </row>
    <row r="667" spans="1:2">
      <c r="A667" s="124">
        <v>20180</v>
      </c>
      <c r="B667">
        <v>16.68526662806352</v>
      </c>
    </row>
    <row r="668" spans="1:2">
      <c r="A668" s="124">
        <v>20210</v>
      </c>
      <c r="B668">
        <v>16.518057827257813</v>
      </c>
    </row>
    <row r="669" spans="1:2">
      <c r="A669" s="124">
        <v>20241</v>
      </c>
      <c r="B669">
        <v>17.370091963405329</v>
      </c>
    </row>
    <row r="670" spans="1:2">
      <c r="A670" s="124">
        <v>20271</v>
      </c>
      <c r="B670">
        <v>18.454031906632895</v>
      </c>
    </row>
    <row r="671" spans="1:2">
      <c r="A671" s="124">
        <v>20302</v>
      </c>
      <c r="B671">
        <v>18.222326463047775</v>
      </c>
    </row>
    <row r="672" spans="1:2">
      <c r="A672" s="124">
        <v>20333</v>
      </c>
      <c r="B672">
        <v>18.843960654261334</v>
      </c>
    </row>
    <row r="673" spans="1:2">
      <c r="A673" s="124">
        <v>20363</v>
      </c>
      <c r="B673">
        <v>17.772325789386112</v>
      </c>
    </row>
    <row r="674" spans="1:2">
      <c r="A674" s="124">
        <v>20394</v>
      </c>
      <c r="B674">
        <v>18.835559288273917</v>
      </c>
    </row>
    <row r="675" spans="1:2">
      <c r="A675" s="124">
        <v>20424</v>
      </c>
      <c r="B675">
        <v>18.942369035813595</v>
      </c>
    </row>
    <row r="676" spans="1:2">
      <c r="A676" s="124">
        <v>20455</v>
      </c>
      <c r="B676">
        <v>18.292585385418914</v>
      </c>
    </row>
    <row r="677" spans="1:2">
      <c r="A677" s="124">
        <v>20486</v>
      </c>
      <c r="B677">
        <v>18.266116815127802</v>
      </c>
    </row>
    <row r="678" spans="1:2">
      <c r="A678" s="124">
        <v>20515</v>
      </c>
      <c r="B678">
        <v>19.371210099299979</v>
      </c>
    </row>
    <row r="679" spans="1:2">
      <c r="A679" s="124">
        <v>20546</v>
      </c>
      <c r="B679">
        <v>19.370593634578512</v>
      </c>
    </row>
    <row r="680" spans="1:2">
      <c r="A680" s="124">
        <v>20576</v>
      </c>
      <c r="B680">
        <v>18.544506591754448</v>
      </c>
    </row>
    <row r="681" spans="1:2">
      <c r="A681" s="124">
        <v>20607</v>
      </c>
      <c r="B681">
        <v>18.158163846958711</v>
      </c>
    </row>
    <row r="682" spans="1:2">
      <c r="A682" s="124">
        <v>20637</v>
      </c>
      <c r="B682">
        <v>18.856797596896801</v>
      </c>
    </row>
    <row r="683" spans="1:2">
      <c r="A683" s="124">
        <v>20668</v>
      </c>
      <c r="B683">
        <v>18.670937110186433</v>
      </c>
    </row>
    <row r="684" spans="1:2">
      <c r="A684" s="124">
        <v>20699</v>
      </c>
      <c r="B684">
        <v>17.836640796312032</v>
      </c>
    </row>
    <row r="685" spans="1:2">
      <c r="A685" s="124">
        <v>20729</v>
      </c>
      <c r="B685">
        <v>17.418952948636139</v>
      </c>
    </row>
    <row r="686" spans="1:2">
      <c r="A686" s="124">
        <v>20760</v>
      </c>
      <c r="B686">
        <v>17.120339736628271</v>
      </c>
    </row>
    <row r="687" spans="1:2">
      <c r="A687" s="124">
        <v>20790</v>
      </c>
      <c r="B687">
        <v>17.197522725560933</v>
      </c>
    </row>
    <row r="688" spans="1:2">
      <c r="A688" s="124">
        <v>20821</v>
      </c>
      <c r="B688">
        <v>16.717780078533018</v>
      </c>
    </row>
    <row r="689" spans="1:2">
      <c r="A689" s="124">
        <v>20852</v>
      </c>
      <c r="B689">
        <v>15.843733142229752</v>
      </c>
    </row>
    <row r="690" spans="1:2">
      <c r="A690" s="124">
        <v>20880</v>
      </c>
      <c r="B690">
        <v>15.900417108869178</v>
      </c>
    </row>
    <row r="691" spans="1:2">
      <c r="A691" s="124">
        <v>20911</v>
      </c>
      <c r="B691">
        <v>16.123704360211768</v>
      </c>
    </row>
    <row r="692" spans="1:2">
      <c r="A692" s="124">
        <v>20941</v>
      </c>
      <c r="B692">
        <v>16.598110789114273</v>
      </c>
    </row>
    <row r="693" spans="1:2">
      <c r="A693" s="124">
        <v>20972</v>
      </c>
      <c r="B693">
        <v>16.729918872472872</v>
      </c>
    </row>
    <row r="694" spans="1:2">
      <c r="A694" s="124">
        <v>21002</v>
      </c>
      <c r="B694">
        <v>16.868882383979805</v>
      </c>
    </row>
    <row r="695" spans="1:2">
      <c r="A695" s="124">
        <v>21033</v>
      </c>
      <c r="B695">
        <v>15.868942729452248</v>
      </c>
    </row>
    <row r="696" spans="1:2">
      <c r="A696" s="124">
        <v>21064</v>
      </c>
      <c r="B696">
        <v>15.157274488962219</v>
      </c>
    </row>
    <row r="697" spans="1:2">
      <c r="A697" s="124">
        <v>21094</v>
      </c>
      <c r="B697">
        <v>14.149451489483544</v>
      </c>
    </row>
    <row r="698" spans="1:2">
      <c r="A698" s="124">
        <v>21125</v>
      </c>
      <c r="B698">
        <v>13.736242235298491</v>
      </c>
    </row>
    <row r="699" spans="1:2">
      <c r="A699" s="124">
        <v>21155</v>
      </c>
      <c r="B699">
        <v>13.673246057951392</v>
      </c>
    </row>
    <row r="700" spans="1:2">
      <c r="A700" s="124">
        <v>21186</v>
      </c>
      <c r="B700">
        <v>13.788431552307641</v>
      </c>
    </row>
    <row r="701" spans="1:2">
      <c r="A701" s="124">
        <v>21217</v>
      </c>
      <c r="B701">
        <v>13.784906390337685</v>
      </c>
    </row>
    <row r="702" spans="1:2">
      <c r="A702" s="124">
        <v>21245</v>
      </c>
      <c r="B702">
        <v>13.925589923892945</v>
      </c>
    </row>
    <row r="703" spans="1:2">
      <c r="A703" s="124">
        <v>21276</v>
      </c>
      <c r="B703">
        <v>13.913501765262787</v>
      </c>
    </row>
    <row r="704" spans="1:2">
      <c r="A704" s="124">
        <v>21306</v>
      </c>
      <c r="B704">
        <v>14.323824968409237</v>
      </c>
    </row>
    <row r="705" spans="1:2">
      <c r="A705" s="124">
        <v>21337</v>
      </c>
      <c r="B705">
        <v>14.635555551956271</v>
      </c>
    </row>
    <row r="706" spans="1:2">
      <c r="A706" s="124">
        <v>21367</v>
      </c>
      <c r="B706">
        <v>14.957457101901136</v>
      </c>
    </row>
    <row r="707" spans="1:2">
      <c r="A707" s="124">
        <v>21398</v>
      </c>
      <c r="B707">
        <v>15.544566891165925</v>
      </c>
    </row>
    <row r="708" spans="1:2">
      <c r="A708" s="124">
        <v>21429</v>
      </c>
      <c r="B708">
        <v>15.931923184092847</v>
      </c>
    </row>
    <row r="709" spans="1:2">
      <c r="A709" s="124">
        <v>21459</v>
      </c>
      <c r="B709">
        <v>16.559803310351572</v>
      </c>
    </row>
    <row r="710" spans="1:2">
      <c r="A710" s="124">
        <v>21490</v>
      </c>
      <c r="B710">
        <v>16.988883579386332</v>
      </c>
    </row>
    <row r="711" spans="1:2">
      <c r="A711" s="124">
        <v>21520</v>
      </c>
      <c r="B711">
        <v>17.358357365369958</v>
      </c>
    </row>
    <row r="712" spans="1:2">
      <c r="A712" s="124">
        <v>21551</v>
      </c>
      <c r="B712">
        <v>17.980339342993393</v>
      </c>
    </row>
    <row r="713" spans="1:2">
      <c r="A713" s="124">
        <v>21582</v>
      </c>
      <c r="B713">
        <v>17.759169263611422</v>
      </c>
    </row>
    <row r="714" spans="1:2">
      <c r="A714" s="124">
        <v>21610</v>
      </c>
      <c r="B714">
        <v>18.200871845485636</v>
      </c>
    </row>
    <row r="715" spans="1:2">
      <c r="A715" s="124">
        <v>21641</v>
      </c>
      <c r="B715">
        <v>18.430753048783416</v>
      </c>
    </row>
    <row r="716" spans="1:2">
      <c r="A716" s="124">
        <v>21671</v>
      </c>
      <c r="B716">
        <v>18.69272143959418</v>
      </c>
    </row>
    <row r="717" spans="1:2">
      <c r="A717" s="124">
        <v>21702</v>
      </c>
      <c r="B717">
        <v>18.44859139706648</v>
      </c>
    </row>
    <row r="718" spans="1:2">
      <c r="A718" s="124">
        <v>21732</v>
      </c>
      <c r="B718">
        <v>19.090533975796511</v>
      </c>
    </row>
    <row r="719" spans="1:2">
      <c r="A719" s="124">
        <v>21763</v>
      </c>
      <c r="B719">
        <v>18.958803640750208</v>
      </c>
    </row>
    <row r="720" spans="1:2">
      <c r="A720" s="124">
        <v>21794</v>
      </c>
      <c r="B720">
        <v>18.123290556758619</v>
      </c>
    </row>
    <row r="721" spans="1:2">
      <c r="A721" s="124">
        <v>21824</v>
      </c>
      <c r="B721">
        <v>18.021962441515424</v>
      </c>
    </row>
    <row r="722" spans="1:2">
      <c r="A722" s="124">
        <v>21855</v>
      </c>
      <c r="B722">
        <v>18.07178913057021</v>
      </c>
    </row>
    <row r="723" spans="1:2">
      <c r="A723" s="124">
        <v>21885</v>
      </c>
      <c r="B723">
        <v>18.624728977900105</v>
      </c>
    </row>
    <row r="724" spans="1:2">
      <c r="A724" s="124">
        <v>21916</v>
      </c>
      <c r="B724">
        <v>18.338284994375563</v>
      </c>
    </row>
    <row r="725" spans="1:2">
      <c r="A725" s="124">
        <v>21947</v>
      </c>
      <c r="B725">
        <v>17.54527510894598</v>
      </c>
    </row>
    <row r="726" spans="1:2">
      <c r="A726" s="124">
        <v>21976</v>
      </c>
      <c r="B726">
        <v>17.286020720522149</v>
      </c>
    </row>
    <row r="727" spans="1:2">
      <c r="A727" s="124">
        <v>22007</v>
      </c>
      <c r="B727">
        <v>17.429766947597194</v>
      </c>
    </row>
    <row r="728" spans="1:2">
      <c r="A728" s="124">
        <v>22037</v>
      </c>
      <c r="B728">
        <v>17.256170578727911</v>
      </c>
    </row>
    <row r="729" spans="1:2">
      <c r="A729" s="124">
        <v>22068</v>
      </c>
      <c r="B729">
        <v>17.823363817264742</v>
      </c>
    </row>
    <row r="730" spans="1:2">
      <c r="A730" s="124">
        <v>22098</v>
      </c>
      <c r="B730">
        <v>17.376806472898117</v>
      </c>
    </row>
    <row r="731" spans="1:2">
      <c r="A731" s="124">
        <v>22129</v>
      </c>
      <c r="B731">
        <v>17.582113039577671</v>
      </c>
    </row>
    <row r="732" spans="1:2">
      <c r="A732" s="124">
        <v>22160</v>
      </c>
      <c r="B732">
        <v>17.052015467817661</v>
      </c>
    </row>
    <row r="733" spans="1:2">
      <c r="A733" s="124">
        <v>22190</v>
      </c>
      <c r="B733">
        <v>16.60510453625103</v>
      </c>
    </row>
    <row r="734" spans="1:2">
      <c r="A734" s="124">
        <v>22221</v>
      </c>
      <c r="B734">
        <v>17.146088452419001</v>
      </c>
    </row>
    <row r="735" spans="1:2">
      <c r="A735" s="124">
        <v>22251</v>
      </c>
      <c r="B735">
        <v>17.562090833957129</v>
      </c>
    </row>
    <row r="736" spans="1:2">
      <c r="A736" s="124">
        <v>22282</v>
      </c>
      <c r="B736">
        <v>18.470416986477179</v>
      </c>
    </row>
    <row r="737" spans="1:2">
      <c r="A737" s="124">
        <v>22313</v>
      </c>
      <c r="B737">
        <v>19.234014498298357</v>
      </c>
    </row>
    <row r="738" spans="1:2">
      <c r="A738" s="124">
        <v>22341</v>
      </c>
      <c r="B738">
        <v>19.844225272725581</v>
      </c>
    </row>
    <row r="739" spans="1:2">
      <c r="A739" s="124">
        <v>22372</v>
      </c>
      <c r="B739">
        <v>20.382842975754784</v>
      </c>
    </row>
    <row r="740" spans="1:2">
      <c r="A740" s="124">
        <v>22402</v>
      </c>
      <c r="B740">
        <v>20.59860684329735</v>
      </c>
    </row>
    <row r="741" spans="1:2">
      <c r="A741" s="124">
        <v>22433</v>
      </c>
      <c r="B741">
        <v>20.332414551592301</v>
      </c>
    </row>
    <row r="742" spans="1:2">
      <c r="A742" s="124">
        <v>22463</v>
      </c>
      <c r="B742">
        <v>20.146643736827325</v>
      </c>
    </row>
    <row r="743" spans="1:2">
      <c r="A743" s="124">
        <v>22494</v>
      </c>
      <c r="B743">
        <v>20.941688475215191</v>
      </c>
    </row>
    <row r="744" spans="1:2">
      <c r="A744" s="124">
        <v>22525</v>
      </c>
      <c r="B744">
        <v>20.705243044147259</v>
      </c>
    </row>
    <row r="745" spans="1:2">
      <c r="A745" s="124">
        <v>22555</v>
      </c>
      <c r="B745">
        <v>20.92419014101079</v>
      </c>
    </row>
    <row r="746" spans="1:2">
      <c r="A746" s="124">
        <v>22586</v>
      </c>
      <c r="B746">
        <v>21.857957721959675</v>
      </c>
    </row>
    <row r="747" spans="1:2">
      <c r="A747" s="124">
        <v>22616</v>
      </c>
      <c r="B747">
        <v>22.041480198382274</v>
      </c>
    </row>
    <row r="748" spans="1:2">
      <c r="A748" s="124">
        <v>22647</v>
      </c>
      <c r="B748">
        <v>21.197931400015225</v>
      </c>
    </row>
    <row r="749" spans="1:2">
      <c r="A749" s="124">
        <v>22678</v>
      </c>
      <c r="B749">
        <v>21.451687754873383</v>
      </c>
    </row>
    <row r="750" spans="1:2">
      <c r="A750" s="124">
        <v>22706</v>
      </c>
      <c r="B750">
        <v>21.44315856852624</v>
      </c>
    </row>
    <row r="751" spans="1:2">
      <c r="A751" s="124">
        <v>22737</v>
      </c>
      <c r="B751">
        <v>20.658336447649035</v>
      </c>
    </row>
    <row r="752" spans="1:2">
      <c r="A752" s="124">
        <v>22767</v>
      </c>
      <c r="B752">
        <v>19.089367498116655</v>
      </c>
    </row>
    <row r="753" spans="1:2">
      <c r="A753" s="124">
        <v>22798</v>
      </c>
      <c r="B753">
        <v>16.827571244792466</v>
      </c>
    </row>
    <row r="754" spans="1:2">
      <c r="A754" s="124">
        <v>22828</v>
      </c>
      <c r="B754">
        <v>17.141325661322789</v>
      </c>
    </row>
    <row r="755" spans="1:2">
      <c r="A755" s="124">
        <v>22859</v>
      </c>
      <c r="B755">
        <v>17.571262631045535</v>
      </c>
    </row>
    <row r="756" spans="1:2">
      <c r="A756" s="124">
        <v>22890</v>
      </c>
      <c r="B756">
        <v>17.321461147465484</v>
      </c>
    </row>
    <row r="757" spans="1:2">
      <c r="A757" s="124">
        <v>22920</v>
      </c>
      <c r="B757">
        <v>16.739820967901334</v>
      </c>
    </row>
    <row r="758" spans="1:2">
      <c r="A758" s="124">
        <v>22951</v>
      </c>
      <c r="B758">
        <v>17.854386489497152</v>
      </c>
    </row>
    <row r="759" spans="1:2">
      <c r="A759" s="124">
        <v>22981</v>
      </c>
      <c r="B759">
        <v>18.585836118439865</v>
      </c>
    </row>
    <row r="760" spans="1:2">
      <c r="A760" s="124">
        <v>23012</v>
      </c>
      <c r="B760">
        <v>19.259231693254058</v>
      </c>
    </row>
    <row r="761" spans="1:2">
      <c r="A761" s="124">
        <v>23043</v>
      </c>
      <c r="B761">
        <v>19.469191309671412</v>
      </c>
    </row>
    <row r="762" spans="1:2">
      <c r="A762" s="124">
        <v>23071</v>
      </c>
      <c r="B762">
        <v>19.288064606604841</v>
      </c>
    </row>
    <row r="763" spans="1:2">
      <c r="A763" s="124">
        <v>23102</v>
      </c>
      <c r="B763">
        <v>20.150077238226981</v>
      </c>
    </row>
    <row r="764" spans="1:2">
      <c r="A764" s="124">
        <v>23132</v>
      </c>
      <c r="B764">
        <v>20.507585864952613</v>
      </c>
    </row>
    <row r="765" spans="1:2">
      <c r="A765" s="124">
        <v>23163</v>
      </c>
      <c r="B765">
        <v>20.384149993841003</v>
      </c>
    </row>
    <row r="766" spans="1:2">
      <c r="A766" s="124">
        <v>23193</v>
      </c>
      <c r="B766">
        <v>19.96923188594965</v>
      </c>
    </row>
    <row r="767" spans="1:2">
      <c r="A767" s="124">
        <v>23224</v>
      </c>
      <c r="B767">
        <v>20.47263790052769</v>
      </c>
    </row>
    <row r="768" spans="1:2">
      <c r="A768" s="124">
        <v>23255</v>
      </c>
      <c r="B768">
        <v>20.96036009070512</v>
      </c>
    </row>
    <row r="769" spans="1:2">
      <c r="A769" s="124">
        <v>23285</v>
      </c>
      <c r="B769">
        <v>20.891344595411503</v>
      </c>
    </row>
    <row r="770" spans="1:2">
      <c r="A770" s="124">
        <v>23316</v>
      </c>
      <c r="B770">
        <v>20.72039933533971</v>
      </c>
    </row>
    <row r="771" spans="1:2">
      <c r="A771" s="124">
        <v>23346</v>
      </c>
      <c r="B771">
        <v>21.03859937673705</v>
      </c>
    </row>
    <row r="772" spans="1:2">
      <c r="A772" s="124">
        <v>23377</v>
      </c>
      <c r="B772">
        <v>21.627216196980932</v>
      </c>
    </row>
    <row r="773" spans="1:2">
      <c r="A773" s="124">
        <v>23408</v>
      </c>
      <c r="B773">
        <v>21.832670826710327</v>
      </c>
    </row>
    <row r="774" spans="1:2">
      <c r="A774" s="124">
        <v>23437</v>
      </c>
      <c r="B774">
        <v>22.167245585982634</v>
      </c>
    </row>
    <row r="775" spans="1:2">
      <c r="A775" s="124">
        <v>23468</v>
      </c>
      <c r="B775">
        <v>22.42219216973718</v>
      </c>
    </row>
    <row r="776" spans="1:2">
      <c r="A776" s="124">
        <v>23498</v>
      </c>
      <c r="B776">
        <v>22.574330769563836</v>
      </c>
    </row>
    <row r="777" spans="1:2">
      <c r="A777" s="124">
        <v>23529</v>
      </c>
      <c r="B777">
        <v>22.30028803608279</v>
      </c>
    </row>
    <row r="778" spans="1:2">
      <c r="A778" s="124">
        <v>23559</v>
      </c>
      <c r="B778">
        <v>22.984351845738402</v>
      </c>
    </row>
    <row r="779" spans="1:2">
      <c r="A779" s="124">
        <v>23590</v>
      </c>
      <c r="B779">
        <v>22.650407292938802</v>
      </c>
    </row>
    <row r="780" spans="1:2">
      <c r="A780" s="124">
        <v>23621</v>
      </c>
      <c r="B780">
        <v>22.8922219842317</v>
      </c>
    </row>
    <row r="781" spans="1:2">
      <c r="A781" s="124">
        <v>23651</v>
      </c>
      <c r="B781">
        <v>23.212154680675354</v>
      </c>
    </row>
    <row r="782" spans="1:2">
      <c r="A782" s="124">
        <v>23682</v>
      </c>
      <c r="B782">
        <v>23.225019793095836</v>
      </c>
    </row>
    <row r="783" spans="1:2">
      <c r="A783" s="124">
        <v>23712</v>
      </c>
      <c r="B783">
        <v>22.752984772787276</v>
      </c>
    </row>
    <row r="784" spans="1:2">
      <c r="A784" s="124">
        <v>23743</v>
      </c>
      <c r="B784">
        <v>23.269335081922481</v>
      </c>
    </row>
    <row r="785" spans="1:2">
      <c r="A785" s="124">
        <v>23774</v>
      </c>
      <c r="B785">
        <v>23.372068272751346</v>
      </c>
    </row>
    <row r="786" spans="1:2">
      <c r="A786" s="124">
        <v>23802</v>
      </c>
      <c r="B786">
        <v>23.253528200034857</v>
      </c>
    </row>
    <row r="787" spans="1:2">
      <c r="A787" s="124">
        <v>23833</v>
      </c>
      <c r="B787">
        <v>23.420551954771312</v>
      </c>
    </row>
    <row r="788" spans="1:2">
      <c r="A788" s="124">
        <v>23863</v>
      </c>
      <c r="B788">
        <v>23.708808308861951</v>
      </c>
    </row>
    <row r="789" spans="1:2">
      <c r="A789" s="124">
        <v>23894</v>
      </c>
      <c r="B789">
        <v>22.385342986457793</v>
      </c>
    </row>
    <row r="790" spans="1:2">
      <c r="A790" s="124">
        <v>23924</v>
      </c>
      <c r="B790">
        <v>22.300781712174437</v>
      </c>
    </row>
    <row r="791" spans="1:2">
      <c r="A791" s="124">
        <v>23955</v>
      </c>
      <c r="B791">
        <v>22.665971845964389</v>
      </c>
    </row>
    <row r="792" spans="1:2">
      <c r="A792" s="124">
        <v>23986</v>
      </c>
      <c r="B792">
        <v>23.374146831648634</v>
      </c>
    </row>
    <row r="793" spans="1:2">
      <c r="A793" s="124">
        <v>24016</v>
      </c>
      <c r="B793">
        <v>23.7757455233127</v>
      </c>
    </row>
    <row r="794" spans="1:2">
      <c r="A794" s="124">
        <v>24047</v>
      </c>
      <c r="B794">
        <v>23.92546115667373</v>
      </c>
    </row>
    <row r="795" spans="1:2">
      <c r="A795" s="124">
        <v>24077</v>
      </c>
      <c r="B795">
        <v>23.694111549106328</v>
      </c>
    </row>
    <row r="796" spans="1:2">
      <c r="A796" s="124">
        <v>24108</v>
      </c>
      <c r="B796">
        <v>24.058483388421756</v>
      </c>
    </row>
    <row r="797" spans="1:2">
      <c r="A797" s="124">
        <v>24139</v>
      </c>
      <c r="B797">
        <v>23.700027145579416</v>
      </c>
    </row>
    <row r="798" spans="1:2">
      <c r="A798" s="124">
        <v>24167</v>
      </c>
      <c r="B798">
        <v>22.611112582290009</v>
      </c>
    </row>
    <row r="799" spans="1:2">
      <c r="A799" s="124">
        <v>24198</v>
      </c>
      <c r="B799">
        <v>23.113696462615827</v>
      </c>
    </row>
    <row r="800" spans="1:2">
      <c r="A800" s="124">
        <v>24228</v>
      </c>
      <c r="B800">
        <v>21.852177976763098</v>
      </c>
    </row>
    <row r="801" spans="1:2">
      <c r="A801" s="124">
        <v>24259</v>
      </c>
      <c r="B801">
        <v>21.555253383226251</v>
      </c>
    </row>
    <row r="802" spans="1:2">
      <c r="A802" s="124">
        <v>24289</v>
      </c>
      <c r="B802">
        <v>21.381702007433411</v>
      </c>
    </row>
    <row r="803" spans="1:2">
      <c r="A803" s="124">
        <v>24320</v>
      </c>
      <c r="B803">
        <v>19.913903864009807</v>
      </c>
    </row>
    <row r="804" spans="1:2">
      <c r="A804" s="124">
        <v>24351</v>
      </c>
      <c r="B804">
        <v>19.161676250614999</v>
      </c>
    </row>
    <row r="805" spans="1:2">
      <c r="A805" s="124">
        <v>24381</v>
      </c>
      <c r="B805">
        <v>18.825409371315679</v>
      </c>
    </row>
    <row r="806" spans="1:2">
      <c r="A806" s="124">
        <v>24412</v>
      </c>
      <c r="B806">
        <v>19.711251211928964</v>
      </c>
    </row>
    <row r="807" spans="1:2">
      <c r="A807" s="124">
        <v>24442</v>
      </c>
      <c r="B807">
        <v>19.736473752791966</v>
      </c>
    </row>
    <row r="808" spans="1:2">
      <c r="A808" s="124">
        <v>24473</v>
      </c>
      <c r="B808">
        <v>20.432242125384274</v>
      </c>
    </row>
    <row r="809" spans="1:2">
      <c r="A809" s="124">
        <v>24504</v>
      </c>
      <c r="B809">
        <v>21.074443163678428</v>
      </c>
    </row>
    <row r="810" spans="1:2">
      <c r="A810" s="124">
        <v>24532</v>
      </c>
      <c r="B810">
        <v>21.443898602019097</v>
      </c>
    </row>
    <row r="811" spans="1:2">
      <c r="A811" s="124">
        <v>24563</v>
      </c>
      <c r="B811">
        <v>21.686025566746238</v>
      </c>
    </row>
    <row r="812" spans="1:2">
      <c r="A812" s="124">
        <v>24593</v>
      </c>
      <c r="B812">
        <v>21.948477389658397</v>
      </c>
    </row>
    <row r="813" spans="1:2">
      <c r="A813" s="124">
        <v>24624</v>
      </c>
      <c r="B813">
        <v>21.552097609793485</v>
      </c>
    </row>
    <row r="814" spans="1:2">
      <c r="A814" s="124">
        <v>24654</v>
      </c>
      <c r="B814">
        <v>21.804196245666361</v>
      </c>
    </row>
    <row r="815" spans="1:2">
      <c r="A815" s="124">
        <v>24685</v>
      </c>
      <c r="B815">
        <v>22.030627049126018</v>
      </c>
    </row>
    <row r="816" spans="1:2">
      <c r="A816" s="124">
        <v>24716</v>
      </c>
      <c r="B816">
        <v>22.219145488664793</v>
      </c>
    </row>
    <row r="817" spans="1:2">
      <c r="A817" s="124">
        <v>24746</v>
      </c>
      <c r="B817">
        <v>22.068199194183887</v>
      </c>
    </row>
    <row r="818" spans="1:2">
      <c r="A818" s="124">
        <v>24777</v>
      </c>
      <c r="B818">
        <v>21.26310296833628</v>
      </c>
    </row>
    <row r="819" spans="1:2">
      <c r="A819" s="124">
        <v>24807</v>
      </c>
      <c r="B819">
        <v>21.751597808723634</v>
      </c>
    </row>
    <row r="820" spans="1:2">
      <c r="A820" s="124">
        <v>24838</v>
      </c>
      <c r="B820">
        <v>21.511535896332184</v>
      </c>
    </row>
    <row r="821" spans="1:2">
      <c r="A821" s="124">
        <v>24869</v>
      </c>
      <c r="B821">
        <v>20.424992376214224</v>
      </c>
    </row>
    <row r="822" spans="1:2">
      <c r="A822" s="124">
        <v>24898</v>
      </c>
      <c r="B822">
        <v>19.9347113082957</v>
      </c>
    </row>
    <row r="823" spans="1:2">
      <c r="A823" s="124">
        <v>24929</v>
      </c>
      <c r="B823">
        <v>21.277356015671746</v>
      </c>
    </row>
    <row r="824" spans="1:2">
      <c r="A824" s="124">
        <v>24959</v>
      </c>
      <c r="B824">
        <v>21.630227142779891</v>
      </c>
    </row>
    <row r="825" spans="1:2">
      <c r="A825" s="124">
        <v>24990</v>
      </c>
      <c r="B825">
        <v>22.004623431346541</v>
      </c>
    </row>
    <row r="826" spans="1:2">
      <c r="A826" s="124">
        <v>25020</v>
      </c>
      <c r="B826">
        <v>21.753537415670952</v>
      </c>
    </row>
    <row r="827" spans="1:2">
      <c r="A827" s="124">
        <v>25051</v>
      </c>
      <c r="B827">
        <v>21.13776679361786</v>
      </c>
    </row>
    <row r="828" spans="1:2">
      <c r="A828" s="124">
        <v>25082</v>
      </c>
      <c r="B828">
        <v>21.680275633292926</v>
      </c>
    </row>
    <row r="829" spans="1:2">
      <c r="A829" s="124">
        <v>25112</v>
      </c>
      <c r="B829">
        <v>22.004606927956882</v>
      </c>
    </row>
    <row r="830" spans="1:2">
      <c r="A830" s="124">
        <v>25143</v>
      </c>
      <c r="B830">
        <v>22.195529227158151</v>
      </c>
    </row>
    <row r="831" spans="1:2">
      <c r="A831" s="124">
        <v>25173</v>
      </c>
      <c r="B831">
        <v>22.277872995434876</v>
      </c>
    </row>
    <row r="832" spans="1:2">
      <c r="A832" s="124">
        <v>25204</v>
      </c>
      <c r="B832">
        <v>21.194968072847161</v>
      </c>
    </row>
    <row r="833" spans="1:2">
      <c r="A833" s="124">
        <v>25235</v>
      </c>
      <c r="B833">
        <v>20.895729901987234</v>
      </c>
    </row>
    <row r="834" spans="1:2">
      <c r="A834" s="124">
        <v>25263</v>
      </c>
      <c r="B834">
        <v>20.202287616481659</v>
      </c>
    </row>
    <row r="835" spans="1:2">
      <c r="A835" s="124">
        <v>25294</v>
      </c>
      <c r="B835">
        <v>20.428608081932158</v>
      </c>
    </row>
    <row r="836" spans="1:2">
      <c r="A836" s="124">
        <v>25324</v>
      </c>
      <c r="B836">
        <v>20.972258271972098</v>
      </c>
    </row>
    <row r="837" spans="1:2">
      <c r="A837" s="124">
        <v>25355</v>
      </c>
      <c r="B837">
        <v>19.713341583757629</v>
      </c>
    </row>
    <row r="838" spans="1:2">
      <c r="A838" s="124">
        <v>25385</v>
      </c>
      <c r="B838">
        <v>18.681708207192759</v>
      </c>
    </row>
    <row r="839" spans="1:2">
      <c r="A839" s="124">
        <v>25416</v>
      </c>
      <c r="B839">
        <v>18.429515590207743</v>
      </c>
    </row>
    <row r="840" spans="1:2">
      <c r="A840" s="124">
        <v>25447</v>
      </c>
      <c r="B840">
        <v>18.398046344676978</v>
      </c>
    </row>
    <row r="841" spans="1:2">
      <c r="A841" s="124">
        <v>25477</v>
      </c>
      <c r="B841">
        <v>18.448662031815356</v>
      </c>
    </row>
    <row r="842" spans="1:2">
      <c r="A842" s="124">
        <v>25508</v>
      </c>
      <c r="B842">
        <v>18.437760084691039</v>
      </c>
    </row>
    <row r="843" spans="1:2">
      <c r="A843" s="124">
        <v>25538</v>
      </c>
      <c r="B843">
        <v>17.326929913742688</v>
      </c>
    </row>
    <row r="844" spans="1:2">
      <c r="A844" s="124">
        <v>25569</v>
      </c>
      <c r="B844">
        <v>17.09054139514021</v>
      </c>
    </row>
    <row r="845" spans="1:2">
      <c r="A845" s="124">
        <v>25600</v>
      </c>
      <c r="B845">
        <v>16.372586787159854</v>
      </c>
    </row>
    <row r="846" spans="1:2">
      <c r="A846" s="124">
        <v>25628</v>
      </c>
      <c r="B846">
        <v>16.531690813943619</v>
      </c>
    </row>
    <row r="847" spans="1:2">
      <c r="A847" s="124">
        <v>25659</v>
      </c>
      <c r="B847">
        <v>15.873067819354061</v>
      </c>
    </row>
    <row r="848" spans="1:2">
      <c r="A848" s="124">
        <v>25689</v>
      </c>
      <c r="B848">
        <v>13.983836060789191</v>
      </c>
    </row>
    <row r="849" spans="1:2">
      <c r="A849" s="124">
        <v>25720</v>
      </c>
      <c r="B849">
        <v>13.799691797725179</v>
      </c>
    </row>
    <row r="850" spans="1:2">
      <c r="A850" s="124">
        <v>25750</v>
      </c>
      <c r="B850">
        <v>13.726499744359765</v>
      </c>
    </row>
    <row r="851" spans="1:2">
      <c r="A851" s="124">
        <v>25781</v>
      </c>
      <c r="B851">
        <v>14.100456516815445</v>
      </c>
    </row>
    <row r="852" spans="1:2">
      <c r="A852" s="124">
        <v>25812</v>
      </c>
      <c r="B852">
        <v>14.842661145242223</v>
      </c>
    </row>
    <row r="853" spans="1:2">
      <c r="A853" s="124">
        <v>25842</v>
      </c>
      <c r="B853">
        <v>15.064185404089633</v>
      </c>
    </row>
    <row r="854" spans="1:2">
      <c r="A854" s="124">
        <v>25873</v>
      </c>
      <c r="B854">
        <v>14.950761908791732</v>
      </c>
    </row>
    <row r="855" spans="1:2">
      <c r="A855" s="124">
        <v>25903</v>
      </c>
      <c r="B855">
        <v>15.873840687205744</v>
      </c>
    </row>
    <row r="856" spans="1:2">
      <c r="A856" s="124">
        <v>25934</v>
      </c>
      <c r="B856">
        <v>16.461793943491944</v>
      </c>
    </row>
    <row r="857" spans="1:2">
      <c r="A857" s="124">
        <v>25965</v>
      </c>
      <c r="B857">
        <v>17.034534781502131</v>
      </c>
    </row>
    <row r="858" spans="1:2">
      <c r="A858" s="124">
        <v>25993</v>
      </c>
      <c r="B858">
        <v>17.402902607188881</v>
      </c>
    </row>
    <row r="859" spans="1:2">
      <c r="A859" s="124">
        <v>26024</v>
      </c>
      <c r="B859">
        <v>17.92411044795961</v>
      </c>
    </row>
    <row r="860" spans="1:2">
      <c r="A860" s="124">
        <v>26054</v>
      </c>
      <c r="B860">
        <v>17.564153279699383</v>
      </c>
    </row>
    <row r="861" spans="1:2">
      <c r="A861" s="124">
        <v>26085</v>
      </c>
      <c r="B861">
        <v>17.083166880070706</v>
      </c>
    </row>
    <row r="862" spans="1:2">
      <c r="A862" s="124">
        <v>26115</v>
      </c>
      <c r="B862">
        <v>16.889414708693359</v>
      </c>
    </row>
    <row r="863" spans="1:2">
      <c r="A863" s="124">
        <v>26146</v>
      </c>
      <c r="B863">
        <v>16.519449443051567</v>
      </c>
    </row>
    <row r="864" spans="1:2">
      <c r="A864" s="124">
        <v>26177</v>
      </c>
      <c r="B864">
        <v>16.856792547836001</v>
      </c>
    </row>
    <row r="865" spans="1:2">
      <c r="A865" s="124">
        <v>26207</v>
      </c>
      <c r="B865">
        <v>16.428862709159475</v>
      </c>
    </row>
    <row r="866" spans="1:2">
      <c r="A866" s="124">
        <v>26238</v>
      </c>
      <c r="B866">
        <v>15.638712654326644</v>
      </c>
    </row>
    <row r="867" spans="1:2">
      <c r="A867" s="124">
        <v>26268</v>
      </c>
      <c r="B867">
        <v>16.603557212925335</v>
      </c>
    </row>
    <row r="868" spans="1:2">
      <c r="A868" s="124">
        <v>26299</v>
      </c>
      <c r="B868">
        <v>17.262996797035175</v>
      </c>
    </row>
    <row r="869" spans="1:2">
      <c r="A869" s="124">
        <v>26330</v>
      </c>
      <c r="B869">
        <v>17.464147605486168</v>
      </c>
    </row>
    <row r="870" spans="1:2">
      <c r="A870" s="124">
        <v>26359</v>
      </c>
      <c r="B870">
        <v>17.805643849614942</v>
      </c>
    </row>
    <row r="871" spans="1:2">
      <c r="A871" s="124">
        <v>26390</v>
      </c>
      <c r="B871">
        <v>17.915161678498297</v>
      </c>
    </row>
    <row r="872" spans="1:2">
      <c r="A872" s="124">
        <v>26420</v>
      </c>
      <c r="B872">
        <v>17.662646200372553</v>
      </c>
    </row>
    <row r="873" spans="1:2">
      <c r="A873" s="124">
        <v>26451</v>
      </c>
      <c r="B873">
        <v>17.640857315740259</v>
      </c>
    </row>
    <row r="874" spans="1:2">
      <c r="A874" s="124">
        <v>26481</v>
      </c>
      <c r="B874">
        <v>17.398690031138177</v>
      </c>
    </row>
    <row r="875" spans="1:2">
      <c r="A875" s="124">
        <v>26512</v>
      </c>
      <c r="B875">
        <v>17.943404688029805</v>
      </c>
    </row>
    <row r="876" spans="1:2">
      <c r="A876" s="124">
        <v>26543</v>
      </c>
      <c r="B876">
        <v>17.613854552912116</v>
      </c>
    </row>
    <row r="877" spans="1:2">
      <c r="A877" s="124">
        <v>26573</v>
      </c>
      <c r="B877">
        <v>17.533183854158555</v>
      </c>
    </row>
    <row r="878" spans="1:2">
      <c r="A878" s="124">
        <v>26604</v>
      </c>
      <c r="B878">
        <v>18.338894714968056</v>
      </c>
    </row>
    <row r="879" spans="1:2">
      <c r="A879" s="124">
        <v>26634</v>
      </c>
      <c r="B879">
        <v>18.645719442073684</v>
      </c>
    </row>
    <row r="880" spans="1:2">
      <c r="A880" s="124">
        <v>26665</v>
      </c>
      <c r="B880">
        <v>18.712530467302436</v>
      </c>
    </row>
    <row r="881" spans="1:2">
      <c r="A881" s="124">
        <v>26696</v>
      </c>
      <c r="B881">
        <v>17.889889599193754</v>
      </c>
    </row>
    <row r="882" spans="1:2">
      <c r="A882" s="124">
        <v>26724</v>
      </c>
      <c r="B882">
        <v>17.412142058290339</v>
      </c>
    </row>
    <row r="883" spans="1:2">
      <c r="A883" s="124">
        <v>26755</v>
      </c>
      <c r="B883">
        <v>16.935740066050826</v>
      </c>
    </row>
    <row r="884" spans="1:2">
      <c r="A884" s="124">
        <v>26785</v>
      </c>
      <c r="B884">
        <v>16.31433875966858</v>
      </c>
    </row>
    <row r="885" spans="1:2">
      <c r="A885" s="124">
        <v>26816</v>
      </c>
      <c r="B885">
        <v>15.808323047681982</v>
      </c>
    </row>
    <row r="886" spans="1:2">
      <c r="A886" s="124">
        <v>26846</v>
      </c>
      <c r="B886">
        <v>15.88951857398879</v>
      </c>
    </row>
    <row r="887" spans="1:2">
      <c r="A887" s="124">
        <v>26877</v>
      </c>
      <c r="B887">
        <v>15.278501094706129</v>
      </c>
    </row>
    <row r="888" spans="1:2">
      <c r="A888" s="124">
        <v>26908</v>
      </c>
      <c r="B888">
        <v>15.475308601805564</v>
      </c>
    </row>
    <row r="889" spans="1:2">
      <c r="A889" s="124">
        <v>26938</v>
      </c>
      <c r="B889">
        <v>15.913516308933389</v>
      </c>
    </row>
    <row r="890" spans="1:2">
      <c r="A890" s="124">
        <v>26969</v>
      </c>
      <c r="B890">
        <v>14.65184515971057</v>
      </c>
    </row>
    <row r="891" spans="1:2">
      <c r="A891" s="124">
        <v>26999</v>
      </c>
      <c r="B891">
        <v>13.493329686205891</v>
      </c>
    </row>
    <row r="892" spans="1:2">
      <c r="A892" s="124">
        <v>27030</v>
      </c>
      <c r="B892">
        <v>13.530721892513952</v>
      </c>
    </row>
    <row r="893" spans="1:2">
      <c r="A893" s="124">
        <v>27061</v>
      </c>
      <c r="B893">
        <v>12.95732128020539</v>
      </c>
    </row>
    <row r="894" spans="1:2">
      <c r="A894" s="124">
        <v>27089</v>
      </c>
      <c r="B894">
        <v>13.310364239140164</v>
      </c>
    </row>
    <row r="895" spans="1:2">
      <c r="A895" s="124">
        <v>27120</v>
      </c>
      <c r="B895">
        <v>12.550411048540907</v>
      </c>
    </row>
    <row r="896" spans="1:2">
      <c r="A896" s="124">
        <v>27150</v>
      </c>
      <c r="B896">
        <v>11.99543694732966</v>
      </c>
    </row>
    <row r="897" spans="1:2">
      <c r="A897" s="124">
        <v>27181</v>
      </c>
      <c r="B897">
        <v>11.888498820078999</v>
      </c>
    </row>
    <row r="898" spans="1:2">
      <c r="A898" s="124">
        <v>27211</v>
      </c>
      <c r="B898">
        <v>10.394141805327051</v>
      </c>
    </row>
    <row r="899" spans="1:2">
      <c r="A899" s="124">
        <v>27242</v>
      </c>
      <c r="B899">
        <v>9.8241957231411945</v>
      </c>
    </row>
    <row r="900" spans="1:2">
      <c r="A900" s="124">
        <v>27273</v>
      </c>
      <c r="B900">
        <v>8.680421305646334</v>
      </c>
    </row>
    <row r="901" spans="1:2">
      <c r="A901" s="124">
        <v>27303</v>
      </c>
      <c r="B901">
        <v>8.7449838338095862</v>
      </c>
    </row>
    <row r="902" spans="1:2">
      <c r="A902" s="124">
        <v>27334</v>
      </c>
      <c r="B902">
        <v>8.9489845127556062</v>
      </c>
    </row>
    <row r="903" spans="1:2">
      <c r="A903" s="124">
        <v>27364</v>
      </c>
      <c r="B903">
        <v>8.2890600559230823</v>
      </c>
    </row>
    <row r="904" spans="1:2">
      <c r="A904" s="124">
        <v>27395</v>
      </c>
      <c r="B904">
        <v>8.9209955084042516</v>
      </c>
    </row>
    <row r="905" spans="1:2">
      <c r="A905" s="124">
        <v>27426</v>
      </c>
      <c r="B905">
        <v>9.7622467161664694</v>
      </c>
    </row>
    <row r="906" spans="1:2">
      <c r="A906" s="124">
        <v>27454</v>
      </c>
      <c r="B906">
        <v>10.163796767444037</v>
      </c>
    </row>
    <row r="907" spans="1:2">
      <c r="A907" s="124">
        <v>27485</v>
      </c>
      <c r="B907">
        <v>10.233076136605918</v>
      </c>
    </row>
    <row r="908" spans="1:2">
      <c r="A908" s="124">
        <v>27515</v>
      </c>
      <c r="B908">
        <v>10.818139119335809</v>
      </c>
    </row>
    <row r="909" spans="1:2">
      <c r="A909" s="124">
        <v>27546</v>
      </c>
      <c r="B909">
        <v>11.011354609247666</v>
      </c>
    </row>
    <row r="910" spans="1:2">
      <c r="A910" s="124">
        <v>27576</v>
      </c>
      <c r="B910">
        <v>10.90276704823858</v>
      </c>
    </row>
    <row r="911" spans="1:2">
      <c r="A911" s="124">
        <v>27607</v>
      </c>
      <c r="B911">
        <v>10.08976959332802</v>
      </c>
    </row>
    <row r="912" spans="1:2">
      <c r="A912" s="124">
        <v>27638</v>
      </c>
      <c r="B912">
        <v>9.9189053565594243</v>
      </c>
    </row>
    <row r="913" spans="1:2">
      <c r="A913" s="124">
        <v>27668</v>
      </c>
      <c r="B913">
        <v>10.327599777501115</v>
      </c>
    </row>
    <row r="914" spans="1:2">
      <c r="A914" s="124">
        <v>27699</v>
      </c>
      <c r="B914">
        <v>10.435859457947899</v>
      </c>
    </row>
    <row r="915" spans="1:2">
      <c r="A915" s="124">
        <v>27729</v>
      </c>
      <c r="B915">
        <v>10.250368416256839</v>
      </c>
    </row>
    <row r="916" spans="1:2">
      <c r="A916" s="124">
        <v>27760</v>
      </c>
      <c r="B916">
        <v>11.185051362622149</v>
      </c>
    </row>
    <row r="917" spans="1:2">
      <c r="A917" s="124">
        <v>27791</v>
      </c>
      <c r="B917">
        <v>11.586092994449688</v>
      </c>
    </row>
    <row r="918" spans="1:2">
      <c r="A918" s="124">
        <v>27820</v>
      </c>
      <c r="B918">
        <v>11.631754403566511</v>
      </c>
    </row>
    <row r="919" spans="1:2">
      <c r="A919" s="124">
        <v>27851</v>
      </c>
      <c r="B919">
        <v>11.689164132206367</v>
      </c>
    </row>
    <row r="920" spans="1:2">
      <c r="A920" s="124">
        <v>27881</v>
      </c>
      <c r="B920">
        <v>11.532053585609424</v>
      </c>
    </row>
    <row r="921" spans="1:2">
      <c r="A921" s="124">
        <v>27912</v>
      </c>
      <c r="B921">
        <v>11.543841631417102</v>
      </c>
    </row>
    <row r="922" spans="1:2">
      <c r="A922" s="124">
        <v>27942</v>
      </c>
      <c r="B922">
        <v>11.757490488689909</v>
      </c>
    </row>
    <row r="923" spans="1:2">
      <c r="A923" s="124">
        <v>27973</v>
      </c>
      <c r="B923">
        <v>11.597986002509252</v>
      </c>
    </row>
    <row r="924" spans="1:2">
      <c r="A924" s="124">
        <v>28004</v>
      </c>
      <c r="B924">
        <v>11.805990949539792</v>
      </c>
    </row>
    <row r="925" spans="1:2">
      <c r="A925" s="124">
        <v>28034</v>
      </c>
      <c r="B925">
        <v>11.345696136316699</v>
      </c>
    </row>
    <row r="926" spans="1:2">
      <c r="A926" s="124">
        <v>28065</v>
      </c>
      <c r="B926">
        <v>11.248855860507962</v>
      </c>
    </row>
    <row r="927" spans="1:2">
      <c r="A927" s="124">
        <v>28095</v>
      </c>
      <c r="B927">
        <v>11.597589726582941</v>
      </c>
    </row>
    <row r="928" spans="1:2">
      <c r="A928" s="124">
        <v>28126</v>
      </c>
      <c r="B928">
        <v>11.437961346787551</v>
      </c>
    </row>
    <row r="929" spans="1:2">
      <c r="A929" s="124">
        <v>28157</v>
      </c>
      <c r="B929">
        <v>11.014841854222775</v>
      </c>
    </row>
    <row r="930" spans="1:2">
      <c r="A930" s="124">
        <v>28185</v>
      </c>
      <c r="B930">
        <v>10.895746511662741</v>
      </c>
    </row>
    <row r="931" spans="1:2">
      <c r="A931" s="124">
        <v>28216</v>
      </c>
      <c r="B931">
        <v>10.636037409141359</v>
      </c>
    </row>
    <row r="932" spans="1:2">
      <c r="A932" s="124">
        <v>28246</v>
      </c>
      <c r="B932">
        <v>10.548486693556997</v>
      </c>
    </row>
    <row r="933" spans="1:2">
      <c r="A933" s="124">
        <v>28277</v>
      </c>
      <c r="B933">
        <v>10.530023959090757</v>
      </c>
    </row>
    <row r="934" spans="1:2">
      <c r="A934" s="124">
        <v>28307</v>
      </c>
      <c r="B934">
        <v>10.567692447775404</v>
      </c>
    </row>
    <row r="935" spans="1:2">
      <c r="A935" s="124">
        <v>28338</v>
      </c>
      <c r="B935">
        <v>10.268385666710994</v>
      </c>
    </row>
    <row r="936" spans="1:2">
      <c r="A936" s="124">
        <v>28369</v>
      </c>
      <c r="B936">
        <v>10.067742820070702</v>
      </c>
    </row>
    <row r="937" spans="1:2">
      <c r="A937" s="124">
        <v>28399</v>
      </c>
      <c r="B937">
        <v>9.7666662995565439</v>
      </c>
    </row>
    <row r="938" spans="1:2">
      <c r="A938" s="124">
        <v>28430</v>
      </c>
      <c r="B938">
        <v>9.7662999836601969</v>
      </c>
    </row>
    <row r="939" spans="1:2">
      <c r="A939" s="124">
        <v>28460</v>
      </c>
      <c r="B939">
        <v>9.6782665825359189</v>
      </c>
    </row>
    <row r="940" spans="1:2">
      <c r="A940" s="124">
        <v>28491</v>
      </c>
      <c r="B940">
        <v>9.2414622609346875</v>
      </c>
    </row>
    <row r="941" spans="1:2">
      <c r="A941" s="124">
        <v>28522</v>
      </c>
      <c r="B941">
        <v>9.0452635707047389</v>
      </c>
    </row>
    <row r="942" spans="1:2">
      <c r="A942" s="124">
        <v>28550</v>
      </c>
      <c r="B942">
        <v>8.9504200776338898</v>
      </c>
    </row>
    <row r="943" spans="1:2">
      <c r="A943" s="124">
        <v>28581</v>
      </c>
      <c r="B943">
        <v>9.2625887208668409</v>
      </c>
    </row>
    <row r="944" spans="1:2">
      <c r="A944" s="124">
        <v>28611</v>
      </c>
      <c r="B944">
        <v>9.6349107285984452</v>
      </c>
    </row>
    <row r="945" spans="1:2">
      <c r="A945" s="124">
        <v>28642</v>
      </c>
      <c r="B945">
        <v>9.5496789810417368</v>
      </c>
    </row>
    <row r="946" spans="1:2">
      <c r="A946" s="124">
        <v>28672</v>
      </c>
      <c r="B946">
        <v>9.4255240477873592</v>
      </c>
    </row>
    <row r="947" spans="1:2">
      <c r="A947" s="124">
        <v>28703</v>
      </c>
      <c r="B947">
        <v>10.023970854003748</v>
      </c>
    </row>
    <row r="948" spans="1:2">
      <c r="A948" s="124">
        <v>28734</v>
      </c>
      <c r="B948">
        <v>9.9418874730044067</v>
      </c>
    </row>
    <row r="949" spans="1:2">
      <c r="A949" s="124">
        <v>28764</v>
      </c>
      <c r="B949">
        <v>9.5336083582088307</v>
      </c>
    </row>
    <row r="950" spans="1:2">
      <c r="A950" s="124">
        <v>28795</v>
      </c>
      <c r="B950">
        <v>8.9284189022931475</v>
      </c>
    </row>
    <row r="951" spans="1:2">
      <c r="A951" s="124">
        <v>28825</v>
      </c>
      <c r="B951">
        <v>9.0119418191338276</v>
      </c>
    </row>
    <row r="952" spans="1:2">
      <c r="A952" s="124">
        <v>28856</v>
      </c>
      <c r="B952">
        <v>9.257636919139971</v>
      </c>
    </row>
    <row r="953" spans="1:2">
      <c r="A953" s="124">
        <v>28887</v>
      </c>
      <c r="B953">
        <v>9.0037403710456339</v>
      </c>
    </row>
    <row r="954" spans="1:2">
      <c r="A954" s="124">
        <v>28915</v>
      </c>
      <c r="B954">
        <v>9.0707850296607653</v>
      </c>
    </row>
    <row r="955" spans="1:2">
      <c r="A955" s="124">
        <v>28946</v>
      </c>
      <c r="B955">
        <v>9.133063566217416</v>
      </c>
    </row>
    <row r="956" spans="1:2">
      <c r="A956" s="124">
        <v>28976</v>
      </c>
      <c r="B956">
        <v>8.7943832898149576</v>
      </c>
    </row>
    <row r="957" spans="1:2">
      <c r="A957" s="124">
        <v>29007</v>
      </c>
      <c r="B957">
        <v>8.8539377646939528</v>
      </c>
    </row>
    <row r="958" spans="1:2">
      <c r="A958" s="124">
        <v>29037</v>
      </c>
      <c r="B958">
        <v>8.8274980455423666</v>
      </c>
    </row>
    <row r="959" spans="1:2">
      <c r="A959" s="124">
        <v>29068</v>
      </c>
      <c r="B959">
        <v>9.1271657972150351</v>
      </c>
    </row>
    <row r="960" spans="1:2">
      <c r="A960" s="124">
        <v>29099</v>
      </c>
      <c r="B960">
        <v>9.1127589907409572</v>
      </c>
    </row>
    <row r="961" spans="1:2">
      <c r="A961" s="124">
        <v>29129</v>
      </c>
      <c r="B961">
        <v>8.6818433068993155</v>
      </c>
    </row>
    <row r="962" spans="1:2">
      <c r="A962" s="124">
        <v>29160</v>
      </c>
      <c r="B962">
        <v>8.5187843029835602</v>
      </c>
    </row>
    <row r="963" spans="1:2">
      <c r="A963" s="124">
        <v>29190</v>
      </c>
      <c r="B963">
        <v>8.7452044046692929</v>
      </c>
    </row>
    <row r="964" spans="1:2">
      <c r="A964" s="124">
        <v>29221</v>
      </c>
      <c r="B964">
        <v>8.850934180729114</v>
      </c>
    </row>
    <row r="965" spans="1:2">
      <c r="A965" s="124">
        <v>29252</v>
      </c>
      <c r="B965">
        <v>9.0544760921925196</v>
      </c>
    </row>
    <row r="966" spans="1:2">
      <c r="A966" s="124">
        <v>29281</v>
      </c>
      <c r="B966">
        <v>8.0811509007855005</v>
      </c>
    </row>
    <row r="967" spans="1:2">
      <c r="A967" s="124">
        <v>29312</v>
      </c>
      <c r="B967">
        <v>7.8440245047192176</v>
      </c>
    </row>
    <row r="968" spans="1:2">
      <c r="A968" s="124">
        <v>29342</v>
      </c>
      <c r="B968">
        <v>8.1042258071764959</v>
      </c>
    </row>
    <row r="969" spans="1:2">
      <c r="A969" s="124">
        <v>29373</v>
      </c>
      <c r="B969">
        <v>8.5120779623067406</v>
      </c>
    </row>
    <row r="970" spans="1:2">
      <c r="A970" s="124">
        <v>29403</v>
      </c>
      <c r="B970">
        <v>8.8808655272958426</v>
      </c>
    </row>
    <row r="971" spans="1:2">
      <c r="A971" s="124">
        <v>29434</v>
      </c>
      <c r="B971">
        <v>9.0710059816183826</v>
      </c>
    </row>
    <row r="972" spans="1:2">
      <c r="A972" s="124">
        <v>29465</v>
      </c>
      <c r="B972">
        <v>9.1960401317432421</v>
      </c>
    </row>
    <row r="973" spans="1:2">
      <c r="A973" s="124">
        <v>29495</v>
      </c>
      <c r="B973">
        <v>9.3578410467571125</v>
      </c>
    </row>
    <row r="974" spans="1:2">
      <c r="A974" s="124">
        <v>29526</v>
      </c>
      <c r="B974">
        <v>9.6540436632333915</v>
      </c>
    </row>
    <row r="975" spans="1:2">
      <c r="A975" s="124">
        <v>29556</v>
      </c>
      <c r="B975">
        <v>9.3899020849217401</v>
      </c>
    </row>
    <row r="976" spans="1:2">
      <c r="A976" s="124">
        <v>29587</v>
      </c>
      <c r="B976">
        <v>9.2594045308779531</v>
      </c>
    </row>
    <row r="977" spans="1:2">
      <c r="A977" s="124">
        <v>29618</v>
      </c>
      <c r="B977">
        <v>8.8298993538313066</v>
      </c>
    </row>
    <row r="978" spans="1:2">
      <c r="A978" s="124">
        <v>29646</v>
      </c>
      <c r="B978">
        <v>9.0810968838546273</v>
      </c>
    </row>
    <row r="979" spans="1:2">
      <c r="A979" s="124">
        <v>29677</v>
      </c>
      <c r="B979">
        <v>9.085561230788743</v>
      </c>
    </row>
    <row r="980" spans="1:2">
      <c r="A980" s="124">
        <v>29707</v>
      </c>
      <c r="B980">
        <v>8.8184834665480665</v>
      </c>
    </row>
    <row r="981" spans="1:2">
      <c r="A981" s="124">
        <v>29738</v>
      </c>
      <c r="B981">
        <v>8.7653407443049289</v>
      </c>
    </row>
    <row r="982" spans="1:2">
      <c r="A982" s="124">
        <v>29768</v>
      </c>
      <c r="B982">
        <v>8.4453194678755121</v>
      </c>
    </row>
    <row r="983" spans="1:2">
      <c r="A983" s="124">
        <v>29799</v>
      </c>
      <c r="B983">
        <v>8.3998063165664405</v>
      </c>
    </row>
    <row r="984" spans="1:2">
      <c r="A984" s="124">
        <v>29830</v>
      </c>
      <c r="B984">
        <v>7.5811630519231574</v>
      </c>
    </row>
    <row r="985" spans="1:2">
      <c r="A985" s="124">
        <v>29860</v>
      </c>
      <c r="B985">
        <v>7.6491417133192119</v>
      </c>
    </row>
    <row r="986" spans="1:2">
      <c r="A986" s="124">
        <v>29891</v>
      </c>
      <c r="B986">
        <v>7.8107525657161103</v>
      </c>
    </row>
    <row r="987" spans="1:2">
      <c r="A987" s="124">
        <v>29921</v>
      </c>
      <c r="B987">
        <v>7.8325621371418954</v>
      </c>
    </row>
    <row r="988" spans="1:2">
      <c r="A988" s="124">
        <v>29952</v>
      </c>
      <c r="B988">
        <v>7.3886599733759946</v>
      </c>
    </row>
    <row r="989" spans="1:2">
      <c r="A989" s="124">
        <v>29983</v>
      </c>
      <c r="B989">
        <v>7.1818234505467329</v>
      </c>
    </row>
    <row r="990" spans="1:2">
      <c r="A990" s="124">
        <v>30011</v>
      </c>
      <c r="B990">
        <v>6.9506737935360317</v>
      </c>
    </row>
    <row r="991" spans="1:2">
      <c r="A991" s="124">
        <v>30042</v>
      </c>
      <c r="B991">
        <v>7.259072625426148</v>
      </c>
    </row>
    <row r="992" spans="1:2">
      <c r="A992" s="124">
        <v>30072</v>
      </c>
      <c r="B992">
        <v>7.1926124844646235</v>
      </c>
    </row>
    <row r="993" spans="1:2">
      <c r="A993" s="124">
        <v>30103</v>
      </c>
      <c r="B993">
        <v>6.6921339881975879</v>
      </c>
    </row>
    <row r="994" spans="1:2">
      <c r="A994" s="124">
        <v>30133</v>
      </c>
      <c r="B994">
        <v>6.6386531002087592</v>
      </c>
    </row>
    <row r="995" spans="1:2">
      <c r="A995" s="124">
        <v>30164</v>
      </c>
      <c r="B995">
        <v>6.6434227521660896</v>
      </c>
    </row>
    <row r="996" spans="1:2">
      <c r="A996" s="124">
        <v>30195</v>
      </c>
      <c r="B996">
        <v>7.3988382003233077</v>
      </c>
    </row>
    <row r="997" spans="1:2">
      <c r="A997" s="124">
        <v>30225</v>
      </c>
      <c r="B997">
        <v>7.9998409945345879</v>
      </c>
    </row>
    <row r="998" spans="1:2">
      <c r="A998" s="124">
        <v>30256</v>
      </c>
      <c r="B998">
        <v>8.3474769381554275</v>
      </c>
    </row>
    <row r="999" spans="1:2">
      <c r="A999" s="124">
        <v>30286</v>
      </c>
      <c r="B999">
        <v>8.4677384014004762</v>
      </c>
    </row>
    <row r="1000" spans="1:2">
      <c r="A1000" s="124">
        <v>30317</v>
      </c>
      <c r="B1000">
        <v>8.756783224134745</v>
      </c>
    </row>
    <row r="1001" spans="1:2">
      <c r="A1001" s="124">
        <v>30348</v>
      </c>
      <c r="B1001">
        <v>8.9104934366241206</v>
      </c>
    </row>
    <row r="1002" spans="1:2">
      <c r="A1002" s="124">
        <v>30376</v>
      </c>
      <c r="B1002">
        <v>9.2328297051905253</v>
      </c>
    </row>
    <row r="1003" spans="1:2">
      <c r="A1003" s="124">
        <v>30407</v>
      </c>
      <c r="B1003">
        <v>9.5315812841604135</v>
      </c>
    </row>
    <row r="1004" spans="1:2">
      <c r="A1004" s="124">
        <v>30437</v>
      </c>
      <c r="B1004">
        <v>9.8744565046683999</v>
      </c>
    </row>
    <row r="1005" spans="1:2">
      <c r="A1005" s="124">
        <v>30468</v>
      </c>
      <c r="B1005">
        <v>10.00011790313002</v>
      </c>
    </row>
    <row r="1006" spans="1:2">
      <c r="A1006" s="124">
        <v>30498</v>
      </c>
      <c r="B1006">
        <v>10.014475995571026</v>
      </c>
    </row>
    <row r="1007" spans="1:2">
      <c r="A1007" s="124">
        <v>30529</v>
      </c>
      <c r="B1007">
        <v>9.728056935665208</v>
      </c>
    </row>
    <row r="1008" spans="1:2">
      <c r="A1008" s="124">
        <v>30560</v>
      </c>
      <c r="B1008">
        <v>9.9842024580287756</v>
      </c>
    </row>
    <row r="1009" spans="1:2">
      <c r="A1009" s="124">
        <v>30590</v>
      </c>
      <c r="B1009">
        <v>10.003391799449624</v>
      </c>
    </row>
    <row r="1010" spans="1:2">
      <c r="A1010" s="124">
        <v>30621</v>
      </c>
      <c r="B1010">
        <v>9.8535816493642798</v>
      </c>
    </row>
    <row r="1011" spans="1:2">
      <c r="A1011" s="124">
        <v>30651</v>
      </c>
      <c r="B1011">
        <v>9.8150109036086697</v>
      </c>
    </row>
    <row r="1012" spans="1:2">
      <c r="A1012" s="124">
        <v>30682</v>
      </c>
      <c r="B1012">
        <v>9.894931809202534</v>
      </c>
    </row>
    <row r="1013" spans="1:2">
      <c r="A1013" s="124">
        <v>30713</v>
      </c>
      <c r="B1013">
        <v>9.3245296457279832</v>
      </c>
    </row>
    <row r="1014" spans="1:2">
      <c r="A1014" s="124">
        <v>30742</v>
      </c>
      <c r="B1014">
        <v>9.3267470665082435</v>
      </c>
    </row>
    <row r="1015" spans="1:2">
      <c r="A1015" s="124">
        <v>30773</v>
      </c>
      <c r="B1015">
        <v>9.3056434045948215</v>
      </c>
    </row>
    <row r="1016" spans="1:2">
      <c r="A1016" s="124">
        <v>30803</v>
      </c>
      <c r="B1016">
        <v>9.2318318168960456</v>
      </c>
    </row>
    <row r="1017" spans="1:2">
      <c r="A1017" s="124">
        <v>30834</v>
      </c>
      <c r="B1017">
        <v>9.0101855122910059</v>
      </c>
    </row>
    <row r="1018" spans="1:2">
      <c r="A1018" s="124">
        <v>30864</v>
      </c>
      <c r="B1018">
        <v>8.8683022140433021</v>
      </c>
    </row>
    <row r="1019" spans="1:2">
      <c r="A1019" s="124">
        <v>30895</v>
      </c>
      <c r="B1019">
        <v>9.62306325737317</v>
      </c>
    </row>
    <row r="1020" spans="1:2">
      <c r="A1020" s="124">
        <v>30926</v>
      </c>
      <c r="B1020">
        <v>9.6873413136280835</v>
      </c>
    </row>
    <row r="1021" spans="1:2">
      <c r="A1021" s="124">
        <v>30956</v>
      </c>
      <c r="B1021">
        <v>9.5950707030485045</v>
      </c>
    </row>
    <row r="1022" spans="1:2">
      <c r="A1022" s="124">
        <v>30987</v>
      </c>
      <c r="B1022">
        <v>9.6919732217830887</v>
      </c>
    </row>
    <row r="1023" spans="1:2">
      <c r="A1023" s="124">
        <v>31017</v>
      </c>
      <c r="B1023">
        <v>9.5950548011334575</v>
      </c>
    </row>
    <row r="1024" spans="1:2">
      <c r="A1024" s="124">
        <v>31048</v>
      </c>
      <c r="B1024">
        <v>9.9970011777304535</v>
      </c>
    </row>
    <row r="1025" spans="1:2">
      <c r="A1025" s="124">
        <v>31079</v>
      </c>
      <c r="B1025">
        <v>10.494935172607079</v>
      </c>
    </row>
    <row r="1026" spans="1:2">
      <c r="A1026" s="124">
        <v>31107</v>
      </c>
      <c r="B1026">
        <v>10.373217214924733</v>
      </c>
    </row>
    <row r="1027" spans="1:2">
      <c r="A1027" s="124">
        <v>31138</v>
      </c>
      <c r="B1027">
        <v>10.397118719816818</v>
      </c>
    </row>
    <row r="1028" spans="1:2">
      <c r="A1028" s="124">
        <v>31168</v>
      </c>
      <c r="B1028">
        <v>10.608120467860093</v>
      </c>
    </row>
    <row r="1029" spans="1:2">
      <c r="A1029" s="124">
        <v>31199</v>
      </c>
      <c r="B1029">
        <v>10.810049845861212</v>
      </c>
    </row>
    <row r="1030" spans="1:2">
      <c r="A1030" s="124">
        <v>31229</v>
      </c>
      <c r="B1030">
        <v>10.997563956793382</v>
      </c>
    </row>
    <row r="1031" spans="1:2">
      <c r="A1031" s="124">
        <v>31260</v>
      </c>
      <c r="B1031">
        <v>10.738799808877284</v>
      </c>
    </row>
    <row r="1032" spans="1:2">
      <c r="A1032" s="124">
        <v>31291</v>
      </c>
      <c r="B1032">
        <v>10.471234661697547</v>
      </c>
    </row>
    <row r="1033" spans="1:2">
      <c r="A1033" s="124">
        <v>31321</v>
      </c>
      <c r="B1033">
        <v>10.552516982943748</v>
      </c>
    </row>
    <row r="1034" spans="1:2">
      <c r="A1034" s="124">
        <v>31352</v>
      </c>
      <c r="B1034">
        <v>11.164611128667465</v>
      </c>
    </row>
    <row r="1035" spans="1:2">
      <c r="A1035" s="124">
        <v>31382</v>
      </c>
      <c r="B1035">
        <v>11.690521474467594</v>
      </c>
    </row>
    <row r="1036" spans="1:2">
      <c r="A1036" s="124">
        <v>31413</v>
      </c>
      <c r="B1036">
        <v>11.715007584487983</v>
      </c>
    </row>
    <row r="1037" spans="1:2">
      <c r="A1037" s="124">
        <v>31444</v>
      </c>
      <c r="B1037">
        <v>12.388219099418123</v>
      </c>
    </row>
    <row r="1038" spans="1:2">
      <c r="A1038" s="124">
        <v>31472</v>
      </c>
      <c r="B1038">
        <v>13.189022981532716</v>
      </c>
    </row>
    <row r="1039" spans="1:2">
      <c r="A1039" s="124">
        <v>31503</v>
      </c>
      <c r="B1039">
        <v>13.552504172869476</v>
      </c>
    </row>
    <row r="1040" spans="1:2">
      <c r="A1040" s="124">
        <v>31533</v>
      </c>
      <c r="B1040">
        <v>13.560046199232334</v>
      </c>
    </row>
    <row r="1041" spans="1:2">
      <c r="A1041" s="124">
        <v>31564</v>
      </c>
      <c r="B1041">
        <v>13.888688626457116</v>
      </c>
    </row>
    <row r="1042" spans="1:2">
      <c r="A1042" s="124">
        <v>31594</v>
      </c>
      <c r="B1042">
        <v>13.619995534083808</v>
      </c>
    </row>
    <row r="1043" spans="1:2">
      <c r="A1043" s="124">
        <v>31625</v>
      </c>
      <c r="B1043">
        <v>13.887667550866052</v>
      </c>
    </row>
    <row r="1044" spans="1:2">
      <c r="A1044" s="124">
        <v>31656</v>
      </c>
      <c r="B1044">
        <v>13.46731431297713</v>
      </c>
    </row>
    <row r="1045" spans="1:2">
      <c r="A1045" s="124">
        <v>31686</v>
      </c>
      <c r="B1045">
        <v>13.42591886085736</v>
      </c>
    </row>
    <row r="1046" spans="1:2">
      <c r="A1046" s="124">
        <v>31717</v>
      </c>
      <c r="B1046">
        <v>13.872985596138601</v>
      </c>
    </row>
    <row r="1047" spans="1:2">
      <c r="A1047" s="124">
        <v>31747</v>
      </c>
      <c r="B1047">
        <v>14.085139814743311</v>
      </c>
    </row>
    <row r="1048" spans="1:2">
      <c r="A1048" s="124">
        <v>31778</v>
      </c>
      <c r="B1048">
        <v>14.922208103718948</v>
      </c>
    </row>
    <row r="1049" spans="1:2">
      <c r="A1049" s="124">
        <v>31809</v>
      </c>
      <c r="B1049">
        <v>15.822318142836453</v>
      </c>
    </row>
    <row r="1050" spans="1:2">
      <c r="A1050" s="124">
        <v>31837</v>
      </c>
      <c r="B1050">
        <v>16.433343976069928</v>
      </c>
    </row>
    <row r="1051" spans="1:2">
      <c r="A1051" s="124">
        <v>31868</v>
      </c>
      <c r="B1051">
        <v>16.196534453220881</v>
      </c>
    </row>
    <row r="1052" spans="1:2">
      <c r="A1052" s="124">
        <v>31898</v>
      </c>
      <c r="B1052">
        <v>16.160311952655739</v>
      </c>
    </row>
    <row r="1053" spans="1:2">
      <c r="A1053" s="124">
        <v>31929</v>
      </c>
      <c r="B1053">
        <v>16.825207307878717</v>
      </c>
    </row>
    <row r="1054" spans="1:2">
      <c r="A1054" s="124">
        <v>31959</v>
      </c>
      <c r="B1054">
        <v>17.306004390512218</v>
      </c>
    </row>
    <row r="1055" spans="1:2">
      <c r="A1055" s="124">
        <v>31990</v>
      </c>
      <c r="B1055">
        <v>18.32690724585634</v>
      </c>
    </row>
    <row r="1056" spans="1:2">
      <c r="A1056" s="124">
        <v>32021</v>
      </c>
      <c r="B1056">
        <v>17.675620449938219</v>
      </c>
    </row>
    <row r="1057" spans="1:2">
      <c r="A1057" s="124">
        <v>32051</v>
      </c>
      <c r="B1057">
        <v>15.530055563627315</v>
      </c>
    </row>
    <row r="1058" spans="1:2">
      <c r="A1058" s="124">
        <v>32082</v>
      </c>
      <c r="B1058">
        <v>13.590885143189084</v>
      </c>
    </row>
    <row r="1059" spans="1:2">
      <c r="A1059" s="124">
        <v>32112</v>
      </c>
      <c r="B1059">
        <v>13.389028514426967</v>
      </c>
    </row>
    <row r="1060" spans="1:2">
      <c r="A1060" s="124">
        <v>32143</v>
      </c>
      <c r="B1060">
        <v>13.898336683569136</v>
      </c>
    </row>
    <row r="1061" spans="1:2">
      <c r="A1061" s="124">
        <v>32174</v>
      </c>
      <c r="B1061">
        <v>14.298270962469521</v>
      </c>
    </row>
    <row r="1062" spans="1:2">
      <c r="A1062" s="124">
        <v>32203</v>
      </c>
      <c r="B1062">
        <v>14.668946811103464</v>
      </c>
    </row>
    <row r="1063" spans="1:2">
      <c r="A1063" s="124">
        <v>32234</v>
      </c>
      <c r="B1063">
        <v>14.433316420838946</v>
      </c>
    </row>
    <row r="1064" spans="1:2">
      <c r="A1064" s="124">
        <v>32264</v>
      </c>
      <c r="B1064">
        <v>14.031891348027777</v>
      </c>
    </row>
    <row r="1065" spans="1:2">
      <c r="A1065" s="124">
        <v>32295</v>
      </c>
      <c r="B1065">
        <v>14.766468647879616</v>
      </c>
    </row>
    <row r="1066" spans="1:2">
      <c r="A1066" s="124">
        <v>32325</v>
      </c>
      <c r="B1066">
        <v>14.608315717522103</v>
      </c>
    </row>
    <row r="1067" spans="1:2">
      <c r="A1067" s="124">
        <v>32356</v>
      </c>
      <c r="B1067">
        <v>14.244946310675655</v>
      </c>
    </row>
    <row r="1068" spans="1:2">
      <c r="A1068" s="124">
        <v>32387</v>
      </c>
      <c r="B1068">
        <v>14.369428776140166</v>
      </c>
    </row>
    <row r="1069" spans="1:2">
      <c r="A1069" s="124">
        <v>32417</v>
      </c>
      <c r="B1069">
        <v>14.811450153277729</v>
      </c>
    </row>
    <row r="1070" spans="1:2">
      <c r="A1070" s="124">
        <v>32448</v>
      </c>
      <c r="B1070">
        <v>14.445530680872892</v>
      </c>
    </row>
    <row r="1071" spans="1:2">
      <c r="A1071" s="124">
        <v>32478</v>
      </c>
      <c r="B1071">
        <v>14.702086748572004</v>
      </c>
    </row>
    <row r="1072" spans="1:2">
      <c r="A1072" s="124">
        <v>32509</v>
      </c>
      <c r="B1072">
        <v>15.08807244271329</v>
      </c>
    </row>
    <row r="1073" spans="1:2">
      <c r="A1073" s="124">
        <v>32540</v>
      </c>
      <c r="B1073">
        <v>15.467060462734755</v>
      </c>
    </row>
    <row r="1074" spans="1:2">
      <c r="A1074" s="124">
        <v>32568</v>
      </c>
      <c r="B1074">
        <v>15.298969108882364</v>
      </c>
    </row>
    <row r="1075" spans="1:2">
      <c r="A1075" s="124">
        <v>32599</v>
      </c>
      <c r="B1075">
        <v>15.686742656144588</v>
      </c>
    </row>
    <row r="1076" spans="1:2">
      <c r="A1076" s="124">
        <v>32629</v>
      </c>
      <c r="B1076">
        <v>16.186353538544555</v>
      </c>
    </row>
    <row r="1077" spans="1:2">
      <c r="A1077" s="124">
        <v>32660</v>
      </c>
      <c r="B1077">
        <v>16.641904235808585</v>
      </c>
    </row>
    <row r="1078" spans="1:2">
      <c r="A1078" s="124">
        <v>32690</v>
      </c>
      <c r="B1078">
        <v>17.013407650499133</v>
      </c>
    </row>
    <row r="1079" spans="1:2">
      <c r="A1079" s="124">
        <v>32721</v>
      </c>
      <c r="B1079">
        <v>17.734251436577328</v>
      </c>
    </row>
    <row r="1080" spans="1:2">
      <c r="A1080" s="124">
        <v>32752</v>
      </c>
      <c r="B1080">
        <v>17.714220678979085</v>
      </c>
    </row>
    <row r="1081" spans="1:2">
      <c r="A1081" s="124">
        <v>32782</v>
      </c>
      <c r="B1081">
        <v>17.640853852797957</v>
      </c>
    </row>
    <row r="1082" spans="1:2">
      <c r="A1082" s="124">
        <v>32813</v>
      </c>
      <c r="B1082">
        <v>17.242369266947431</v>
      </c>
    </row>
    <row r="1083" spans="1:2">
      <c r="A1083" s="124">
        <v>32843</v>
      </c>
      <c r="B1083">
        <v>17.650212904947331</v>
      </c>
    </row>
    <row r="1084" spans="1:2">
      <c r="A1084" s="124">
        <v>32874</v>
      </c>
      <c r="B1084">
        <v>17.048843606878279</v>
      </c>
    </row>
    <row r="1085" spans="1:2">
      <c r="A1085" s="124">
        <v>32905</v>
      </c>
      <c r="B1085">
        <v>16.508093516490295</v>
      </c>
    </row>
    <row r="1086" spans="1:2">
      <c r="A1086" s="124">
        <v>32933</v>
      </c>
      <c r="B1086">
        <v>16.833748233480957</v>
      </c>
    </row>
    <row r="1087" spans="1:2">
      <c r="A1087" s="124">
        <v>32964</v>
      </c>
      <c r="B1087">
        <v>16.813913898735773</v>
      </c>
    </row>
    <row r="1088" spans="1:2">
      <c r="A1088" s="124">
        <v>32994</v>
      </c>
      <c r="B1088">
        <v>17.392413588645013</v>
      </c>
    </row>
    <row r="1089" spans="1:2">
      <c r="A1089" s="124">
        <v>33025</v>
      </c>
      <c r="B1089">
        <v>17.817082821653017</v>
      </c>
    </row>
    <row r="1090" spans="1:2">
      <c r="A1090" s="124">
        <v>33055</v>
      </c>
      <c r="B1090">
        <v>17.747171587070245</v>
      </c>
    </row>
    <row r="1091" spans="1:2">
      <c r="A1091" s="124">
        <v>33086</v>
      </c>
      <c r="B1091">
        <v>16.16833475650898</v>
      </c>
    </row>
    <row r="1092" spans="1:2">
      <c r="A1092" s="124">
        <v>33117</v>
      </c>
      <c r="B1092">
        <v>15.301285443522628</v>
      </c>
    </row>
    <row r="1093" spans="1:2">
      <c r="A1093" s="124">
        <v>33147</v>
      </c>
      <c r="B1093">
        <v>14.818147965500803</v>
      </c>
    </row>
    <row r="1094" spans="1:2">
      <c r="A1094" s="124">
        <v>33178</v>
      </c>
      <c r="B1094">
        <v>15.18760759950319</v>
      </c>
    </row>
    <row r="1095" spans="1:2">
      <c r="A1095" s="124">
        <v>33208</v>
      </c>
      <c r="B1095">
        <v>15.846314974728765</v>
      </c>
    </row>
    <row r="1096" spans="1:2">
      <c r="A1096" s="124">
        <v>33239</v>
      </c>
      <c r="B1096">
        <v>15.60619011880236</v>
      </c>
    </row>
    <row r="1097" spans="1:2">
      <c r="A1097" s="124">
        <v>33270</v>
      </c>
      <c r="B1097">
        <v>17.354664745205106</v>
      </c>
    </row>
    <row r="1098" spans="1:2">
      <c r="A1098" s="124">
        <v>33298</v>
      </c>
      <c r="B1098">
        <v>17.818620083397377</v>
      </c>
    </row>
    <row r="1099" spans="1:2">
      <c r="A1099" s="124">
        <v>33329</v>
      </c>
      <c r="B1099">
        <v>18.155345895198021</v>
      </c>
    </row>
    <row r="1100" spans="1:2">
      <c r="A1100" s="124">
        <v>33359</v>
      </c>
      <c r="B1100">
        <v>18.035430911004052</v>
      </c>
    </row>
    <row r="1101" spans="1:2">
      <c r="A1101" s="124">
        <v>33390</v>
      </c>
      <c r="B1101">
        <v>18.015227044688331</v>
      </c>
    </row>
    <row r="1102" spans="1:2">
      <c r="A1102" s="124">
        <v>33420</v>
      </c>
      <c r="B1102">
        <v>18.103452345519749</v>
      </c>
    </row>
    <row r="1103" spans="1:2">
      <c r="A1103" s="124">
        <v>33451</v>
      </c>
      <c r="B1103">
        <v>18.512258455337715</v>
      </c>
    </row>
    <row r="1104" spans="1:2">
      <c r="A1104" s="124">
        <v>33482</v>
      </c>
      <c r="B1104">
        <v>18.357282591774325</v>
      </c>
    </row>
    <row r="1105" spans="1:2">
      <c r="A1105" s="124">
        <v>33512</v>
      </c>
      <c r="B1105">
        <v>18.349187992001983</v>
      </c>
    </row>
    <row r="1106" spans="1:2">
      <c r="A1106" s="124">
        <v>33543</v>
      </c>
      <c r="B1106">
        <v>18.288868169301335</v>
      </c>
    </row>
    <row r="1107" spans="1:2">
      <c r="A1107" s="124">
        <v>33573</v>
      </c>
      <c r="B1107">
        <v>18.441652313512723</v>
      </c>
    </row>
    <row r="1108" spans="1:2">
      <c r="A1108" s="124">
        <v>33604</v>
      </c>
      <c r="B1108">
        <v>19.77306821146264</v>
      </c>
    </row>
    <row r="1109" spans="1:2">
      <c r="A1109" s="124">
        <v>33635</v>
      </c>
      <c r="B1109">
        <v>19.582982970386745</v>
      </c>
    </row>
    <row r="1110" spans="1:2">
      <c r="A1110" s="124">
        <v>33664</v>
      </c>
      <c r="B1110">
        <v>19.283561861298555</v>
      </c>
    </row>
    <row r="1111" spans="1:2">
      <c r="A1111" s="124">
        <v>33695</v>
      </c>
      <c r="B1111">
        <v>19.301229507881047</v>
      </c>
    </row>
    <row r="1112" spans="1:2">
      <c r="A1112" s="124">
        <v>33725</v>
      </c>
      <c r="B1112">
        <v>19.662279795641691</v>
      </c>
    </row>
    <row r="1113" spans="1:2">
      <c r="A1113" s="124">
        <v>33756</v>
      </c>
      <c r="B1113">
        <v>19.315365967644595</v>
      </c>
    </row>
    <row r="1114" spans="1:2">
      <c r="A1114" s="124">
        <v>33786</v>
      </c>
      <c r="B1114">
        <v>19.620740694824406</v>
      </c>
    </row>
    <row r="1115" spans="1:2">
      <c r="A1115" s="124">
        <v>33817</v>
      </c>
      <c r="B1115">
        <v>19.722137498351525</v>
      </c>
    </row>
    <row r="1116" spans="1:2">
      <c r="A1116" s="124">
        <v>33848</v>
      </c>
      <c r="B1116">
        <v>19.708766424745296</v>
      </c>
    </row>
    <row r="1117" spans="1:2">
      <c r="A1117" s="124">
        <v>33878</v>
      </c>
      <c r="B1117">
        <v>19.37027107690697</v>
      </c>
    </row>
    <row r="1118" spans="1:2">
      <c r="A1118" s="124">
        <v>33909</v>
      </c>
      <c r="B1118">
        <v>19.83365603880123</v>
      </c>
    </row>
    <row r="1119" spans="1:2">
      <c r="A1119" s="124">
        <v>33939</v>
      </c>
      <c r="B1119">
        <v>20.448606721242967</v>
      </c>
    </row>
    <row r="1120" spans="1:2">
      <c r="A1120" s="124">
        <v>33970</v>
      </c>
      <c r="B1120">
        <v>20.32341080299571</v>
      </c>
    </row>
    <row r="1121" spans="1:2">
      <c r="A1121" s="124">
        <v>34001</v>
      </c>
      <c r="B1121">
        <v>20.545336792900446</v>
      </c>
    </row>
    <row r="1122" spans="1:2">
      <c r="A1122" s="124">
        <v>34029</v>
      </c>
      <c r="B1122">
        <v>20.855200148690916</v>
      </c>
    </row>
    <row r="1123" spans="1:2">
      <c r="A1123" s="124">
        <v>34060</v>
      </c>
      <c r="B1123">
        <v>20.45736201664219</v>
      </c>
    </row>
    <row r="1124" spans="1:2">
      <c r="A1124" s="124">
        <v>34090</v>
      </c>
      <c r="B1124">
        <v>20.51760563376487</v>
      </c>
    </row>
    <row r="1125" spans="1:2">
      <c r="A1125" s="124">
        <v>34121</v>
      </c>
      <c r="B1125">
        <v>20.608357012960198</v>
      </c>
    </row>
    <row r="1126" spans="1:2">
      <c r="A1126" s="124">
        <v>34151</v>
      </c>
      <c r="B1126">
        <v>20.564596413297142</v>
      </c>
    </row>
    <row r="1127" spans="1:2">
      <c r="A1127" s="124">
        <v>34182</v>
      </c>
      <c r="B1127">
        <v>20.81222754662739</v>
      </c>
    </row>
    <row r="1128" spans="1:2">
      <c r="A1128" s="124">
        <v>34213</v>
      </c>
      <c r="B1128">
        <v>20.993501005229135</v>
      </c>
    </row>
    <row r="1129" spans="1:2">
      <c r="A1129" s="124">
        <v>34243</v>
      </c>
      <c r="B1129">
        <v>21.109178247475121</v>
      </c>
    </row>
    <row r="1130" spans="1:2">
      <c r="A1130" s="124">
        <v>34274</v>
      </c>
      <c r="B1130">
        <v>21.037901189606384</v>
      </c>
    </row>
    <row r="1131" spans="1:2">
      <c r="A1131" s="124">
        <v>34304</v>
      </c>
      <c r="B1131">
        <v>21.164732079814655</v>
      </c>
    </row>
    <row r="1132" spans="1:2">
      <c r="A1132" s="124">
        <v>34335</v>
      </c>
      <c r="B1132">
        <v>21.411974913826548</v>
      </c>
    </row>
    <row r="1133" spans="1:2">
      <c r="A1133" s="124">
        <v>34366</v>
      </c>
      <c r="B1133">
        <v>21.26384018731304</v>
      </c>
    </row>
    <row r="1134" spans="1:2">
      <c r="A1134" s="124">
        <v>34394</v>
      </c>
      <c r="B1134">
        <v>20.83337588946042</v>
      </c>
    </row>
    <row r="1135" spans="1:2">
      <c r="A1135" s="124">
        <v>34425</v>
      </c>
      <c r="B1135">
        <v>20.055250085063861</v>
      </c>
    </row>
    <row r="1136" spans="1:2">
      <c r="A1136" s="124">
        <v>34455</v>
      </c>
      <c r="B1136">
        <v>20.196492421281462</v>
      </c>
    </row>
    <row r="1137" spans="1:2">
      <c r="A1137" s="124">
        <v>34486</v>
      </c>
      <c r="B1137">
        <v>20.290763690670332</v>
      </c>
    </row>
    <row r="1138" spans="1:2">
      <c r="A1138" s="124">
        <v>34516</v>
      </c>
      <c r="B1138">
        <v>20.067951816142163</v>
      </c>
    </row>
    <row r="1139" spans="1:2">
      <c r="A1139" s="124">
        <v>34547</v>
      </c>
      <c r="B1139">
        <v>20.535549404755656</v>
      </c>
    </row>
    <row r="1140" spans="1:2">
      <c r="A1140" s="124">
        <v>34578</v>
      </c>
      <c r="B1140">
        <v>20.576450100818878</v>
      </c>
    </row>
    <row r="1141" spans="1:2">
      <c r="A1141" s="124">
        <v>34608</v>
      </c>
      <c r="B1141">
        <v>20.395759282410264</v>
      </c>
    </row>
    <row r="1142" spans="1:2">
      <c r="A1142" s="124">
        <v>34639</v>
      </c>
      <c r="B1142">
        <v>20.209473020394064</v>
      </c>
    </row>
    <row r="1143" spans="1:2">
      <c r="A1143" s="124">
        <v>34669</v>
      </c>
      <c r="B1143">
        <v>19.911484108090342</v>
      </c>
    </row>
    <row r="1144" spans="1:2">
      <c r="A1144" s="124">
        <v>34700</v>
      </c>
      <c r="B1144">
        <v>20.219119422457307</v>
      </c>
    </row>
    <row r="1145" spans="1:2">
      <c r="A1145" s="124">
        <v>34731</v>
      </c>
      <c r="B1145">
        <v>20.80257176433269</v>
      </c>
    </row>
    <row r="1146" spans="1:2">
      <c r="A1146" s="124">
        <v>34759</v>
      </c>
      <c r="B1146">
        <v>21.152737302036996</v>
      </c>
    </row>
    <row r="1147" spans="1:2">
      <c r="A1147" s="124">
        <v>34790</v>
      </c>
      <c r="B1147">
        <v>21.642739261879662</v>
      </c>
    </row>
    <row r="1148" spans="1:2">
      <c r="A1148" s="124">
        <v>34820</v>
      </c>
      <c r="B1148">
        <v>22.195426698019965</v>
      </c>
    </row>
    <row r="1149" spans="1:2">
      <c r="A1149" s="124">
        <v>34851</v>
      </c>
      <c r="B1149">
        <v>22.718356759520621</v>
      </c>
    </row>
    <row r="1150" spans="1:2">
      <c r="A1150" s="124">
        <v>34881</v>
      </c>
      <c r="B1150">
        <v>23.37641269151214</v>
      </c>
    </row>
    <row r="1151" spans="1:2">
      <c r="A1151" s="124">
        <v>34912</v>
      </c>
      <c r="B1151">
        <v>23.284070256230546</v>
      </c>
    </row>
    <row r="1152" spans="1:2">
      <c r="A1152" s="124">
        <v>34943</v>
      </c>
      <c r="B1152">
        <v>23.946007075299871</v>
      </c>
    </row>
    <row r="1153" spans="1:2">
      <c r="A1153" s="124">
        <v>34973</v>
      </c>
      <c r="B1153">
        <v>23.926762764083279</v>
      </c>
    </row>
    <row r="1154" spans="1:2">
      <c r="A1154" s="124">
        <v>35004</v>
      </c>
      <c r="B1154">
        <v>24.347586881114829</v>
      </c>
    </row>
    <row r="1155" spans="1:2">
      <c r="A1155" s="124">
        <v>35034</v>
      </c>
      <c r="B1155">
        <v>25.02738066493912</v>
      </c>
    </row>
    <row r="1156" spans="1:2">
      <c r="A1156" s="124">
        <v>35065</v>
      </c>
      <c r="B1156">
        <v>24.76246519464404</v>
      </c>
    </row>
    <row r="1157" spans="1:2">
      <c r="A1157" s="124">
        <v>35096</v>
      </c>
      <c r="B1157">
        <v>25.976065550593397</v>
      </c>
    </row>
    <row r="1158" spans="1:2">
      <c r="A1158" s="124">
        <v>35125</v>
      </c>
      <c r="B1158">
        <v>25.629930395216114</v>
      </c>
    </row>
    <row r="1159" spans="1:2">
      <c r="A1159" s="124">
        <v>35156</v>
      </c>
      <c r="B1159">
        <v>25.424203848381527</v>
      </c>
    </row>
    <row r="1160" spans="1:2">
      <c r="A1160" s="124">
        <v>35186</v>
      </c>
      <c r="B1160">
        <v>25.814043827699031</v>
      </c>
    </row>
    <row r="1161" spans="1:2">
      <c r="A1161" s="124">
        <v>35217</v>
      </c>
      <c r="B1161">
        <v>25.966673558333849</v>
      </c>
    </row>
    <row r="1162" spans="1:2">
      <c r="A1162" s="124">
        <v>35247</v>
      </c>
      <c r="B1162">
        <v>24.858411332348396</v>
      </c>
    </row>
    <row r="1163" spans="1:2">
      <c r="A1163" s="124">
        <v>35278</v>
      </c>
      <c r="B1163">
        <v>25.412529121454963</v>
      </c>
    </row>
    <row r="1164" spans="1:2">
      <c r="A1164" s="124">
        <v>35309</v>
      </c>
      <c r="B1164">
        <v>25.680115512876768</v>
      </c>
    </row>
    <row r="1165" spans="1:2">
      <c r="A1165" s="124">
        <v>35339</v>
      </c>
      <c r="B1165">
        <v>26.483467720897206</v>
      </c>
    </row>
    <row r="1166" spans="1:2">
      <c r="A1166" s="124">
        <v>35370</v>
      </c>
      <c r="B1166">
        <v>27.585612049012806</v>
      </c>
    </row>
    <row r="1167" spans="1:2">
      <c r="A1167" s="124">
        <v>35400</v>
      </c>
      <c r="B1167">
        <v>27.723946163893967</v>
      </c>
    </row>
    <row r="1168" spans="1:2">
      <c r="A1168" s="124">
        <v>35431</v>
      </c>
      <c r="B1168">
        <v>28.332870129950368</v>
      </c>
    </row>
    <row r="1169" spans="1:2">
      <c r="A1169" s="124">
        <v>35462</v>
      </c>
      <c r="B1169">
        <v>29.265634883575952</v>
      </c>
    </row>
    <row r="1170" spans="1:2">
      <c r="A1170" s="124">
        <v>35490</v>
      </c>
      <c r="B1170">
        <v>28.802458591871662</v>
      </c>
    </row>
    <row r="1171" spans="1:2">
      <c r="A1171" s="124">
        <v>35521</v>
      </c>
      <c r="B1171">
        <v>27.585160338136539</v>
      </c>
    </row>
    <row r="1172" spans="1:2">
      <c r="A1172" s="124">
        <v>35551</v>
      </c>
      <c r="B1172">
        <v>29.928362224688776</v>
      </c>
    </row>
    <row r="1173" spans="1:2">
      <c r="A1173" s="124">
        <v>35582</v>
      </c>
      <c r="B1173">
        <v>31.256560616381261</v>
      </c>
    </row>
    <row r="1174" spans="1:2">
      <c r="A1174" s="124">
        <v>35612</v>
      </c>
      <c r="B1174">
        <v>32.766637689669942</v>
      </c>
    </row>
    <row r="1175" spans="1:2">
      <c r="A1175" s="124">
        <v>35643</v>
      </c>
      <c r="B1175">
        <v>32.586283486713171</v>
      </c>
    </row>
    <row r="1176" spans="1:2">
      <c r="A1176" s="124">
        <v>35674</v>
      </c>
      <c r="B1176">
        <v>32.666581341708621</v>
      </c>
    </row>
    <row r="1177" spans="1:2">
      <c r="A1177" s="124">
        <v>35704</v>
      </c>
      <c r="B1177">
        <v>32.901498179798111</v>
      </c>
    </row>
    <row r="1178" spans="1:2">
      <c r="A1178" s="124">
        <v>35735</v>
      </c>
      <c r="B1178">
        <v>32.336600532812675</v>
      </c>
    </row>
    <row r="1179" spans="1:2">
      <c r="A1179" s="124">
        <v>35765</v>
      </c>
      <c r="B1179">
        <v>33.030789042905425</v>
      </c>
    </row>
    <row r="1180" spans="1:2">
      <c r="A1180" s="124">
        <v>35796</v>
      </c>
      <c r="B1180">
        <v>32.859968415052229</v>
      </c>
    </row>
    <row r="1181" spans="1:2">
      <c r="A1181" s="124">
        <v>35827</v>
      </c>
      <c r="B1181">
        <v>34.709677782269978</v>
      </c>
    </row>
    <row r="1182" spans="1:2">
      <c r="A1182" s="124">
        <v>35855</v>
      </c>
      <c r="B1182">
        <v>36.296927736425083</v>
      </c>
    </row>
    <row r="1183" spans="1:2">
      <c r="A1183" s="124">
        <v>35886</v>
      </c>
      <c r="B1183">
        <v>37.276934043028767</v>
      </c>
    </row>
    <row r="1184" spans="1:2">
      <c r="A1184" s="124">
        <v>35916</v>
      </c>
      <c r="B1184">
        <v>36.956598518968995</v>
      </c>
    </row>
    <row r="1185" spans="1:2">
      <c r="A1185" s="124">
        <v>35947</v>
      </c>
      <c r="B1185">
        <v>36.802293460092024</v>
      </c>
    </row>
    <row r="1186" spans="1:2">
      <c r="A1186" s="124">
        <v>35977</v>
      </c>
      <c r="B1186">
        <v>38.259645085248557</v>
      </c>
    </row>
    <row r="1187" spans="1:2">
      <c r="A1187" s="124">
        <v>36008</v>
      </c>
      <c r="B1187">
        <v>35.423401024878316</v>
      </c>
    </row>
    <row r="1188" spans="1:2">
      <c r="A1188" s="124">
        <v>36039</v>
      </c>
      <c r="B1188">
        <v>33.532356980834898</v>
      </c>
    </row>
    <row r="1189" spans="1:2">
      <c r="A1189" s="124">
        <v>36069</v>
      </c>
      <c r="B1189">
        <v>33.773102879048139</v>
      </c>
    </row>
    <row r="1190" spans="1:2">
      <c r="A1190" s="124">
        <v>36100</v>
      </c>
      <c r="B1190">
        <v>37.369391883920933</v>
      </c>
    </row>
    <row r="1191" spans="1:2">
      <c r="A1191" s="124">
        <v>36130</v>
      </c>
      <c r="B1191">
        <v>38.820274780098146</v>
      </c>
    </row>
    <row r="1192" spans="1:2">
      <c r="A1192" s="124">
        <v>36161</v>
      </c>
      <c r="B1192">
        <v>40.576957677208114</v>
      </c>
    </row>
    <row r="1193" spans="1:2">
      <c r="A1193" s="124">
        <v>36192</v>
      </c>
      <c r="B1193">
        <v>40.400159229259948</v>
      </c>
    </row>
    <row r="1194" spans="1:2">
      <c r="A1194" s="124">
        <v>36220</v>
      </c>
      <c r="B1194">
        <v>41.356103632713001</v>
      </c>
    </row>
    <row r="1195" spans="1:2">
      <c r="A1195" s="124">
        <v>36251</v>
      </c>
      <c r="B1195">
        <v>42.704509516892152</v>
      </c>
    </row>
    <row r="1196" spans="1:2">
      <c r="A1196" s="124">
        <v>36281</v>
      </c>
      <c r="B1196">
        <v>42.556676709518037</v>
      </c>
    </row>
    <row r="1197" spans="1:2">
      <c r="A1197" s="124">
        <v>36312</v>
      </c>
      <c r="B1197">
        <v>42.180675911746924</v>
      </c>
    </row>
    <row r="1198" spans="1:2">
      <c r="A1198" s="124">
        <v>36342</v>
      </c>
      <c r="B1198">
        <v>43.828035992805411</v>
      </c>
    </row>
    <row r="1199" spans="1:2">
      <c r="A1199" s="124">
        <v>36373</v>
      </c>
      <c r="B1199">
        <v>41.930712159940448</v>
      </c>
    </row>
    <row r="1200" spans="1:2">
      <c r="A1200" s="124">
        <v>36404</v>
      </c>
      <c r="B1200">
        <v>41.323451334715017</v>
      </c>
    </row>
    <row r="1201" spans="1:2">
      <c r="A1201" s="124">
        <v>36434</v>
      </c>
      <c r="B1201">
        <v>40.552854399539875</v>
      </c>
    </row>
    <row r="1202" spans="1:2">
      <c r="A1202" s="124">
        <v>36465</v>
      </c>
      <c r="B1202">
        <v>43.208290714613916</v>
      </c>
    </row>
    <row r="1203" spans="1:2">
      <c r="A1203" s="124">
        <v>36495</v>
      </c>
      <c r="B1203">
        <v>44.197939761040558</v>
      </c>
    </row>
    <row r="1204" spans="1:2">
      <c r="A1204" s="124">
        <v>36526</v>
      </c>
      <c r="B1204">
        <v>43.772578146937995</v>
      </c>
    </row>
    <row r="1205" spans="1:2">
      <c r="A1205" s="124">
        <v>36557</v>
      </c>
      <c r="B1205">
        <v>42.185635887917314</v>
      </c>
    </row>
    <row r="1206" spans="1:2">
      <c r="A1206" s="124">
        <v>36586</v>
      </c>
      <c r="B1206">
        <v>43.220748439965874</v>
      </c>
    </row>
    <row r="1207" spans="1:2">
      <c r="A1207" s="124">
        <v>36617</v>
      </c>
      <c r="B1207">
        <v>43.528574288507748</v>
      </c>
    </row>
    <row r="1208" spans="1:2">
      <c r="A1208" s="124">
        <v>36647</v>
      </c>
      <c r="B1208">
        <v>41.966050503324325</v>
      </c>
    </row>
    <row r="1209" spans="1:2">
      <c r="A1209" s="124">
        <v>36678</v>
      </c>
      <c r="B1209">
        <v>42.781971567071452</v>
      </c>
    </row>
    <row r="1210" spans="1:2">
      <c r="A1210" s="124">
        <v>36708</v>
      </c>
      <c r="B1210">
        <v>42.758093618269598</v>
      </c>
    </row>
    <row r="1211" spans="1:2">
      <c r="A1211" s="124">
        <v>36739</v>
      </c>
      <c r="B1211">
        <v>42.869565494419497</v>
      </c>
    </row>
    <row r="1212" spans="1:2">
      <c r="A1212" s="124">
        <v>36770</v>
      </c>
      <c r="B1212">
        <v>41.898007924884745</v>
      </c>
    </row>
    <row r="1213" spans="1:2">
      <c r="A1213" s="124">
        <v>36800</v>
      </c>
      <c r="B1213">
        <v>39.369699044201376</v>
      </c>
    </row>
    <row r="1214" spans="1:2">
      <c r="A1214" s="124">
        <v>36831</v>
      </c>
      <c r="B1214">
        <v>38.782142456784783</v>
      </c>
    </row>
    <row r="1215" spans="1:2">
      <c r="A1215" s="124">
        <v>36861</v>
      </c>
      <c r="B1215">
        <v>37.274238004497207</v>
      </c>
    </row>
    <row r="1216" spans="1:2">
      <c r="A1216" s="124">
        <v>36892</v>
      </c>
      <c r="B1216">
        <v>36.978867997029823</v>
      </c>
    </row>
    <row r="1217" spans="1:2">
      <c r="A1217" s="124">
        <v>36923</v>
      </c>
      <c r="B1217">
        <v>35.834662651431287</v>
      </c>
    </row>
    <row r="1218" spans="1:2">
      <c r="A1218" s="124">
        <v>36951</v>
      </c>
      <c r="B1218">
        <v>32.325837236178756</v>
      </c>
    </row>
    <row r="1219" spans="1:2">
      <c r="A1219" s="124">
        <v>36982</v>
      </c>
      <c r="B1219">
        <v>32.1739011683607</v>
      </c>
    </row>
    <row r="1220" spans="1:2">
      <c r="A1220" s="124">
        <v>37012</v>
      </c>
      <c r="B1220">
        <v>34.074643217140036</v>
      </c>
    </row>
    <row r="1221" spans="1:2">
      <c r="A1221" s="124">
        <v>37043</v>
      </c>
      <c r="B1221">
        <v>33.068534411112779</v>
      </c>
    </row>
    <row r="1222" spans="1:2">
      <c r="A1222" s="124">
        <v>37073</v>
      </c>
      <c r="B1222">
        <v>32.163038687444356</v>
      </c>
    </row>
    <row r="1223" spans="1:2">
      <c r="A1223" s="124">
        <v>37104</v>
      </c>
      <c r="B1223">
        <v>31.40431876078015</v>
      </c>
    </row>
    <row r="1224" spans="1:2">
      <c r="A1224" s="124">
        <v>37135</v>
      </c>
      <c r="B1224">
        <v>27.667392586862501</v>
      </c>
    </row>
    <row r="1225" spans="1:2">
      <c r="A1225" s="124">
        <v>37165</v>
      </c>
      <c r="B1225">
        <v>28.57737311336011</v>
      </c>
    </row>
    <row r="1226" spans="1:2">
      <c r="A1226" s="124">
        <v>37196</v>
      </c>
      <c r="B1226">
        <v>30.005103811056827</v>
      </c>
    </row>
    <row r="1227" spans="1:2">
      <c r="A1227" s="124">
        <v>37226</v>
      </c>
      <c r="B1227">
        <v>30.499953255020465</v>
      </c>
    </row>
    <row r="1228" spans="1:2">
      <c r="A1228" s="124">
        <v>37257</v>
      </c>
      <c r="B1228">
        <v>30.277204433096003</v>
      </c>
    </row>
    <row r="1229" spans="1:2">
      <c r="A1229" s="124">
        <v>37288</v>
      </c>
      <c r="B1229">
        <v>29.085704152008436</v>
      </c>
    </row>
    <row r="1230" spans="1:2">
      <c r="A1230" s="124">
        <v>37316</v>
      </c>
      <c r="B1230">
        <v>30.292130640918682</v>
      </c>
    </row>
    <row r="1231" spans="1:2">
      <c r="A1231" s="124">
        <v>37347</v>
      </c>
      <c r="B1231">
        <v>29.005883253118686</v>
      </c>
    </row>
    <row r="1232" spans="1:2">
      <c r="A1232" s="124">
        <v>37377</v>
      </c>
      <c r="B1232">
        <v>28.128107508688334</v>
      </c>
    </row>
    <row r="1233" spans="1:2">
      <c r="A1233" s="124">
        <v>37408</v>
      </c>
      <c r="B1233">
        <v>26.387672541183356</v>
      </c>
    </row>
    <row r="1234" spans="1:2">
      <c r="A1234" s="124">
        <v>37438</v>
      </c>
      <c r="B1234">
        <v>23.463120467431445</v>
      </c>
    </row>
    <row r="1235" spans="1:2">
      <c r="A1235" s="124">
        <v>37469</v>
      </c>
      <c r="B1235">
        <v>23.588713528842373</v>
      </c>
    </row>
    <row r="1236" spans="1:2">
      <c r="A1236" s="124">
        <v>37500</v>
      </c>
      <c r="B1236">
        <v>22.365036801224335</v>
      </c>
    </row>
    <row r="1237" spans="1:2">
      <c r="A1237" s="124">
        <v>37530</v>
      </c>
      <c r="B1237">
        <v>21.956233863659083</v>
      </c>
    </row>
    <row r="1238" spans="1:2">
      <c r="A1238" s="124">
        <v>37561</v>
      </c>
      <c r="B1238">
        <v>23.348396502725137</v>
      </c>
    </row>
    <row r="1239" spans="1:2">
      <c r="A1239" s="124">
        <v>37591</v>
      </c>
      <c r="B1239">
        <v>23.101442537685639</v>
      </c>
    </row>
    <row r="1240" spans="1:2">
      <c r="A1240" s="124">
        <v>37622</v>
      </c>
      <c r="B1240">
        <v>22.89834857661322</v>
      </c>
    </row>
    <row r="1241" spans="1:2">
      <c r="A1241" s="124">
        <v>37653</v>
      </c>
      <c r="B1241">
        <v>21.214102123415284</v>
      </c>
    </row>
    <row r="1242" spans="1:2">
      <c r="A1242" s="124">
        <v>37681</v>
      </c>
      <c r="B1242">
        <v>21.30971902699099</v>
      </c>
    </row>
    <row r="1243" spans="1:2">
      <c r="A1243" s="124">
        <v>37712</v>
      </c>
      <c r="B1243">
        <v>22.4279395777309</v>
      </c>
    </row>
    <row r="1244" spans="1:2">
      <c r="A1244" s="124">
        <v>37742</v>
      </c>
      <c r="B1244">
        <v>23.591080453481489</v>
      </c>
    </row>
    <row r="1245" spans="1:2">
      <c r="A1245" s="124">
        <v>37773</v>
      </c>
      <c r="B1245">
        <v>24.832223259531059</v>
      </c>
    </row>
    <row r="1246" spans="1:2">
      <c r="A1246" s="124">
        <v>37803</v>
      </c>
      <c r="B1246">
        <v>24.86732910126878</v>
      </c>
    </row>
    <row r="1247" spans="1:2">
      <c r="A1247" s="124">
        <v>37834</v>
      </c>
      <c r="B1247">
        <v>24.642251409932161</v>
      </c>
    </row>
    <row r="1248" spans="1:2">
      <c r="A1248" s="124">
        <v>37865</v>
      </c>
      <c r="B1248">
        <v>25.243686752606248</v>
      </c>
    </row>
    <row r="1249" spans="1:2">
      <c r="A1249" s="124">
        <v>37895</v>
      </c>
      <c r="B1249">
        <v>25.682756070579682</v>
      </c>
    </row>
    <row r="1250" spans="1:2">
      <c r="A1250" s="124">
        <v>37926</v>
      </c>
      <c r="B1250">
        <v>25.946798218420117</v>
      </c>
    </row>
    <row r="1251" spans="1:2">
      <c r="A1251" s="124">
        <v>37956</v>
      </c>
      <c r="B1251">
        <v>26.635170511081533</v>
      </c>
    </row>
    <row r="1252" spans="1:2">
      <c r="A1252" s="124">
        <v>37987</v>
      </c>
      <c r="B1252">
        <v>27.658540355736573</v>
      </c>
    </row>
    <row r="1253" spans="1:2">
      <c r="A1253" s="124">
        <v>38018</v>
      </c>
      <c r="B1253">
        <v>27.650862036740222</v>
      </c>
    </row>
    <row r="1254" spans="1:2">
      <c r="A1254" s="124">
        <v>38047</v>
      </c>
      <c r="B1254">
        <v>26.886530384035861</v>
      </c>
    </row>
    <row r="1255" spans="1:2">
      <c r="A1255" s="124">
        <v>38078</v>
      </c>
      <c r="B1255">
        <v>26.90057750844489</v>
      </c>
    </row>
    <row r="1256" spans="1:2">
      <c r="A1256" s="124">
        <v>38108</v>
      </c>
      <c r="B1256">
        <v>25.902814292943756</v>
      </c>
    </row>
    <row r="1257" spans="1:2">
      <c r="A1257" s="124">
        <v>38139</v>
      </c>
      <c r="B1257">
        <v>26.401285366474905</v>
      </c>
    </row>
    <row r="1258" spans="1:2">
      <c r="A1258" s="124">
        <v>38169</v>
      </c>
      <c r="B1258">
        <v>25.695888646268557</v>
      </c>
    </row>
    <row r="1259" spans="1:2">
      <c r="A1259" s="124">
        <v>38200</v>
      </c>
      <c r="B1259">
        <v>25.174462226477775</v>
      </c>
    </row>
    <row r="1260" spans="1:2">
      <c r="A1260" s="124">
        <v>38231</v>
      </c>
      <c r="B1260">
        <v>25.668406776357688</v>
      </c>
    </row>
    <row r="1261" spans="1:2">
      <c r="A1261" s="124">
        <v>38261</v>
      </c>
      <c r="B1261">
        <v>25.411655665489334</v>
      </c>
    </row>
    <row r="1262" spans="1:2">
      <c r="A1262" s="124">
        <v>38292</v>
      </c>
      <c r="B1262">
        <v>26.465310814818046</v>
      </c>
    </row>
    <row r="1263" spans="1:2">
      <c r="A1263" s="124">
        <v>38322</v>
      </c>
      <c r="B1263">
        <v>27.144808694741247</v>
      </c>
    </row>
    <row r="1264" spans="1:2">
      <c r="A1264" s="124">
        <v>38353</v>
      </c>
      <c r="B1264">
        <v>26.587250697970386</v>
      </c>
    </row>
    <row r="1265" spans="1:2">
      <c r="A1265" s="124">
        <v>38384</v>
      </c>
      <c r="B1265">
        <v>26.744863128101194</v>
      </c>
    </row>
    <row r="1266" spans="1:2">
      <c r="A1266" s="124">
        <v>38412</v>
      </c>
      <c r="B1266">
        <v>26.339142131057933</v>
      </c>
    </row>
    <row r="1267" spans="1:2">
      <c r="A1267" s="124">
        <v>38443</v>
      </c>
      <c r="B1267">
        <v>25.40892256911447</v>
      </c>
    </row>
    <row r="1268" spans="1:2">
      <c r="A1268" s="124">
        <v>38473</v>
      </c>
      <c r="B1268">
        <v>25.650230187182981</v>
      </c>
    </row>
    <row r="1269" spans="1:2">
      <c r="A1269" s="124">
        <v>38504</v>
      </c>
      <c r="B1269">
        <v>26.068394871883999</v>
      </c>
    </row>
    <row r="1270" spans="1:2">
      <c r="A1270" s="124">
        <v>38534</v>
      </c>
      <c r="B1270">
        <v>26.28787109125475</v>
      </c>
    </row>
    <row r="1271" spans="1:2">
      <c r="A1271" s="124">
        <v>38565</v>
      </c>
      <c r="B1271">
        <v>26.104381410936153</v>
      </c>
    </row>
    <row r="1272" spans="1:2">
      <c r="A1272" s="124">
        <v>38596</v>
      </c>
      <c r="B1272">
        <v>25.730122990164475</v>
      </c>
    </row>
    <row r="1273" spans="1:2">
      <c r="A1273" s="124">
        <v>38626</v>
      </c>
      <c r="B1273">
        <v>24.876538723647965</v>
      </c>
    </row>
    <row r="1274" spans="1:2">
      <c r="A1274" s="124">
        <v>38657</v>
      </c>
      <c r="B1274">
        <v>25.931783309069022</v>
      </c>
    </row>
    <row r="1275" spans="1:2">
      <c r="A1275" s="124">
        <v>38687</v>
      </c>
      <c r="B1275">
        <v>26.4438031142924</v>
      </c>
    </row>
    <row r="1276" spans="1:2">
      <c r="A1276" s="124">
        <v>38718</v>
      </c>
      <c r="B1276">
        <v>26.468702626685719</v>
      </c>
    </row>
    <row r="1277" spans="1:2">
      <c r="A1277" s="124">
        <v>38749</v>
      </c>
      <c r="B1277">
        <v>26.249624763583295</v>
      </c>
    </row>
    <row r="1278" spans="1:2">
      <c r="A1278" s="124">
        <v>38777</v>
      </c>
      <c r="B1278">
        <v>26.327837778667686</v>
      </c>
    </row>
    <row r="1279" spans="1:2">
      <c r="A1279" s="124">
        <v>38808</v>
      </c>
      <c r="B1279">
        <v>26.147280943874524</v>
      </c>
    </row>
    <row r="1280" spans="1:2">
      <c r="A1280" s="124">
        <v>38838</v>
      </c>
      <c r="B1280">
        <v>25.650640708757336</v>
      </c>
    </row>
    <row r="1281" spans="1:2">
      <c r="A1281" s="124">
        <v>38869</v>
      </c>
      <c r="B1281">
        <v>24.749582241646369</v>
      </c>
    </row>
    <row r="1282" spans="1:2">
      <c r="A1282" s="124">
        <v>38899</v>
      </c>
      <c r="B1282">
        <v>24.6967867668533</v>
      </c>
    </row>
    <row r="1283" spans="1:2">
      <c r="A1283" s="124">
        <v>38930</v>
      </c>
      <c r="B1283">
        <v>25.051393562010958</v>
      </c>
    </row>
    <row r="1284" spans="1:2">
      <c r="A1284" s="124">
        <v>38961</v>
      </c>
      <c r="B1284">
        <v>25.644156440797381</v>
      </c>
    </row>
    <row r="1285" spans="1:2">
      <c r="A1285" s="124">
        <v>38991</v>
      </c>
      <c r="B1285">
        <v>26.538040282101711</v>
      </c>
    </row>
    <row r="1286" spans="1:2">
      <c r="A1286" s="124">
        <v>39022</v>
      </c>
      <c r="B1286">
        <v>26.928020270856486</v>
      </c>
    </row>
    <row r="1287" spans="1:2">
      <c r="A1287" s="124">
        <v>39052</v>
      </c>
      <c r="B1287">
        <v>27.28268978757168</v>
      </c>
    </row>
    <row r="1288" spans="1:2">
      <c r="A1288" s="124">
        <v>39083</v>
      </c>
      <c r="B1288">
        <v>27.207536656807129</v>
      </c>
    </row>
    <row r="1289" spans="1:2">
      <c r="A1289" s="124">
        <v>39114</v>
      </c>
      <c r="B1289">
        <v>27.315181413516608</v>
      </c>
    </row>
    <row r="1290" spans="1:2">
      <c r="A1290" s="124">
        <v>39142</v>
      </c>
      <c r="B1290">
        <v>26.2276055546509</v>
      </c>
    </row>
    <row r="1291" spans="1:2">
      <c r="A1291" s="124">
        <v>39173</v>
      </c>
      <c r="B1291">
        <v>26.976268314189081</v>
      </c>
    </row>
    <row r="1292" spans="1:2">
      <c r="A1292" s="124">
        <v>39203</v>
      </c>
      <c r="B1292">
        <v>27.548490451851269</v>
      </c>
    </row>
    <row r="1293" spans="1:2">
      <c r="A1293" s="124">
        <v>39234</v>
      </c>
      <c r="B1293">
        <v>27.418262740410604</v>
      </c>
    </row>
    <row r="1294" spans="1:2">
      <c r="A1294" s="124">
        <v>39264</v>
      </c>
      <c r="B1294">
        <v>27.410088167204322</v>
      </c>
    </row>
    <row r="1295" spans="1:2">
      <c r="A1295" s="124">
        <v>39295</v>
      </c>
      <c r="B1295">
        <v>26.148607189312319</v>
      </c>
    </row>
    <row r="1296" spans="1:2">
      <c r="A1296" s="124">
        <v>39326</v>
      </c>
      <c r="B1296">
        <v>26.725743047696927</v>
      </c>
    </row>
    <row r="1297" spans="1:2">
      <c r="A1297" s="124">
        <v>39356</v>
      </c>
      <c r="B1297">
        <v>27.320648130462022</v>
      </c>
    </row>
    <row r="1298" spans="1:2">
      <c r="A1298" s="124">
        <v>39387</v>
      </c>
      <c r="B1298">
        <v>25.729053579498387</v>
      </c>
    </row>
    <row r="1299" spans="1:2">
      <c r="A1299" s="124">
        <v>39417</v>
      </c>
      <c r="B1299">
        <v>25.95551010524024</v>
      </c>
    </row>
    <row r="1300" spans="1:2">
      <c r="A1300" s="124">
        <v>39448</v>
      </c>
      <c r="B1300">
        <v>24.022317760836827</v>
      </c>
    </row>
    <row r="1301" spans="1:2">
      <c r="A1301" s="124">
        <v>39479</v>
      </c>
      <c r="B1301">
        <v>23.495263401811794</v>
      </c>
    </row>
    <row r="1302" spans="1:2">
      <c r="A1302" s="124">
        <v>39508</v>
      </c>
      <c r="B1302">
        <v>22.606810842249349</v>
      </c>
    </row>
    <row r="1303" spans="1:2">
      <c r="A1303" s="124">
        <v>39539</v>
      </c>
      <c r="B1303">
        <v>23.35604064320162</v>
      </c>
    </row>
    <row r="1304" spans="1:2">
      <c r="A1304" s="124">
        <v>39569</v>
      </c>
      <c r="B1304">
        <v>23.696432116623193</v>
      </c>
    </row>
    <row r="1305" spans="1:2">
      <c r="A1305" s="124">
        <v>39600</v>
      </c>
      <c r="B1305">
        <v>22.41681280228195</v>
      </c>
    </row>
    <row r="1306" spans="1:2">
      <c r="A1306" s="124">
        <v>39630</v>
      </c>
      <c r="B1306">
        <v>20.907206462661591</v>
      </c>
    </row>
    <row r="1307" spans="1:2">
      <c r="A1307" s="124">
        <v>39661</v>
      </c>
      <c r="B1307">
        <v>21.40161736004794</v>
      </c>
    </row>
    <row r="1308" spans="1:2">
      <c r="A1308" s="124">
        <v>39692</v>
      </c>
      <c r="B1308">
        <v>20.362733946097528</v>
      </c>
    </row>
    <row r="1309" spans="1:2">
      <c r="A1309" s="124">
        <v>39722</v>
      </c>
      <c r="B1309">
        <v>16.387356548789839</v>
      </c>
    </row>
    <row r="1310" spans="1:2">
      <c r="A1310" s="124">
        <v>39753</v>
      </c>
      <c r="B1310">
        <v>15.259659405704589</v>
      </c>
    </row>
    <row r="1311" spans="1:2">
      <c r="A1311" s="124">
        <v>39783</v>
      </c>
      <c r="B1311">
        <v>15.376080747423778</v>
      </c>
    </row>
    <row r="1312" spans="1:2">
      <c r="A1312" s="124">
        <v>39814</v>
      </c>
      <c r="B1312">
        <v>15.17465193687968</v>
      </c>
    </row>
    <row r="1313" spans="1:2">
      <c r="A1313" s="124">
        <v>39845</v>
      </c>
      <c r="B1313">
        <v>14.122181801918904</v>
      </c>
    </row>
    <row r="1314" spans="1:2">
      <c r="A1314" s="124">
        <v>39873</v>
      </c>
      <c r="B1314">
        <v>13.323667656863936</v>
      </c>
    </row>
    <row r="1315" spans="1:2">
      <c r="A1315" s="124">
        <v>39904</v>
      </c>
      <c r="B1315">
        <v>14.981866453039256</v>
      </c>
    </row>
    <row r="1316" spans="1:2">
      <c r="A1316" s="124">
        <v>39934</v>
      </c>
      <c r="B1316">
        <v>15.996355755263162</v>
      </c>
    </row>
    <row r="1317" spans="1:2">
      <c r="A1317" s="124">
        <v>39965</v>
      </c>
      <c r="B1317">
        <v>16.384182816215347</v>
      </c>
    </row>
    <row r="1318" spans="1:2">
      <c r="A1318" s="124">
        <v>39995</v>
      </c>
      <c r="B1318">
        <v>16.694620816995624</v>
      </c>
    </row>
    <row r="1319" spans="1:2">
      <c r="A1319" s="124">
        <v>40026</v>
      </c>
      <c r="B1319">
        <v>18.094069801576087</v>
      </c>
    </row>
    <row r="1320" spans="1:2">
      <c r="A1320" s="124">
        <v>40057</v>
      </c>
      <c r="B1320">
        <v>18.831902264840089</v>
      </c>
    </row>
    <row r="1321" spans="1:2">
      <c r="A1321" s="124">
        <v>40087</v>
      </c>
      <c r="B1321">
        <v>19.358008443486849</v>
      </c>
    </row>
    <row r="1322" spans="1:2">
      <c r="A1322" s="124">
        <v>40118</v>
      </c>
      <c r="B1322">
        <v>19.812761079966066</v>
      </c>
    </row>
    <row r="1323" spans="1:2">
      <c r="A1323" s="124">
        <v>40148</v>
      </c>
      <c r="B1323">
        <v>20.322376500216542</v>
      </c>
    </row>
    <row r="1324" spans="1:2">
      <c r="A1324" s="124">
        <v>40179</v>
      </c>
      <c r="B1324">
        <v>20.527859801454415</v>
      </c>
    </row>
    <row r="1325" spans="1:2">
      <c r="A1325" s="124">
        <v>40210</v>
      </c>
      <c r="B1325">
        <v>19.92053930660045</v>
      </c>
    </row>
    <row r="1326" spans="1:2">
      <c r="A1326" s="124">
        <v>40238</v>
      </c>
      <c r="B1326">
        <v>21.004601209715368</v>
      </c>
    </row>
    <row r="1327" spans="1:2">
      <c r="A1327" s="124">
        <v>40269</v>
      </c>
      <c r="B1327">
        <v>21.804845599625164</v>
      </c>
    </row>
    <row r="1328" spans="1:2">
      <c r="A1328" s="124">
        <v>40299</v>
      </c>
      <c r="B1328">
        <v>20.480068638423411</v>
      </c>
    </row>
    <row r="1329" spans="1:2">
      <c r="A1329" s="124">
        <v>40330</v>
      </c>
      <c r="B1329">
        <v>19.742039853739456</v>
      </c>
    </row>
    <row r="1330" spans="1:2">
      <c r="A1330" s="124">
        <v>40360</v>
      </c>
      <c r="B1330">
        <v>19.668660470717715</v>
      </c>
    </row>
    <row r="1331" spans="1:2">
      <c r="A1331" s="124">
        <v>40391</v>
      </c>
      <c r="B1331">
        <v>19.770299174358584</v>
      </c>
    </row>
    <row r="1332" spans="1:2">
      <c r="A1332" s="124">
        <v>40422</v>
      </c>
      <c r="B1332">
        <v>20.381395233204028</v>
      </c>
    </row>
    <row r="1333" spans="1:2">
      <c r="A1333" s="124">
        <v>40452</v>
      </c>
      <c r="B1333">
        <v>21.240127651759423</v>
      </c>
    </row>
    <row r="1334" spans="1:2">
      <c r="A1334" s="124">
        <v>40483</v>
      </c>
      <c r="B1334">
        <v>21.700723827760619</v>
      </c>
    </row>
    <row r="1335" spans="1:2">
      <c r="A1335" s="124">
        <v>40513</v>
      </c>
      <c r="B1335">
        <v>22.39637977304421</v>
      </c>
    </row>
    <row r="1336" spans="1:2">
      <c r="A1336" s="124">
        <v>40544</v>
      </c>
      <c r="B1336">
        <v>22.97829943055498</v>
      </c>
    </row>
    <row r="1337" spans="1:2">
      <c r="A1337" s="124">
        <v>40575</v>
      </c>
      <c r="B1337">
        <v>23.489828703298532</v>
      </c>
    </row>
    <row r="1338" spans="1:2">
      <c r="A1338" s="124">
        <v>40603</v>
      </c>
      <c r="B1338">
        <v>22.899336430143649</v>
      </c>
    </row>
    <row r="1339" spans="1:2">
      <c r="A1339" s="124">
        <v>40634</v>
      </c>
      <c r="B1339">
        <v>23.143929447285952</v>
      </c>
    </row>
    <row r="1340" spans="1:2">
      <c r="A1340" s="124">
        <v>40664</v>
      </c>
      <c r="B1340">
        <v>23.059491506095341</v>
      </c>
    </row>
    <row r="1341" spans="1:2">
      <c r="A1341" s="124">
        <v>40695</v>
      </c>
      <c r="B1341">
        <v>22.10083128661099</v>
      </c>
    </row>
    <row r="1342" spans="1:2">
      <c r="A1342" s="124">
        <v>40725</v>
      </c>
      <c r="B1342">
        <v>22.610981701156625</v>
      </c>
    </row>
    <row r="1343" spans="1:2">
      <c r="A1343" s="124">
        <v>40756</v>
      </c>
      <c r="B1343">
        <v>20.049852721660496</v>
      </c>
    </row>
    <row r="1344" spans="1:2">
      <c r="A1344" s="124">
        <v>40787</v>
      </c>
      <c r="B1344">
        <v>19.69811456887771</v>
      </c>
    </row>
    <row r="1345" spans="1:2">
      <c r="A1345" s="124">
        <v>40817</v>
      </c>
      <c r="B1345">
        <v>20.155824786688754</v>
      </c>
    </row>
    <row r="1346" spans="1:2">
      <c r="A1346" s="124">
        <v>40848</v>
      </c>
      <c r="B1346">
        <v>20.345246797645821</v>
      </c>
    </row>
    <row r="1347" spans="1:2">
      <c r="A1347" s="124">
        <v>40878</v>
      </c>
      <c r="B1347">
        <v>20.523575499431697</v>
      </c>
    </row>
    <row r="1348" spans="1:2">
      <c r="A1348" s="124">
        <v>40909</v>
      </c>
      <c r="B1348">
        <v>21.213008091803452</v>
      </c>
    </row>
    <row r="1349" spans="1:2">
      <c r="A1349" s="124">
        <v>40940</v>
      </c>
      <c r="B1349">
        <v>21.797435963717529</v>
      </c>
    </row>
    <row r="1350" spans="1:2">
      <c r="A1350" s="124">
        <v>40969</v>
      </c>
      <c r="B1350">
        <v>22.053943972904705</v>
      </c>
    </row>
    <row r="1351" spans="1:2">
      <c r="A1351" s="124">
        <v>41000</v>
      </c>
      <c r="B1351">
        <v>21.779246906824891</v>
      </c>
    </row>
    <row r="1352" spans="1:2">
      <c r="A1352" s="124">
        <v>41030</v>
      </c>
      <c r="B1352">
        <v>20.941467419743471</v>
      </c>
    </row>
    <row r="1353" spans="1:2">
      <c r="A1353" s="124">
        <v>41061</v>
      </c>
      <c r="B1353">
        <v>20.54750408685609</v>
      </c>
    </row>
    <row r="1354" spans="1:2">
      <c r="A1354" s="124">
        <v>41091</v>
      </c>
      <c r="B1354">
        <v>20.99934129338056</v>
      </c>
    </row>
    <row r="1355" spans="1:2">
      <c r="A1355" s="124">
        <v>41122</v>
      </c>
      <c r="B1355">
        <v>21.410428453442933</v>
      </c>
    </row>
    <row r="1356" spans="1:2">
      <c r="A1356" s="124">
        <v>41153</v>
      </c>
      <c r="B1356">
        <v>21.783690301727678</v>
      </c>
    </row>
    <row r="1357" spans="1:2">
      <c r="A1357" s="124">
        <v>41183</v>
      </c>
      <c r="B1357">
        <v>21.57710965452878</v>
      </c>
    </row>
    <row r="1358" spans="1:2">
      <c r="A1358" s="124">
        <v>41214</v>
      </c>
      <c r="B1358">
        <v>20.898162059573693</v>
      </c>
    </row>
    <row r="1359" spans="1:2">
      <c r="A1359" s="124">
        <v>41244</v>
      </c>
      <c r="B1359">
        <v>21.238261139845608</v>
      </c>
    </row>
    <row r="1360" spans="1:2">
      <c r="A1360" s="124">
        <v>41275</v>
      </c>
      <c r="B1360">
        <v>21.900475413821805</v>
      </c>
    </row>
    <row r="1361" spans="1:2">
      <c r="A1361" s="124">
        <v>41306</v>
      </c>
      <c r="B1361">
        <v>22.052724336861939</v>
      </c>
    </row>
    <row r="1362" spans="1:2">
      <c r="A1362" s="124">
        <v>41334</v>
      </c>
      <c r="B1362">
        <v>22.419207114602564</v>
      </c>
    </row>
    <row r="1363" spans="1:2">
      <c r="A1363" s="124">
        <v>41365</v>
      </c>
      <c r="B1363">
        <v>22.595655396105585</v>
      </c>
    </row>
    <row r="1364" spans="1:2">
      <c r="A1364" s="124">
        <v>41395</v>
      </c>
      <c r="B1364">
        <v>23.411841781842394</v>
      </c>
    </row>
    <row r="1365" spans="1:2">
      <c r="A1365" s="124">
        <v>41426</v>
      </c>
      <c r="B1365">
        <v>22.925333173915316</v>
      </c>
    </row>
    <row r="1366" spans="1:2">
      <c r="A1366" s="124">
        <v>41456</v>
      </c>
      <c r="B1366">
        <v>23.492460177159625</v>
      </c>
    </row>
    <row r="1367" spans="1:2">
      <c r="A1367" s="124">
        <v>41487</v>
      </c>
      <c r="B1367">
        <v>23.356649094916079</v>
      </c>
    </row>
    <row r="1368" spans="1:2">
      <c r="A1368" s="124">
        <v>41518</v>
      </c>
      <c r="B1368">
        <v>23.442287167960593</v>
      </c>
    </row>
    <row r="1369" spans="1:2">
      <c r="A1369" s="124">
        <v>41548</v>
      </c>
      <c r="B1369">
        <v>23.834737887631416</v>
      </c>
    </row>
    <row r="1370" spans="1:2">
      <c r="A1370" s="124">
        <v>41579</v>
      </c>
      <c r="B1370">
        <v>24.642077092412038</v>
      </c>
    </row>
    <row r="1371" spans="1:2">
      <c r="A1371" s="124">
        <v>41609</v>
      </c>
      <c r="B1371">
        <v>24.861869296461929</v>
      </c>
    </row>
    <row r="1372" spans="1:2">
      <c r="A1372" s="124">
        <v>41640</v>
      </c>
      <c r="B1372">
        <v>24.859609093632699</v>
      </c>
    </row>
    <row r="1373" spans="1:2">
      <c r="A1373" s="124">
        <v>41671</v>
      </c>
      <c r="B1373">
        <v>24.59093087789412</v>
      </c>
    </row>
    <row r="1374" spans="1:2">
      <c r="A1374" s="124">
        <v>41699</v>
      </c>
      <c r="B1374">
        <v>24.956039153965378</v>
      </c>
    </row>
    <row r="1375" spans="1:2">
      <c r="A1375" s="124">
        <v>41730</v>
      </c>
      <c r="B1375">
        <v>24.786315396962625</v>
      </c>
    </row>
    <row r="1376" spans="1:2">
      <c r="A1376" s="124">
        <v>41760</v>
      </c>
      <c r="B1376">
        <v>24.943274109902571</v>
      </c>
    </row>
    <row r="1377" spans="1:2">
      <c r="A1377" s="124">
        <v>41791</v>
      </c>
      <c r="B1377">
        <v>25.55800762351128</v>
      </c>
    </row>
    <row r="1378" spans="1:2">
      <c r="A1378" s="124">
        <v>41821</v>
      </c>
      <c r="B1378">
        <v>25.817545976158726</v>
      </c>
    </row>
    <row r="1379" spans="1:2">
      <c r="A1379" s="124">
        <v>41852</v>
      </c>
      <c r="B1379">
        <v>25.617606421799383</v>
      </c>
    </row>
    <row r="1380" spans="1:2">
      <c r="A1380" s="124">
        <v>41883</v>
      </c>
      <c r="B1380">
        <v>25.918436892606188</v>
      </c>
    </row>
    <row r="1381" spans="1:2">
      <c r="A1381" s="124">
        <v>41913</v>
      </c>
      <c r="B1381">
        <v>25.162748283083232</v>
      </c>
    </row>
    <row r="1382" spans="1:2">
      <c r="A1382" s="124">
        <v>41944</v>
      </c>
      <c r="B1382">
        <v>26.60681714714341</v>
      </c>
    </row>
    <row r="1383" spans="1:2">
      <c r="A1383" s="124">
        <v>41974</v>
      </c>
      <c r="B1383">
        <v>26.794085482572545</v>
      </c>
    </row>
    <row r="1384" spans="1:2">
      <c r="A1384" s="124">
        <v>42005</v>
      </c>
      <c r="B1384">
        <v>26.492295420383115</v>
      </c>
    </row>
    <row r="1385" spans="1:2">
      <c r="A1385" s="124">
        <v>42036</v>
      </c>
      <c r="B1385">
        <v>26.995513699383224</v>
      </c>
    </row>
    <row r="1386" spans="1:2">
      <c r="A1386" s="124">
        <v>42064</v>
      </c>
      <c r="B1386">
        <v>26.728605452928466</v>
      </c>
    </row>
    <row r="1387" spans="1:2">
      <c r="A1387" s="124">
        <v>42095</v>
      </c>
      <c r="B1387">
        <v>26.791371680192317</v>
      </c>
    </row>
    <row r="1388" spans="1:2">
      <c r="A1388" s="124">
        <v>42125</v>
      </c>
      <c r="B1388">
        <v>26.806111379650822</v>
      </c>
    </row>
    <row r="1389" spans="1:2">
      <c r="A1389" s="124">
        <v>42156</v>
      </c>
      <c r="B1389">
        <v>26.495895292784841</v>
      </c>
    </row>
    <row r="1390" spans="1:2">
      <c r="A1390" s="124">
        <v>42186</v>
      </c>
      <c r="B1390">
        <v>26.381136336399688</v>
      </c>
    </row>
    <row r="1391" spans="1:2">
      <c r="A1391" s="124">
        <v>42217</v>
      </c>
      <c r="B1391">
        <v>25.693658417057701</v>
      </c>
    </row>
    <row r="1392" spans="1:2">
      <c r="A1392" s="124">
        <v>42248</v>
      </c>
      <c r="B1392">
        <v>24.496752170486438</v>
      </c>
    </row>
    <row r="1393" spans="1:2">
      <c r="A1393" s="124">
        <v>42278</v>
      </c>
      <c r="B1393">
        <v>25.491441046066754</v>
      </c>
    </row>
    <row r="1394" spans="1:2">
      <c r="A1394" s="124">
        <v>42309</v>
      </c>
      <c r="B1394">
        <v>26.225851890971938</v>
      </c>
    </row>
    <row r="1395" spans="1:2">
      <c r="A1395" s="124">
        <v>42339</v>
      </c>
      <c r="B1395">
        <v>25.96542403712418</v>
      </c>
    </row>
    <row r="1396" spans="1:2">
      <c r="A1396" s="124">
        <v>42370</v>
      </c>
      <c r="B1396">
        <v>24.206167203878479</v>
      </c>
    </row>
    <row r="1397" spans="1:2">
      <c r="A1397" s="124">
        <v>42401</v>
      </c>
      <c r="B1397">
        <v>24.00260677728976</v>
      </c>
    </row>
    <row r="1398" spans="1:2">
      <c r="A1398" s="124">
        <v>42430</v>
      </c>
      <c r="B1398">
        <v>25.372298620187916</v>
      </c>
    </row>
    <row r="1399" spans="1:2">
      <c r="A1399" s="124">
        <v>42461</v>
      </c>
      <c r="B1399">
        <v>25.922337543673891</v>
      </c>
    </row>
    <row r="1400" spans="1:2">
      <c r="A1400" s="124">
        <v>42491</v>
      </c>
      <c r="B1400">
        <v>25.694709923449981</v>
      </c>
    </row>
    <row r="1401" spans="1:2">
      <c r="A1401" s="124">
        <v>42522</v>
      </c>
      <c r="B1401">
        <v>25.840372927670522</v>
      </c>
    </row>
    <row r="1402" spans="1:2">
      <c r="A1402" s="124">
        <v>42552</v>
      </c>
      <c r="B1402">
        <v>26.694003256096313</v>
      </c>
    </row>
    <row r="1403" spans="1:2">
      <c r="A1403" s="124">
        <v>42583</v>
      </c>
      <c r="B1403">
        <v>26.948872433723874</v>
      </c>
    </row>
    <row r="1404" spans="1:2">
      <c r="A1404" s="124">
        <v>42614</v>
      </c>
      <c r="B1404">
        <v>26.727873346478546</v>
      </c>
    </row>
    <row r="1405" spans="1:2">
      <c r="A1405" s="124">
        <v>42644</v>
      </c>
      <c r="B1405">
        <v>26.52514308507061</v>
      </c>
    </row>
    <row r="1406" spans="1:2">
      <c r="A1406" s="124">
        <v>42675</v>
      </c>
      <c r="B1406">
        <v>26.850953531056284</v>
      </c>
    </row>
    <row r="1407" spans="1:2">
      <c r="A1407" s="124">
        <v>42705</v>
      </c>
      <c r="B1407">
        <v>27.865098223923553</v>
      </c>
    </row>
    <row r="1408" spans="1:2">
      <c r="A1408" s="124">
        <v>42736</v>
      </c>
      <c r="B1408">
        <v>28.063573742124483</v>
      </c>
    </row>
    <row r="1409" spans="1:2">
      <c r="A1409" s="124">
        <v>42767</v>
      </c>
      <c r="B1409">
        <v>28.655106525184149</v>
      </c>
    </row>
    <row r="1410" spans="1:2">
      <c r="A1410" s="124">
        <v>42795</v>
      </c>
      <c r="B1410">
        <v>29.086921742464664</v>
      </c>
    </row>
    <row r="1411" spans="1:2">
      <c r="A1411" s="124">
        <v>42826</v>
      </c>
      <c r="B1411">
        <v>28.904245956275176</v>
      </c>
    </row>
    <row r="1412" spans="1:2">
      <c r="A1412" s="124">
        <v>42856</v>
      </c>
      <c r="B1412">
        <v>29.313344980271449</v>
      </c>
    </row>
    <row r="1413" spans="1:2">
      <c r="A1413" s="124">
        <v>42887</v>
      </c>
      <c r="B1413">
        <v>29.748503240632772</v>
      </c>
    </row>
    <row r="1414" spans="1:2">
      <c r="A1414" s="124">
        <v>42917</v>
      </c>
      <c r="B1414">
        <v>30.002220744018587</v>
      </c>
    </row>
    <row r="1415" spans="1:2">
      <c r="A1415" s="124">
        <v>42948</v>
      </c>
      <c r="B1415">
        <v>29.914959397497508</v>
      </c>
    </row>
    <row r="1416" spans="1:2">
      <c r="A1416" s="124">
        <v>42979</v>
      </c>
      <c r="B1416">
        <v>30.168114410678925</v>
      </c>
    </row>
    <row r="1417" spans="1:2">
      <c r="A1417" s="124">
        <v>43009</v>
      </c>
      <c r="B1417">
        <v>30.920393290333845</v>
      </c>
    </row>
    <row r="1418" spans="1:2">
      <c r="A1418" s="124">
        <v>43040</v>
      </c>
      <c r="B1418">
        <v>31.298913333880279</v>
      </c>
    </row>
    <row r="1419" spans="1:2">
      <c r="A1419" s="124">
        <v>43070</v>
      </c>
      <c r="B1419">
        <v>32.086132007706006</v>
      </c>
    </row>
    <row r="1420" spans="1:2">
      <c r="A1420" s="124">
        <v>43101</v>
      </c>
      <c r="B1420">
        <v>33.307343828030668</v>
      </c>
    </row>
    <row r="1421" spans="1:2">
      <c r="A1421" s="124">
        <v>43132</v>
      </c>
      <c r="B1421">
        <v>32.035382339250297</v>
      </c>
    </row>
    <row r="1422" spans="1:2">
      <c r="A1422" s="124">
        <v>43160</v>
      </c>
      <c r="B1422">
        <v>31.808409057643125</v>
      </c>
    </row>
    <row r="1423" spans="1:2">
      <c r="A1423" s="124">
        <v>43191</v>
      </c>
      <c r="B1423">
        <v>30.970179293325234</v>
      </c>
    </row>
    <row r="1424" spans="1:2">
      <c r="A1424" s="124">
        <v>43221</v>
      </c>
      <c r="B1424">
        <v>31.243615074864614</v>
      </c>
    </row>
    <row r="1425" spans="1:2">
      <c r="A1425" s="124">
        <v>43252</v>
      </c>
      <c r="B1425">
        <v>31.630556496454606</v>
      </c>
    </row>
    <row r="1426" spans="1:2">
      <c r="A1426" s="124">
        <v>43282</v>
      </c>
      <c r="B1426">
        <v>31.886366962158984</v>
      </c>
    </row>
    <row r="1427" spans="1:2">
      <c r="A1427" s="124">
        <v>43313</v>
      </c>
      <c r="B1427">
        <v>32.39027688030113</v>
      </c>
    </row>
    <row r="1428" spans="1:2">
      <c r="A1428" s="124">
        <v>43344</v>
      </c>
      <c r="B1428">
        <v>32.622891120500199</v>
      </c>
    </row>
    <row r="1429" spans="1:2">
      <c r="A1429" s="124">
        <v>43374</v>
      </c>
      <c r="B1429">
        <v>31.037961078006511</v>
      </c>
    </row>
    <row r="1430" spans="1:2">
      <c r="A1430" s="124">
        <v>43405</v>
      </c>
      <c r="B1430">
        <v>30.195583406705239</v>
      </c>
    </row>
    <row r="1431" spans="1:2">
      <c r="A1431" s="124">
        <v>43435</v>
      </c>
      <c r="B1431">
        <v>28.291857012072871</v>
      </c>
    </row>
    <row r="1432" spans="1:2">
      <c r="A1432" s="124">
        <v>43466</v>
      </c>
      <c r="B1432">
        <v>28.38016446354758</v>
      </c>
    </row>
    <row r="1433" spans="1:2">
      <c r="A1433" s="124">
        <v>43497</v>
      </c>
      <c r="B1433">
        <v>29.54154896513122</v>
      </c>
    </row>
    <row r="1434" spans="1:2">
      <c r="A1434" s="124">
        <v>43525</v>
      </c>
      <c r="B1434">
        <v>29.576196014784827</v>
      </c>
    </row>
    <row r="1435" spans="1:2">
      <c r="A1435" s="124">
        <v>43556</v>
      </c>
      <c r="B1435">
        <v>30.133517171387517</v>
      </c>
    </row>
    <row r="1436" spans="1:2">
      <c r="A1436" s="124">
        <v>43586</v>
      </c>
      <c r="B1436">
        <v>29.242030936939848</v>
      </c>
    </row>
    <row r="1437" spans="1:2">
      <c r="A1437" s="124">
        <v>43617</v>
      </c>
      <c r="B1437">
        <v>29.283796275306269</v>
      </c>
    </row>
    <row r="1438" spans="1:2">
      <c r="A1438" s="124">
        <v>43647</v>
      </c>
      <c r="B1438">
        <v>29.986685335042534</v>
      </c>
    </row>
    <row r="1439" spans="1:2">
      <c r="A1439" s="124">
        <v>43678</v>
      </c>
      <c r="B1439">
        <v>28.705397371833079</v>
      </c>
    </row>
    <row r="1440" spans="1:2">
      <c r="A1440" s="124">
        <v>43709</v>
      </c>
      <c r="B1440">
        <v>29.229520233035284</v>
      </c>
    </row>
    <row r="1441" spans="1:2">
      <c r="A1441" s="124">
        <v>43739</v>
      </c>
      <c r="B1441">
        <v>28.841122881953407</v>
      </c>
    </row>
    <row r="1442" spans="1:2">
      <c r="A1442" s="124">
        <v>43770</v>
      </c>
      <c r="B1442">
        <v>29.836867659083442</v>
      </c>
    </row>
    <row r="1443" spans="1:2">
      <c r="A1443" s="124">
        <v>43800</v>
      </c>
      <c r="B1443">
        <v>30.331822322243298</v>
      </c>
    </row>
    <row r="1444" spans="1:2">
      <c r="A1444" s="124">
        <v>43831</v>
      </c>
      <c r="B1444">
        <v>30.985220300230704</v>
      </c>
    </row>
    <row r="1445" spans="1:2">
      <c r="A1445" s="124">
        <v>43862</v>
      </c>
      <c r="B1445">
        <v>30.729689264735757</v>
      </c>
    </row>
    <row r="1446" spans="1:2">
      <c r="A1446" s="124">
        <v>43891</v>
      </c>
      <c r="B1446">
        <v>24.817168629099424</v>
      </c>
    </row>
    <row r="1447" spans="1:2">
      <c r="A1447" s="124">
        <v>43922</v>
      </c>
      <c r="B1447">
        <v>25.927358825280169</v>
      </c>
    </row>
    <row r="1448" spans="1:2">
      <c r="A1448" s="124">
        <v>43952</v>
      </c>
      <c r="B1448">
        <v>27.328480997698463</v>
      </c>
    </row>
    <row r="1449" spans="1:2">
      <c r="A1449" s="124">
        <v>43983</v>
      </c>
      <c r="B1449">
        <v>28.838315955122841</v>
      </c>
    </row>
    <row r="1450" spans="1:2">
      <c r="A1450" s="124">
        <v>44013</v>
      </c>
      <c r="B1450">
        <v>29.599194927667011</v>
      </c>
    </row>
    <row r="1451" spans="1:2">
      <c r="A1451" s="124">
        <v>44044</v>
      </c>
      <c r="B1451">
        <v>31.158208965355236</v>
      </c>
    </row>
    <row r="1452" spans="1:2">
      <c r="A1452" s="124">
        <v>44075</v>
      </c>
      <c r="B1452">
        <v>30.839426043811248</v>
      </c>
    </row>
    <row r="1453" spans="1:2">
      <c r="A1453" s="124">
        <v>44105</v>
      </c>
      <c r="B1453">
        <v>31.283694032592841</v>
      </c>
    </row>
    <row r="1454" spans="1:2">
      <c r="A1454" s="124">
        <v>44136</v>
      </c>
      <c r="B1454">
        <v>32.473204096612562</v>
      </c>
    </row>
    <row r="1455" spans="1:2">
      <c r="A1455" s="124">
        <v>44166</v>
      </c>
      <c r="B1455">
        <v>33.765591418117097</v>
      </c>
    </row>
    <row r="1456" spans="1:2">
      <c r="A1456" s="124">
        <v>44197</v>
      </c>
      <c r="B1456">
        <v>34.512432294106908</v>
      </c>
    </row>
    <row r="1457" spans="1:2">
      <c r="A1457" s="124">
        <v>44228</v>
      </c>
      <c r="B1457">
        <v>35.103907171969823</v>
      </c>
    </row>
    <row r="1458" spans="1:2">
      <c r="A1458" s="124">
        <v>44256</v>
      </c>
      <c r="B1458">
        <v>35.04254511219208</v>
      </c>
    </row>
    <row r="1459" spans="1:2">
      <c r="A1459" s="124">
        <v>44287</v>
      </c>
      <c r="B1459">
        <v>36.719814109133011</v>
      </c>
    </row>
    <row r="1460" spans="1:2">
      <c r="A1460" s="124">
        <v>44317</v>
      </c>
      <c r="B1460">
        <v>36.552133989799074</v>
      </c>
    </row>
    <row r="1461" spans="1:2">
      <c r="A1461" s="124">
        <v>44348</v>
      </c>
      <c r="B1461">
        <v>36.696258013088361</v>
      </c>
    </row>
    <row r="1462" spans="1:2">
      <c r="A1462" s="124">
        <v>44378</v>
      </c>
      <c r="B1462">
        <v>37.443383184615392</v>
      </c>
    </row>
    <row r="1463" spans="1:2">
      <c r="A1463" s="124">
        <v>44409</v>
      </c>
      <c r="B1463">
        <v>37.973500614070488</v>
      </c>
    </row>
    <row r="1464" spans="1:2">
      <c r="A1464" s="124">
        <v>44440</v>
      </c>
      <c r="B1464">
        <v>37.620346686651196</v>
      </c>
    </row>
    <row r="1465" spans="1:2">
      <c r="A1465" s="124">
        <v>44470</v>
      </c>
      <c r="B1465">
        <v>37.253025000325309</v>
      </c>
    </row>
    <row r="1466" spans="1:2">
      <c r="A1466" s="124">
        <v>44501</v>
      </c>
      <c r="B1466">
        <v>38.582627497719216</v>
      </c>
    </row>
    <row r="1467" spans="1:2">
      <c r="A1467" s="124">
        <v>44531</v>
      </c>
      <c r="B1467">
        <v>38.304849873467454</v>
      </c>
    </row>
    <row r="1468" spans="1:2">
      <c r="A1468" s="124">
        <v>44562</v>
      </c>
      <c r="B1468">
        <v>36.936758070297458</v>
      </c>
    </row>
    <row r="1469" spans="1:2">
      <c r="A1469" s="124">
        <v>44593</v>
      </c>
      <c r="B1469">
        <v>35.287149225694868</v>
      </c>
    </row>
    <row r="1470" spans="1:2">
      <c r="A1470" s="124">
        <v>44621</v>
      </c>
      <c r="B1470">
        <v>34.270798693291738</v>
      </c>
    </row>
    <row r="1471" spans="1:2">
      <c r="A1471" s="124">
        <v>44652</v>
      </c>
      <c r="B1471">
        <v>33.88916475591386</v>
      </c>
    </row>
    <row r="1472" spans="1:2">
      <c r="A1472" s="124">
        <v>44682</v>
      </c>
      <c r="B1472">
        <v>30.673155079545147</v>
      </c>
    </row>
    <row r="1473" spans="1:2">
      <c r="A1473" s="124">
        <v>44713</v>
      </c>
      <c r="B1473">
        <v>29.047721395103839</v>
      </c>
    </row>
    <row r="1474" spans="1:2">
      <c r="A1474" s="124">
        <v>44743</v>
      </c>
      <c r="B1474">
        <v>29.004618317208919</v>
      </c>
    </row>
    <row r="1475" spans="1:2">
      <c r="A1475" s="124">
        <v>44774</v>
      </c>
      <c r="B1475">
        <v>30.698763365175292</v>
      </c>
    </row>
    <row r="1476" spans="1:2">
      <c r="A1476" s="124">
        <v>44805</v>
      </c>
      <c r="B1476">
        <v>28.229884655821973</v>
      </c>
    </row>
    <row r="1477" spans="1:2">
      <c r="A1477" s="124">
        <v>44835</v>
      </c>
      <c r="B1477">
        <v>27.080766925400695</v>
      </c>
    </row>
    <row r="1478" spans="1:2">
      <c r="A1478" s="124">
        <v>44866</v>
      </c>
      <c r="B1478">
        <v>28.378949016273321</v>
      </c>
    </row>
    <row r="1479" spans="1:2">
      <c r="A1479" s="124">
        <v>44896</v>
      </c>
      <c r="B1479">
        <v>28.316901284527297</v>
      </c>
    </row>
    <row r="1480" spans="1:2">
      <c r="A1480" s="124">
        <v>44927</v>
      </c>
      <c r="B1480">
        <v>28.334813423755698</v>
      </c>
    </row>
    <row r="1481" spans="1:2">
      <c r="A1481" s="124">
        <v>44958</v>
      </c>
      <c r="B1481">
        <v>28.91976294386664</v>
      </c>
    </row>
    <row r="1482" spans="1:2">
      <c r="A1482" s="124">
        <v>44986</v>
      </c>
      <c r="B1482">
        <v>27.938131253997902</v>
      </c>
    </row>
    <row r="1483" spans="1:2">
      <c r="A1483" s="124">
        <v>45017</v>
      </c>
      <c r="B1483">
        <v>28.764841267615388</v>
      </c>
    </row>
    <row r="1484" spans="1:2">
      <c r="A1484" s="124">
        <v>45047</v>
      </c>
      <c r="B1484">
        <v>28.76205134313124</v>
      </c>
    </row>
    <row r="1485" spans="1:2">
      <c r="A1485" s="124">
        <v>45078</v>
      </c>
      <c r="B1485">
        <v>29.940031645987499</v>
      </c>
    </row>
    <row r="1486" spans="1:2">
      <c r="A1486" s="124">
        <v>45108</v>
      </c>
      <c r="B1486">
        <v>30.891659813659931</v>
      </c>
    </row>
    <row r="1487" spans="1:2">
      <c r="A1487" s="124">
        <v>45139</v>
      </c>
      <c r="B1487">
        <v>30.304748245365207</v>
      </c>
    </row>
    <row r="1488" spans="1:2">
      <c r="A1488" s="124">
        <v>45170</v>
      </c>
      <c r="B1488">
        <v>29.799681861350251</v>
      </c>
    </row>
    <row r="1489" spans="1:2">
      <c r="A1489" s="124">
        <v>45200</v>
      </c>
      <c r="B1489">
        <v>28.769054954983972</v>
      </c>
    </row>
    <row r="1490" spans="1:2">
      <c r="A1490" s="124">
        <v>45231</v>
      </c>
      <c r="B1490">
        <v>30.013224817381495</v>
      </c>
    </row>
    <row r="1491" spans="1:2">
      <c r="A1491" s="124">
        <v>45261</v>
      </c>
      <c r="B1491">
        <v>31.452310923844582</v>
      </c>
    </row>
    <row r="1492" spans="1:2">
      <c r="A1492" s="124">
        <v>45292</v>
      </c>
      <c r="B1492">
        <v>32.045123012596029</v>
      </c>
    </row>
    <row r="1493" spans="1:2">
      <c r="A1493" s="124">
        <v>45323</v>
      </c>
      <c r="B1493">
        <v>33.036997915036473</v>
      </c>
    </row>
    <row r="1494" spans="1:2">
      <c r="A1494" s="124">
        <v>45352</v>
      </c>
      <c r="B1494">
        <v>33.754327537596666</v>
      </c>
    </row>
    <row r="1495" spans="1:2">
      <c r="A1495" s="124">
        <v>45383</v>
      </c>
      <c r="B1495">
        <v>33.140437887512476</v>
      </c>
    </row>
    <row r="1496" spans="1:2">
      <c r="A1496" s="124">
        <v>45413</v>
      </c>
      <c r="B1496">
        <v>33.833697353980085</v>
      </c>
    </row>
    <row r="1497" spans="1:2">
      <c r="A1497" s="124">
        <v>45444</v>
      </c>
      <c r="B1497">
        <v>34.075522679085353</v>
      </c>
    </row>
    <row r="1498" spans="1:2">
      <c r="A1498" s="121"/>
    </row>
    <row r="1499" spans="1:2">
      <c r="A1499" s="121"/>
    </row>
    <row r="1500" spans="1:2">
      <c r="A1500" s="121"/>
    </row>
    <row r="1501" spans="1:2">
      <c r="A1501" s="121"/>
    </row>
    <row r="1502" spans="1:2">
      <c r="A1502" s="121"/>
    </row>
    <row r="1503" spans="1:2">
      <c r="A1503" s="121"/>
    </row>
    <row r="1504" spans="1:2">
      <c r="A1504" s="121"/>
    </row>
    <row r="1505" spans="1:1">
      <c r="A1505" s="121"/>
    </row>
    <row r="1506" spans="1:1">
      <c r="A1506" s="121"/>
    </row>
    <row r="1507" spans="1:1">
      <c r="A1507" s="121"/>
    </row>
    <row r="1508" spans="1:1">
      <c r="A1508" s="121"/>
    </row>
    <row r="1509" spans="1:1">
      <c r="A1509" s="121"/>
    </row>
    <row r="1510" spans="1:1">
      <c r="A1510" s="121"/>
    </row>
    <row r="1511" spans="1:1">
      <c r="A1511" s="121"/>
    </row>
    <row r="1512" spans="1:1">
      <c r="A1512" s="121"/>
    </row>
    <row r="1513" spans="1:1">
      <c r="A1513" s="121"/>
    </row>
    <row r="1514" spans="1:1">
      <c r="A1514" s="121"/>
    </row>
    <row r="1515" spans="1:1">
      <c r="A1515" s="121"/>
    </row>
    <row r="1516" spans="1:1">
      <c r="A1516" s="121"/>
    </row>
    <row r="1517" spans="1:1">
      <c r="A1517" s="121"/>
    </row>
    <row r="1518" spans="1:1">
      <c r="A1518" s="121"/>
    </row>
    <row r="1519" spans="1:1">
      <c r="A1519" s="121"/>
    </row>
    <row r="1520" spans="1:1">
      <c r="A1520" s="121"/>
    </row>
    <row r="1521" spans="1:1">
      <c r="A1521" s="121"/>
    </row>
    <row r="1522" spans="1:1">
      <c r="A1522" s="121"/>
    </row>
    <row r="1523" spans="1:1">
      <c r="A1523" s="121"/>
    </row>
    <row r="1524" spans="1:1">
      <c r="A1524" s="121"/>
    </row>
    <row r="1525" spans="1:1">
      <c r="A1525" s="121"/>
    </row>
    <row r="1526" spans="1:1">
      <c r="A1526" s="121"/>
    </row>
    <row r="1527" spans="1:1">
      <c r="A1527" s="121"/>
    </row>
    <row r="1528" spans="1:1">
      <c r="A1528" s="121"/>
    </row>
    <row r="1529" spans="1:1">
      <c r="A1529" s="121"/>
    </row>
    <row r="1530" spans="1:1">
      <c r="A1530" s="121"/>
    </row>
    <row r="1531" spans="1:1">
      <c r="A1531" s="121"/>
    </row>
    <row r="1532" spans="1:1">
      <c r="A1532" s="121"/>
    </row>
    <row r="1533" spans="1:1">
      <c r="A1533" s="121"/>
    </row>
    <row r="1534" spans="1:1">
      <c r="A1534" s="121"/>
    </row>
    <row r="1535" spans="1:1">
      <c r="A1535" s="121"/>
    </row>
    <row r="1536" spans="1:1">
      <c r="A1536" s="121"/>
    </row>
    <row r="1537" spans="1:1">
      <c r="A1537" s="121"/>
    </row>
    <row r="1538" spans="1:1">
      <c r="A1538" s="121"/>
    </row>
    <row r="1539" spans="1:1">
      <c r="A1539" s="121"/>
    </row>
    <row r="1540" spans="1:1">
      <c r="A1540" s="121"/>
    </row>
    <row r="1541" spans="1:1">
      <c r="A1541" s="121"/>
    </row>
    <row r="1542" spans="1:1">
      <c r="A1542" s="121"/>
    </row>
    <row r="1543" spans="1:1">
      <c r="A1543" s="121"/>
    </row>
    <row r="1544" spans="1:1">
      <c r="A1544" s="121"/>
    </row>
    <row r="1545" spans="1:1">
      <c r="A1545" s="121"/>
    </row>
    <row r="1546" spans="1:1">
      <c r="A1546" s="121"/>
    </row>
    <row r="1547" spans="1:1">
      <c r="A1547" s="121"/>
    </row>
    <row r="1548" spans="1:1">
      <c r="A1548" s="121"/>
    </row>
    <row r="1549" spans="1:1">
      <c r="A1549" s="121"/>
    </row>
    <row r="1550" spans="1:1">
      <c r="A1550" s="121"/>
    </row>
    <row r="1551" spans="1:1">
      <c r="A1551" s="121"/>
    </row>
    <row r="1552" spans="1:1">
      <c r="A1552" s="121"/>
    </row>
    <row r="1553" spans="1:1">
      <c r="A1553" s="121"/>
    </row>
    <row r="1554" spans="1:1">
      <c r="A1554" s="121"/>
    </row>
    <row r="1555" spans="1:1">
      <c r="A1555" s="121"/>
    </row>
    <row r="1556" spans="1:1">
      <c r="A1556" s="121"/>
    </row>
    <row r="1557" spans="1:1">
      <c r="A1557" s="121"/>
    </row>
    <row r="1558" spans="1:1">
      <c r="A1558" s="121"/>
    </row>
    <row r="1559" spans="1:1">
      <c r="A1559" s="121"/>
    </row>
    <row r="1560" spans="1:1">
      <c r="A1560" s="121"/>
    </row>
    <row r="1561" spans="1:1">
      <c r="A1561" s="121"/>
    </row>
    <row r="1562" spans="1:1">
      <c r="A1562" s="121"/>
    </row>
    <row r="1563" spans="1:1">
      <c r="A1563" s="121"/>
    </row>
    <row r="1564" spans="1:1">
      <c r="A1564" s="121"/>
    </row>
    <row r="1565" spans="1:1">
      <c r="A1565" s="121"/>
    </row>
    <row r="1566" spans="1:1">
      <c r="A1566" s="121"/>
    </row>
    <row r="1567" spans="1:1">
      <c r="A1567" s="121"/>
    </row>
    <row r="1568" spans="1:1">
      <c r="A1568" s="121"/>
    </row>
    <row r="1569" spans="1:1">
      <c r="A1569" s="121"/>
    </row>
    <row r="1570" spans="1:1">
      <c r="A1570" s="121"/>
    </row>
    <row r="1571" spans="1:1">
      <c r="A1571" s="121"/>
    </row>
    <row r="1572" spans="1:1">
      <c r="A1572" s="121"/>
    </row>
    <row r="1573" spans="1:1">
      <c r="A1573" s="121"/>
    </row>
    <row r="1574" spans="1:1">
      <c r="A1574" s="121"/>
    </row>
    <row r="1575" spans="1:1">
      <c r="A1575" s="121"/>
    </row>
    <row r="1576" spans="1:1">
      <c r="A1576" s="121"/>
    </row>
    <row r="1577" spans="1:1">
      <c r="A1577" s="121"/>
    </row>
    <row r="1578" spans="1:1">
      <c r="A1578" s="121"/>
    </row>
    <row r="1579" spans="1:1">
      <c r="A1579" s="121"/>
    </row>
    <row r="1580" spans="1:1">
      <c r="A1580" s="121"/>
    </row>
    <row r="1581" spans="1:1">
      <c r="A1581" s="121"/>
    </row>
    <row r="1582" spans="1:1">
      <c r="A1582" s="121"/>
    </row>
    <row r="1583" spans="1:1">
      <c r="A1583" s="121"/>
    </row>
    <row r="1584" spans="1:1">
      <c r="A1584" s="121"/>
    </row>
    <row r="1585" spans="1:1">
      <c r="A1585" s="121"/>
    </row>
    <row r="1586" spans="1:1">
      <c r="A1586" s="121"/>
    </row>
    <row r="1587" spans="1:1">
      <c r="A1587" s="121"/>
    </row>
    <row r="1588" spans="1:1">
      <c r="A1588" s="121"/>
    </row>
    <row r="1589" spans="1:1">
      <c r="A1589" s="121"/>
    </row>
    <row r="1590" spans="1:1">
      <c r="A1590" s="121"/>
    </row>
    <row r="1591" spans="1:1">
      <c r="A1591" s="121"/>
    </row>
    <row r="1592" spans="1:1">
      <c r="A1592" s="121"/>
    </row>
    <row r="1593" spans="1:1">
      <c r="A1593" s="121"/>
    </row>
    <row r="1594" spans="1:1">
      <c r="A1594" s="121"/>
    </row>
    <row r="1595" spans="1:1">
      <c r="A1595" s="121"/>
    </row>
    <row r="1596" spans="1:1">
      <c r="A1596" s="121"/>
    </row>
    <row r="1597" spans="1:1">
      <c r="A1597" s="121"/>
    </row>
    <row r="1598" spans="1:1">
      <c r="A1598" s="121"/>
    </row>
    <row r="1599" spans="1:1">
      <c r="A1599" s="121"/>
    </row>
    <row r="1600" spans="1:1">
      <c r="A1600" s="121"/>
    </row>
    <row r="1601" spans="1:1">
      <c r="A1601" s="121"/>
    </row>
    <row r="1602" spans="1:1">
      <c r="A1602" s="121"/>
    </row>
    <row r="1603" spans="1:1">
      <c r="A1603" s="121"/>
    </row>
    <row r="1604" spans="1:1">
      <c r="A1604" s="121"/>
    </row>
    <row r="1605" spans="1:1">
      <c r="A1605" s="121"/>
    </row>
    <row r="1606" spans="1:1">
      <c r="A1606" s="121"/>
    </row>
    <row r="1607" spans="1:1">
      <c r="A1607" s="121"/>
    </row>
    <row r="1608" spans="1:1">
      <c r="A1608" s="121"/>
    </row>
    <row r="1609" spans="1:1">
      <c r="A1609" s="121"/>
    </row>
    <row r="1610" spans="1:1">
      <c r="A1610" s="121"/>
    </row>
    <row r="1611" spans="1:1">
      <c r="A1611" s="121"/>
    </row>
    <row r="1612" spans="1:1">
      <c r="A1612" s="121"/>
    </row>
    <row r="1613" spans="1:1">
      <c r="A1613" s="121"/>
    </row>
    <row r="1614" spans="1:1">
      <c r="A1614" s="121"/>
    </row>
    <row r="1615" spans="1:1">
      <c r="A1615" s="121"/>
    </row>
    <row r="1616" spans="1:1">
      <c r="A1616" s="121"/>
    </row>
    <row r="1617" spans="1:1">
      <c r="A1617" s="121"/>
    </row>
    <row r="1618" spans="1:1">
      <c r="A1618" s="121"/>
    </row>
    <row r="1619" spans="1:1">
      <c r="A1619" s="121"/>
    </row>
    <row r="1620" spans="1:1">
      <c r="A1620" s="121"/>
    </row>
    <row r="1621" spans="1:1">
      <c r="A1621" s="121"/>
    </row>
    <row r="1622" spans="1:1">
      <c r="A1622" s="121"/>
    </row>
    <row r="1623" spans="1:1">
      <c r="A1623" s="121"/>
    </row>
    <row r="1624" spans="1:1">
      <c r="A1624" s="121"/>
    </row>
    <row r="1625" spans="1:1">
      <c r="A1625" s="121"/>
    </row>
    <row r="1626" spans="1:1">
      <c r="A1626" s="121"/>
    </row>
    <row r="1627" spans="1:1">
      <c r="A1627" s="121"/>
    </row>
    <row r="1628" spans="1:1">
      <c r="A1628" s="121"/>
    </row>
    <row r="1629" spans="1:1">
      <c r="A1629" s="121"/>
    </row>
    <row r="1630" spans="1:1">
      <c r="A1630" s="121"/>
    </row>
    <row r="1631" spans="1:1">
      <c r="A1631" s="121"/>
    </row>
    <row r="1632" spans="1:1">
      <c r="A1632" s="121"/>
    </row>
    <row r="1633" spans="1:1">
      <c r="A1633" s="121"/>
    </row>
    <row r="1634" spans="1:1">
      <c r="A1634" s="121"/>
    </row>
    <row r="1635" spans="1:1">
      <c r="A1635" s="121"/>
    </row>
    <row r="1636" spans="1:1">
      <c r="A1636" s="121"/>
    </row>
    <row r="1637" spans="1:1">
      <c r="A1637" s="121"/>
    </row>
    <row r="1638" spans="1:1">
      <c r="A1638" s="121"/>
    </row>
    <row r="1639" spans="1:1">
      <c r="A1639" s="121"/>
    </row>
    <row r="1640" spans="1:1">
      <c r="A1640" s="121"/>
    </row>
    <row r="1641" spans="1:1">
      <c r="A1641" s="121"/>
    </row>
    <row r="1642" spans="1:1">
      <c r="A1642" s="121"/>
    </row>
    <row r="1643" spans="1:1">
      <c r="A1643" s="121"/>
    </row>
    <row r="1644" spans="1:1">
      <c r="A1644" s="121"/>
    </row>
    <row r="1645" spans="1:1">
      <c r="A1645" s="121"/>
    </row>
    <row r="1646" spans="1:1">
      <c r="A1646" s="121"/>
    </row>
    <row r="1647" spans="1:1">
      <c r="A1647" s="121"/>
    </row>
    <row r="1648" spans="1:1">
      <c r="A1648" s="121"/>
    </row>
    <row r="1649" spans="1:1">
      <c r="A1649" s="121"/>
    </row>
    <row r="1650" spans="1:1">
      <c r="A1650" s="121"/>
    </row>
    <row r="1651" spans="1:1">
      <c r="A1651" s="121"/>
    </row>
    <row r="1652" spans="1:1">
      <c r="A1652" s="121"/>
    </row>
    <row r="1653" spans="1:1">
      <c r="A1653" s="121"/>
    </row>
    <row r="1654" spans="1:1">
      <c r="A1654" s="121"/>
    </row>
    <row r="1655" spans="1:1">
      <c r="A1655" s="121"/>
    </row>
    <row r="1656" spans="1:1">
      <c r="A1656" s="121"/>
    </row>
    <row r="1657" spans="1:1">
      <c r="A1657" s="121"/>
    </row>
    <row r="1658" spans="1:1">
      <c r="A1658" s="121"/>
    </row>
    <row r="1659" spans="1:1">
      <c r="A1659" s="121"/>
    </row>
    <row r="1660" spans="1:1">
      <c r="A1660" s="121"/>
    </row>
    <row r="1661" spans="1:1">
      <c r="A1661" s="121"/>
    </row>
    <row r="1662" spans="1:1">
      <c r="A1662" s="121"/>
    </row>
    <row r="1663" spans="1:1">
      <c r="A1663" s="121"/>
    </row>
    <row r="1664" spans="1:1">
      <c r="A1664" s="121"/>
    </row>
    <row r="1665" spans="1:1">
      <c r="A1665" s="121"/>
    </row>
    <row r="1666" spans="1:1">
      <c r="A1666" s="121"/>
    </row>
    <row r="1667" spans="1:1">
      <c r="A1667" s="121"/>
    </row>
    <row r="1668" spans="1:1">
      <c r="A1668" s="121"/>
    </row>
    <row r="1669" spans="1:1">
      <c r="A1669" s="121"/>
    </row>
    <row r="1670" spans="1:1">
      <c r="A1670" s="121"/>
    </row>
    <row r="1671" spans="1:1">
      <c r="A1671" s="121"/>
    </row>
    <row r="1672" spans="1:1">
      <c r="A1672" s="121"/>
    </row>
    <row r="1673" spans="1:1">
      <c r="A1673" s="121"/>
    </row>
    <row r="1674" spans="1:1">
      <c r="A1674" s="121"/>
    </row>
    <row r="1675" spans="1:1">
      <c r="A1675" s="121"/>
    </row>
    <row r="1676" spans="1:1">
      <c r="A1676" s="121"/>
    </row>
    <row r="1677" spans="1:1">
      <c r="A1677" s="121"/>
    </row>
    <row r="1678" spans="1:1">
      <c r="A1678" s="121"/>
    </row>
    <row r="1679" spans="1:1">
      <c r="A1679" s="121"/>
    </row>
    <row r="1680" spans="1:1">
      <c r="A1680" s="121"/>
    </row>
    <row r="1681" spans="1:1">
      <c r="A1681" s="121"/>
    </row>
    <row r="1682" spans="1:1">
      <c r="A1682" s="121"/>
    </row>
    <row r="1683" spans="1:1">
      <c r="A1683" s="121"/>
    </row>
    <row r="1684" spans="1:1">
      <c r="A1684" s="121"/>
    </row>
    <row r="1685" spans="1:1">
      <c r="A1685" s="121"/>
    </row>
    <row r="1686" spans="1:1">
      <c r="A1686" s="121"/>
    </row>
    <row r="1687" spans="1:1">
      <c r="A1687" s="121"/>
    </row>
    <row r="1688" spans="1:1">
      <c r="A1688" s="121"/>
    </row>
    <row r="1689" spans="1:1">
      <c r="A1689" s="121"/>
    </row>
    <row r="1690" spans="1:1">
      <c r="A1690" s="121"/>
    </row>
    <row r="1691" spans="1:1">
      <c r="A1691" s="121"/>
    </row>
    <row r="1692" spans="1:1">
      <c r="A1692" s="121"/>
    </row>
    <row r="1693" spans="1:1">
      <c r="A1693" s="121"/>
    </row>
    <row r="1694" spans="1:1">
      <c r="A1694" s="121"/>
    </row>
    <row r="1695" spans="1:1">
      <c r="A1695" s="121"/>
    </row>
    <row r="1696" spans="1:1">
      <c r="A1696" s="121"/>
    </row>
    <row r="1697" spans="1:1">
      <c r="A1697" s="121"/>
    </row>
    <row r="1698" spans="1:1">
      <c r="A1698" s="121"/>
    </row>
    <row r="1699" spans="1:1">
      <c r="A1699" s="121"/>
    </row>
    <row r="1700" spans="1:1">
      <c r="A1700" s="121"/>
    </row>
    <row r="1701" spans="1:1">
      <c r="A1701" s="121"/>
    </row>
    <row r="1702" spans="1:1">
      <c r="A1702" s="121"/>
    </row>
    <row r="1703" spans="1:1">
      <c r="A1703" s="121"/>
    </row>
    <row r="1704" spans="1:1">
      <c r="A1704" s="121"/>
    </row>
    <row r="1705" spans="1:1">
      <c r="A1705" s="121"/>
    </row>
    <row r="1706" spans="1:1">
      <c r="A1706" s="121"/>
    </row>
    <row r="1707" spans="1:1">
      <c r="A1707" s="121"/>
    </row>
    <row r="1708" spans="1:1">
      <c r="A1708" s="121"/>
    </row>
    <row r="1709" spans="1:1">
      <c r="A1709" s="121"/>
    </row>
    <row r="1710" spans="1:1">
      <c r="A1710" s="121"/>
    </row>
    <row r="1711" spans="1:1">
      <c r="A1711" s="121"/>
    </row>
    <row r="1712" spans="1:1">
      <c r="A1712" s="121"/>
    </row>
    <row r="1713" spans="1:1">
      <c r="A1713" s="121"/>
    </row>
    <row r="1714" spans="1:1">
      <c r="A1714" s="121"/>
    </row>
    <row r="1715" spans="1:1">
      <c r="A1715" s="121"/>
    </row>
    <row r="1716" spans="1:1">
      <c r="A1716" s="121"/>
    </row>
    <row r="1717" spans="1:1">
      <c r="A1717" s="121"/>
    </row>
    <row r="1718" spans="1:1">
      <c r="A1718" s="121"/>
    </row>
    <row r="1719" spans="1:1">
      <c r="A1719" s="121"/>
    </row>
    <row r="1720" spans="1:1">
      <c r="A1720" s="121"/>
    </row>
    <row r="1721" spans="1:1">
      <c r="A1721" s="121"/>
    </row>
    <row r="1722" spans="1:1">
      <c r="A1722" s="121"/>
    </row>
    <row r="1723" spans="1:1">
      <c r="A1723" s="121"/>
    </row>
    <row r="1724" spans="1:1">
      <c r="A1724" s="121"/>
    </row>
    <row r="1725" spans="1:1">
      <c r="A1725" s="121"/>
    </row>
    <row r="1726" spans="1:1">
      <c r="A1726" s="121"/>
    </row>
    <row r="1727" spans="1:1">
      <c r="A1727" s="121"/>
    </row>
    <row r="1728" spans="1:1">
      <c r="A1728" s="121"/>
    </row>
    <row r="1729" spans="1:1">
      <c r="A1729" s="121"/>
    </row>
    <row r="1730" spans="1:1">
      <c r="A1730" s="121"/>
    </row>
    <row r="1731" spans="1:1">
      <c r="A1731" s="121"/>
    </row>
    <row r="1732" spans="1:1">
      <c r="A1732" s="121"/>
    </row>
    <row r="1733" spans="1:1">
      <c r="A1733" s="121"/>
    </row>
    <row r="1734" spans="1:1">
      <c r="A1734" s="121"/>
    </row>
    <row r="1735" spans="1:1">
      <c r="A1735" s="121"/>
    </row>
    <row r="1736" spans="1:1">
      <c r="A1736" s="121"/>
    </row>
    <row r="1737" spans="1:1">
      <c r="A1737" s="121"/>
    </row>
    <row r="1738" spans="1:1">
      <c r="A1738" s="121"/>
    </row>
    <row r="1739" spans="1:1">
      <c r="A1739" s="121"/>
    </row>
    <row r="1740" spans="1:1">
      <c r="A1740" s="121"/>
    </row>
    <row r="1741" spans="1:1">
      <c r="A1741" s="121"/>
    </row>
    <row r="1742" spans="1:1">
      <c r="A1742" s="121"/>
    </row>
    <row r="1743" spans="1:1">
      <c r="A1743" s="121"/>
    </row>
    <row r="1744" spans="1:1">
      <c r="A1744" s="121"/>
    </row>
    <row r="1745" spans="1:1">
      <c r="A1745" s="121"/>
    </row>
    <row r="1746" spans="1:1">
      <c r="A1746" s="121"/>
    </row>
    <row r="1747" spans="1:1">
      <c r="A1747" s="121"/>
    </row>
    <row r="1748" spans="1:1">
      <c r="A1748" s="121"/>
    </row>
    <row r="1749" spans="1:1">
      <c r="A1749" s="121"/>
    </row>
    <row r="1750" spans="1:1">
      <c r="A1750" s="121"/>
    </row>
    <row r="1751" spans="1:1">
      <c r="A1751" s="121"/>
    </row>
    <row r="1752" spans="1:1">
      <c r="A1752" s="121"/>
    </row>
    <row r="1753" spans="1:1">
      <c r="A1753" s="121"/>
    </row>
    <row r="1754" spans="1:1">
      <c r="A1754" s="121"/>
    </row>
    <row r="1755" spans="1:1">
      <c r="A1755" s="121"/>
    </row>
    <row r="1756" spans="1:1">
      <c r="A1756" s="121"/>
    </row>
    <row r="1757" spans="1:1">
      <c r="A1757" s="121"/>
    </row>
    <row r="1758" spans="1:1">
      <c r="A1758" s="121"/>
    </row>
    <row r="1759" spans="1:1">
      <c r="A1759" s="121"/>
    </row>
    <row r="1760" spans="1:1">
      <c r="A1760" s="121"/>
    </row>
    <row r="1761" spans="1:1">
      <c r="A1761" s="121"/>
    </row>
    <row r="1762" spans="1:1">
      <c r="A1762" s="121"/>
    </row>
    <row r="1763" spans="1:1">
      <c r="A1763" s="121"/>
    </row>
    <row r="1764" spans="1:1">
      <c r="A1764" s="121"/>
    </row>
    <row r="1765" spans="1:1">
      <c r="A1765" s="121"/>
    </row>
    <row r="1766" spans="1:1">
      <c r="A1766" s="121"/>
    </row>
    <row r="1767" spans="1:1">
      <c r="A1767" s="121"/>
    </row>
    <row r="1768" spans="1:1">
      <c r="A1768" s="121"/>
    </row>
    <row r="1769" spans="1:1">
      <c r="A1769" s="121"/>
    </row>
    <row r="1770" spans="1:1">
      <c r="A1770" s="121"/>
    </row>
    <row r="1771" spans="1:1">
      <c r="A1771" s="121"/>
    </row>
    <row r="1772" spans="1:1">
      <c r="A1772" s="121"/>
    </row>
    <row r="1773" spans="1:1">
      <c r="A1773" s="121"/>
    </row>
    <row r="1774" spans="1:1">
      <c r="A1774" s="121"/>
    </row>
    <row r="1775" spans="1:1">
      <c r="A1775" s="121"/>
    </row>
    <row r="1776" spans="1:1">
      <c r="A1776" s="121"/>
    </row>
    <row r="1777" spans="1:1">
      <c r="A1777" s="121"/>
    </row>
    <row r="1778" spans="1:1">
      <c r="A1778" s="121"/>
    </row>
    <row r="1779" spans="1:1">
      <c r="A1779" s="121"/>
    </row>
    <row r="1780" spans="1:1">
      <c r="A1780" s="121"/>
    </row>
    <row r="1781" spans="1:1">
      <c r="A1781" s="121"/>
    </row>
    <row r="1782" spans="1:1">
      <c r="A1782" s="121"/>
    </row>
    <row r="1783" spans="1:1">
      <c r="A1783" s="121"/>
    </row>
    <row r="1784" spans="1:1">
      <c r="A1784" s="121"/>
    </row>
    <row r="1785" spans="1:1">
      <c r="A1785" s="121"/>
    </row>
    <row r="1786" spans="1:1">
      <c r="A1786" s="121"/>
    </row>
    <row r="1787" spans="1:1">
      <c r="A1787" s="121"/>
    </row>
    <row r="1788" spans="1:1">
      <c r="A1788" s="121"/>
    </row>
    <row r="1789" spans="1:1">
      <c r="A1789" s="121"/>
    </row>
    <row r="1790" spans="1:1">
      <c r="A1790" s="121"/>
    </row>
    <row r="1791" spans="1:1">
      <c r="A1791" s="121"/>
    </row>
    <row r="1792" spans="1:1">
      <c r="A1792" s="121"/>
    </row>
    <row r="1793" spans="1:1">
      <c r="A1793" s="121"/>
    </row>
    <row r="1794" spans="1:1">
      <c r="A1794" s="121"/>
    </row>
    <row r="1795" spans="1:1">
      <c r="A1795" s="121"/>
    </row>
    <row r="1796" spans="1:1">
      <c r="A1796" s="121"/>
    </row>
    <row r="1797" spans="1:1">
      <c r="A1797" s="121"/>
    </row>
    <row r="1798" spans="1:1">
      <c r="A1798" s="121"/>
    </row>
    <row r="1799" spans="1:1">
      <c r="A1799" s="121"/>
    </row>
    <row r="1800" spans="1:1">
      <c r="A1800" s="121"/>
    </row>
    <row r="1801" spans="1:1">
      <c r="A1801" s="121"/>
    </row>
    <row r="1802" spans="1:1">
      <c r="A1802" s="121"/>
    </row>
    <row r="1803" spans="1:1">
      <c r="A1803" s="121"/>
    </row>
    <row r="1804" spans="1:1">
      <c r="A1804" s="121"/>
    </row>
    <row r="1805" spans="1:1">
      <c r="A1805" s="121"/>
    </row>
    <row r="1806" spans="1:1">
      <c r="A1806" s="121"/>
    </row>
    <row r="1807" spans="1:1">
      <c r="A1807" s="121"/>
    </row>
    <row r="1808" spans="1:1">
      <c r="A1808" s="121"/>
    </row>
    <row r="1809" spans="1:1">
      <c r="A1809" s="121"/>
    </row>
    <row r="1810" spans="1:1">
      <c r="A1810" s="121"/>
    </row>
    <row r="1811" spans="1:1">
      <c r="A1811" s="121"/>
    </row>
    <row r="1812" spans="1:1">
      <c r="A1812" s="121"/>
    </row>
    <row r="1813" spans="1:1">
      <c r="A1813" s="121"/>
    </row>
    <row r="1814" spans="1:1">
      <c r="A1814" s="121"/>
    </row>
    <row r="1815" spans="1:1">
      <c r="A1815" s="121"/>
    </row>
    <row r="1816" spans="1:1">
      <c r="A1816" s="121"/>
    </row>
    <row r="1817" spans="1:1">
      <c r="A1817" s="121"/>
    </row>
    <row r="1818" spans="1:1">
      <c r="A1818" s="121"/>
    </row>
    <row r="1819" spans="1:1">
      <c r="A1819" s="121"/>
    </row>
    <row r="1820" spans="1:1">
      <c r="A1820" s="121"/>
    </row>
    <row r="1821" spans="1:1">
      <c r="A1821" s="121"/>
    </row>
    <row r="1822" spans="1:1">
      <c r="A1822" s="121"/>
    </row>
    <row r="1823" spans="1:1">
      <c r="A1823" s="121"/>
    </row>
    <row r="1824" spans="1:1">
      <c r="A1824" s="121"/>
    </row>
    <row r="1825" spans="1:1">
      <c r="A1825" s="121"/>
    </row>
    <row r="1826" spans="1:1">
      <c r="A1826" s="121"/>
    </row>
    <row r="1827" spans="1:1">
      <c r="A1827" s="121"/>
    </row>
    <row r="1828" spans="1:1">
      <c r="A1828" s="121"/>
    </row>
    <row r="1829" spans="1:1">
      <c r="A1829" s="121"/>
    </row>
    <row r="1830" spans="1:1">
      <c r="A1830" s="121"/>
    </row>
    <row r="1831" spans="1:1">
      <c r="A1831" s="121"/>
    </row>
    <row r="1832" spans="1:1">
      <c r="A1832" s="121"/>
    </row>
    <row r="1833" spans="1:1">
      <c r="A1833" s="121"/>
    </row>
    <row r="1834" spans="1:1">
      <c r="A1834" s="121"/>
    </row>
    <row r="1835" spans="1:1">
      <c r="A1835" s="121"/>
    </row>
    <row r="1836" spans="1:1">
      <c r="A1836" s="121"/>
    </row>
    <row r="1837" spans="1:1">
      <c r="A1837" s="121"/>
    </row>
    <row r="1838" spans="1:1">
      <c r="A1838" s="121"/>
    </row>
    <row r="1839" spans="1:1">
      <c r="A1839" s="121"/>
    </row>
    <row r="1840" spans="1:1">
      <c r="A1840" s="121"/>
    </row>
    <row r="1841" spans="1:1">
      <c r="A1841" s="121"/>
    </row>
    <row r="1842" spans="1:1">
      <c r="A1842" s="121"/>
    </row>
    <row r="1843" spans="1:1">
      <c r="A1843" s="121"/>
    </row>
    <row r="1844" spans="1:1">
      <c r="A1844" s="121"/>
    </row>
    <row r="1845" spans="1:1">
      <c r="A1845" s="121"/>
    </row>
  </sheetData>
  <hyperlinks>
    <hyperlink ref="B1" r:id="rId1" xr:uid="{213F9B45-C24D-46E4-BE21-7D9E687BC303}"/>
    <hyperlink ref="B3" location="Summary!A34" display="CAPE" xr:uid="{1A3A4FA2-7359-4785-8845-546BF68EDE2D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95C9-18A2-459B-BAB4-091AA8063351}">
  <sheetPr>
    <tabColor rgb="FF92D050"/>
  </sheetPr>
  <dimension ref="A1:AC2477"/>
  <sheetViews>
    <sheetView showGridLines="0" zoomScale="97" zoomScaleNormal="100" workbookViewId="0">
      <pane xSplit="1" ySplit="9" topLeftCell="D1837" activePane="bottomRight" state="frozen"/>
      <selection pane="topRight" activeCell="B1" sqref="B1"/>
      <selection pane="bottomLeft" activeCell="A9" sqref="A9"/>
      <selection pane="bottomRight" activeCell="P9" sqref="P9"/>
    </sheetView>
  </sheetViews>
  <sheetFormatPr defaultColWidth="10.26953125" defaultRowHeight="14.5"/>
  <cols>
    <col min="1" max="3" width="0" style="11" hidden="1" customWidth="1"/>
    <col min="4" max="4" width="9.1796875" style="11" bestFit="1" customWidth="1"/>
    <col min="5" max="5" width="10.36328125" style="22" hidden="1" customWidth="1"/>
    <col min="6" max="6" width="10.36328125" style="20" hidden="1" customWidth="1"/>
    <col min="7" max="8" width="10.36328125" style="22" hidden="1" customWidth="1"/>
    <col min="9" max="9" width="10.36328125" style="20" hidden="1" customWidth="1"/>
    <col min="10" max="10" width="10.36328125" style="21" hidden="1" customWidth="1"/>
    <col min="11" max="12" width="10.36328125" style="20" hidden="1" customWidth="1"/>
    <col min="13" max="13" width="13.26953125" style="19" hidden="1" customWidth="1"/>
    <col min="14" max="14" width="10.36328125" style="20" hidden="1" customWidth="1"/>
    <col min="15" max="15" width="10.7265625" style="19" hidden="1" customWidth="1"/>
    <col min="16" max="16" width="21.1796875" style="18" bestFit="1" customWidth="1"/>
    <col min="17" max="17" width="2.08984375" style="18" hidden="1" customWidth="1"/>
    <col min="18" max="19" width="12.90625" style="17" hidden="1" customWidth="1"/>
    <col min="20" max="20" width="10.453125" style="16" hidden="1" customWidth="1"/>
    <col min="21" max="22" width="10.453125" style="15" hidden="1" customWidth="1"/>
    <col min="23" max="24" width="14.26953125" style="14" hidden="1" customWidth="1"/>
    <col min="25" max="25" width="14.26953125" style="13" hidden="1" customWidth="1"/>
    <col min="26" max="26" width="10.26953125" style="13"/>
    <col min="27" max="27" width="12.7265625" style="12" bestFit="1" customWidth="1"/>
    <col min="28" max="16384" width="10.26953125" style="11"/>
  </cols>
  <sheetData>
    <row r="1" spans="1:28">
      <c r="A1" s="27"/>
      <c r="B1" s="27"/>
      <c r="C1" s="27"/>
      <c r="D1" s="27" t="s">
        <v>135</v>
      </c>
      <c r="E1" s="26"/>
      <c r="F1" s="24"/>
      <c r="G1" s="26"/>
      <c r="H1" s="26"/>
      <c r="I1" s="24"/>
      <c r="J1" s="15"/>
      <c r="K1" s="24"/>
      <c r="L1" s="24"/>
      <c r="M1" s="23"/>
      <c r="N1" s="24"/>
      <c r="O1" s="23"/>
      <c r="P1" s="72" t="s">
        <v>105</v>
      </c>
      <c r="Q1" s="25"/>
      <c r="R1" s="41"/>
      <c r="S1" s="41"/>
    </row>
    <row r="2" spans="1:28" hidden="1">
      <c r="A2" s="55" t="s">
        <v>53</v>
      </c>
      <c r="B2" s="55"/>
      <c r="C2" s="55"/>
      <c r="D2" s="55"/>
      <c r="E2" s="26"/>
      <c r="F2" s="24"/>
      <c r="G2" s="26"/>
      <c r="H2" s="26"/>
      <c r="I2" s="24"/>
      <c r="J2" s="15"/>
      <c r="K2" s="24"/>
      <c r="L2" s="24"/>
      <c r="M2" s="23"/>
      <c r="N2" s="24"/>
      <c r="O2" s="23"/>
      <c r="P2" s="56" t="s">
        <v>52</v>
      </c>
      <c r="Q2" s="25"/>
      <c r="R2" s="52" t="s">
        <v>51</v>
      </c>
      <c r="S2" s="52"/>
    </row>
    <row r="3" spans="1:28" hidden="1">
      <c r="A3" s="55" t="s">
        <v>50</v>
      </c>
      <c r="B3" s="55"/>
      <c r="C3" s="55"/>
      <c r="D3" s="55"/>
      <c r="E3" s="26"/>
      <c r="F3" s="24"/>
      <c r="G3" s="26"/>
      <c r="H3" s="26"/>
      <c r="I3" s="24"/>
      <c r="K3" s="24"/>
      <c r="L3" s="24"/>
      <c r="M3" s="23"/>
      <c r="N3" s="24"/>
      <c r="O3" s="23"/>
      <c r="P3" s="57" t="s">
        <v>49</v>
      </c>
      <c r="Q3" s="25"/>
      <c r="R3" s="52" t="s">
        <v>49</v>
      </c>
      <c r="S3" s="52"/>
    </row>
    <row r="4" spans="1:28" hidden="1">
      <c r="A4" s="54"/>
      <c r="B4" s="54"/>
      <c r="C4" s="54"/>
      <c r="D4" s="54"/>
      <c r="E4" s="26"/>
      <c r="F4" s="26"/>
      <c r="G4" s="26"/>
      <c r="H4" s="26"/>
      <c r="I4" s="26"/>
      <c r="J4" s="15"/>
      <c r="K4" s="26"/>
      <c r="L4" s="22"/>
      <c r="M4" s="53"/>
      <c r="N4" s="26"/>
      <c r="O4" s="53"/>
      <c r="P4" s="57" t="s">
        <v>17</v>
      </c>
      <c r="Q4" s="25"/>
      <c r="R4" s="52" t="s">
        <v>48</v>
      </c>
      <c r="S4" s="52"/>
    </row>
    <row r="5" spans="1:28" hidden="1">
      <c r="A5" s="54"/>
      <c r="B5" s="54"/>
      <c r="C5" s="54"/>
      <c r="D5" s="54"/>
      <c r="E5" s="26"/>
      <c r="F5" s="26"/>
      <c r="G5" s="26"/>
      <c r="H5" s="26" t="s">
        <v>47</v>
      </c>
      <c r="I5" s="26"/>
      <c r="J5" s="15"/>
      <c r="K5" s="26"/>
      <c r="L5" s="26"/>
      <c r="M5" s="53" t="s">
        <v>32</v>
      </c>
      <c r="N5" s="26"/>
      <c r="O5" s="53" t="s">
        <v>32</v>
      </c>
      <c r="P5" s="57" t="s">
        <v>16</v>
      </c>
      <c r="Q5" s="25"/>
      <c r="R5" s="52" t="s">
        <v>16</v>
      </c>
      <c r="S5" s="52"/>
      <c r="T5" s="50"/>
      <c r="U5" s="51" t="s">
        <v>46</v>
      </c>
      <c r="V5" s="51" t="s">
        <v>32</v>
      </c>
      <c r="W5" s="51"/>
      <c r="X5" s="51"/>
      <c r="Y5" s="51"/>
      <c r="Z5" s="51"/>
    </row>
    <row r="6" spans="1:28" hidden="1">
      <c r="A6" s="54"/>
      <c r="B6" s="54"/>
      <c r="C6" s="54"/>
      <c r="D6" s="54"/>
      <c r="E6" s="26" t="s">
        <v>45</v>
      </c>
      <c r="F6" s="26"/>
      <c r="G6" s="26"/>
      <c r="H6" s="26" t="s">
        <v>17</v>
      </c>
      <c r="I6" s="26"/>
      <c r="J6" s="15" t="s">
        <v>44</v>
      </c>
      <c r="K6" s="26"/>
      <c r="L6" s="26"/>
      <c r="M6" s="53" t="s">
        <v>40</v>
      </c>
      <c r="N6" s="26"/>
      <c r="O6" s="53" t="s">
        <v>43</v>
      </c>
      <c r="P6" s="57" t="s">
        <v>42</v>
      </c>
      <c r="Q6" s="25"/>
      <c r="R6" s="52" t="s">
        <v>42</v>
      </c>
      <c r="S6" s="52"/>
      <c r="T6" s="50" t="s">
        <v>41</v>
      </c>
      <c r="U6" s="51" t="s">
        <v>40</v>
      </c>
      <c r="V6" s="51" t="s">
        <v>40</v>
      </c>
      <c r="W6" s="51" t="s">
        <v>39</v>
      </c>
      <c r="X6" s="51" t="s">
        <v>39</v>
      </c>
      <c r="Y6" s="51" t="s">
        <v>38</v>
      </c>
      <c r="Z6" s="50"/>
    </row>
    <row r="7" spans="1:28" hidden="1">
      <c r="A7" s="54"/>
      <c r="B7" s="54"/>
      <c r="C7" s="54"/>
      <c r="D7" s="54"/>
      <c r="E7" s="26" t="s">
        <v>37</v>
      </c>
      <c r="F7" s="26" t="s">
        <v>18</v>
      </c>
      <c r="G7" s="26" t="s">
        <v>16</v>
      </c>
      <c r="H7" s="26" t="s">
        <v>36</v>
      </c>
      <c r="I7" s="26" t="s">
        <v>35</v>
      </c>
      <c r="J7" s="15" t="s">
        <v>34</v>
      </c>
      <c r="K7" s="26" t="s">
        <v>32</v>
      </c>
      <c r="L7" s="26" t="s">
        <v>32</v>
      </c>
      <c r="M7" s="53" t="s">
        <v>33</v>
      </c>
      <c r="N7" s="26" t="s">
        <v>32</v>
      </c>
      <c r="O7" s="53" t="s">
        <v>31</v>
      </c>
      <c r="P7" s="57" t="s">
        <v>30</v>
      </c>
      <c r="Q7" s="25"/>
      <c r="R7" s="52" t="s">
        <v>29</v>
      </c>
      <c r="S7" s="52"/>
      <c r="T7" s="50" t="s">
        <v>15</v>
      </c>
      <c r="U7" s="51" t="s">
        <v>28</v>
      </c>
      <c r="V7" s="51" t="s">
        <v>28</v>
      </c>
      <c r="W7" s="51" t="s">
        <v>27</v>
      </c>
      <c r="X7" s="51" t="s">
        <v>26</v>
      </c>
      <c r="Y7" s="51" t="s">
        <v>25</v>
      </c>
      <c r="Z7" s="50"/>
    </row>
    <row r="8" spans="1:28">
      <c r="A8" s="54"/>
      <c r="B8" s="54"/>
      <c r="C8" s="54"/>
      <c r="D8" s="54"/>
      <c r="E8" s="84"/>
      <c r="F8" s="84"/>
      <c r="G8" s="84"/>
      <c r="H8" s="84"/>
      <c r="I8" s="84"/>
      <c r="J8" s="85"/>
      <c r="K8" s="84"/>
      <c r="L8" s="84"/>
      <c r="M8" s="86"/>
      <c r="N8" s="84"/>
      <c r="O8" s="86"/>
      <c r="P8" s="87"/>
      <c r="Q8" s="88"/>
      <c r="R8" s="89"/>
      <c r="S8" s="89"/>
      <c r="T8" s="90"/>
      <c r="U8" s="91"/>
      <c r="V8" s="91"/>
      <c r="W8" s="91"/>
      <c r="X8" s="91"/>
      <c r="Y8" s="91"/>
      <c r="Z8" s="90"/>
    </row>
    <row r="9" spans="1:28" ht="15" thickBot="1">
      <c r="A9" s="58" t="s">
        <v>54</v>
      </c>
      <c r="B9" s="58" t="s">
        <v>55</v>
      </c>
      <c r="C9" s="58" t="s">
        <v>56</v>
      </c>
      <c r="D9" s="58" t="s">
        <v>1</v>
      </c>
      <c r="E9" s="26" t="s">
        <v>24</v>
      </c>
      <c r="F9" s="26" t="s">
        <v>23</v>
      </c>
      <c r="G9" s="26" t="s">
        <v>22</v>
      </c>
      <c r="H9" s="26" t="s">
        <v>21</v>
      </c>
      <c r="I9" s="26" t="s">
        <v>20</v>
      </c>
      <c r="J9" s="15" t="s">
        <v>19</v>
      </c>
      <c r="K9" s="26" t="s">
        <v>17</v>
      </c>
      <c r="L9" s="26" t="s">
        <v>18</v>
      </c>
      <c r="M9" s="53" t="s">
        <v>17</v>
      </c>
      <c r="N9" s="26" t="s">
        <v>16</v>
      </c>
      <c r="O9" s="53" t="s">
        <v>16</v>
      </c>
      <c r="P9" s="92" t="s">
        <v>15</v>
      </c>
      <c r="Q9" s="25"/>
      <c r="R9" s="52" t="s">
        <v>14</v>
      </c>
      <c r="S9" s="52"/>
      <c r="T9" s="50" t="s">
        <v>13</v>
      </c>
      <c r="U9" s="51" t="s">
        <v>11</v>
      </c>
      <c r="V9" s="51" t="s">
        <v>11</v>
      </c>
      <c r="W9" s="51" t="s">
        <v>12</v>
      </c>
      <c r="X9" s="51" t="s">
        <v>12</v>
      </c>
      <c r="Y9" s="51" t="s">
        <v>11</v>
      </c>
      <c r="Z9" s="50"/>
    </row>
    <row r="10" spans="1:28" hidden="1">
      <c r="A10" s="60">
        <v>1871.01</v>
      </c>
      <c r="B10" s="62">
        <f>VALUE(LEFT(A10, 4))</f>
        <v>1871</v>
      </c>
      <c r="C10" s="62">
        <v>1</v>
      </c>
      <c r="D10" s="59">
        <f>DATE(B10, VALUE(C10), 1)</f>
        <v>683371</v>
      </c>
      <c r="E10" s="26">
        <v>4.4400000000000004</v>
      </c>
      <c r="F10" s="24">
        <v>0.26</v>
      </c>
      <c r="G10" s="26">
        <v>0.4</v>
      </c>
      <c r="H10" s="26">
        <v>12.46406116</v>
      </c>
      <c r="I10" s="24">
        <f>1871+1/24</f>
        <v>1871.0416666666667</v>
      </c>
      <c r="J10" s="15">
        <v>5.32</v>
      </c>
      <c r="K10" s="24">
        <f t="shared" ref="K10:K73" si="0">E10*$H$1851/H10</f>
        <v>112.0182564957825</v>
      </c>
      <c r="L10" s="24">
        <f t="shared" ref="L10:L73" si="1">F10*$H$1851/H10</f>
        <v>6.5596276326359106</v>
      </c>
      <c r="M10" s="23">
        <f>K10</f>
        <v>112.0182564957825</v>
      </c>
      <c r="N10" s="24">
        <f t="shared" ref="N10:N73" si="2">G10*$H$1851/H10</f>
        <v>10.091734819439864</v>
      </c>
      <c r="O10" s="23">
        <f t="shared" ref="O10:O73" si="3">N10*(M10/K10)</f>
        <v>10.091734819439864</v>
      </c>
      <c r="P10" s="42" t="s">
        <v>10</v>
      </c>
      <c r="Q10" s="25"/>
      <c r="R10" s="41" t="s">
        <v>10</v>
      </c>
      <c r="S10" s="41"/>
      <c r="U10" s="15">
        <f t="shared" ref="U10:U73" si="4">((J10/J11+J10/1200+((1+J11/1200)^(-119))*(1-J10/J11)))</f>
        <v>1.0041769357097787</v>
      </c>
      <c r="V10" s="15">
        <v>1</v>
      </c>
      <c r="W10" s="13">
        <f t="shared" ref="W10:W73" si="5">(($M130/$M10)^(1/10)-1)</f>
        <v>0.13060944596425705</v>
      </c>
      <c r="X10" s="13">
        <f t="shared" ref="X10:X73" si="6">(($V130/$V10)^(1/10)-1)</f>
        <v>9.2503676352099218E-2</v>
      </c>
      <c r="Y10" s="13">
        <f t="shared" ref="Y10:Y73" si="7">W10-X10</f>
        <v>3.8105769612157836E-2</v>
      </c>
      <c r="AA10" s="63"/>
      <c r="AB10" s="39"/>
    </row>
    <row r="11" spans="1:28" hidden="1">
      <c r="A11" s="60">
        <v>1871.02</v>
      </c>
      <c r="B11" s="62">
        <f t="shared" ref="B11:B74" si="8">VALUE(LEFT(A11, 4))</f>
        <v>1871</v>
      </c>
      <c r="C11" s="62">
        <v>2</v>
      </c>
      <c r="D11" s="59">
        <f t="shared" ref="D11:D74" si="9">DATE(B11, VALUE(C11), 1)</f>
        <v>683402</v>
      </c>
      <c r="E11" s="26">
        <v>4.5</v>
      </c>
      <c r="F11" s="24">
        <v>0.26</v>
      </c>
      <c r="G11" s="26">
        <v>0.4</v>
      </c>
      <c r="H11" s="26">
        <v>12.844641319999999</v>
      </c>
      <c r="I11" s="24">
        <f t="shared" ref="I11:I74" si="10">I10+1/12</f>
        <v>1871.125</v>
      </c>
      <c r="J11" s="15">
        <f>J10*11/12+J22*1/12</f>
        <v>5.3233333333333333</v>
      </c>
      <c r="K11" s="24">
        <f t="shared" si="0"/>
        <v>110.16812106669245</v>
      </c>
      <c r="L11" s="24">
        <f t="shared" si="1"/>
        <v>6.3652692171866745</v>
      </c>
      <c r="M11" s="23">
        <f t="shared" ref="M11:M74" si="11">M10*((K11+(L11/12))/K10)</f>
        <v>110.69856016812467</v>
      </c>
      <c r="N11" s="24">
        <f t="shared" si="2"/>
        <v>9.7927218725948837</v>
      </c>
      <c r="O11" s="23">
        <f t="shared" si="3"/>
        <v>9.8398720149444152</v>
      </c>
      <c r="P11" s="42" t="s">
        <v>10</v>
      </c>
      <c r="Q11" s="25"/>
      <c r="R11" s="41" t="s">
        <v>10</v>
      </c>
      <c r="S11" s="41"/>
      <c r="U11" s="15">
        <f t="shared" si="4"/>
        <v>1.0041797523411402</v>
      </c>
      <c r="V11" s="15">
        <f t="shared" ref="V11:V74" si="12">V10*U10*H10/H11</f>
        <v>0.97442368613747099</v>
      </c>
      <c r="W11" s="13">
        <f t="shared" si="5"/>
        <v>0.13085848171395131</v>
      </c>
      <c r="X11" s="13">
        <f t="shared" si="6"/>
        <v>9.4634634344509472E-2</v>
      </c>
      <c r="Y11" s="13">
        <f t="shared" si="7"/>
        <v>3.6223847369441842E-2</v>
      </c>
      <c r="AA11" s="63"/>
      <c r="AB11" s="39"/>
    </row>
    <row r="12" spans="1:28" hidden="1">
      <c r="A12" s="60">
        <v>1871.03</v>
      </c>
      <c r="B12" s="62">
        <f t="shared" si="8"/>
        <v>1871</v>
      </c>
      <c r="C12" s="62">
        <v>3</v>
      </c>
      <c r="D12" s="59">
        <f t="shared" si="9"/>
        <v>683430</v>
      </c>
      <c r="E12" s="26">
        <v>4.6100000000000003</v>
      </c>
      <c r="F12" s="24">
        <v>0.26</v>
      </c>
      <c r="G12" s="26">
        <v>0.4</v>
      </c>
      <c r="H12" s="26">
        <v>13.0349719</v>
      </c>
      <c r="I12" s="24">
        <f t="shared" si="10"/>
        <v>1871.2083333333333</v>
      </c>
      <c r="J12" s="15">
        <f>J10*10/12+J22*2/12</f>
        <v>5.3266666666666671</v>
      </c>
      <c r="K12" s="24">
        <f t="shared" si="0"/>
        <v>111.21317415344794</v>
      </c>
      <c r="L12" s="24">
        <f t="shared" si="1"/>
        <v>6.2723265249233107</v>
      </c>
      <c r="M12" s="23">
        <f t="shared" si="11"/>
        <v>112.27385554326445</v>
      </c>
      <c r="N12" s="24">
        <f t="shared" si="2"/>
        <v>9.649733115266633</v>
      </c>
      <c r="O12" s="23">
        <f t="shared" si="3"/>
        <v>9.7417662076585216</v>
      </c>
      <c r="P12" s="42" t="s">
        <v>10</v>
      </c>
      <c r="Q12" s="25"/>
      <c r="R12" s="41" t="s">
        <v>10</v>
      </c>
      <c r="S12" s="41"/>
      <c r="U12" s="15">
        <f t="shared" si="4"/>
        <v>1.0041825689642252</v>
      </c>
      <c r="V12" s="15">
        <f t="shared" si="12"/>
        <v>0.96420898578857406</v>
      </c>
      <c r="W12" s="13">
        <f t="shared" si="5"/>
        <v>0.13095087292935159</v>
      </c>
      <c r="X12" s="13">
        <f t="shared" si="6"/>
        <v>9.6185995634464394E-2</v>
      </c>
      <c r="Y12" s="13">
        <f t="shared" si="7"/>
        <v>3.4764877294887198E-2</v>
      </c>
      <c r="AA12" s="63"/>
      <c r="AB12" s="39"/>
    </row>
    <row r="13" spans="1:28" hidden="1">
      <c r="A13" s="60">
        <v>1871.04</v>
      </c>
      <c r="B13" s="62">
        <f t="shared" si="8"/>
        <v>1871</v>
      </c>
      <c r="C13" s="62">
        <v>4</v>
      </c>
      <c r="D13" s="59">
        <f t="shared" si="9"/>
        <v>683461</v>
      </c>
      <c r="E13" s="26">
        <v>4.74</v>
      </c>
      <c r="F13" s="24">
        <v>0.26</v>
      </c>
      <c r="G13" s="26">
        <v>0.4</v>
      </c>
      <c r="H13" s="26">
        <v>12.559226450000001</v>
      </c>
      <c r="I13" s="24">
        <f t="shared" si="10"/>
        <v>1871.2916666666665</v>
      </c>
      <c r="J13" s="15">
        <f>J10*9/12+J22*3/12</f>
        <v>5.33</v>
      </c>
      <c r="K13" s="24">
        <f t="shared" si="0"/>
        <v>118.68090809048198</v>
      </c>
      <c r="L13" s="24">
        <f t="shared" si="1"/>
        <v>6.5099232285918376</v>
      </c>
      <c r="M13" s="23">
        <f t="shared" si="11"/>
        <v>120.36047960084481</v>
      </c>
      <c r="N13" s="24">
        <f t="shared" si="2"/>
        <v>10.015266505525904</v>
      </c>
      <c r="O13" s="23">
        <f t="shared" si="3"/>
        <v>10.157002497961587</v>
      </c>
      <c r="P13" s="42" t="s">
        <v>10</v>
      </c>
      <c r="Q13" s="25"/>
      <c r="R13" s="41" t="s">
        <v>10</v>
      </c>
      <c r="S13" s="41"/>
      <c r="U13" s="15">
        <f t="shared" si="4"/>
        <v>1.0041853855790357</v>
      </c>
      <c r="V13" s="15">
        <f t="shared" si="12"/>
        <v>1.004919008380089</v>
      </c>
      <c r="W13" s="13">
        <f t="shared" si="5"/>
        <v>0.12205603761969908</v>
      </c>
      <c r="X13" s="13">
        <f t="shared" si="6"/>
        <v>9.0971906239022626E-2</v>
      </c>
      <c r="Y13" s="13">
        <f t="shared" si="7"/>
        <v>3.108413138067645E-2</v>
      </c>
      <c r="AA13" s="63"/>
      <c r="AB13" s="39"/>
    </row>
    <row r="14" spans="1:28" hidden="1">
      <c r="A14" s="60">
        <v>1871.05</v>
      </c>
      <c r="B14" s="62">
        <f t="shared" si="8"/>
        <v>1871</v>
      </c>
      <c r="C14" s="62">
        <v>5</v>
      </c>
      <c r="D14" s="59">
        <f t="shared" si="9"/>
        <v>683491</v>
      </c>
      <c r="E14" s="26">
        <v>4.8600000000000003</v>
      </c>
      <c r="F14" s="24">
        <v>0.26</v>
      </c>
      <c r="G14" s="26">
        <v>0.4</v>
      </c>
      <c r="H14" s="26">
        <v>12.273811569999999</v>
      </c>
      <c r="I14" s="24">
        <f t="shared" si="10"/>
        <v>1871.3749999999998</v>
      </c>
      <c r="J14" s="15">
        <f>J10*8/12+J22*4/12</f>
        <v>5.3333333333333339</v>
      </c>
      <c r="K14" s="24">
        <f t="shared" si="0"/>
        <v>124.51515906724974</v>
      </c>
      <c r="L14" s="24">
        <f t="shared" si="1"/>
        <v>6.661304806066858</v>
      </c>
      <c r="M14" s="23">
        <f t="shared" si="11"/>
        <v>126.84026149234022</v>
      </c>
      <c r="N14" s="24">
        <f t="shared" si="2"/>
        <v>10.24816124010286</v>
      </c>
      <c r="O14" s="23">
        <f t="shared" si="3"/>
        <v>10.439527694842818</v>
      </c>
      <c r="P14" s="42" t="s">
        <v>10</v>
      </c>
      <c r="Q14" s="25"/>
      <c r="R14" s="41" t="s">
        <v>10</v>
      </c>
      <c r="S14" s="41"/>
      <c r="U14" s="15">
        <f t="shared" si="4"/>
        <v>1.0041882021855737</v>
      </c>
      <c r="V14" s="15">
        <f t="shared" si="12"/>
        <v>1.0325911467539233</v>
      </c>
      <c r="W14" s="13">
        <f t="shared" si="5"/>
        <v>0.12263809890224753</v>
      </c>
      <c r="X14" s="13">
        <f t="shared" si="6"/>
        <v>8.9488437190410108E-2</v>
      </c>
      <c r="Y14" s="13">
        <f t="shared" si="7"/>
        <v>3.3149661711837419E-2</v>
      </c>
      <c r="AA14" s="63"/>
      <c r="AB14" s="39"/>
    </row>
    <row r="15" spans="1:28" hidden="1">
      <c r="A15" s="60">
        <v>1871.06</v>
      </c>
      <c r="B15" s="62">
        <f t="shared" si="8"/>
        <v>1871</v>
      </c>
      <c r="C15" s="62">
        <v>6</v>
      </c>
      <c r="D15" s="59">
        <f t="shared" si="9"/>
        <v>683522</v>
      </c>
      <c r="E15" s="26">
        <v>4.82</v>
      </c>
      <c r="F15" s="24">
        <v>0.26</v>
      </c>
      <c r="G15" s="26">
        <v>0.4</v>
      </c>
      <c r="H15" s="26">
        <v>12.08348099</v>
      </c>
      <c r="I15" s="24">
        <f t="shared" si="10"/>
        <v>1871.458333333333</v>
      </c>
      <c r="J15" s="15">
        <f>J10*7/12+J22*5/12</f>
        <v>5.3366666666666669</v>
      </c>
      <c r="K15" s="24">
        <f t="shared" si="0"/>
        <v>125.43547685094677</v>
      </c>
      <c r="L15" s="24">
        <f t="shared" si="1"/>
        <v>6.7662290417523145</v>
      </c>
      <c r="M15" s="23">
        <f t="shared" si="11"/>
        <v>128.35214597423627</v>
      </c>
      <c r="N15" s="24">
        <f t="shared" si="2"/>
        <v>10.409583141157407</v>
      </c>
      <c r="O15" s="23">
        <f t="shared" si="3"/>
        <v>10.651630371305913</v>
      </c>
      <c r="P15" s="42" t="s">
        <v>10</v>
      </c>
      <c r="Q15" s="25"/>
      <c r="R15" s="41" t="s">
        <v>10</v>
      </c>
      <c r="S15" s="41"/>
      <c r="U15" s="15">
        <f t="shared" si="4"/>
        <v>1.0041910187838414</v>
      </c>
      <c r="V15" s="15">
        <f t="shared" si="12"/>
        <v>1.0532486237736511</v>
      </c>
      <c r="W15" s="13">
        <f t="shared" si="5"/>
        <v>0.12309279994112066</v>
      </c>
      <c r="X15" s="13">
        <f t="shared" si="6"/>
        <v>8.7724911019543717E-2</v>
      </c>
      <c r="Y15" s="13">
        <f t="shared" si="7"/>
        <v>3.536788892157694E-2</v>
      </c>
      <c r="AA15" s="63"/>
      <c r="AB15" s="39"/>
    </row>
    <row r="16" spans="1:28" hidden="1">
      <c r="A16" s="60">
        <v>1871.07</v>
      </c>
      <c r="B16" s="62">
        <f t="shared" si="8"/>
        <v>1871</v>
      </c>
      <c r="C16" s="62">
        <v>7</v>
      </c>
      <c r="D16" s="59">
        <f t="shared" si="9"/>
        <v>683552</v>
      </c>
      <c r="E16" s="26">
        <v>4.7300000000000004</v>
      </c>
      <c r="F16" s="24">
        <v>0.26</v>
      </c>
      <c r="G16" s="26">
        <v>0.4</v>
      </c>
      <c r="H16" s="26">
        <v>12.08348099</v>
      </c>
      <c r="I16" s="24">
        <f t="shared" si="10"/>
        <v>1871.5416666666663</v>
      </c>
      <c r="J16" s="15">
        <f>J10*6/12+J22*6/12</f>
        <v>5.34</v>
      </c>
      <c r="K16" s="24">
        <f t="shared" si="0"/>
        <v>123.09332064418635</v>
      </c>
      <c r="L16" s="24">
        <f t="shared" si="1"/>
        <v>6.7662290417523145</v>
      </c>
      <c r="M16" s="23">
        <f t="shared" si="11"/>
        <v>126.5324924524715</v>
      </c>
      <c r="N16" s="24">
        <f t="shared" si="2"/>
        <v>10.409583141157407</v>
      </c>
      <c r="O16" s="23">
        <f t="shared" si="3"/>
        <v>10.700422194712177</v>
      </c>
      <c r="P16" s="42" t="s">
        <v>10</v>
      </c>
      <c r="Q16" s="25"/>
      <c r="R16" s="41" t="s">
        <v>10</v>
      </c>
      <c r="S16" s="41"/>
      <c r="U16" s="15">
        <f t="shared" si="4"/>
        <v>1.0041938353738404</v>
      </c>
      <c r="V16" s="15">
        <f t="shared" si="12"/>
        <v>1.0576628085399415</v>
      </c>
      <c r="W16" s="13">
        <f t="shared" si="5"/>
        <v>0.12002181566560743</v>
      </c>
      <c r="X16" s="13">
        <f t="shared" si="6"/>
        <v>8.6580856149985452E-2</v>
      </c>
      <c r="Y16" s="13">
        <f t="shared" si="7"/>
        <v>3.3440959515621982E-2</v>
      </c>
      <c r="AA16" s="63"/>
      <c r="AB16" s="39"/>
    </row>
    <row r="17" spans="1:28" hidden="1">
      <c r="A17" s="60">
        <v>1871.08</v>
      </c>
      <c r="B17" s="62">
        <f t="shared" si="8"/>
        <v>1871</v>
      </c>
      <c r="C17" s="62">
        <v>8</v>
      </c>
      <c r="D17" s="59">
        <f t="shared" si="9"/>
        <v>683583</v>
      </c>
      <c r="E17" s="26">
        <v>4.79</v>
      </c>
      <c r="F17" s="24">
        <v>0.26</v>
      </c>
      <c r="G17" s="26">
        <v>0.4</v>
      </c>
      <c r="H17" s="26">
        <v>11.893231399999999</v>
      </c>
      <c r="I17" s="24">
        <f t="shared" si="10"/>
        <v>1871.6249999999995</v>
      </c>
      <c r="J17" s="15">
        <f>J10*5/12+J22*7/12</f>
        <v>5.3433333333333337</v>
      </c>
      <c r="K17" s="24">
        <f t="shared" si="0"/>
        <v>126.64879285876842</v>
      </c>
      <c r="L17" s="24">
        <f t="shared" si="1"/>
        <v>6.8744647480751118</v>
      </c>
      <c r="M17" s="23">
        <f t="shared" si="11"/>
        <v>130.77618080474821</v>
      </c>
      <c r="N17" s="24">
        <f t="shared" si="2"/>
        <v>10.576099612423249</v>
      </c>
      <c r="O17" s="23">
        <f t="shared" si="3"/>
        <v>10.920766664279601</v>
      </c>
      <c r="P17" s="42" t="s">
        <v>10</v>
      </c>
      <c r="Q17" s="25"/>
      <c r="R17" s="41" t="s">
        <v>10</v>
      </c>
      <c r="S17" s="41"/>
      <c r="U17" s="15">
        <f t="shared" si="4"/>
        <v>1.0041966519555729</v>
      </c>
      <c r="V17" s="15">
        <f t="shared" si="12"/>
        <v>1.0790882870419878</v>
      </c>
      <c r="W17" s="13">
        <f t="shared" si="5"/>
        <v>0.11193301028006664</v>
      </c>
      <c r="X17" s="13">
        <f t="shared" si="6"/>
        <v>8.2668610945189513E-2</v>
      </c>
      <c r="Y17" s="13">
        <f t="shared" si="7"/>
        <v>2.9264399334877123E-2</v>
      </c>
      <c r="AA17" s="63"/>
      <c r="AB17" s="39"/>
    </row>
    <row r="18" spans="1:28" hidden="1">
      <c r="A18" s="60">
        <v>1871.09</v>
      </c>
      <c r="B18" s="62">
        <f t="shared" si="8"/>
        <v>1871</v>
      </c>
      <c r="C18" s="62">
        <v>9</v>
      </c>
      <c r="D18" s="59">
        <f t="shared" si="9"/>
        <v>683614</v>
      </c>
      <c r="E18" s="26">
        <v>4.84</v>
      </c>
      <c r="F18" s="24">
        <v>0.26</v>
      </c>
      <c r="G18" s="26">
        <v>0.4</v>
      </c>
      <c r="H18" s="26">
        <v>12.178646280000001</v>
      </c>
      <c r="I18" s="24">
        <f t="shared" si="10"/>
        <v>1871.7083333333328</v>
      </c>
      <c r="J18" s="15">
        <f>J10*4/12+J22*8/12</f>
        <v>5.3466666666666676</v>
      </c>
      <c r="K18" s="24">
        <f t="shared" si="0"/>
        <v>124.97172222658561</v>
      </c>
      <c r="L18" s="24">
        <f t="shared" si="1"/>
        <v>6.7133569791141028</v>
      </c>
      <c r="M18" s="23">
        <f t="shared" si="11"/>
        <v>129.6221340632944</v>
      </c>
      <c r="N18" s="24">
        <f t="shared" si="2"/>
        <v>10.328241506329389</v>
      </c>
      <c r="O18" s="23">
        <f t="shared" si="3"/>
        <v>10.712573063082182</v>
      </c>
      <c r="P18" s="42" t="s">
        <v>10</v>
      </c>
      <c r="Q18" s="25"/>
      <c r="R18" s="41" t="s">
        <v>10</v>
      </c>
      <c r="S18" s="41"/>
      <c r="U18" s="15">
        <f t="shared" si="4"/>
        <v>1.0041994685290414</v>
      </c>
      <c r="V18" s="15">
        <f t="shared" si="12"/>
        <v>1.0582215453478223</v>
      </c>
      <c r="W18" s="13">
        <f t="shared" si="5"/>
        <v>0.11002820544053638</v>
      </c>
      <c r="X18" s="13">
        <f t="shared" si="6"/>
        <v>8.1047904784233182E-2</v>
      </c>
      <c r="Y18" s="13">
        <f t="shared" si="7"/>
        <v>2.8980300656303193E-2</v>
      </c>
      <c r="AA18" s="63"/>
      <c r="AB18" s="39"/>
    </row>
    <row r="19" spans="1:28" hidden="1">
      <c r="A19" s="60">
        <v>1871.1</v>
      </c>
      <c r="B19" s="62">
        <f t="shared" si="8"/>
        <v>1871</v>
      </c>
      <c r="C19" s="62">
        <v>10</v>
      </c>
      <c r="D19" s="59">
        <f t="shared" si="9"/>
        <v>683644</v>
      </c>
      <c r="E19" s="26">
        <v>4.59</v>
      </c>
      <c r="F19" s="24">
        <v>0.26</v>
      </c>
      <c r="G19" s="26">
        <v>0.4</v>
      </c>
      <c r="H19" s="26">
        <v>12.368895869999999</v>
      </c>
      <c r="I19" s="24">
        <f t="shared" si="10"/>
        <v>1871.7916666666661</v>
      </c>
      <c r="J19" s="15">
        <f>J10*3/12+J22*9/12</f>
        <v>5.3500000000000005</v>
      </c>
      <c r="K19" s="24">
        <f t="shared" si="0"/>
        <v>116.69363338249207</v>
      </c>
      <c r="L19" s="24">
        <f t="shared" si="1"/>
        <v>6.6100968800540167</v>
      </c>
      <c r="M19" s="23">
        <f t="shared" si="11"/>
        <v>121.60734251342862</v>
      </c>
      <c r="N19" s="24">
        <f t="shared" si="2"/>
        <v>10.169379815467719</v>
      </c>
      <c r="O19" s="23">
        <f t="shared" si="3"/>
        <v>10.597589761518837</v>
      </c>
      <c r="P19" s="42" t="s">
        <v>10</v>
      </c>
      <c r="Q19" s="25"/>
      <c r="R19" s="41" t="s">
        <v>10</v>
      </c>
      <c r="S19" s="41"/>
      <c r="U19" s="15">
        <f t="shared" si="4"/>
        <v>1.0042022850942474</v>
      </c>
      <c r="V19" s="15">
        <f t="shared" si="12"/>
        <v>1.0463203456452661</v>
      </c>
      <c r="W19" s="13">
        <f t="shared" si="5"/>
        <v>0.11476525767910162</v>
      </c>
      <c r="X19" s="13">
        <f t="shared" si="6"/>
        <v>8.1652652124726721E-2</v>
      </c>
      <c r="Y19" s="13">
        <f t="shared" si="7"/>
        <v>3.3112605554374896E-2</v>
      </c>
      <c r="AA19" s="63"/>
      <c r="AB19" s="39"/>
    </row>
    <row r="20" spans="1:28" hidden="1">
      <c r="A20" s="60">
        <v>1871.11</v>
      </c>
      <c r="B20" s="62">
        <f t="shared" si="8"/>
        <v>1871</v>
      </c>
      <c r="C20" s="62">
        <v>11</v>
      </c>
      <c r="D20" s="59">
        <f t="shared" si="9"/>
        <v>683675</v>
      </c>
      <c r="E20" s="26">
        <v>4.6399999999999997</v>
      </c>
      <c r="F20" s="24">
        <v>0.26</v>
      </c>
      <c r="G20" s="26">
        <v>0.4</v>
      </c>
      <c r="H20" s="26">
        <v>12.368895869999999</v>
      </c>
      <c r="I20" s="24">
        <f t="shared" si="10"/>
        <v>1871.8749999999993</v>
      </c>
      <c r="J20" s="15">
        <f>J10*2/12+J22*10/12</f>
        <v>5.3533333333333335</v>
      </c>
      <c r="K20" s="24">
        <f t="shared" si="0"/>
        <v>117.96480585942552</v>
      </c>
      <c r="L20" s="24">
        <f t="shared" si="1"/>
        <v>6.6100968800540167</v>
      </c>
      <c r="M20" s="23">
        <f t="shared" si="11"/>
        <v>123.50607734570075</v>
      </c>
      <c r="N20" s="24">
        <f t="shared" si="2"/>
        <v>10.169379815467719</v>
      </c>
      <c r="O20" s="23">
        <f t="shared" si="3"/>
        <v>10.647075633250067</v>
      </c>
      <c r="P20" s="42" t="s">
        <v>10</v>
      </c>
      <c r="Q20" s="25"/>
      <c r="R20" s="41" t="s">
        <v>10</v>
      </c>
      <c r="S20" s="41"/>
      <c r="U20" s="15">
        <f t="shared" si="4"/>
        <v>1.004205101651193</v>
      </c>
      <c r="V20" s="15">
        <f t="shared" si="12"/>
        <v>1.050717282037579</v>
      </c>
      <c r="W20" s="13">
        <f t="shared" si="5"/>
        <v>0.11526991934606379</v>
      </c>
      <c r="X20" s="13">
        <f t="shared" si="6"/>
        <v>8.2593250229019644E-2</v>
      </c>
      <c r="Y20" s="13">
        <f t="shared" si="7"/>
        <v>3.2676669117044144E-2</v>
      </c>
      <c r="AA20" s="63"/>
      <c r="AB20" s="39"/>
    </row>
    <row r="21" spans="1:28" hidden="1">
      <c r="A21" s="60">
        <v>1871.12</v>
      </c>
      <c r="B21" s="62">
        <f t="shared" si="8"/>
        <v>1871</v>
      </c>
      <c r="C21" s="62">
        <v>12</v>
      </c>
      <c r="D21" s="59">
        <f t="shared" si="9"/>
        <v>683705</v>
      </c>
      <c r="E21" s="26">
        <v>4.74</v>
      </c>
      <c r="F21" s="24">
        <v>0.26</v>
      </c>
      <c r="G21" s="26">
        <v>0.4</v>
      </c>
      <c r="H21" s="26">
        <v>12.654391739999999</v>
      </c>
      <c r="I21" s="24">
        <f t="shared" si="10"/>
        <v>1871.9583333333326</v>
      </c>
      <c r="J21" s="15">
        <f>J10*1/12+J22*11/12</f>
        <v>5.3566666666666665</v>
      </c>
      <c r="K21" s="24">
        <f t="shared" si="0"/>
        <v>117.78838767006594</v>
      </c>
      <c r="L21" s="24">
        <f t="shared" si="1"/>
        <v>6.4609664122820973</v>
      </c>
      <c r="M21" s="23">
        <f t="shared" si="11"/>
        <v>123.88507738661114</v>
      </c>
      <c r="N21" s="24">
        <f t="shared" si="2"/>
        <v>9.9399483265878441</v>
      </c>
      <c r="O21" s="23">
        <f t="shared" si="3"/>
        <v>10.454436910262544</v>
      </c>
      <c r="P21" s="42" t="s">
        <v>10</v>
      </c>
      <c r="Q21" s="25"/>
      <c r="R21" s="41" t="s">
        <v>10</v>
      </c>
      <c r="S21" s="41"/>
      <c r="U21" s="15">
        <f t="shared" si="4"/>
        <v>1.0042079181998806</v>
      </c>
      <c r="V21" s="15">
        <f t="shared" si="12"/>
        <v>1.0313307279996851</v>
      </c>
      <c r="W21" s="13">
        <f t="shared" si="5"/>
        <v>0.11213517395572437</v>
      </c>
      <c r="X21" s="13">
        <f t="shared" si="6"/>
        <v>8.4999177747215882E-2</v>
      </c>
      <c r="Y21" s="13">
        <f t="shared" si="7"/>
        <v>2.7135996208508484E-2</v>
      </c>
      <c r="AA21" s="63"/>
      <c r="AB21" s="39"/>
    </row>
    <row r="22" spans="1:28" hidden="1">
      <c r="A22" s="60">
        <v>1872.01</v>
      </c>
      <c r="B22" s="62">
        <f t="shared" si="8"/>
        <v>1872</v>
      </c>
      <c r="C22" s="62">
        <v>1</v>
      </c>
      <c r="D22" s="59">
        <f t="shared" si="9"/>
        <v>683736</v>
      </c>
      <c r="E22" s="26">
        <v>4.8600000000000003</v>
      </c>
      <c r="F22" s="24">
        <v>0.26329999999999998</v>
      </c>
      <c r="G22" s="26">
        <v>0.40250000000000002</v>
      </c>
      <c r="H22" s="26">
        <v>12.654391739999999</v>
      </c>
      <c r="I22" s="24">
        <f t="shared" si="10"/>
        <v>1872.0416666666658</v>
      </c>
      <c r="J22" s="15">
        <v>5.36</v>
      </c>
      <c r="K22" s="24">
        <f t="shared" si="0"/>
        <v>120.77037216804229</v>
      </c>
      <c r="L22" s="24">
        <f t="shared" si="1"/>
        <v>6.5429709859764467</v>
      </c>
      <c r="M22" s="23">
        <f t="shared" si="11"/>
        <v>127.59487788437157</v>
      </c>
      <c r="N22" s="24">
        <f t="shared" si="2"/>
        <v>10.002073003629018</v>
      </c>
      <c r="O22" s="23">
        <f t="shared" si="3"/>
        <v>10.567271265115137</v>
      </c>
      <c r="P22" s="42" t="s">
        <v>10</v>
      </c>
      <c r="Q22" s="25"/>
      <c r="R22" s="41" t="s">
        <v>10</v>
      </c>
      <c r="S22" s="41"/>
      <c r="U22" s="15">
        <f t="shared" si="4"/>
        <v>1.0030599998857486</v>
      </c>
      <c r="V22" s="15">
        <f t="shared" si="12"/>
        <v>1.0356704833401311</v>
      </c>
      <c r="W22" s="13">
        <f t="shared" si="5"/>
        <v>0.10768446401001164</v>
      </c>
      <c r="X22" s="13">
        <f t="shared" si="6"/>
        <v>8.4930989181411398E-2</v>
      </c>
      <c r="Y22" s="13">
        <f t="shared" si="7"/>
        <v>2.275347482860024E-2</v>
      </c>
      <c r="AA22" s="63"/>
      <c r="AB22" s="39"/>
    </row>
    <row r="23" spans="1:28" hidden="1">
      <c r="A23" s="60">
        <v>1872.02</v>
      </c>
      <c r="B23" s="62">
        <f t="shared" si="8"/>
        <v>1872</v>
      </c>
      <c r="C23" s="62">
        <v>2</v>
      </c>
      <c r="D23" s="59">
        <f t="shared" si="9"/>
        <v>683767</v>
      </c>
      <c r="E23" s="26">
        <v>4.88</v>
      </c>
      <c r="F23" s="24">
        <v>0.26669999999999999</v>
      </c>
      <c r="G23" s="26">
        <v>0.40500000000000003</v>
      </c>
      <c r="H23" s="26">
        <v>12.654391739999999</v>
      </c>
      <c r="I23" s="24">
        <f t="shared" si="10"/>
        <v>1872.1249999999991</v>
      </c>
      <c r="J23" s="15">
        <f>J22*11/12+J34*1/12</f>
        <v>5.378333333333333</v>
      </c>
      <c r="K23" s="24">
        <f t="shared" si="0"/>
        <v>121.26736958437168</v>
      </c>
      <c r="L23" s="24">
        <f t="shared" si="1"/>
        <v>6.6274605467524434</v>
      </c>
      <c r="M23" s="23">
        <f t="shared" si="11"/>
        <v>128.70345683882994</v>
      </c>
      <c r="N23" s="24">
        <f t="shared" si="2"/>
        <v>10.06419768067019</v>
      </c>
      <c r="O23" s="23">
        <f t="shared" si="3"/>
        <v>10.681331971255354</v>
      </c>
      <c r="P23" s="42" t="s">
        <v>10</v>
      </c>
      <c r="Q23" s="25"/>
      <c r="R23" s="41" t="s">
        <v>10</v>
      </c>
      <c r="S23" s="41"/>
      <c r="U23" s="15">
        <f t="shared" si="4"/>
        <v>1.0030764483003818</v>
      </c>
      <c r="V23" s="15">
        <f t="shared" si="12"/>
        <v>1.0388396349008251</v>
      </c>
      <c r="W23" s="13">
        <f t="shared" si="5"/>
        <v>0.10375207603565961</v>
      </c>
      <c r="X23" s="13">
        <f t="shared" si="6"/>
        <v>8.3909829002996705E-2</v>
      </c>
      <c r="Y23" s="13">
        <f t="shared" si="7"/>
        <v>1.9842247032662907E-2</v>
      </c>
      <c r="AA23" s="63"/>
      <c r="AB23" s="39"/>
    </row>
    <row r="24" spans="1:28" hidden="1">
      <c r="A24" s="60">
        <v>1872.03</v>
      </c>
      <c r="B24" s="62">
        <f t="shared" si="8"/>
        <v>1872</v>
      </c>
      <c r="C24" s="62">
        <v>3</v>
      </c>
      <c r="D24" s="59">
        <f t="shared" si="9"/>
        <v>683796</v>
      </c>
      <c r="E24" s="26">
        <v>5.04</v>
      </c>
      <c r="F24" s="24">
        <v>0.27</v>
      </c>
      <c r="G24" s="26">
        <v>0.40749999999999997</v>
      </c>
      <c r="H24" s="26">
        <v>12.844641319999999</v>
      </c>
      <c r="I24" s="24">
        <f t="shared" si="10"/>
        <v>1872.2083333333323</v>
      </c>
      <c r="J24" s="15">
        <f>J22*10/12+J34*2/12</f>
        <v>5.3966666666666665</v>
      </c>
      <c r="K24" s="24">
        <f t="shared" si="0"/>
        <v>123.38829559469555</v>
      </c>
      <c r="L24" s="24">
        <f t="shared" si="1"/>
        <v>6.6100872640015469</v>
      </c>
      <c r="M24" s="23">
        <f t="shared" si="11"/>
        <v>131.53905556980132</v>
      </c>
      <c r="N24" s="24">
        <f t="shared" si="2"/>
        <v>9.9763354077060367</v>
      </c>
      <c r="O24" s="23">
        <f t="shared" si="3"/>
        <v>10.635350227121831</v>
      </c>
      <c r="P24" s="42" t="s">
        <v>10</v>
      </c>
      <c r="Q24" s="25"/>
      <c r="R24" s="41" t="s">
        <v>10</v>
      </c>
      <c r="S24" s="41"/>
      <c r="U24" s="15">
        <f t="shared" si="4"/>
        <v>1.0030928953450977</v>
      </c>
      <c r="V24" s="15">
        <f t="shared" si="12"/>
        <v>1.0266013661348654</v>
      </c>
      <c r="W24" s="13">
        <f t="shared" si="5"/>
        <v>0.10166592292535204</v>
      </c>
      <c r="X24" s="13">
        <f t="shared" si="6"/>
        <v>8.5514588498155408E-2</v>
      </c>
      <c r="Y24" s="13">
        <f t="shared" si="7"/>
        <v>1.6151334427196629E-2</v>
      </c>
      <c r="AA24" s="63"/>
      <c r="AB24" s="39"/>
    </row>
    <row r="25" spans="1:28" hidden="1">
      <c r="A25" s="60">
        <v>1872.04</v>
      </c>
      <c r="B25" s="62">
        <f t="shared" si="8"/>
        <v>1872</v>
      </c>
      <c r="C25" s="62">
        <v>4</v>
      </c>
      <c r="D25" s="59">
        <f t="shared" si="9"/>
        <v>683827</v>
      </c>
      <c r="E25" s="26">
        <v>5.18</v>
      </c>
      <c r="F25" s="24">
        <v>0.27329999999999999</v>
      </c>
      <c r="G25" s="26">
        <v>0.41</v>
      </c>
      <c r="H25" s="26">
        <v>13.130137189999999</v>
      </c>
      <c r="I25" s="24">
        <f t="shared" si="10"/>
        <v>1872.2916666666656</v>
      </c>
      <c r="J25" s="15">
        <f>J22*9/12+J34*3/12</f>
        <v>5.4150000000000009</v>
      </c>
      <c r="K25" s="24">
        <f t="shared" si="0"/>
        <v>124.05832295801017</v>
      </c>
      <c r="L25" s="24">
        <f t="shared" si="1"/>
        <v>6.545393757610845</v>
      </c>
      <c r="M25" s="23">
        <f t="shared" si="11"/>
        <v>132.83482414525486</v>
      </c>
      <c r="N25" s="24">
        <f t="shared" si="2"/>
        <v>9.8192881105760961</v>
      </c>
      <c r="O25" s="23">
        <f t="shared" si="3"/>
        <v>10.513953262462259</v>
      </c>
      <c r="P25" s="42" t="s">
        <v>10</v>
      </c>
      <c r="Q25" s="25"/>
      <c r="R25" s="41" t="s">
        <v>10</v>
      </c>
      <c r="S25" s="41"/>
      <c r="U25" s="15">
        <f t="shared" si="4"/>
        <v>1.0031093410217495</v>
      </c>
      <c r="V25" s="15">
        <f t="shared" si="12"/>
        <v>1.0073855331848895</v>
      </c>
      <c r="W25" s="13">
        <f t="shared" si="5"/>
        <v>0.10007866793276299</v>
      </c>
      <c r="X25" s="13">
        <f t="shared" si="6"/>
        <v>8.6885497930643041E-2</v>
      </c>
      <c r="Y25" s="13">
        <f t="shared" si="7"/>
        <v>1.3193170002119947E-2</v>
      </c>
      <c r="AA25" s="63"/>
      <c r="AB25" s="39"/>
    </row>
    <row r="26" spans="1:28" hidden="1">
      <c r="A26" s="60">
        <v>1872.05</v>
      </c>
      <c r="B26" s="62">
        <f t="shared" si="8"/>
        <v>1872</v>
      </c>
      <c r="C26" s="62">
        <v>5</v>
      </c>
      <c r="D26" s="59">
        <f t="shared" si="9"/>
        <v>683857</v>
      </c>
      <c r="E26" s="26">
        <v>5.18</v>
      </c>
      <c r="F26" s="24">
        <v>0.2767</v>
      </c>
      <c r="G26" s="26">
        <v>0.41249999999999998</v>
      </c>
      <c r="H26" s="26">
        <v>13.130137189999999</v>
      </c>
      <c r="I26" s="24">
        <f t="shared" si="10"/>
        <v>1872.3749999999989</v>
      </c>
      <c r="J26" s="15">
        <f>J22*8/12+J34*4/12</f>
        <v>5.4333333333333336</v>
      </c>
      <c r="K26" s="24">
        <f t="shared" si="0"/>
        <v>124.05832295801017</v>
      </c>
      <c r="L26" s="24">
        <f t="shared" si="1"/>
        <v>6.6268220004790388</v>
      </c>
      <c r="M26" s="23">
        <f t="shared" si="11"/>
        <v>133.42612716714984</v>
      </c>
      <c r="N26" s="24">
        <f t="shared" si="2"/>
        <v>9.8791618185674128</v>
      </c>
      <c r="O26" s="23">
        <f t="shared" si="3"/>
        <v>10.625150088117628</v>
      </c>
      <c r="P26" s="42" t="s">
        <v>10</v>
      </c>
      <c r="Q26" s="25"/>
      <c r="R26" s="41" t="s">
        <v>10</v>
      </c>
      <c r="S26" s="41"/>
      <c r="U26" s="15">
        <f t="shared" si="4"/>
        <v>1.0031257853321864</v>
      </c>
      <c r="V26" s="15">
        <f t="shared" si="12"/>
        <v>1.0105178383479383</v>
      </c>
      <c r="W26" s="13">
        <f t="shared" si="5"/>
        <v>9.7760663722721741E-2</v>
      </c>
      <c r="X26" s="13">
        <f t="shared" si="6"/>
        <v>8.587668085729061E-2</v>
      </c>
      <c r="Y26" s="13">
        <f t="shared" si="7"/>
        <v>1.1883982865431131E-2</v>
      </c>
      <c r="AA26" s="63"/>
      <c r="AB26" s="39"/>
    </row>
    <row r="27" spans="1:28" hidden="1">
      <c r="A27" s="60">
        <v>1872.06</v>
      </c>
      <c r="B27" s="62">
        <f t="shared" si="8"/>
        <v>1872</v>
      </c>
      <c r="C27" s="62">
        <v>6</v>
      </c>
      <c r="D27" s="59">
        <f t="shared" si="9"/>
        <v>683888</v>
      </c>
      <c r="E27" s="26">
        <v>5.13</v>
      </c>
      <c r="F27" s="24">
        <v>0.28000000000000003</v>
      </c>
      <c r="G27" s="26">
        <v>0.41499999999999998</v>
      </c>
      <c r="H27" s="26">
        <v>13.0349719</v>
      </c>
      <c r="I27" s="24">
        <f t="shared" si="10"/>
        <v>1872.4583333333321</v>
      </c>
      <c r="J27" s="15">
        <f>J22*7/12+J34*5/12</f>
        <v>5.4516666666666662</v>
      </c>
      <c r="K27" s="24">
        <f t="shared" si="0"/>
        <v>123.75782720329455</v>
      </c>
      <c r="L27" s="24">
        <f t="shared" si="1"/>
        <v>6.7548131806866429</v>
      </c>
      <c r="M27" s="23">
        <f t="shared" si="11"/>
        <v>133.70834707726715</v>
      </c>
      <c r="N27" s="24">
        <f t="shared" si="2"/>
        <v>10.01159810708913</v>
      </c>
      <c r="O27" s="23">
        <f t="shared" si="3"/>
        <v>10.81656219046118</v>
      </c>
      <c r="P27" s="42" t="s">
        <v>10</v>
      </c>
      <c r="Q27" s="25"/>
      <c r="R27" s="41" t="s">
        <v>10</v>
      </c>
      <c r="S27" s="41"/>
      <c r="U27" s="15">
        <f t="shared" si="4"/>
        <v>1.0031422282782549</v>
      </c>
      <c r="V27" s="15">
        <f t="shared" si="12"/>
        <v>1.0210771159167262</v>
      </c>
      <c r="W27" s="13">
        <f t="shared" si="5"/>
        <v>9.6471705622548587E-2</v>
      </c>
      <c r="X27" s="13">
        <f t="shared" si="6"/>
        <v>8.4086342005472936E-2</v>
      </c>
      <c r="Y27" s="13">
        <f t="shared" si="7"/>
        <v>1.2385363617075651E-2</v>
      </c>
      <c r="AA27" s="63"/>
      <c r="AB27" s="39"/>
    </row>
    <row r="28" spans="1:28" hidden="1">
      <c r="A28" s="60">
        <v>1872.07</v>
      </c>
      <c r="B28" s="62">
        <f t="shared" si="8"/>
        <v>1872</v>
      </c>
      <c r="C28" s="62">
        <v>7</v>
      </c>
      <c r="D28" s="59">
        <f t="shared" si="9"/>
        <v>683918</v>
      </c>
      <c r="E28" s="26">
        <v>5.0999999999999996</v>
      </c>
      <c r="F28" s="24">
        <v>0.2833</v>
      </c>
      <c r="G28" s="26">
        <v>0.41749999999999998</v>
      </c>
      <c r="H28" s="26">
        <v>12.844641319999999</v>
      </c>
      <c r="I28" s="24">
        <f t="shared" si="10"/>
        <v>1872.5416666666654</v>
      </c>
      <c r="J28" s="15">
        <f>J22*6/12+J34*6/12</f>
        <v>5.4700000000000006</v>
      </c>
      <c r="K28" s="24">
        <f t="shared" si="0"/>
        <v>124.85720387558476</v>
      </c>
      <c r="L28" s="24">
        <f t="shared" si="1"/>
        <v>6.9356952662653271</v>
      </c>
      <c r="M28" s="23">
        <f t="shared" si="11"/>
        <v>135.52056269136173</v>
      </c>
      <c r="N28" s="24">
        <f t="shared" si="2"/>
        <v>10.221153454520911</v>
      </c>
      <c r="O28" s="23">
        <f t="shared" si="3"/>
        <v>11.094085279145791</v>
      </c>
      <c r="P28" s="42" t="s">
        <v>10</v>
      </c>
      <c r="Q28" s="25"/>
      <c r="R28" s="41" t="s">
        <v>10</v>
      </c>
      <c r="S28" s="41"/>
      <c r="U28" s="15">
        <f t="shared" si="4"/>
        <v>1.0031586698618002</v>
      </c>
      <c r="V28" s="15">
        <f t="shared" si="12"/>
        <v>1.0394633320598912</v>
      </c>
      <c r="W28" s="13">
        <f t="shared" si="5"/>
        <v>0.10250040147031392</v>
      </c>
      <c r="X28" s="13">
        <f t="shared" si="6"/>
        <v>8.3452520669814678E-2</v>
      </c>
      <c r="Y28" s="13">
        <f t="shared" si="7"/>
        <v>1.9047880800499239E-2</v>
      </c>
      <c r="AA28" s="63"/>
      <c r="AB28" s="39"/>
    </row>
    <row r="29" spans="1:28" hidden="1">
      <c r="A29" s="60">
        <v>1872.08</v>
      </c>
      <c r="B29" s="62">
        <f t="shared" si="8"/>
        <v>1872</v>
      </c>
      <c r="C29" s="62">
        <v>8</v>
      </c>
      <c r="D29" s="59">
        <f t="shared" si="9"/>
        <v>683949</v>
      </c>
      <c r="E29" s="26">
        <v>5.04</v>
      </c>
      <c r="F29" s="24">
        <v>0.28670000000000001</v>
      </c>
      <c r="G29" s="26">
        <v>0.42</v>
      </c>
      <c r="H29" s="26">
        <v>12.93980661</v>
      </c>
      <c r="I29" s="24">
        <f t="shared" si="10"/>
        <v>1872.6249999999986</v>
      </c>
      <c r="J29" s="15">
        <f>J22*5/12+J34*7/12</f>
        <v>5.4883333333333333</v>
      </c>
      <c r="K29" s="24">
        <f t="shared" si="0"/>
        <v>122.4808413114298</v>
      </c>
      <c r="L29" s="24">
        <f t="shared" si="1"/>
        <v>6.9673129372989919</v>
      </c>
      <c r="M29" s="23">
        <f t="shared" si="11"/>
        <v>133.57144425721032</v>
      </c>
      <c r="N29" s="24">
        <f t="shared" si="2"/>
        <v>10.206736775952482</v>
      </c>
      <c r="O29" s="23">
        <f t="shared" si="3"/>
        <v>11.13095368810086</v>
      </c>
      <c r="P29" s="42" t="s">
        <v>10</v>
      </c>
      <c r="Q29" s="25"/>
      <c r="R29" s="41" t="s">
        <v>10</v>
      </c>
      <c r="S29" s="41"/>
      <c r="U29" s="15">
        <f t="shared" si="4"/>
        <v>1.0031751100846626</v>
      </c>
      <c r="V29" s="15">
        <f t="shared" si="12"/>
        <v>1.0350778150153286</v>
      </c>
      <c r="W29" s="13">
        <f t="shared" si="5"/>
        <v>0.10684171794485064</v>
      </c>
      <c r="X29" s="13">
        <f t="shared" si="6"/>
        <v>8.3249217682672683E-2</v>
      </c>
      <c r="Y29" s="13">
        <f t="shared" si="7"/>
        <v>2.3592500262177962E-2</v>
      </c>
      <c r="AA29" s="63"/>
      <c r="AB29" s="39"/>
    </row>
    <row r="30" spans="1:28" hidden="1">
      <c r="A30" s="60">
        <v>1872.09</v>
      </c>
      <c r="B30" s="62">
        <f t="shared" si="8"/>
        <v>1872</v>
      </c>
      <c r="C30" s="62">
        <v>9</v>
      </c>
      <c r="D30" s="59">
        <f t="shared" si="9"/>
        <v>683980</v>
      </c>
      <c r="E30" s="26">
        <v>4.95</v>
      </c>
      <c r="F30" s="24">
        <v>0.28999999999999998</v>
      </c>
      <c r="G30" s="26">
        <v>0.42249999999999999</v>
      </c>
      <c r="H30" s="26">
        <v>13.0349719</v>
      </c>
      <c r="I30" s="24">
        <f t="shared" si="10"/>
        <v>1872.7083333333319</v>
      </c>
      <c r="J30" s="15">
        <f>J22*4/12+J34*8/12</f>
        <v>5.5066666666666668</v>
      </c>
      <c r="K30" s="24">
        <f t="shared" si="0"/>
        <v>119.41544730142458</v>
      </c>
      <c r="L30" s="24">
        <f t="shared" si="1"/>
        <v>6.9960565085683086</v>
      </c>
      <c r="M30" s="23">
        <f t="shared" si="11"/>
        <v>130.86427535971316</v>
      </c>
      <c r="N30" s="24">
        <f t="shared" si="2"/>
        <v>10.19253060300038</v>
      </c>
      <c r="O30" s="23">
        <f t="shared" si="3"/>
        <v>11.169728553430062</v>
      </c>
      <c r="P30" s="42" t="s">
        <v>10</v>
      </c>
      <c r="Q30" s="25"/>
      <c r="R30" s="41" t="s">
        <v>10</v>
      </c>
      <c r="S30" s="41"/>
      <c r="U30" s="15">
        <f t="shared" si="4"/>
        <v>1.0031915489486818</v>
      </c>
      <c r="V30" s="15">
        <f t="shared" si="12"/>
        <v>1.0307834454158584</v>
      </c>
      <c r="W30" s="13">
        <f t="shared" si="5"/>
        <v>0.11370306084803916</v>
      </c>
      <c r="X30" s="13">
        <f t="shared" si="6"/>
        <v>8.6993117135232945E-2</v>
      </c>
      <c r="Y30" s="13">
        <f t="shared" si="7"/>
        <v>2.6709943712806217E-2</v>
      </c>
      <c r="AA30" s="63"/>
      <c r="AB30" s="39"/>
    </row>
    <row r="31" spans="1:28" hidden="1">
      <c r="A31" s="60">
        <v>1872.1</v>
      </c>
      <c r="B31" s="62">
        <f t="shared" si="8"/>
        <v>1872</v>
      </c>
      <c r="C31" s="62">
        <v>10</v>
      </c>
      <c r="D31" s="59">
        <f t="shared" si="9"/>
        <v>684010</v>
      </c>
      <c r="E31" s="26">
        <v>4.97</v>
      </c>
      <c r="F31" s="24">
        <v>0.29330000000000001</v>
      </c>
      <c r="G31" s="26">
        <v>0.42499999999999999</v>
      </c>
      <c r="H31" s="26">
        <v>12.74947603</v>
      </c>
      <c r="I31" s="24">
        <f t="shared" si="10"/>
        <v>1872.7916666666652</v>
      </c>
      <c r="J31" s="15">
        <f>J22*3/12+J34*9/12</f>
        <v>5.5249999999999995</v>
      </c>
      <c r="K31" s="24">
        <f t="shared" si="0"/>
        <v>122.58277879989082</v>
      </c>
      <c r="L31" s="24">
        <f t="shared" si="1"/>
        <v>7.2341104672048244</v>
      </c>
      <c r="M31" s="23">
        <f t="shared" si="11"/>
        <v>134.99591079326788</v>
      </c>
      <c r="N31" s="24">
        <f t="shared" si="2"/>
        <v>10.482430782686839</v>
      </c>
      <c r="O31" s="23">
        <f t="shared" si="3"/>
        <v>11.5439159129052</v>
      </c>
      <c r="P31" s="42" t="s">
        <v>10</v>
      </c>
      <c r="Q31" s="25"/>
      <c r="R31" s="41" t="s">
        <v>10</v>
      </c>
      <c r="S31" s="41"/>
      <c r="U31" s="15">
        <f t="shared" si="4"/>
        <v>1.0032079864556935</v>
      </c>
      <c r="V31" s="15">
        <f t="shared" si="12"/>
        <v>1.0572289881054313</v>
      </c>
      <c r="W31" s="13">
        <f t="shared" si="5"/>
        <v>0.10870071962282002</v>
      </c>
      <c r="X31" s="13">
        <f t="shared" si="6"/>
        <v>8.5572332702204434E-2</v>
      </c>
      <c r="Y31" s="13">
        <f t="shared" si="7"/>
        <v>2.3128386920615585E-2</v>
      </c>
      <c r="AA31" s="63"/>
      <c r="AB31" s="39"/>
    </row>
    <row r="32" spans="1:28" hidden="1">
      <c r="A32" s="60">
        <v>1872.11</v>
      </c>
      <c r="B32" s="62">
        <f t="shared" si="8"/>
        <v>1872</v>
      </c>
      <c r="C32" s="62">
        <v>11</v>
      </c>
      <c r="D32" s="59">
        <f t="shared" si="9"/>
        <v>684041</v>
      </c>
      <c r="E32" s="26">
        <v>4.95</v>
      </c>
      <c r="F32" s="24">
        <v>0.29670000000000002</v>
      </c>
      <c r="G32" s="26">
        <v>0.42749999999999999</v>
      </c>
      <c r="H32" s="26">
        <v>13.130137189999999</v>
      </c>
      <c r="I32" s="24">
        <f t="shared" si="10"/>
        <v>1872.8749999999984</v>
      </c>
      <c r="J32" s="15">
        <f>J22*2/12+J34*10/12</f>
        <v>5.543333333333333</v>
      </c>
      <c r="K32" s="24">
        <f t="shared" si="0"/>
        <v>118.54994182280896</v>
      </c>
      <c r="L32" s="24">
        <f t="shared" si="1"/>
        <v>7.105811664409579</v>
      </c>
      <c r="M32" s="23">
        <f t="shared" si="11"/>
        <v>131.20680970131679</v>
      </c>
      <c r="N32" s="24">
        <f t="shared" si="2"/>
        <v>10.238404066515319</v>
      </c>
      <c r="O32" s="23">
        <f t="shared" si="3"/>
        <v>11.331497201477356</v>
      </c>
      <c r="P32" s="42" t="s">
        <v>10</v>
      </c>
      <c r="Q32" s="25"/>
      <c r="R32" s="41" t="s">
        <v>10</v>
      </c>
      <c r="S32" s="41"/>
      <c r="U32" s="15">
        <f t="shared" si="4"/>
        <v>1.0032244226075313</v>
      </c>
      <c r="V32" s="15">
        <f t="shared" si="12"/>
        <v>1.0298716812178139</v>
      </c>
      <c r="W32" s="13">
        <f t="shared" si="5"/>
        <v>0.10855245783606438</v>
      </c>
      <c r="X32" s="13">
        <f t="shared" si="6"/>
        <v>8.9766167685533693E-2</v>
      </c>
      <c r="Y32" s="13">
        <f t="shared" si="7"/>
        <v>1.8786290150530682E-2</v>
      </c>
      <c r="AA32" s="63"/>
      <c r="AB32" s="39"/>
    </row>
    <row r="33" spans="1:28" hidden="1">
      <c r="A33" s="60">
        <v>1872.12</v>
      </c>
      <c r="B33" s="62">
        <f t="shared" si="8"/>
        <v>1872</v>
      </c>
      <c r="C33" s="62">
        <v>12</v>
      </c>
      <c r="D33" s="59">
        <f t="shared" si="9"/>
        <v>684071</v>
      </c>
      <c r="E33" s="26">
        <v>5.07</v>
      </c>
      <c r="F33" s="24">
        <v>0.3</v>
      </c>
      <c r="G33" s="26">
        <v>0.43</v>
      </c>
      <c r="H33" s="26">
        <v>12.93980661</v>
      </c>
      <c r="I33" s="24">
        <f t="shared" si="10"/>
        <v>1872.9583333333317</v>
      </c>
      <c r="J33" s="15">
        <f>J22*1/12+J34*11/12</f>
        <v>5.5616666666666665</v>
      </c>
      <c r="K33" s="24">
        <f t="shared" si="0"/>
        <v>123.20989393828354</v>
      </c>
      <c r="L33" s="24">
        <f t="shared" si="1"/>
        <v>7.2905262685374872</v>
      </c>
      <c r="M33" s="23">
        <f t="shared" si="11"/>
        <v>137.03668469633669</v>
      </c>
      <c r="N33" s="24">
        <f t="shared" si="2"/>
        <v>10.449754318237066</v>
      </c>
      <c r="O33" s="23">
        <f t="shared" si="3"/>
        <v>11.622440713890489</v>
      </c>
      <c r="P33" s="42" t="s">
        <v>10</v>
      </c>
      <c r="Q33" s="25"/>
      <c r="R33" s="41" t="s">
        <v>10</v>
      </c>
      <c r="S33" s="41"/>
      <c r="U33" s="15">
        <f t="shared" si="4"/>
        <v>1.0032408574060259</v>
      </c>
      <c r="V33" s="15">
        <f t="shared" si="12"/>
        <v>1.0483895674210992</v>
      </c>
      <c r="W33" s="13">
        <f t="shared" si="5"/>
        <v>0.10586247483438727</v>
      </c>
      <c r="X33" s="13">
        <f t="shared" si="6"/>
        <v>8.9178020285641146E-2</v>
      </c>
      <c r="Y33" s="13">
        <f t="shared" si="7"/>
        <v>1.6684454548746119E-2</v>
      </c>
      <c r="AA33" s="63"/>
      <c r="AB33" s="39"/>
    </row>
    <row r="34" spans="1:28" hidden="1">
      <c r="A34" s="60">
        <v>1873.01</v>
      </c>
      <c r="B34" s="62">
        <f t="shared" si="8"/>
        <v>1873</v>
      </c>
      <c r="C34" s="62">
        <v>1</v>
      </c>
      <c r="D34" s="59">
        <f t="shared" si="9"/>
        <v>684102</v>
      </c>
      <c r="E34" s="26">
        <v>5.1100000000000003</v>
      </c>
      <c r="F34" s="24">
        <v>0.30249999999999999</v>
      </c>
      <c r="G34" s="26">
        <v>0.4325</v>
      </c>
      <c r="H34" s="26">
        <v>12.93980661</v>
      </c>
      <c r="I34" s="24">
        <f t="shared" si="10"/>
        <v>1873.0416666666649</v>
      </c>
      <c r="J34" s="15">
        <v>5.58</v>
      </c>
      <c r="K34" s="24">
        <f t="shared" si="0"/>
        <v>124.18196410742186</v>
      </c>
      <c r="L34" s="24">
        <f t="shared" si="1"/>
        <v>7.3512806541086331</v>
      </c>
      <c r="M34" s="23">
        <f t="shared" si="11"/>
        <v>138.79919629684431</v>
      </c>
      <c r="N34" s="24">
        <f t="shared" si="2"/>
        <v>10.51050870380821</v>
      </c>
      <c r="O34" s="23">
        <f t="shared" si="3"/>
        <v>11.747681486963828</v>
      </c>
      <c r="P34" s="42" t="s">
        <v>10</v>
      </c>
      <c r="Q34" s="25"/>
      <c r="R34" s="41" t="s">
        <v>10</v>
      </c>
      <c r="S34" s="41"/>
      <c r="U34" s="15">
        <f t="shared" si="4"/>
        <v>1.0053472215787504</v>
      </c>
      <c r="V34" s="15">
        <f t="shared" si="12"/>
        <v>1.0517872485150761</v>
      </c>
      <c r="W34" s="13">
        <f t="shared" si="5"/>
        <v>0.1043883357395603</v>
      </c>
      <c r="X34" s="13">
        <f t="shared" si="6"/>
        <v>8.9146981124955227E-2</v>
      </c>
      <c r="Y34" s="13">
        <f t="shared" si="7"/>
        <v>1.5241354614605074E-2</v>
      </c>
      <c r="AA34" s="63"/>
      <c r="AB34" s="39"/>
    </row>
    <row r="35" spans="1:28" hidden="1">
      <c r="A35" s="60">
        <v>1873.02</v>
      </c>
      <c r="B35" s="62">
        <f t="shared" si="8"/>
        <v>1873</v>
      </c>
      <c r="C35" s="62">
        <v>2</v>
      </c>
      <c r="D35" s="59">
        <f t="shared" si="9"/>
        <v>684133</v>
      </c>
      <c r="E35" s="26">
        <v>5.15</v>
      </c>
      <c r="F35" s="24">
        <v>0.30499999999999999</v>
      </c>
      <c r="G35" s="26">
        <v>0.435</v>
      </c>
      <c r="H35" s="26">
        <v>13.225221489999999</v>
      </c>
      <c r="I35" s="24">
        <f t="shared" si="10"/>
        <v>1873.1249999999982</v>
      </c>
      <c r="J35" s="15">
        <f>J34*11/12+J46*1/12</f>
        <v>5.5708333333333337</v>
      </c>
      <c r="K35" s="24">
        <f t="shared" si="0"/>
        <v>122.45307205059144</v>
      </c>
      <c r="L35" s="24">
        <f t="shared" si="1"/>
        <v>7.2520751408602697</v>
      </c>
      <c r="M35" s="23">
        <f t="shared" si="11"/>
        <v>137.54227481869208</v>
      </c>
      <c r="N35" s="24">
        <f t="shared" si="2"/>
        <v>10.343123561554812</v>
      </c>
      <c r="O35" s="23">
        <f t="shared" si="3"/>
        <v>11.617648455559427</v>
      </c>
      <c r="P35" s="42" t="s">
        <v>10</v>
      </c>
      <c r="Q35" s="25"/>
      <c r="R35" s="41" t="s">
        <v>10</v>
      </c>
      <c r="S35" s="41"/>
      <c r="U35" s="15">
        <f t="shared" si="4"/>
        <v>1.0053398720295676</v>
      </c>
      <c r="V35" s="15">
        <f t="shared" si="12"/>
        <v>1.0345912828835473</v>
      </c>
      <c r="W35" s="13">
        <f t="shared" si="5"/>
        <v>0.10236955495561739</v>
      </c>
      <c r="X35" s="13">
        <f t="shared" si="6"/>
        <v>9.0247718971019575E-2</v>
      </c>
      <c r="Y35" s="13">
        <f t="shared" si="7"/>
        <v>1.2121835984597817E-2</v>
      </c>
      <c r="AA35" s="63"/>
      <c r="AB35" s="39"/>
    </row>
    <row r="36" spans="1:28" hidden="1">
      <c r="A36" s="60">
        <v>1873.03</v>
      </c>
      <c r="B36" s="62">
        <f t="shared" si="8"/>
        <v>1873</v>
      </c>
      <c r="C36" s="62">
        <v>3</v>
      </c>
      <c r="D36" s="59">
        <f t="shared" si="9"/>
        <v>684161</v>
      </c>
      <c r="E36" s="26">
        <v>5.1100000000000003</v>
      </c>
      <c r="F36" s="24">
        <v>0.3075</v>
      </c>
      <c r="G36" s="26">
        <v>0.4375</v>
      </c>
      <c r="H36" s="26">
        <v>13.225221489999999</v>
      </c>
      <c r="I36" s="24">
        <f t="shared" si="10"/>
        <v>1873.2083333333314</v>
      </c>
      <c r="J36" s="15">
        <f>J34*10/12+J46*2/12</f>
        <v>5.5616666666666656</v>
      </c>
      <c r="K36" s="24">
        <f t="shared" si="0"/>
        <v>121.50198022883927</v>
      </c>
      <c r="L36" s="24">
        <f t="shared" si="1"/>
        <v>7.3115183797197805</v>
      </c>
      <c r="M36" s="23">
        <f t="shared" si="11"/>
        <v>137.15835827490204</v>
      </c>
      <c r="N36" s="24">
        <f t="shared" si="2"/>
        <v>10.402566800414322</v>
      </c>
      <c r="O36" s="23">
        <f t="shared" si="3"/>
        <v>11.743010126275861</v>
      </c>
      <c r="P36" s="42" t="s">
        <v>10</v>
      </c>
      <c r="Q36" s="25"/>
      <c r="R36" s="41" t="s">
        <v>10</v>
      </c>
      <c r="S36" s="41"/>
      <c r="U36" s="15">
        <f t="shared" si="4"/>
        <v>1.0053325226495526</v>
      </c>
      <c r="V36" s="15">
        <f t="shared" si="12"/>
        <v>1.0401158679370517</v>
      </c>
      <c r="W36" s="13">
        <f t="shared" si="5"/>
        <v>0.10559090483294353</v>
      </c>
      <c r="X36" s="13">
        <f t="shared" si="6"/>
        <v>9.1036886852623455E-2</v>
      </c>
      <c r="Y36" s="13">
        <f t="shared" si="7"/>
        <v>1.4554017980320078E-2</v>
      </c>
      <c r="AA36" s="63"/>
      <c r="AB36" s="39"/>
    </row>
    <row r="37" spans="1:28" hidden="1">
      <c r="A37" s="60">
        <v>1873.04</v>
      </c>
      <c r="B37" s="62">
        <f t="shared" si="8"/>
        <v>1873</v>
      </c>
      <c r="C37" s="62">
        <v>4</v>
      </c>
      <c r="D37" s="59">
        <f t="shared" si="9"/>
        <v>684192</v>
      </c>
      <c r="E37" s="26">
        <v>5.04</v>
      </c>
      <c r="F37" s="24">
        <v>0.31</v>
      </c>
      <c r="G37" s="26">
        <v>0.44</v>
      </c>
      <c r="H37" s="26">
        <v>13.225221489999999</v>
      </c>
      <c r="I37" s="24">
        <f t="shared" si="10"/>
        <v>1873.2916666666647</v>
      </c>
      <c r="J37" s="15">
        <f>J34*9/12+J46*3/12</f>
        <v>5.5524999999999993</v>
      </c>
      <c r="K37" s="24">
        <f t="shared" si="0"/>
        <v>119.83756954077299</v>
      </c>
      <c r="L37" s="24">
        <f t="shared" si="1"/>
        <v>7.3709616185792903</v>
      </c>
      <c r="M37" s="23">
        <f t="shared" si="11"/>
        <v>135.97287344310658</v>
      </c>
      <c r="N37" s="24">
        <f t="shared" si="2"/>
        <v>10.462010039273832</v>
      </c>
      <c r="O37" s="23">
        <f t="shared" si="3"/>
        <v>11.870647681541049</v>
      </c>
      <c r="P37" s="42" t="s">
        <v>10</v>
      </c>
      <c r="Q37" s="25"/>
      <c r="R37" s="41" t="s">
        <v>10</v>
      </c>
      <c r="S37" s="41"/>
      <c r="U37" s="15">
        <f t="shared" si="4"/>
        <v>1.0053251734388198</v>
      </c>
      <c r="V37" s="15">
        <f t="shared" si="12"/>
        <v>1.0456623093609851</v>
      </c>
      <c r="W37" s="13">
        <f t="shared" si="5"/>
        <v>0.11040916305818316</v>
      </c>
      <c r="X37" s="13">
        <f t="shared" si="6"/>
        <v>9.1838133322106108E-2</v>
      </c>
      <c r="Y37" s="13">
        <f t="shared" si="7"/>
        <v>1.8571029736077049E-2</v>
      </c>
      <c r="AA37" s="63"/>
      <c r="AB37" s="39"/>
    </row>
    <row r="38" spans="1:28" hidden="1">
      <c r="A38" s="60">
        <v>1873.05</v>
      </c>
      <c r="B38" s="62">
        <f t="shared" si="8"/>
        <v>1873</v>
      </c>
      <c r="C38" s="62">
        <v>5</v>
      </c>
      <c r="D38" s="59">
        <f t="shared" si="9"/>
        <v>684222</v>
      </c>
      <c r="E38" s="26">
        <v>5.05</v>
      </c>
      <c r="F38" s="24">
        <v>0.3125</v>
      </c>
      <c r="G38" s="26">
        <v>0.4425</v>
      </c>
      <c r="H38" s="26">
        <v>12.93980661</v>
      </c>
      <c r="I38" s="24">
        <f t="shared" si="10"/>
        <v>1873.374999999998</v>
      </c>
      <c r="J38" s="15">
        <f>J34*8/12+J46*4/12</f>
        <v>5.543333333333333</v>
      </c>
      <c r="K38" s="24">
        <f t="shared" si="0"/>
        <v>122.72385885371436</v>
      </c>
      <c r="L38" s="24">
        <f t="shared" si="1"/>
        <v>7.5942981963932157</v>
      </c>
      <c r="M38" s="23">
        <f t="shared" si="11"/>
        <v>139.96584992728762</v>
      </c>
      <c r="N38" s="24">
        <f t="shared" si="2"/>
        <v>10.753526246092795</v>
      </c>
      <c r="O38" s="23">
        <f t="shared" si="3"/>
        <v>12.264334374816789</v>
      </c>
      <c r="P38" s="42" t="s">
        <v>10</v>
      </c>
      <c r="Q38" s="25"/>
      <c r="R38" s="41" t="s">
        <v>10</v>
      </c>
      <c r="S38" s="41"/>
      <c r="U38" s="15">
        <f t="shared" si="4"/>
        <v>1.0053178243974839</v>
      </c>
      <c r="V38" s="15">
        <f t="shared" si="12"/>
        <v>1.0744177639884591</v>
      </c>
      <c r="W38" s="13">
        <f t="shared" si="5"/>
        <v>0.10688473560051936</v>
      </c>
      <c r="X38" s="13">
        <f t="shared" si="6"/>
        <v>9.0269518999617882E-2</v>
      </c>
      <c r="Y38" s="13">
        <f t="shared" si="7"/>
        <v>1.6615216600901483E-2</v>
      </c>
      <c r="AA38" s="63"/>
      <c r="AB38" s="39"/>
    </row>
    <row r="39" spans="1:28" hidden="1">
      <c r="A39" s="60">
        <v>1873.06</v>
      </c>
      <c r="B39" s="62">
        <f t="shared" si="8"/>
        <v>1873</v>
      </c>
      <c r="C39" s="62">
        <v>6</v>
      </c>
      <c r="D39" s="59">
        <f t="shared" si="9"/>
        <v>684253</v>
      </c>
      <c r="E39" s="26">
        <v>4.9800000000000004</v>
      </c>
      <c r="F39" s="24">
        <v>0.315</v>
      </c>
      <c r="G39" s="26">
        <v>0.44500000000000001</v>
      </c>
      <c r="H39" s="26">
        <v>12.559226450000001</v>
      </c>
      <c r="I39" s="24">
        <f t="shared" si="10"/>
        <v>1873.4583333333312</v>
      </c>
      <c r="J39" s="15">
        <f>J34*7/12+J46*5/12</f>
        <v>5.5341666666666667</v>
      </c>
      <c r="K39" s="24">
        <f t="shared" si="0"/>
        <v>124.69006799379751</v>
      </c>
      <c r="L39" s="24">
        <f t="shared" si="1"/>
        <v>7.88702237310165</v>
      </c>
      <c r="M39" s="23">
        <f t="shared" si="11"/>
        <v>142.95789200188366</v>
      </c>
      <c r="N39" s="24">
        <f t="shared" si="2"/>
        <v>11.14198398739757</v>
      </c>
      <c r="O39" s="23">
        <f t="shared" si="3"/>
        <v>12.774349787316915</v>
      </c>
      <c r="P39" s="42" t="s">
        <v>10</v>
      </c>
      <c r="Q39" s="25"/>
      <c r="R39" s="41" t="s">
        <v>10</v>
      </c>
      <c r="S39" s="41"/>
      <c r="U39" s="15">
        <f t="shared" si="4"/>
        <v>1.005310475525659</v>
      </c>
      <c r="V39" s="15">
        <f t="shared" si="12"/>
        <v>1.1128623698390758</v>
      </c>
      <c r="W39" s="13">
        <f t="shared" si="5"/>
        <v>0.10928658872736285</v>
      </c>
      <c r="X39" s="13">
        <f t="shared" si="6"/>
        <v>8.9995542543321427E-2</v>
      </c>
      <c r="Y39" s="13">
        <f t="shared" si="7"/>
        <v>1.9291046184041427E-2</v>
      </c>
      <c r="AA39" s="63"/>
      <c r="AB39" s="39"/>
    </row>
    <row r="40" spans="1:28" hidden="1">
      <c r="A40" s="60">
        <v>1873.07</v>
      </c>
      <c r="B40" s="62">
        <f t="shared" si="8"/>
        <v>1873</v>
      </c>
      <c r="C40" s="62">
        <v>7</v>
      </c>
      <c r="D40" s="59">
        <f t="shared" si="9"/>
        <v>684283</v>
      </c>
      <c r="E40" s="26">
        <v>4.97</v>
      </c>
      <c r="F40" s="24">
        <v>0.3175</v>
      </c>
      <c r="G40" s="26">
        <v>0.44750000000000001</v>
      </c>
      <c r="H40" s="26">
        <v>12.559226450000001</v>
      </c>
      <c r="I40" s="24">
        <f t="shared" si="10"/>
        <v>1873.5416666666645</v>
      </c>
      <c r="J40" s="15">
        <f>J34*6/12+J46*6/12</f>
        <v>5.5250000000000004</v>
      </c>
      <c r="K40" s="24">
        <f t="shared" si="0"/>
        <v>124.43968633115936</v>
      </c>
      <c r="L40" s="24">
        <f t="shared" si="1"/>
        <v>7.9496177887611861</v>
      </c>
      <c r="M40" s="23">
        <f t="shared" si="11"/>
        <v>143.4303515679876</v>
      </c>
      <c r="N40" s="24">
        <f t="shared" si="2"/>
        <v>11.204579403057105</v>
      </c>
      <c r="O40" s="23">
        <f t="shared" si="3"/>
        <v>12.914503486252405</v>
      </c>
      <c r="P40" s="42" t="s">
        <v>10</v>
      </c>
      <c r="Q40" s="25"/>
      <c r="R40" s="41" t="s">
        <v>10</v>
      </c>
      <c r="S40" s="41"/>
      <c r="U40" s="15">
        <f t="shared" si="4"/>
        <v>1.0053031268234605</v>
      </c>
      <c r="V40" s="15">
        <f t="shared" si="12"/>
        <v>1.1187721982175332</v>
      </c>
      <c r="W40" s="13">
        <f t="shared" si="5"/>
        <v>0.10995788113977434</v>
      </c>
      <c r="X40" s="13">
        <f t="shared" si="6"/>
        <v>9.1958923783486357E-2</v>
      </c>
      <c r="Y40" s="13">
        <f t="shared" si="7"/>
        <v>1.7998957356287981E-2</v>
      </c>
      <c r="AA40" s="63"/>
      <c r="AB40" s="39"/>
    </row>
    <row r="41" spans="1:28" hidden="1">
      <c r="A41" s="60">
        <v>1873.08</v>
      </c>
      <c r="B41" s="62">
        <f t="shared" si="8"/>
        <v>1873</v>
      </c>
      <c r="C41" s="62">
        <v>8</v>
      </c>
      <c r="D41" s="59">
        <f t="shared" si="9"/>
        <v>684314</v>
      </c>
      <c r="E41" s="26">
        <v>4.97</v>
      </c>
      <c r="F41" s="24">
        <v>0.32</v>
      </c>
      <c r="G41" s="26">
        <v>0.45</v>
      </c>
      <c r="H41" s="26">
        <v>12.559226450000001</v>
      </c>
      <c r="I41" s="24">
        <f t="shared" si="10"/>
        <v>1873.6249999999977</v>
      </c>
      <c r="J41" s="15">
        <f>J34*5/12+J46*7/12</f>
        <v>5.5158333333333331</v>
      </c>
      <c r="K41" s="24">
        <f t="shared" si="0"/>
        <v>124.43968633115936</v>
      </c>
      <c r="L41" s="24">
        <f t="shared" si="1"/>
        <v>8.012213204420723</v>
      </c>
      <c r="M41" s="23">
        <f t="shared" si="11"/>
        <v>144.19993091912366</v>
      </c>
      <c r="N41" s="24">
        <f t="shared" si="2"/>
        <v>11.267174818716644</v>
      </c>
      <c r="O41" s="23">
        <f t="shared" si="3"/>
        <v>13.056331773361299</v>
      </c>
      <c r="P41" s="42" t="s">
        <v>10</v>
      </c>
      <c r="Q41" s="25"/>
      <c r="R41" s="41" t="s">
        <v>10</v>
      </c>
      <c r="S41" s="41"/>
      <c r="U41" s="15">
        <f t="shared" si="4"/>
        <v>1.0052957782910019</v>
      </c>
      <c r="V41" s="15">
        <f t="shared" si="12"/>
        <v>1.1247051890712423</v>
      </c>
      <c r="W41" s="13">
        <f t="shared" si="5"/>
        <v>0.10477284115871521</v>
      </c>
      <c r="X41" s="13">
        <f t="shared" si="6"/>
        <v>9.1718313746155467E-2</v>
      </c>
      <c r="Y41" s="13">
        <f t="shared" si="7"/>
        <v>1.3054527412559747E-2</v>
      </c>
      <c r="AA41" s="63"/>
      <c r="AB41" s="39"/>
    </row>
    <row r="42" spans="1:28" hidden="1">
      <c r="A42" s="60">
        <v>1873.09</v>
      </c>
      <c r="B42" s="62">
        <f t="shared" si="8"/>
        <v>1873</v>
      </c>
      <c r="C42" s="62">
        <v>9</v>
      </c>
      <c r="D42" s="59">
        <f t="shared" si="9"/>
        <v>684345</v>
      </c>
      <c r="E42" s="26">
        <v>4.59</v>
      </c>
      <c r="F42" s="24">
        <v>0.32250000000000001</v>
      </c>
      <c r="G42" s="26">
        <v>0.45250000000000001</v>
      </c>
      <c r="H42" s="26">
        <v>12.559226450000001</v>
      </c>
      <c r="I42" s="24">
        <f t="shared" si="10"/>
        <v>1873.708333333331</v>
      </c>
      <c r="J42" s="15">
        <f>J34*4/12+J46*8/12</f>
        <v>5.5066666666666668</v>
      </c>
      <c r="K42" s="24">
        <f t="shared" si="0"/>
        <v>114.92518315090976</v>
      </c>
      <c r="L42" s="24">
        <f t="shared" si="1"/>
        <v>8.07480862008026</v>
      </c>
      <c r="M42" s="23">
        <f t="shared" si="11"/>
        <v>133.95433723586098</v>
      </c>
      <c r="N42" s="24">
        <f t="shared" si="2"/>
        <v>11.329770234376181</v>
      </c>
      <c r="O42" s="23">
        <f t="shared" si="3"/>
        <v>13.205738039047299</v>
      </c>
      <c r="P42" s="42" t="s">
        <v>10</v>
      </c>
      <c r="Q42" s="25"/>
      <c r="R42" s="41" t="s">
        <v>10</v>
      </c>
      <c r="S42" s="41"/>
      <c r="U42" s="15">
        <f t="shared" si="4"/>
        <v>1.0052884299283993</v>
      </c>
      <c r="V42" s="15">
        <f t="shared" si="12"/>
        <v>1.130661378395303</v>
      </c>
      <c r="W42" s="13">
        <f t="shared" si="5"/>
        <v>0.11585285902884634</v>
      </c>
      <c r="X42" s="13">
        <f t="shared" si="6"/>
        <v>9.2598763330255851E-2</v>
      </c>
      <c r="Y42" s="13">
        <f t="shared" si="7"/>
        <v>2.3254095698590493E-2</v>
      </c>
      <c r="AA42" s="63"/>
      <c r="AB42" s="39"/>
    </row>
    <row r="43" spans="1:28" hidden="1">
      <c r="A43" s="60">
        <v>1873.1</v>
      </c>
      <c r="B43" s="62">
        <f t="shared" si="8"/>
        <v>1873</v>
      </c>
      <c r="C43" s="62">
        <v>10</v>
      </c>
      <c r="D43" s="59">
        <f t="shared" si="9"/>
        <v>684375</v>
      </c>
      <c r="E43" s="26">
        <v>4.1900000000000004</v>
      </c>
      <c r="F43" s="24">
        <v>0.32500000000000001</v>
      </c>
      <c r="G43" s="26">
        <v>0.45500000000000002</v>
      </c>
      <c r="H43" s="26">
        <v>12.273811569999999</v>
      </c>
      <c r="I43" s="24">
        <f t="shared" si="10"/>
        <v>1873.7916666666642</v>
      </c>
      <c r="J43" s="15">
        <f>J34*3/12+J46*9/12</f>
        <v>5.4975000000000005</v>
      </c>
      <c r="K43" s="24">
        <f t="shared" si="0"/>
        <v>107.34948899007746</v>
      </c>
      <c r="L43" s="24">
        <f t="shared" si="1"/>
        <v>8.3266310075835737</v>
      </c>
      <c r="M43" s="23">
        <f t="shared" si="11"/>
        <v>125.93304862902581</v>
      </c>
      <c r="N43" s="24">
        <f t="shared" si="2"/>
        <v>11.657283410617003</v>
      </c>
      <c r="O43" s="23">
        <f t="shared" si="3"/>
        <v>13.675307190025473</v>
      </c>
      <c r="P43" s="42" t="s">
        <v>10</v>
      </c>
      <c r="Q43" s="25"/>
      <c r="R43" s="41" t="s">
        <v>10</v>
      </c>
      <c r="S43" s="41"/>
      <c r="U43" s="15">
        <f t="shared" si="4"/>
        <v>1.0052810817357669</v>
      </c>
      <c r="V43" s="15">
        <f t="shared" si="12"/>
        <v>1.1630722161205505</v>
      </c>
      <c r="W43" s="13">
        <f t="shared" si="5"/>
        <v>0.12024919033565862</v>
      </c>
      <c r="X43" s="13">
        <f t="shared" si="6"/>
        <v>8.9851257398516404E-2</v>
      </c>
      <c r="Y43" s="13">
        <f t="shared" si="7"/>
        <v>3.0397932937142214E-2</v>
      </c>
      <c r="AA43" s="63"/>
      <c r="AB43" s="39"/>
    </row>
    <row r="44" spans="1:28" hidden="1">
      <c r="A44" s="60">
        <v>1873.11</v>
      </c>
      <c r="B44" s="62">
        <f t="shared" si="8"/>
        <v>1873</v>
      </c>
      <c r="C44" s="62">
        <v>11</v>
      </c>
      <c r="D44" s="59">
        <f t="shared" si="9"/>
        <v>684406</v>
      </c>
      <c r="E44" s="26">
        <v>4.04</v>
      </c>
      <c r="F44" s="24">
        <v>0.32750000000000001</v>
      </c>
      <c r="G44" s="26">
        <v>0.45750000000000002</v>
      </c>
      <c r="H44" s="26">
        <v>11.893231399999999</v>
      </c>
      <c r="I44" s="24">
        <f t="shared" si="10"/>
        <v>1873.8749999999975</v>
      </c>
      <c r="J44" s="15">
        <f>J34*2/12+J46*10/12</f>
        <v>5.4883333333333324</v>
      </c>
      <c r="K44" s="24">
        <f t="shared" si="0"/>
        <v>106.81860608547483</v>
      </c>
      <c r="L44" s="24">
        <f t="shared" si="1"/>
        <v>8.6591815576715359</v>
      </c>
      <c r="M44" s="23">
        <f t="shared" si="11"/>
        <v>126.15677947239973</v>
      </c>
      <c r="N44" s="24">
        <f t="shared" si="2"/>
        <v>12.09641393170909</v>
      </c>
      <c r="O44" s="23">
        <f t="shared" si="3"/>
        <v>14.286318467480909</v>
      </c>
      <c r="P44" s="42" t="s">
        <v>10</v>
      </c>
      <c r="Q44" s="25"/>
      <c r="R44" s="41" t="s">
        <v>10</v>
      </c>
      <c r="S44" s="41"/>
      <c r="U44" s="15">
        <f t="shared" si="4"/>
        <v>1.0052737337132196</v>
      </c>
      <c r="V44" s="15">
        <f t="shared" si="12"/>
        <v>1.2066290414056366</v>
      </c>
      <c r="W44" s="13">
        <f t="shared" si="5"/>
        <v>0.12342998034291397</v>
      </c>
      <c r="X44" s="13">
        <f t="shared" si="6"/>
        <v>8.7312017371285355E-2</v>
      </c>
      <c r="Y44" s="13">
        <f t="shared" si="7"/>
        <v>3.6117962971628614E-2</v>
      </c>
      <c r="AA44" s="63"/>
      <c r="AB44" s="39"/>
    </row>
    <row r="45" spans="1:28" hidden="1">
      <c r="A45" s="60">
        <v>1873.12</v>
      </c>
      <c r="B45" s="62">
        <f t="shared" si="8"/>
        <v>1873</v>
      </c>
      <c r="C45" s="62">
        <v>12</v>
      </c>
      <c r="D45" s="59">
        <f t="shared" si="9"/>
        <v>684436</v>
      </c>
      <c r="E45" s="26">
        <v>4.42</v>
      </c>
      <c r="F45" s="24">
        <v>0.33</v>
      </c>
      <c r="G45" s="26">
        <v>0.46</v>
      </c>
      <c r="H45" s="26">
        <v>12.178646280000001</v>
      </c>
      <c r="I45" s="24">
        <f t="shared" si="10"/>
        <v>1873.9583333333308</v>
      </c>
      <c r="J45" s="15">
        <f>J34*1/12+J46*11/12</f>
        <v>5.4791666666666661</v>
      </c>
      <c r="K45" s="24">
        <f t="shared" si="0"/>
        <v>114.12706864493975</v>
      </c>
      <c r="L45" s="24">
        <f t="shared" si="1"/>
        <v>8.5207992427217452</v>
      </c>
      <c r="M45" s="23">
        <f t="shared" si="11"/>
        <v>135.62696310785458</v>
      </c>
      <c r="N45" s="24">
        <f t="shared" si="2"/>
        <v>11.877477732278798</v>
      </c>
      <c r="O45" s="23">
        <f t="shared" si="3"/>
        <v>14.115023309867219</v>
      </c>
      <c r="P45" s="42" t="s">
        <v>10</v>
      </c>
      <c r="Q45" s="25"/>
      <c r="R45" s="41" t="s">
        <v>10</v>
      </c>
      <c r="S45" s="41"/>
      <c r="U45" s="15">
        <f t="shared" si="4"/>
        <v>1.0052663858608724</v>
      </c>
      <c r="V45" s="15">
        <f t="shared" si="12"/>
        <v>1.1845651757323503</v>
      </c>
      <c r="W45" s="13">
        <f t="shared" si="5"/>
        <v>0.11227108128967789</v>
      </c>
      <c r="X45" s="13">
        <f t="shared" si="6"/>
        <v>8.8528455328220845E-2</v>
      </c>
      <c r="Y45" s="13">
        <f t="shared" si="7"/>
        <v>2.3742625961457042E-2</v>
      </c>
      <c r="AA45" s="63"/>
      <c r="AB45" s="39"/>
    </row>
    <row r="46" spans="1:28" hidden="1">
      <c r="A46" s="60">
        <v>1874.01</v>
      </c>
      <c r="B46" s="62">
        <f t="shared" si="8"/>
        <v>1874</v>
      </c>
      <c r="C46" s="62">
        <v>1</v>
      </c>
      <c r="D46" s="59">
        <f t="shared" si="9"/>
        <v>684467</v>
      </c>
      <c r="E46" s="26">
        <v>4.66</v>
      </c>
      <c r="F46" s="24">
        <v>0.33</v>
      </c>
      <c r="G46" s="26">
        <v>0.46</v>
      </c>
      <c r="H46" s="26">
        <v>12.368895869999999</v>
      </c>
      <c r="I46" s="24">
        <f t="shared" si="10"/>
        <v>1874.041666666664</v>
      </c>
      <c r="J46" s="15">
        <v>5.47</v>
      </c>
      <c r="K46" s="24">
        <f t="shared" si="0"/>
        <v>118.47327485019891</v>
      </c>
      <c r="L46" s="24">
        <f t="shared" si="1"/>
        <v>8.3897383477608667</v>
      </c>
      <c r="M46" s="23">
        <f t="shared" si="11"/>
        <v>141.62278558215922</v>
      </c>
      <c r="N46" s="24">
        <f t="shared" si="2"/>
        <v>11.694786787787876</v>
      </c>
      <c r="O46" s="23">
        <f t="shared" si="3"/>
        <v>13.979931623989968</v>
      </c>
      <c r="P46" s="42" t="s">
        <v>10</v>
      </c>
      <c r="Q46" s="25"/>
      <c r="R46" s="41" t="s">
        <v>10</v>
      </c>
      <c r="S46" s="41"/>
      <c r="U46" s="15">
        <f t="shared" si="4"/>
        <v>1.0071091456603121</v>
      </c>
      <c r="V46" s="15">
        <f t="shared" si="12"/>
        <v>1.1724874567369146</v>
      </c>
      <c r="W46" s="13">
        <f t="shared" si="5"/>
        <v>0.10468779814198337</v>
      </c>
      <c r="X46" s="13">
        <f t="shared" si="6"/>
        <v>8.9980452646566844E-2</v>
      </c>
      <c r="Y46" s="13">
        <f t="shared" si="7"/>
        <v>1.4707345495416524E-2</v>
      </c>
      <c r="AA46" s="63"/>
      <c r="AB46" s="39"/>
    </row>
    <row r="47" spans="1:28" hidden="1">
      <c r="A47" s="60">
        <v>1874.02</v>
      </c>
      <c r="B47" s="62">
        <f t="shared" si="8"/>
        <v>1874</v>
      </c>
      <c r="C47" s="62">
        <v>2</v>
      </c>
      <c r="D47" s="59">
        <f t="shared" si="9"/>
        <v>684498</v>
      </c>
      <c r="E47" s="26">
        <v>4.8</v>
      </c>
      <c r="F47" s="24">
        <v>0.33</v>
      </c>
      <c r="G47" s="26">
        <v>0.46</v>
      </c>
      <c r="H47" s="26">
        <v>12.368895869999999</v>
      </c>
      <c r="I47" s="24">
        <f t="shared" si="10"/>
        <v>1874.1249999999973</v>
      </c>
      <c r="J47" s="15">
        <f>J46*11/12+J58*1/12</f>
        <v>5.4366666666666665</v>
      </c>
      <c r="K47" s="24">
        <f t="shared" si="0"/>
        <v>122.03255778561261</v>
      </c>
      <c r="L47" s="24">
        <f t="shared" si="1"/>
        <v>8.3897383477608667</v>
      </c>
      <c r="M47" s="23">
        <f t="shared" si="11"/>
        <v>146.71330416263385</v>
      </c>
      <c r="N47" s="24">
        <f t="shared" si="2"/>
        <v>11.694786787787876</v>
      </c>
      <c r="O47" s="23">
        <f t="shared" si="3"/>
        <v>14.060024982252411</v>
      </c>
      <c r="P47" s="42" t="s">
        <v>10</v>
      </c>
      <c r="Q47" s="25"/>
      <c r="R47" s="41" t="s">
        <v>10</v>
      </c>
      <c r="S47" s="41"/>
      <c r="U47" s="15">
        <f t="shared" si="4"/>
        <v>1.0070852297331554</v>
      </c>
      <c r="V47" s="15">
        <f t="shared" si="12"/>
        <v>1.180822840851746</v>
      </c>
      <c r="W47" s="13">
        <f t="shared" si="5"/>
        <v>0.10429674065200834</v>
      </c>
      <c r="X47" s="13">
        <f t="shared" si="6"/>
        <v>8.9612050368849561E-2</v>
      </c>
      <c r="Y47" s="13">
        <f t="shared" si="7"/>
        <v>1.4684690283158774E-2</v>
      </c>
      <c r="AA47" s="63"/>
      <c r="AB47" s="39"/>
    </row>
    <row r="48" spans="1:28" hidden="1">
      <c r="A48" s="60">
        <v>1874.03</v>
      </c>
      <c r="B48" s="62">
        <f t="shared" si="8"/>
        <v>1874</v>
      </c>
      <c r="C48" s="62">
        <v>3</v>
      </c>
      <c r="D48" s="59">
        <f t="shared" si="9"/>
        <v>684526</v>
      </c>
      <c r="E48" s="26">
        <v>4.7300000000000004</v>
      </c>
      <c r="F48" s="24">
        <v>0.33</v>
      </c>
      <c r="G48" s="26">
        <v>0.46</v>
      </c>
      <c r="H48" s="26">
        <v>12.368895869999999</v>
      </c>
      <c r="I48" s="24">
        <f t="shared" si="10"/>
        <v>1874.2083333333305</v>
      </c>
      <c r="J48" s="15">
        <f>J46*10/12+J58*2/12</f>
        <v>5.4033333333333324</v>
      </c>
      <c r="K48" s="24">
        <f t="shared" si="0"/>
        <v>120.25291631790577</v>
      </c>
      <c r="L48" s="24">
        <f t="shared" si="1"/>
        <v>8.3897383477608667</v>
      </c>
      <c r="M48" s="23">
        <f t="shared" si="11"/>
        <v>145.41428011536053</v>
      </c>
      <c r="N48" s="24">
        <f t="shared" si="2"/>
        <v>11.694786787787876</v>
      </c>
      <c r="O48" s="23">
        <f t="shared" si="3"/>
        <v>14.141769313544575</v>
      </c>
      <c r="P48" s="42" t="s">
        <v>10</v>
      </c>
      <c r="Q48" s="25"/>
      <c r="R48" s="41" t="s">
        <v>10</v>
      </c>
      <c r="S48" s="41"/>
      <c r="U48" s="15">
        <f t="shared" si="4"/>
        <v>1.0070613220358624</v>
      </c>
      <c r="V48" s="15">
        <f t="shared" si="12"/>
        <v>1.1891892419533379</v>
      </c>
      <c r="W48" s="13">
        <f t="shared" si="5"/>
        <v>0.10542636932176053</v>
      </c>
      <c r="X48" s="13">
        <f t="shared" si="6"/>
        <v>8.9245635090707376E-2</v>
      </c>
      <c r="Y48" s="13">
        <f t="shared" si="7"/>
        <v>1.6180734231053151E-2</v>
      </c>
      <c r="AA48" s="63"/>
      <c r="AB48" s="39"/>
    </row>
    <row r="49" spans="1:28" hidden="1">
      <c r="A49" s="60">
        <v>1874.04</v>
      </c>
      <c r="B49" s="62">
        <f t="shared" si="8"/>
        <v>1874</v>
      </c>
      <c r="C49" s="62">
        <v>4</v>
      </c>
      <c r="D49" s="59">
        <f t="shared" si="9"/>
        <v>684557</v>
      </c>
      <c r="E49" s="26">
        <v>4.5999999999999996</v>
      </c>
      <c r="F49" s="24">
        <v>0.33</v>
      </c>
      <c r="G49" s="26">
        <v>0.46</v>
      </c>
      <c r="H49" s="26">
        <v>12.178646280000001</v>
      </c>
      <c r="I49" s="24">
        <f t="shared" si="10"/>
        <v>1874.2916666666638</v>
      </c>
      <c r="J49" s="15">
        <f>J46*9/12+J58*3/12</f>
        <v>5.37</v>
      </c>
      <c r="K49" s="24">
        <f t="shared" si="0"/>
        <v>118.77477732278797</v>
      </c>
      <c r="L49" s="24">
        <f t="shared" si="1"/>
        <v>8.5207992427217452</v>
      </c>
      <c r="M49" s="23">
        <f t="shared" si="11"/>
        <v>144.485498533053</v>
      </c>
      <c r="N49" s="24">
        <f t="shared" si="2"/>
        <v>11.877477732278798</v>
      </c>
      <c r="O49" s="23">
        <f t="shared" si="3"/>
        <v>14.448549853305304</v>
      </c>
      <c r="P49" s="42" t="s">
        <v>10</v>
      </c>
      <c r="Q49" s="25"/>
      <c r="R49" s="41" t="s">
        <v>10</v>
      </c>
      <c r="S49" s="41"/>
      <c r="U49" s="15">
        <f t="shared" si="4"/>
        <v>1.0070374225887071</v>
      </c>
      <c r="V49" s="15">
        <f t="shared" si="12"/>
        <v>1.2162946727781339</v>
      </c>
      <c r="W49" s="13">
        <f t="shared" si="5"/>
        <v>0.10390272399850331</v>
      </c>
      <c r="X49" s="13">
        <f t="shared" si="6"/>
        <v>8.9461596274408972E-2</v>
      </c>
      <c r="Y49" s="13">
        <f t="shared" si="7"/>
        <v>1.4441127724094338E-2</v>
      </c>
      <c r="AA49" s="63"/>
      <c r="AB49" s="39"/>
    </row>
    <row r="50" spans="1:28" hidden="1">
      <c r="A50" s="60">
        <v>1874.05</v>
      </c>
      <c r="B50" s="62">
        <f t="shared" si="8"/>
        <v>1874</v>
      </c>
      <c r="C50" s="62">
        <v>5</v>
      </c>
      <c r="D50" s="59">
        <f t="shared" si="9"/>
        <v>684587</v>
      </c>
      <c r="E50" s="26">
        <v>4.4800000000000004</v>
      </c>
      <c r="F50" s="24">
        <v>0.33</v>
      </c>
      <c r="G50" s="26">
        <v>0.46</v>
      </c>
      <c r="H50" s="26">
        <v>12.08348099</v>
      </c>
      <c r="I50" s="24">
        <f t="shared" si="10"/>
        <v>1874.374999999997</v>
      </c>
      <c r="J50" s="15">
        <f>J46*8/12+J58*4/12</f>
        <v>5.3366666666666669</v>
      </c>
      <c r="K50" s="24">
        <f t="shared" si="0"/>
        <v>116.58733118096296</v>
      </c>
      <c r="L50" s="24">
        <f t="shared" si="1"/>
        <v>8.5879060914548617</v>
      </c>
      <c r="M50" s="23">
        <f t="shared" si="11"/>
        <v>142.69511907123371</v>
      </c>
      <c r="N50" s="24">
        <f t="shared" si="2"/>
        <v>11.971020612331019</v>
      </c>
      <c r="O50" s="23">
        <f t="shared" si="3"/>
        <v>14.651730976064176</v>
      </c>
      <c r="P50" s="42" t="s">
        <v>10</v>
      </c>
      <c r="Q50" s="25"/>
      <c r="R50" s="41" t="s">
        <v>10</v>
      </c>
      <c r="S50" s="41"/>
      <c r="U50" s="15">
        <f t="shared" si="4"/>
        <v>1.0070135314120179</v>
      </c>
      <c r="V50" s="15">
        <f t="shared" si="12"/>
        <v>1.2345007781010944</v>
      </c>
      <c r="W50" s="13">
        <f t="shared" si="5"/>
        <v>9.8946329803003996E-2</v>
      </c>
      <c r="X50" s="13">
        <f t="shared" si="6"/>
        <v>9.0563362731595376E-2</v>
      </c>
      <c r="Y50" s="13">
        <f t="shared" si="7"/>
        <v>8.3829670714086202E-3</v>
      </c>
      <c r="AA50" s="63"/>
      <c r="AB50" s="39"/>
    </row>
    <row r="51" spans="1:28" hidden="1">
      <c r="A51" s="60">
        <v>1874.06</v>
      </c>
      <c r="B51" s="62">
        <f t="shared" si="8"/>
        <v>1874</v>
      </c>
      <c r="C51" s="62">
        <v>6</v>
      </c>
      <c r="D51" s="59">
        <f t="shared" si="9"/>
        <v>684618</v>
      </c>
      <c r="E51" s="26">
        <v>4.46</v>
      </c>
      <c r="F51" s="24">
        <v>0.33</v>
      </c>
      <c r="G51" s="26">
        <v>0.46</v>
      </c>
      <c r="H51" s="26">
        <v>11.79806612</v>
      </c>
      <c r="I51" s="24">
        <f t="shared" si="10"/>
        <v>1874.4583333333303</v>
      </c>
      <c r="J51" s="15">
        <f>J46*7/12+J58*5/12</f>
        <v>5.3033333333333337</v>
      </c>
      <c r="K51" s="24">
        <f t="shared" si="0"/>
        <v>118.87470249234373</v>
      </c>
      <c r="L51" s="24">
        <f t="shared" si="1"/>
        <v>8.7956618436039093</v>
      </c>
      <c r="M51" s="23">
        <f t="shared" si="11"/>
        <v>146.39181766142829</v>
      </c>
      <c r="N51" s="24">
        <f t="shared" si="2"/>
        <v>12.260619539569086</v>
      </c>
      <c r="O51" s="23">
        <f t="shared" si="3"/>
        <v>15.098707651178707</v>
      </c>
      <c r="P51" s="42" t="s">
        <v>10</v>
      </c>
      <c r="Q51" s="25"/>
      <c r="R51" s="41" t="s">
        <v>10</v>
      </c>
      <c r="S51" s="41"/>
      <c r="U51" s="15">
        <f t="shared" si="4"/>
        <v>1.0069896485261771</v>
      </c>
      <c r="V51" s="15">
        <f t="shared" si="12"/>
        <v>1.2732330745820959</v>
      </c>
      <c r="W51" s="13">
        <f t="shared" si="5"/>
        <v>9.2226727131259567E-2</v>
      </c>
      <c r="X51" s="13">
        <f t="shared" si="6"/>
        <v>8.7599342363323007E-2</v>
      </c>
      <c r="Y51" s="13">
        <f t="shared" si="7"/>
        <v>4.6273847679365598E-3</v>
      </c>
      <c r="AA51" s="63"/>
      <c r="AB51" s="39"/>
    </row>
    <row r="52" spans="1:28" hidden="1">
      <c r="A52" s="60">
        <v>1874.07</v>
      </c>
      <c r="B52" s="62">
        <f t="shared" si="8"/>
        <v>1874</v>
      </c>
      <c r="C52" s="62">
        <v>7</v>
      </c>
      <c r="D52" s="59">
        <f t="shared" si="9"/>
        <v>684648</v>
      </c>
      <c r="E52" s="26">
        <v>4.46</v>
      </c>
      <c r="F52" s="24">
        <v>0.33</v>
      </c>
      <c r="G52" s="26">
        <v>0.46</v>
      </c>
      <c r="H52" s="26">
        <v>11.893231399999999</v>
      </c>
      <c r="I52" s="24">
        <f t="shared" si="10"/>
        <v>1874.5416666666636</v>
      </c>
      <c r="J52" s="15">
        <f>J46*6/12+J58*6/12</f>
        <v>5.27</v>
      </c>
      <c r="K52" s="24">
        <f t="shared" si="0"/>
        <v>117.92351067851922</v>
      </c>
      <c r="L52" s="24">
        <f t="shared" si="1"/>
        <v>8.7252821802491809</v>
      </c>
      <c r="M52" s="23">
        <f t="shared" si="11"/>
        <v>146.11586150996769</v>
      </c>
      <c r="N52" s="24">
        <f t="shared" si="2"/>
        <v>12.162514554286737</v>
      </c>
      <c r="O52" s="23">
        <f t="shared" si="3"/>
        <v>15.070245805960797</v>
      </c>
      <c r="P52" s="42" t="s">
        <v>10</v>
      </c>
      <c r="Q52" s="25"/>
      <c r="R52" s="41" t="s">
        <v>10</v>
      </c>
      <c r="S52" s="41"/>
      <c r="U52" s="15">
        <f t="shared" si="4"/>
        <v>1.006965773951622</v>
      </c>
      <c r="V52" s="15">
        <f t="shared" si="12"/>
        <v>1.2718733715616586</v>
      </c>
      <c r="W52" s="13">
        <f t="shared" si="5"/>
        <v>9.4262400013793712E-2</v>
      </c>
      <c r="X52" s="13">
        <f t="shared" si="6"/>
        <v>8.9291081935029215E-2</v>
      </c>
      <c r="Y52" s="13">
        <f t="shared" si="7"/>
        <v>4.9713180787644973E-3</v>
      </c>
      <c r="AA52" s="63"/>
      <c r="AB52" s="39"/>
    </row>
    <row r="53" spans="1:28" hidden="1">
      <c r="A53" s="60">
        <v>1874.08</v>
      </c>
      <c r="B53" s="62">
        <f t="shared" si="8"/>
        <v>1874</v>
      </c>
      <c r="C53" s="62">
        <v>8</v>
      </c>
      <c r="D53" s="59">
        <f t="shared" si="9"/>
        <v>684679</v>
      </c>
      <c r="E53" s="26">
        <v>4.47</v>
      </c>
      <c r="F53" s="24">
        <v>0.33</v>
      </c>
      <c r="G53" s="26">
        <v>0.46</v>
      </c>
      <c r="H53" s="26">
        <v>11.79806612</v>
      </c>
      <c r="I53" s="24">
        <f t="shared" si="10"/>
        <v>1874.6249999999968</v>
      </c>
      <c r="J53" s="15">
        <f>J46*5/12+J58*7/12</f>
        <v>5.2366666666666664</v>
      </c>
      <c r="K53" s="24">
        <f t="shared" si="0"/>
        <v>119.14123769972568</v>
      </c>
      <c r="L53" s="24">
        <f t="shared" si="1"/>
        <v>8.7956618436039093</v>
      </c>
      <c r="M53" s="23">
        <f t="shared" si="11"/>
        <v>148.53292016208241</v>
      </c>
      <c r="N53" s="24">
        <f t="shared" si="2"/>
        <v>12.260619539569086</v>
      </c>
      <c r="O53" s="23">
        <f t="shared" si="3"/>
        <v>15.285266951802663</v>
      </c>
      <c r="P53" s="42" t="s">
        <v>10</v>
      </c>
      <c r="Q53" s="25"/>
      <c r="R53" s="41" t="s">
        <v>10</v>
      </c>
      <c r="S53" s="41"/>
      <c r="U53" s="15">
        <f t="shared" si="4"/>
        <v>1.0069419077088448</v>
      </c>
      <c r="V53" s="15">
        <f t="shared" si="12"/>
        <v>1.2910635716193151</v>
      </c>
      <c r="W53" s="13">
        <f t="shared" si="5"/>
        <v>9.975115768984244E-2</v>
      </c>
      <c r="X53" s="13">
        <f t="shared" si="6"/>
        <v>8.8059593459123064E-2</v>
      </c>
      <c r="Y53" s="13">
        <f t="shared" si="7"/>
        <v>1.1691564230719376E-2</v>
      </c>
      <c r="AA53" s="63"/>
      <c r="AB53" s="39"/>
    </row>
    <row r="54" spans="1:28" hidden="1">
      <c r="A54" s="60">
        <v>1874.09</v>
      </c>
      <c r="B54" s="62">
        <f t="shared" si="8"/>
        <v>1874</v>
      </c>
      <c r="C54" s="62">
        <v>9</v>
      </c>
      <c r="D54" s="59">
        <f t="shared" si="9"/>
        <v>684710</v>
      </c>
      <c r="E54" s="26">
        <v>4.54</v>
      </c>
      <c r="F54" s="24">
        <v>0.33</v>
      </c>
      <c r="G54" s="26">
        <v>0.46</v>
      </c>
      <c r="H54" s="26">
        <v>11.79806612</v>
      </c>
      <c r="I54" s="24">
        <f t="shared" si="10"/>
        <v>1874.7083333333301</v>
      </c>
      <c r="J54" s="15">
        <f>J46*4/12+J58*8/12</f>
        <v>5.2033333333333331</v>
      </c>
      <c r="K54" s="24">
        <f t="shared" si="0"/>
        <v>121.00698415139924</v>
      </c>
      <c r="L54" s="24">
        <f t="shared" si="1"/>
        <v>8.7956618436039093</v>
      </c>
      <c r="M54" s="23">
        <f t="shared" si="11"/>
        <v>151.77273217904056</v>
      </c>
      <c r="N54" s="24">
        <f t="shared" si="2"/>
        <v>12.260619539569086</v>
      </c>
      <c r="O54" s="23">
        <f t="shared" si="3"/>
        <v>15.377853921224375</v>
      </c>
      <c r="P54" s="42" t="s">
        <v>10</v>
      </c>
      <c r="Q54" s="25"/>
      <c r="R54" s="41" t="s">
        <v>10</v>
      </c>
      <c r="S54" s="41"/>
      <c r="U54" s="15">
        <f t="shared" si="4"/>
        <v>1.0069180498183923</v>
      </c>
      <c r="V54" s="15">
        <f t="shared" si="12"/>
        <v>1.3000260157797479</v>
      </c>
      <c r="W54" s="13">
        <f t="shared" si="5"/>
        <v>9.5678558811523207E-2</v>
      </c>
      <c r="X54" s="13">
        <f t="shared" si="6"/>
        <v>8.8894495766643322E-2</v>
      </c>
      <c r="Y54" s="13">
        <f t="shared" si="7"/>
        <v>6.7840630448798844E-3</v>
      </c>
      <c r="AA54" s="63"/>
      <c r="AB54" s="39"/>
    </row>
    <row r="55" spans="1:28" hidden="1">
      <c r="A55" s="60">
        <v>1874.1</v>
      </c>
      <c r="B55" s="62">
        <f t="shared" si="8"/>
        <v>1874</v>
      </c>
      <c r="C55" s="62">
        <v>10</v>
      </c>
      <c r="D55" s="59">
        <f t="shared" si="9"/>
        <v>684740</v>
      </c>
      <c r="E55" s="26">
        <v>4.53</v>
      </c>
      <c r="F55" s="24">
        <v>0.33</v>
      </c>
      <c r="G55" s="26">
        <v>0.46</v>
      </c>
      <c r="H55" s="26">
        <v>11.60773554</v>
      </c>
      <c r="I55" s="24">
        <f t="shared" si="10"/>
        <v>1874.7916666666633</v>
      </c>
      <c r="J55" s="15">
        <f>J46*3/12+J58*9/12</f>
        <v>5.17</v>
      </c>
      <c r="K55" s="24">
        <f t="shared" si="0"/>
        <v>122.72021490248392</v>
      </c>
      <c r="L55" s="24">
        <f t="shared" si="1"/>
        <v>8.9398832048167094</v>
      </c>
      <c r="M55" s="23">
        <f t="shared" si="11"/>
        <v>154.85595024981066</v>
      </c>
      <c r="N55" s="24">
        <f t="shared" si="2"/>
        <v>12.461655376411171</v>
      </c>
      <c r="O55" s="23">
        <f t="shared" si="3"/>
        <v>15.724886780333975</v>
      </c>
      <c r="P55" s="42" t="s">
        <v>10</v>
      </c>
      <c r="Q55" s="25"/>
      <c r="R55" s="41" t="s">
        <v>10</v>
      </c>
      <c r="S55" s="41"/>
      <c r="U55" s="15">
        <f t="shared" si="4"/>
        <v>1.0068942003008658</v>
      </c>
      <c r="V55" s="15">
        <f t="shared" si="12"/>
        <v>1.3304834912891119</v>
      </c>
      <c r="W55" s="13">
        <f t="shared" si="5"/>
        <v>9.1695180263305032E-2</v>
      </c>
      <c r="X55" s="13">
        <f t="shared" si="6"/>
        <v>8.7974152302882525E-2</v>
      </c>
      <c r="Y55" s="13">
        <f t="shared" si="7"/>
        <v>3.7210279604225072E-3</v>
      </c>
      <c r="AA55" s="63"/>
      <c r="AB55" s="39"/>
    </row>
    <row r="56" spans="1:28" hidden="1">
      <c r="A56" s="60">
        <v>1874.11</v>
      </c>
      <c r="B56" s="62">
        <f t="shared" si="8"/>
        <v>1874</v>
      </c>
      <c r="C56" s="62">
        <v>11</v>
      </c>
      <c r="D56" s="59">
        <f t="shared" si="9"/>
        <v>684771</v>
      </c>
      <c r="E56" s="26">
        <v>4.57</v>
      </c>
      <c r="F56" s="24">
        <v>0.33</v>
      </c>
      <c r="G56" s="26">
        <v>0.46</v>
      </c>
      <c r="H56" s="26">
        <v>11.51265124</v>
      </c>
      <c r="I56" s="24">
        <f t="shared" si="10"/>
        <v>1874.8749999999966</v>
      </c>
      <c r="J56" s="15">
        <f>J46*2/12+J58*10/12</f>
        <v>5.1366666666666667</v>
      </c>
      <c r="K56" s="24">
        <f t="shared" si="0"/>
        <v>124.82634712384463</v>
      </c>
      <c r="L56" s="24">
        <f t="shared" si="1"/>
        <v>9.013718720102565</v>
      </c>
      <c r="M56" s="23">
        <f t="shared" si="11"/>
        <v>158.46143696593685</v>
      </c>
      <c r="N56" s="24">
        <f t="shared" si="2"/>
        <v>12.56457760983994</v>
      </c>
      <c r="O56" s="23">
        <f t="shared" si="3"/>
        <v>15.950166521735438</v>
      </c>
      <c r="P56" s="42" t="s">
        <v>10</v>
      </c>
      <c r="Q56" s="25"/>
      <c r="R56" s="41" t="s">
        <v>10</v>
      </c>
      <c r="S56" s="41"/>
      <c r="U56" s="15">
        <f t="shared" si="4"/>
        <v>1.0068703591769228</v>
      </c>
      <c r="V56" s="15">
        <f t="shared" si="12"/>
        <v>1.3507204836288711</v>
      </c>
      <c r="W56" s="13">
        <f t="shared" si="5"/>
        <v>9.0050902757926155E-2</v>
      </c>
      <c r="X56" s="13">
        <f t="shared" si="6"/>
        <v>8.9173310411911455E-2</v>
      </c>
      <c r="Y56" s="13">
        <f t="shared" si="7"/>
        <v>8.7759234601469949E-4</v>
      </c>
      <c r="AA56" s="63"/>
      <c r="AB56" s="39"/>
    </row>
    <row r="57" spans="1:28" hidden="1">
      <c r="A57" s="60">
        <v>1874.12</v>
      </c>
      <c r="B57" s="62">
        <f t="shared" si="8"/>
        <v>1874</v>
      </c>
      <c r="C57" s="62">
        <v>12</v>
      </c>
      <c r="D57" s="59">
        <f t="shared" si="9"/>
        <v>684801</v>
      </c>
      <c r="E57" s="26">
        <v>4.54</v>
      </c>
      <c r="F57" s="24">
        <v>0.33</v>
      </c>
      <c r="G57" s="26">
        <v>0.46</v>
      </c>
      <c r="H57" s="26">
        <v>11.51265124</v>
      </c>
      <c r="I57" s="24">
        <f t="shared" si="10"/>
        <v>1874.9583333333298</v>
      </c>
      <c r="J57" s="15">
        <f>J46*1/12+J58*11/12</f>
        <v>5.1033333333333335</v>
      </c>
      <c r="K57" s="24">
        <f t="shared" si="0"/>
        <v>124.00691814928985</v>
      </c>
      <c r="L57" s="24">
        <f t="shared" si="1"/>
        <v>9.013718720102565</v>
      </c>
      <c r="M57" s="23">
        <f t="shared" si="11"/>
        <v>158.37475127831871</v>
      </c>
      <c r="N57" s="24">
        <f t="shared" si="2"/>
        <v>12.56457760983994</v>
      </c>
      <c r="O57" s="23">
        <f t="shared" si="3"/>
        <v>16.046780966525684</v>
      </c>
      <c r="P57" s="42" t="s">
        <v>10</v>
      </c>
      <c r="Q57" s="25"/>
      <c r="R57" s="41" t="s">
        <v>10</v>
      </c>
      <c r="S57" s="41"/>
      <c r="U57" s="15">
        <f t="shared" si="4"/>
        <v>1.0068465264672748</v>
      </c>
      <c r="V57" s="15">
        <f t="shared" si="12"/>
        <v>1.3600004184990284</v>
      </c>
      <c r="W57" s="13">
        <f t="shared" si="5"/>
        <v>9.1753960910075039E-2</v>
      </c>
      <c r="X57" s="13">
        <f t="shared" si="6"/>
        <v>9.0069110799300578E-2</v>
      </c>
      <c r="Y57" s="13">
        <f t="shared" si="7"/>
        <v>1.6848501107744607E-3</v>
      </c>
      <c r="AA57" s="63"/>
      <c r="AB57" s="39"/>
    </row>
    <row r="58" spans="1:28" hidden="1">
      <c r="A58" s="60">
        <v>1875.01</v>
      </c>
      <c r="B58" s="62">
        <f t="shared" si="8"/>
        <v>1875</v>
      </c>
      <c r="C58" s="62">
        <v>1</v>
      </c>
      <c r="D58" s="59">
        <f t="shared" si="9"/>
        <v>684832</v>
      </c>
      <c r="E58" s="26">
        <v>4.54</v>
      </c>
      <c r="F58" s="24">
        <v>0.32750000000000001</v>
      </c>
      <c r="G58" s="26">
        <v>0.45169999999999999</v>
      </c>
      <c r="H58" s="26">
        <v>11.51265124</v>
      </c>
      <c r="I58" s="24">
        <f t="shared" si="10"/>
        <v>1875.0416666666631</v>
      </c>
      <c r="J58" s="15">
        <v>5.07</v>
      </c>
      <c r="K58" s="24">
        <f t="shared" si="0"/>
        <v>124.00691814928985</v>
      </c>
      <c r="L58" s="24">
        <f t="shared" si="1"/>
        <v>8.945432972223001</v>
      </c>
      <c r="M58" s="23">
        <f t="shared" si="11"/>
        <v>159.32680214182182</v>
      </c>
      <c r="N58" s="24">
        <f t="shared" si="2"/>
        <v>12.337868926879782</v>
      </c>
      <c r="O58" s="23">
        <f t="shared" si="3"/>
        <v>15.851963992832797</v>
      </c>
      <c r="P58" s="42" t="s">
        <v>10</v>
      </c>
      <c r="Q58" s="25"/>
      <c r="R58" s="41" t="s">
        <v>10</v>
      </c>
      <c r="S58" s="41"/>
      <c r="U58" s="15">
        <f t="shared" si="4"/>
        <v>1.0073431926888408</v>
      </c>
      <c r="V58" s="15">
        <f t="shared" si="12"/>
        <v>1.3693116973597868</v>
      </c>
      <c r="W58" s="13">
        <f t="shared" si="5"/>
        <v>8.9208398274062795E-2</v>
      </c>
      <c r="X58" s="13">
        <f t="shared" si="6"/>
        <v>8.972112928294762E-2</v>
      </c>
      <c r="Y58" s="13">
        <f t="shared" si="7"/>
        <v>-5.1273100888482581E-4</v>
      </c>
      <c r="AA58" s="63"/>
      <c r="AB58" s="39"/>
    </row>
    <row r="59" spans="1:28" hidden="1">
      <c r="A59" s="60">
        <v>1875.02</v>
      </c>
      <c r="B59" s="62">
        <f t="shared" si="8"/>
        <v>1875</v>
      </c>
      <c r="C59" s="62">
        <v>2</v>
      </c>
      <c r="D59" s="59">
        <f t="shared" si="9"/>
        <v>684863</v>
      </c>
      <c r="E59" s="26">
        <v>4.53</v>
      </c>
      <c r="F59" s="24">
        <v>0.32500000000000001</v>
      </c>
      <c r="G59" s="26">
        <v>0.44330000000000003</v>
      </c>
      <c r="H59" s="26">
        <v>11.51265124</v>
      </c>
      <c r="I59" s="24">
        <f t="shared" si="10"/>
        <v>1875.1249999999964</v>
      </c>
      <c r="J59" s="15">
        <f>J58*11/12+J70*1/12</f>
        <v>5.03</v>
      </c>
      <c r="K59" s="24">
        <f t="shared" si="0"/>
        <v>123.73377515777157</v>
      </c>
      <c r="L59" s="24">
        <f t="shared" si="1"/>
        <v>8.8771472243434353</v>
      </c>
      <c r="M59" s="23">
        <f t="shared" si="11"/>
        <v>159.92632480039512</v>
      </c>
      <c r="N59" s="24">
        <f t="shared" si="2"/>
        <v>12.108428814004446</v>
      </c>
      <c r="O59" s="23">
        <f t="shared" si="3"/>
        <v>15.650185382784802</v>
      </c>
      <c r="P59" s="42" t="s">
        <v>10</v>
      </c>
      <c r="Q59" s="25"/>
      <c r="R59" s="41" t="s">
        <v>10</v>
      </c>
      <c r="S59" s="41"/>
      <c r="U59" s="15">
        <f t="shared" si="4"/>
        <v>1.0073155682359349</v>
      </c>
      <c r="V59" s="15">
        <f t="shared" si="12"/>
        <v>1.3793668170045832</v>
      </c>
      <c r="W59" s="13">
        <f t="shared" si="5"/>
        <v>9.1463780582804022E-2</v>
      </c>
      <c r="X59" s="13">
        <f t="shared" si="6"/>
        <v>8.811211747288672E-2</v>
      </c>
      <c r="Y59" s="13">
        <f t="shared" si="7"/>
        <v>3.3516631099173022E-3</v>
      </c>
      <c r="AA59" s="63"/>
      <c r="AB59" s="39"/>
    </row>
    <row r="60" spans="1:28" hidden="1">
      <c r="A60" s="60">
        <v>1875.03</v>
      </c>
      <c r="B60" s="62">
        <f t="shared" si="8"/>
        <v>1875</v>
      </c>
      <c r="C60" s="62">
        <v>3</v>
      </c>
      <c r="D60" s="59">
        <f t="shared" si="9"/>
        <v>684891</v>
      </c>
      <c r="E60" s="26">
        <v>4.59</v>
      </c>
      <c r="F60" s="24">
        <v>0.32250000000000001</v>
      </c>
      <c r="G60" s="26">
        <v>0.435</v>
      </c>
      <c r="H60" s="26">
        <v>11.51265124</v>
      </c>
      <c r="I60" s="24">
        <f t="shared" si="10"/>
        <v>1875.2083333333296</v>
      </c>
      <c r="J60" s="15">
        <f>J58*10/12+J70*2/12</f>
        <v>4.99</v>
      </c>
      <c r="K60" s="24">
        <f t="shared" si="0"/>
        <v>125.37263310688114</v>
      </c>
      <c r="L60" s="24">
        <f t="shared" si="1"/>
        <v>8.8088614764638695</v>
      </c>
      <c r="M60" s="23">
        <f t="shared" si="11"/>
        <v>162.99334455029231</v>
      </c>
      <c r="N60" s="24">
        <f t="shared" si="2"/>
        <v>11.881720131044291</v>
      </c>
      <c r="O60" s="23">
        <f t="shared" si="3"/>
        <v>15.447081673066918</v>
      </c>
      <c r="P60" s="42" t="s">
        <v>10</v>
      </c>
      <c r="Q60" s="25"/>
      <c r="R60" s="41" t="s">
        <v>10</v>
      </c>
      <c r="S60" s="41"/>
      <c r="U60" s="15">
        <f t="shared" si="4"/>
        <v>1.0072879584453418</v>
      </c>
      <c r="V60" s="15">
        <f t="shared" si="12"/>
        <v>1.3894576690767646</v>
      </c>
      <c r="W60" s="13">
        <f t="shared" si="5"/>
        <v>9.2756125299535253E-2</v>
      </c>
      <c r="X60" s="13">
        <f t="shared" si="6"/>
        <v>9.0254177086700693E-2</v>
      </c>
      <c r="Y60" s="13">
        <f t="shared" si="7"/>
        <v>2.5019482128345594E-3</v>
      </c>
      <c r="AA60" s="63"/>
      <c r="AB60" s="39"/>
    </row>
    <row r="61" spans="1:28" hidden="1">
      <c r="A61" s="60">
        <v>1875.04</v>
      </c>
      <c r="B61" s="62">
        <f t="shared" si="8"/>
        <v>1875</v>
      </c>
      <c r="C61" s="62">
        <v>4</v>
      </c>
      <c r="D61" s="59">
        <f t="shared" si="9"/>
        <v>684922</v>
      </c>
      <c r="E61" s="26">
        <v>4.6500000000000004</v>
      </c>
      <c r="F61" s="24">
        <v>0.32</v>
      </c>
      <c r="G61" s="26">
        <v>0.42670000000000002</v>
      </c>
      <c r="H61" s="26">
        <v>11.60773554</v>
      </c>
      <c r="I61" s="24">
        <f t="shared" si="10"/>
        <v>1875.2916666666629</v>
      </c>
      <c r="J61" s="15">
        <f>J58*9/12+J70*3/12</f>
        <v>4.95</v>
      </c>
      <c r="K61" s="24">
        <f t="shared" si="0"/>
        <v>125.97108152241726</v>
      </c>
      <c r="L61" s="24">
        <f t="shared" si="1"/>
        <v>8.6689776531555971</v>
      </c>
      <c r="M61" s="23">
        <f t="shared" si="11"/>
        <v>164.71056072881947</v>
      </c>
      <c r="N61" s="24">
        <f t="shared" si="2"/>
        <v>11.559539889379666</v>
      </c>
      <c r="O61" s="23">
        <f t="shared" si="3"/>
        <v>15.114407798491884</v>
      </c>
      <c r="P61" s="42" t="s">
        <v>10</v>
      </c>
      <c r="Q61" s="25"/>
      <c r="R61" s="41" t="s">
        <v>10</v>
      </c>
      <c r="S61" s="41"/>
      <c r="U61" s="15">
        <f t="shared" si="4"/>
        <v>1.0072603633605304</v>
      </c>
      <c r="V61" s="15">
        <f t="shared" si="12"/>
        <v>1.3881193428160883</v>
      </c>
      <c r="W61" s="13">
        <f t="shared" si="5"/>
        <v>9.0695274841059437E-2</v>
      </c>
      <c r="X61" s="13">
        <f t="shared" si="6"/>
        <v>8.9529622959025668E-2</v>
      </c>
      <c r="Y61" s="13">
        <f t="shared" si="7"/>
        <v>1.1656518820337691E-3</v>
      </c>
      <c r="AA61" s="63"/>
      <c r="AB61" s="39"/>
    </row>
    <row r="62" spans="1:28" hidden="1">
      <c r="A62" s="60">
        <v>1875.05</v>
      </c>
      <c r="B62" s="62">
        <f t="shared" si="8"/>
        <v>1875</v>
      </c>
      <c r="C62" s="62">
        <v>5</v>
      </c>
      <c r="D62" s="59">
        <f t="shared" si="9"/>
        <v>684952</v>
      </c>
      <c r="E62" s="26">
        <v>4.47</v>
      </c>
      <c r="F62" s="24">
        <v>0.3175</v>
      </c>
      <c r="G62" s="26">
        <v>0.41830000000000001</v>
      </c>
      <c r="H62" s="26">
        <v>11.322320660000001</v>
      </c>
      <c r="I62" s="24">
        <f t="shared" si="10"/>
        <v>1875.3749999999961</v>
      </c>
      <c r="J62" s="15">
        <f>J58*8/12+J70*4/12</f>
        <v>4.91</v>
      </c>
      <c r="K62" s="24">
        <f t="shared" si="0"/>
        <v>124.14735832079853</v>
      </c>
      <c r="L62" s="24">
        <f t="shared" si="1"/>
        <v>8.818072990347547</v>
      </c>
      <c r="M62" s="23">
        <f t="shared" si="11"/>
        <v>163.28681603477597</v>
      </c>
      <c r="N62" s="24">
        <f t="shared" si="2"/>
        <v>11.617637580668909</v>
      </c>
      <c r="O62" s="23">
        <f t="shared" si="3"/>
        <v>15.280285267862814</v>
      </c>
      <c r="P62" s="42" t="s">
        <v>10</v>
      </c>
      <c r="Q62" s="25"/>
      <c r="R62" s="41" t="s">
        <v>10</v>
      </c>
      <c r="S62" s="41"/>
      <c r="U62" s="15">
        <f t="shared" si="4"/>
        <v>1.0072327830251093</v>
      </c>
      <c r="V62" s="15">
        <f t="shared" si="12"/>
        <v>1.4334435834246131</v>
      </c>
      <c r="W62" s="13">
        <f t="shared" si="5"/>
        <v>9.3516579038204428E-2</v>
      </c>
      <c r="X62" s="13">
        <f t="shared" si="6"/>
        <v>8.8992586834211185E-2</v>
      </c>
      <c r="Y62" s="13">
        <f t="shared" si="7"/>
        <v>4.5239922039932434E-3</v>
      </c>
      <c r="AA62" s="63"/>
      <c r="AB62" s="39"/>
    </row>
    <row r="63" spans="1:28" hidden="1">
      <c r="A63" s="60">
        <v>1875.06</v>
      </c>
      <c r="B63" s="62">
        <f t="shared" si="8"/>
        <v>1875</v>
      </c>
      <c r="C63" s="62">
        <v>6</v>
      </c>
      <c r="D63" s="59">
        <f t="shared" si="9"/>
        <v>684983</v>
      </c>
      <c r="E63" s="26">
        <v>4.38</v>
      </c>
      <c r="F63" s="24">
        <v>0.315</v>
      </c>
      <c r="G63" s="26">
        <v>0.41</v>
      </c>
      <c r="H63" s="26">
        <v>11.13207107</v>
      </c>
      <c r="I63" s="24">
        <f t="shared" si="10"/>
        <v>1875.4583333333294</v>
      </c>
      <c r="J63" s="15">
        <f>J58*7/12+J70*5/12</f>
        <v>4.87</v>
      </c>
      <c r="K63" s="24">
        <f t="shared" si="0"/>
        <v>123.72673434611841</v>
      </c>
      <c r="L63" s="24">
        <f t="shared" si="1"/>
        <v>8.8981555522893387</v>
      </c>
      <c r="M63" s="23">
        <f t="shared" si="11"/>
        <v>163.70887045350543</v>
      </c>
      <c r="N63" s="24">
        <f t="shared" si="2"/>
        <v>11.581726274408345</v>
      </c>
      <c r="O63" s="23">
        <f t="shared" si="3"/>
        <v>15.324346320990234</v>
      </c>
      <c r="P63" s="42" t="s">
        <v>10</v>
      </c>
      <c r="Q63" s="25"/>
      <c r="R63" s="41" t="s">
        <v>10</v>
      </c>
      <c r="S63" s="41"/>
      <c r="U63" s="15">
        <f t="shared" si="4"/>
        <v>1.0072052174828279</v>
      </c>
      <c r="V63" s="15">
        <f t="shared" si="12"/>
        <v>1.4684864298039291</v>
      </c>
      <c r="W63" s="13">
        <f t="shared" si="5"/>
        <v>9.5914444065068993E-2</v>
      </c>
      <c r="X63" s="13">
        <f t="shared" si="6"/>
        <v>8.9383604061397115E-2</v>
      </c>
      <c r="Y63" s="13">
        <f t="shared" si="7"/>
        <v>6.5308400036718783E-3</v>
      </c>
      <c r="AA63" s="63"/>
      <c r="AB63" s="39"/>
    </row>
    <row r="64" spans="1:28" hidden="1">
      <c r="A64" s="60">
        <v>1875.07</v>
      </c>
      <c r="B64" s="62">
        <f t="shared" si="8"/>
        <v>1875</v>
      </c>
      <c r="C64" s="62">
        <v>7</v>
      </c>
      <c r="D64" s="59">
        <f t="shared" si="9"/>
        <v>685013</v>
      </c>
      <c r="E64" s="26">
        <v>4.3899999999999997</v>
      </c>
      <c r="F64" s="24">
        <v>0.3125</v>
      </c>
      <c r="G64" s="26">
        <v>0.4017</v>
      </c>
      <c r="H64" s="26">
        <v>11.13207107</v>
      </c>
      <c r="I64" s="24">
        <f t="shared" si="10"/>
        <v>1875.5416666666626</v>
      </c>
      <c r="J64" s="15">
        <f>J58*6/12+J70*6/12</f>
        <v>4.83</v>
      </c>
      <c r="K64" s="24">
        <f t="shared" si="0"/>
        <v>124.00921547476251</v>
      </c>
      <c r="L64" s="24">
        <f t="shared" si="1"/>
        <v>8.8275352701283119</v>
      </c>
      <c r="M64" s="23">
        <f t="shared" si="11"/>
        <v>165.05598016566563</v>
      </c>
      <c r="N64" s="24">
        <f t="shared" si="2"/>
        <v>11.347266937633737</v>
      </c>
      <c r="O64" s="23">
        <f t="shared" si="3"/>
        <v>15.103186157755784</v>
      </c>
      <c r="P64" s="42" t="s">
        <v>10</v>
      </c>
      <c r="Q64" s="25"/>
      <c r="R64" s="41" t="s">
        <v>10</v>
      </c>
      <c r="S64" s="41"/>
      <c r="U64" s="15">
        <f t="shared" si="4"/>
        <v>1.0071776667775758</v>
      </c>
      <c r="V64" s="15">
        <f t="shared" si="12"/>
        <v>1.4790671939012479</v>
      </c>
      <c r="W64" s="13">
        <f t="shared" si="5"/>
        <v>9.8260060266824878E-2</v>
      </c>
      <c r="X64" s="13">
        <f t="shared" si="6"/>
        <v>8.7725444828712584E-2</v>
      </c>
      <c r="Y64" s="13">
        <f t="shared" si="7"/>
        <v>1.0534615438112294E-2</v>
      </c>
      <c r="AA64" s="63"/>
      <c r="AB64" s="39"/>
    </row>
    <row r="65" spans="1:28" hidden="1">
      <c r="A65" s="60">
        <v>1875.08</v>
      </c>
      <c r="B65" s="62">
        <f t="shared" si="8"/>
        <v>1875</v>
      </c>
      <c r="C65" s="62">
        <v>8</v>
      </c>
      <c r="D65" s="59">
        <f t="shared" si="9"/>
        <v>685044</v>
      </c>
      <c r="E65" s="26">
        <v>4.41</v>
      </c>
      <c r="F65" s="24">
        <v>0.31</v>
      </c>
      <c r="G65" s="26">
        <v>0.39329999999999998</v>
      </c>
      <c r="H65" s="26">
        <v>11.22715537</v>
      </c>
      <c r="I65" s="24">
        <f t="shared" si="10"/>
        <v>1875.6249999999959</v>
      </c>
      <c r="J65" s="15">
        <f>J58*5/12+J70*7/12</f>
        <v>4.79</v>
      </c>
      <c r="K65" s="24">
        <f t="shared" si="0"/>
        <v>123.51914214223616</v>
      </c>
      <c r="L65" s="24">
        <f t="shared" si="1"/>
        <v>8.6827514884565105</v>
      </c>
      <c r="M65" s="23">
        <f t="shared" si="11"/>
        <v>165.36675387487028</v>
      </c>
      <c r="N65" s="24">
        <f t="shared" si="2"/>
        <v>11.015890840032082</v>
      </c>
      <c r="O65" s="23">
        <f t="shared" si="3"/>
        <v>14.748014580269043</v>
      </c>
      <c r="P65" s="42" t="s">
        <v>10</v>
      </c>
      <c r="Q65" s="25"/>
      <c r="R65" s="41" t="s">
        <v>10</v>
      </c>
      <c r="S65" s="41"/>
      <c r="U65" s="15">
        <f t="shared" si="4"/>
        <v>1.0071501309533841</v>
      </c>
      <c r="V65" s="15">
        <f t="shared" si="12"/>
        <v>1.4770671144241894</v>
      </c>
      <c r="W65" s="13">
        <f t="shared" si="5"/>
        <v>0.10457179338880329</v>
      </c>
      <c r="X65" s="13">
        <f t="shared" si="6"/>
        <v>8.8298362154796584E-2</v>
      </c>
      <c r="Y65" s="13">
        <f t="shared" si="7"/>
        <v>1.6273431234006708E-2</v>
      </c>
      <c r="AA65" s="63"/>
      <c r="AB65" s="39"/>
    </row>
    <row r="66" spans="1:28" hidden="1">
      <c r="A66" s="60">
        <v>1875.09</v>
      </c>
      <c r="B66" s="62">
        <f t="shared" si="8"/>
        <v>1875</v>
      </c>
      <c r="C66" s="62">
        <v>9</v>
      </c>
      <c r="D66" s="59">
        <f t="shared" si="9"/>
        <v>685075</v>
      </c>
      <c r="E66" s="26">
        <v>4.37</v>
      </c>
      <c r="F66" s="24">
        <v>0.3075</v>
      </c>
      <c r="G66" s="26">
        <v>0.38500000000000001</v>
      </c>
      <c r="H66" s="26">
        <v>11.13207107</v>
      </c>
      <c r="I66" s="24">
        <f t="shared" si="10"/>
        <v>1875.7083333333292</v>
      </c>
      <c r="J66" s="15">
        <f>J58*4/12+J70*8/12</f>
        <v>4.75</v>
      </c>
      <c r="K66" s="24">
        <f t="shared" si="0"/>
        <v>123.44425321747431</v>
      </c>
      <c r="L66" s="24">
        <f t="shared" si="1"/>
        <v>8.6862947058062581</v>
      </c>
      <c r="M66" s="23">
        <f t="shared" si="11"/>
        <v>166.23558998918696</v>
      </c>
      <c r="N66" s="24">
        <f t="shared" si="2"/>
        <v>10.875523452798079</v>
      </c>
      <c r="O66" s="23">
        <f t="shared" si="3"/>
        <v>14.645469598589697</v>
      </c>
      <c r="P66" s="42" t="s">
        <v>10</v>
      </c>
      <c r="Q66" s="25"/>
      <c r="R66" s="41" t="s">
        <v>10</v>
      </c>
      <c r="S66" s="41"/>
      <c r="U66" s="15">
        <f t="shared" si="4"/>
        <v>1.0071226100544257</v>
      </c>
      <c r="V66" s="15">
        <f t="shared" si="12"/>
        <v>1.5003348770741327</v>
      </c>
      <c r="W66" s="13">
        <f t="shared" si="5"/>
        <v>0.10440819145589186</v>
      </c>
      <c r="X66" s="13">
        <f t="shared" si="6"/>
        <v>8.8325407366840913E-2</v>
      </c>
      <c r="Y66" s="13">
        <f t="shared" si="7"/>
        <v>1.608278408905095E-2</v>
      </c>
      <c r="AA66" s="63"/>
      <c r="AB66" s="39"/>
    </row>
    <row r="67" spans="1:28" hidden="1">
      <c r="A67" s="60">
        <v>1875.1</v>
      </c>
      <c r="B67" s="62">
        <f t="shared" si="8"/>
        <v>1875</v>
      </c>
      <c r="C67" s="62">
        <v>10</v>
      </c>
      <c r="D67" s="59">
        <f t="shared" si="9"/>
        <v>685105</v>
      </c>
      <c r="E67" s="26">
        <v>4.3</v>
      </c>
      <c r="F67" s="24">
        <v>0.30499999999999999</v>
      </c>
      <c r="G67" s="26">
        <v>0.37669999999999998</v>
      </c>
      <c r="H67" s="26">
        <v>11.13207107</v>
      </c>
      <c r="I67" s="24">
        <f t="shared" si="10"/>
        <v>1875.7916666666624</v>
      </c>
      <c r="J67" s="15">
        <f>J58*3/12+J70*9/12</f>
        <v>4.7100000000000009</v>
      </c>
      <c r="K67" s="24">
        <f t="shared" si="0"/>
        <v>121.46688531696556</v>
      </c>
      <c r="L67" s="24">
        <f t="shared" si="1"/>
        <v>8.6156744236452312</v>
      </c>
      <c r="M67" s="23">
        <f t="shared" si="11"/>
        <v>164.53963192961001</v>
      </c>
      <c r="N67" s="24">
        <f t="shared" si="2"/>
        <v>10.641064116023472</v>
      </c>
      <c r="O67" s="23">
        <f t="shared" si="3"/>
        <v>14.414437057647465</v>
      </c>
      <c r="P67" s="42" t="s">
        <v>10</v>
      </c>
      <c r="Q67" s="25"/>
      <c r="R67" s="41" t="s">
        <v>10</v>
      </c>
      <c r="S67" s="41"/>
      <c r="U67" s="15">
        <f t="shared" si="4"/>
        <v>1.0070951041250158</v>
      </c>
      <c r="V67" s="15">
        <f t="shared" si="12"/>
        <v>1.5110211773545867</v>
      </c>
      <c r="W67" s="13">
        <f t="shared" si="5"/>
        <v>0.1122718302690342</v>
      </c>
      <c r="X67" s="13">
        <f t="shared" si="6"/>
        <v>8.7976727736581273E-2</v>
      </c>
      <c r="Y67" s="13">
        <f t="shared" si="7"/>
        <v>2.4295102532452928E-2</v>
      </c>
      <c r="AA67" s="63"/>
      <c r="AB67" s="39"/>
    </row>
    <row r="68" spans="1:28" hidden="1">
      <c r="A68" s="60">
        <v>1875.11</v>
      </c>
      <c r="B68" s="62">
        <f t="shared" si="8"/>
        <v>1875</v>
      </c>
      <c r="C68" s="62">
        <v>11</v>
      </c>
      <c r="D68" s="59">
        <f t="shared" si="9"/>
        <v>685136</v>
      </c>
      <c r="E68" s="26">
        <v>4.37</v>
      </c>
      <c r="F68" s="24">
        <v>0.30249999999999999</v>
      </c>
      <c r="G68" s="26">
        <v>0.36830000000000002</v>
      </c>
      <c r="H68" s="26">
        <v>11.03690579</v>
      </c>
      <c r="I68" s="24">
        <f t="shared" si="10"/>
        <v>1875.8749999999957</v>
      </c>
      <c r="J68" s="15">
        <f>J58*2/12+J70*10/12</f>
        <v>4.67</v>
      </c>
      <c r="K68" s="24">
        <f t="shared" si="0"/>
        <v>124.50864636763382</v>
      </c>
      <c r="L68" s="24">
        <f t="shared" si="1"/>
        <v>8.6187335300249952</v>
      </c>
      <c r="M68" s="23">
        <f t="shared" si="11"/>
        <v>169.63293105368419</v>
      </c>
      <c r="N68" s="24">
        <f t="shared" si="2"/>
        <v>10.49348614581225</v>
      </c>
      <c r="O68" s="23">
        <f t="shared" si="3"/>
        <v>14.296523685828806</v>
      </c>
      <c r="P68" s="42" t="s">
        <v>10</v>
      </c>
      <c r="Q68" s="25"/>
      <c r="R68" s="41" t="s">
        <v>10</v>
      </c>
      <c r="S68" s="41"/>
      <c r="U68" s="15">
        <f t="shared" si="4"/>
        <v>1.0070676132096117</v>
      </c>
      <c r="V68" s="15">
        <f t="shared" si="12"/>
        <v>1.5348631899060345</v>
      </c>
      <c r="W68" s="13">
        <f t="shared" si="5"/>
        <v>0.11499503759337637</v>
      </c>
      <c r="X68" s="13">
        <f t="shared" si="6"/>
        <v>8.5396078743462667E-2</v>
      </c>
      <c r="Y68" s="13">
        <f t="shared" si="7"/>
        <v>2.9598958849913704E-2</v>
      </c>
      <c r="AA68" s="63"/>
      <c r="AB68" s="39"/>
    </row>
    <row r="69" spans="1:28" hidden="1">
      <c r="A69" s="60">
        <v>1875.12</v>
      </c>
      <c r="B69" s="62">
        <f t="shared" si="8"/>
        <v>1875</v>
      </c>
      <c r="C69" s="62">
        <v>12</v>
      </c>
      <c r="D69" s="59">
        <f t="shared" si="9"/>
        <v>685166</v>
      </c>
      <c r="E69" s="26">
        <v>4.37</v>
      </c>
      <c r="F69" s="24">
        <v>0.3</v>
      </c>
      <c r="G69" s="26">
        <v>0.36</v>
      </c>
      <c r="H69" s="26">
        <v>10.9417405</v>
      </c>
      <c r="I69" s="24">
        <f t="shared" si="10"/>
        <v>1875.9583333333289</v>
      </c>
      <c r="J69" s="15">
        <f>J58*1/12+J70*11/12</f>
        <v>4.63</v>
      </c>
      <c r="K69" s="24">
        <f t="shared" si="0"/>
        <v>125.59155465257106</v>
      </c>
      <c r="L69" s="24">
        <f t="shared" si="1"/>
        <v>8.6218458571559076</v>
      </c>
      <c r="M69" s="23">
        <f t="shared" si="11"/>
        <v>172.08718621858915</v>
      </c>
      <c r="N69" s="24">
        <f t="shared" si="2"/>
        <v>10.346215028587089</v>
      </c>
      <c r="O69" s="23">
        <f t="shared" si="3"/>
        <v>14.176518773156086</v>
      </c>
      <c r="P69" s="42" t="s">
        <v>10</v>
      </c>
      <c r="Q69" s="25"/>
      <c r="R69" s="41" t="s">
        <v>10</v>
      </c>
      <c r="S69" s="41"/>
      <c r="U69" s="15">
        <f t="shared" si="4"/>
        <v>1.0070401373528144</v>
      </c>
      <c r="V69" s="15">
        <f t="shared" si="12"/>
        <v>1.5591547604140388</v>
      </c>
      <c r="W69" s="13">
        <f t="shared" si="5"/>
        <v>0.11035320886148181</v>
      </c>
      <c r="X69" s="13">
        <f t="shared" si="6"/>
        <v>8.1565062593567994E-2</v>
      </c>
      <c r="Y69" s="13">
        <f t="shared" si="7"/>
        <v>2.8788146267913817E-2</v>
      </c>
      <c r="AA69" s="63"/>
      <c r="AB69" s="39"/>
    </row>
    <row r="70" spans="1:28" hidden="1">
      <c r="A70" s="60">
        <v>1876.01</v>
      </c>
      <c r="B70" s="62">
        <f t="shared" si="8"/>
        <v>1876</v>
      </c>
      <c r="C70" s="62">
        <v>1</v>
      </c>
      <c r="D70" s="59">
        <f t="shared" si="9"/>
        <v>685197</v>
      </c>
      <c r="E70" s="26">
        <v>4.46</v>
      </c>
      <c r="F70" s="24">
        <v>0.3</v>
      </c>
      <c r="G70" s="26">
        <v>0.3533</v>
      </c>
      <c r="H70" s="26">
        <v>10.846575209999999</v>
      </c>
      <c r="I70" s="24">
        <f t="shared" si="10"/>
        <v>1876.0416666666622</v>
      </c>
      <c r="J70" s="15">
        <v>4.59</v>
      </c>
      <c r="K70" s="24">
        <f t="shared" si="0"/>
        <v>129.30271286986266</v>
      </c>
      <c r="L70" s="24">
        <f t="shared" si="1"/>
        <v>8.6974918970759632</v>
      </c>
      <c r="M70" s="23">
        <f t="shared" si="11"/>
        <v>178.16538168044175</v>
      </c>
      <c r="N70" s="24">
        <f t="shared" si="2"/>
        <v>10.242746290789794</v>
      </c>
      <c r="O70" s="23">
        <f t="shared" si="3"/>
        <v>14.113414651950691</v>
      </c>
      <c r="P70" s="42" t="s">
        <v>10</v>
      </c>
      <c r="Q70" s="25"/>
      <c r="R70" s="41" t="s">
        <v>10</v>
      </c>
      <c r="S70" s="41"/>
      <c r="U70" s="15">
        <f t="shared" si="4"/>
        <v>1.0047535252938302</v>
      </c>
      <c r="V70" s="15">
        <f t="shared" si="12"/>
        <v>1.5839073864861757</v>
      </c>
      <c r="W70" s="13">
        <f t="shared" si="5"/>
        <v>0.10953518207915169</v>
      </c>
      <c r="X70" s="13">
        <f t="shared" si="6"/>
        <v>8.2824970216905935E-2</v>
      </c>
      <c r="Y70" s="13">
        <f t="shared" si="7"/>
        <v>2.6710211862245758E-2</v>
      </c>
      <c r="AA70" s="63"/>
      <c r="AB70" s="39"/>
    </row>
    <row r="71" spans="1:28" hidden="1">
      <c r="A71" s="60">
        <v>1876.02</v>
      </c>
      <c r="B71" s="62">
        <f t="shared" si="8"/>
        <v>1876</v>
      </c>
      <c r="C71" s="62">
        <v>2</v>
      </c>
      <c r="D71" s="59">
        <f t="shared" si="9"/>
        <v>685228</v>
      </c>
      <c r="E71" s="26">
        <v>4.5199999999999996</v>
      </c>
      <c r="F71" s="24">
        <v>0.3</v>
      </c>
      <c r="G71" s="26">
        <v>0.34670000000000001</v>
      </c>
      <c r="H71" s="26">
        <v>10.846575209999999</v>
      </c>
      <c r="I71" s="24">
        <f t="shared" si="10"/>
        <v>1876.1249999999955</v>
      </c>
      <c r="J71" s="15">
        <f>J70*11/12+J82*1/12</f>
        <v>4.5783333333333331</v>
      </c>
      <c r="K71" s="24">
        <f t="shared" si="0"/>
        <v>131.04221124927784</v>
      </c>
      <c r="L71" s="24">
        <f t="shared" si="1"/>
        <v>8.6974918970759632</v>
      </c>
      <c r="M71" s="23">
        <f t="shared" si="11"/>
        <v>181.56091025506899</v>
      </c>
      <c r="N71" s="24">
        <f t="shared" si="2"/>
        <v>10.051401469054122</v>
      </c>
      <c r="O71" s="23">
        <f t="shared" si="3"/>
        <v>13.926364510051421</v>
      </c>
      <c r="P71" s="42" t="s">
        <v>10</v>
      </c>
      <c r="Q71" s="25"/>
      <c r="R71" s="41" t="s">
        <v>10</v>
      </c>
      <c r="S71" s="41"/>
      <c r="U71" s="15">
        <f t="shared" si="4"/>
        <v>1.0047443025681573</v>
      </c>
      <c r="V71" s="15">
        <f t="shared" si="12"/>
        <v>1.5914365303109221</v>
      </c>
      <c r="W71" s="13">
        <f t="shared" si="5"/>
        <v>0.109966211808318</v>
      </c>
      <c r="X71" s="13">
        <f t="shared" si="6"/>
        <v>8.2501543111416442E-2</v>
      </c>
      <c r="Y71" s="13">
        <f t="shared" si="7"/>
        <v>2.7464668696901562E-2</v>
      </c>
      <c r="AA71" s="63"/>
      <c r="AB71" s="39"/>
    </row>
    <row r="72" spans="1:28" hidden="1">
      <c r="A72" s="60">
        <v>1876.03</v>
      </c>
      <c r="B72" s="62">
        <f t="shared" si="8"/>
        <v>1876</v>
      </c>
      <c r="C72" s="62">
        <v>3</v>
      </c>
      <c r="D72" s="59">
        <f t="shared" si="9"/>
        <v>685257</v>
      </c>
      <c r="E72" s="26">
        <v>4.51</v>
      </c>
      <c r="F72" s="24">
        <v>0.3</v>
      </c>
      <c r="G72" s="26">
        <v>0.34</v>
      </c>
      <c r="H72" s="26">
        <v>10.846575209999999</v>
      </c>
      <c r="I72" s="24">
        <f t="shared" si="10"/>
        <v>1876.2083333333287</v>
      </c>
      <c r="J72" s="15">
        <f>J70*10/12+J82*2/12</f>
        <v>4.5666666666666664</v>
      </c>
      <c r="K72" s="24">
        <f t="shared" si="0"/>
        <v>130.75229485270864</v>
      </c>
      <c r="L72" s="24">
        <f t="shared" si="1"/>
        <v>8.6974918970759632</v>
      </c>
      <c r="M72" s="23">
        <f t="shared" si="11"/>
        <v>182.16343539972078</v>
      </c>
      <c r="N72" s="24">
        <f t="shared" si="2"/>
        <v>9.8571574833527595</v>
      </c>
      <c r="O72" s="23">
        <f t="shared" si="3"/>
        <v>13.732941914834829</v>
      </c>
      <c r="P72" s="42" t="s">
        <v>10</v>
      </c>
      <c r="Q72" s="25"/>
      <c r="R72" s="41" t="s">
        <v>10</v>
      </c>
      <c r="S72" s="41"/>
      <c r="U72" s="15">
        <f t="shared" si="4"/>
        <v>1.0047350802178763</v>
      </c>
      <c r="V72" s="15">
        <f t="shared" si="12"/>
        <v>1.5989867867287357</v>
      </c>
      <c r="W72" s="13">
        <f t="shared" si="5"/>
        <v>0.10901821433351011</v>
      </c>
      <c r="X72" s="13">
        <f t="shared" si="6"/>
        <v>8.3477150939624822E-2</v>
      </c>
      <c r="Y72" s="13">
        <f t="shared" si="7"/>
        <v>2.5541063393885288E-2</v>
      </c>
      <c r="AA72" s="63"/>
      <c r="AB72" s="39"/>
    </row>
    <row r="73" spans="1:28" hidden="1">
      <c r="A73" s="60">
        <v>1876.04</v>
      </c>
      <c r="B73" s="62">
        <f t="shared" si="8"/>
        <v>1876</v>
      </c>
      <c r="C73" s="62">
        <v>4</v>
      </c>
      <c r="D73" s="59">
        <f t="shared" si="9"/>
        <v>685288</v>
      </c>
      <c r="E73" s="26">
        <v>4.34</v>
      </c>
      <c r="F73" s="24">
        <v>0.3</v>
      </c>
      <c r="G73" s="26">
        <v>0.33329999999999999</v>
      </c>
      <c r="H73" s="26">
        <v>10.751490909999999</v>
      </c>
      <c r="I73" s="24">
        <f t="shared" si="10"/>
        <v>1876.291666666662</v>
      </c>
      <c r="J73" s="15">
        <f>J70*9/12+J82*3/12</f>
        <v>4.5550000000000006</v>
      </c>
      <c r="K73" s="24">
        <f t="shared" si="0"/>
        <v>126.93647898921958</v>
      </c>
      <c r="L73" s="24">
        <f t="shared" si="1"/>
        <v>8.7744109900382199</v>
      </c>
      <c r="M73" s="23">
        <f t="shared" si="11"/>
        <v>177.8659654671074</v>
      </c>
      <c r="N73" s="24">
        <f t="shared" si="2"/>
        <v>9.7483706099324614</v>
      </c>
      <c r="O73" s="23">
        <f t="shared" si="3"/>
        <v>13.659614352577625</v>
      </c>
      <c r="P73" s="42" t="s">
        <v>10</v>
      </c>
      <c r="Q73" s="25"/>
      <c r="R73" s="41" t="s">
        <v>10</v>
      </c>
      <c r="S73" s="41"/>
      <c r="U73" s="15">
        <f t="shared" si="4"/>
        <v>1.0047258582433127</v>
      </c>
      <c r="V73" s="15">
        <f t="shared" si="12"/>
        <v>1.6207662356618915</v>
      </c>
      <c r="W73" s="13">
        <f t="shared" si="5"/>
        <v>0.11192838192299148</v>
      </c>
      <c r="X73" s="13">
        <f t="shared" si="6"/>
        <v>8.3517230858883851E-2</v>
      </c>
      <c r="Y73" s="13">
        <f t="shared" si="7"/>
        <v>2.8411151064107631E-2</v>
      </c>
      <c r="AA73" s="63"/>
      <c r="AB73" s="39"/>
    </row>
    <row r="74" spans="1:28" hidden="1">
      <c r="A74" s="60">
        <v>1876.05</v>
      </c>
      <c r="B74" s="62">
        <f t="shared" si="8"/>
        <v>1876</v>
      </c>
      <c r="C74" s="62">
        <v>5</v>
      </c>
      <c r="D74" s="59">
        <f t="shared" si="9"/>
        <v>685318</v>
      </c>
      <c r="E74" s="26">
        <v>4.18</v>
      </c>
      <c r="F74" s="24">
        <v>0.3</v>
      </c>
      <c r="G74" s="26">
        <v>0.32669999999999999</v>
      </c>
      <c r="H74" s="26">
        <v>10.370910739999999</v>
      </c>
      <c r="I74" s="24">
        <f t="shared" si="10"/>
        <v>1876.3749999999952</v>
      </c>
      <c r="J74" s="15">
        <f>J70*8/12+J82*4/12</f>
        <v>4.543333333333333</v>
      </c>
      <c r="K74" s="24">
        <f t="shared" ref="K74:K137" si="13">E74*$H$1851/H74</f>
        <v>126.74323720965707</v>
      </c>
      <c r="L74" s="24">
        <f t="shared" ref="L74:L137" si="14">F74*$H$1851/H74</f>
        <v>9.0964045844251498</v>
      </c>
      <c r="M74" s="23">
        <f t="shared" si="11"/>
        <v>178.65736336745996</v>
      </c>
      <c r="N74" s="24">
        <f t="shared" ref="N74:N137" si="15">G74*$H$1851/H74</f>
        <v>9.9059845924389887</v>
      </c>
      <c r="O74" s="23">
        <f t="shared" ref="O74:O137" si="16">N74*(M74/K74)</f>
        <v>13.96348340003569</v>
      </c>
      <c r="P74" s="42" t="s">
        <v>10</v>
      </c>
      <c r="Q74" s="25"/>
      <c r="R74" s="41" t="s">
        <v>10</v>
      </c>
      <c r="S74" s="41"/>
      <c r="U74" s="15">
        <f t="shared" ref="U74:U137" si="17">((J74/J75+J74/1200+((1+J75/1200)^(-119))*(1-J74/J75)))</f>
        <v>1.0047166366447913</v>
      </c>
      <c r="V74" s="15">
        <f t="shared" si="12"/>
        <v>1.6881839075548075</v>
      </c>
      <c r="W74" s="13">
        <f t="shared" ref="W74:W137" si="18">(($M194/$M74)^(1/10)-1)</f>
        <v>0.11241410249312955</v>
      </c>
      <c r="X74" s="13">
        <f t="shared" ref="X74:X137" si="19">(($V194/$V74)^(1/10)-1)</f>
        <v>8.1971734677914743E-2</v>
      </c>
      <c r="Y74" s="13">
        <f t="shared" ref="Y74:Y137" si="20">W74-X74</f>
        <v>3.044236781521481E-2</v>
      </c>
      <c r="AA74" s="63"/>
      <c r="AB74" s="39"/>
    </row>
    <row r="75" spans="1:28" hidden="1">
      <c r="A75" s="60">
        <v>1876.06</v>
      </c>
      <c r="B75" s="62">
        <f t="shared" ref="B75:B138" si="21">VALUE(LEFT(A75, 4))</f>
        <v>1876</v>
      </c>
      <c r="C75" s="62">
        <v>6</v>
      </c>
      <c r="D75" s="59">
        <f t="shared" ref="D75:D138" si="22">DATE(B75, VALUE(C75), 1)</f>
        <v>685349</v>
      </c>
      <c r="E75" s="26">
        <v>4.1500000000000004</v>
      </c>
      <c r="F75" s="24">
        <v>0.3</v>
      </c>
      <c r="G75" s="26">
        <v>0.32</v>
      </c>
      <c r="H75" s="26">
        <v>10.08541488</v>
      </c>
      <c r="I75" s="24">
        <f t="shared" ref="I75:I138" si="23">I74+1/12</f>
        <v>1876.4583333333285</v>
      </c>
      <c r="J75" s="15">
        <f>J70*7/12+J82*5/12</f>
        <v>4.5316666666666663</v>
      </c>
      <c r="K75" s="24">
        <f t="shared" si="13"/>
        <v>129.3956684506766</v>
      </c>
      <c r="L75" s="24">
        <f t="shared" si="14"/>
        <v>9.3539037434224035</v>
      </c>
      <c r="M75" s="23">
        <f t="shared" ref="M75:M138" si="24">M74*((K75+(L75/12))/K74)</f>
        <v>183.49500494265385</v>
      </c>
      <c r="N75" s="24">
        <f t="shared" si="15"/>
        <v>9.9774973263172306</v>
      </c>
      <c r="O75" s="23">
        <f t="shared" si="16"/>
        <v>14.149012429313066</v>
      </c>
      <c r="P75" s="42" t="s">
        <v>10</v>
      </c>
      <c r="Q75" s="25"/>
      <c r="R75" s="41" t="s">
        <v>10</v>
      </c>
      <c r="S75" s="41"/>
      <c r="U75" s="15">
        <f t="shared" si="17"/>
        <v>1.0047074154226387</v>
      </c>
      <c r="V75" s="15">
        <f t="shared" ref="V75:V138" si="25">V74*U74*H74/H75</f>
        <v>1.7441606243682406</v>
      </c>
      <c r="W75" s="13">
        <f t="shared" si="18"/>
        <v>0.11623666750572381</v>
      </c>
      <c r="X75" s="13">
        <f t="shared" si="19"/>
        <v>7.9999817603011891E-2</v>
      </c>
      <c r="Y75" s="13">
        <f t="shared" si="20"/>
        <v>3.6236849902711921E-2</v>
      </c>
      <c r="AA75" s="63"/>
      <c r="AB75" s="39"/>
    </row>
    <row r="76" spans="1:28" hidden="1">
      <c r="A76" s="60">
        <v>1876.07</v>
      </c>
      <c r="B76" s="62">
        <f t="shared" si="21"/>
        <v>1876</v>
      </c>
      <c r="C76" s="62">
        <v>7</v>
      </c>
      <c r="D76" s="59">
        <f t="shared" si="22"/>
        <v>685379</v>
      </c>
      <c r="E76" s="26">
        <v>4.0999999999999996</v>
      </c>
      <c r="F76" s="24">
        <v>0.3</v>
      </c>
      <c r="G76" s="26">
        <v>0.31330000000000002</v>
      </c>
      <c r="H76" s="26">
        <v>10.08541488</v>
      </c>
      <c r="I76" s="24">
        <f t="shared" si="23"/>
        <v>1876.5416666666617</v>
      </c>
      <c r="J76" s="15">
        <f>J70*6/12+J82*6/12</f>
        <v>4.5199999999999996</v>
      </c>
      <c r="K76" s="24">
        <f t="shared" si="13"/>
        <v>127.83668449343951</v>
      </c>
      <c r="L76" s="24">
        <f t="shared" si="14"/>
        <v>9.3539037434224035</v>
      </c>
      <c r="M76" s="23">
        <f t="shared" si="24"/>
        <v>182.38961334661374</v>
      </c>
      <c r="N76" s="24">
        <f t="shared" si="15"/>
        <v>9.7685934760474638</v>
      </c>
      <c r="O76" s="23">
        <f t="shared" si="16"/>
        <v>13.937235575974169</v>
      </c>
      <c r="P76" s="42" t="s">
        <v>10</v>
      </c>
      <c r="Q76" s="25"/>
      <c r="R76" s="41" t="s">
        <v>10</v>
      </c>
      <c r="S76" s="41"/>
      <c r="U76" s="15">
        <f t="shared" si="17"/>
        <v>1.0046981945771802</v>
      </c>
      <c r="V76" s="15">
        <f t="shared" si="25"/>
        <v>1.7523711129909509</v>
      </c>
      <c r="W76" s="13">
        <f t="shared" si="18"/>
        <v>0.11759364095515057</v>
      </c>
      <c r="X76" s="13">
        <f t="shared" si="19"/>
        <v>7.8330823946356265E-2</v>
      </c>
      <c r="Y76" s="13">
        <f t="shared" si="20"/>
        <v>3.9262817008794304E-2</v>
      </c>
      <c r="AA76" s="63"/>
      <c r="AB76" s="39"/>
    </row>
    <row r="77" spans="1:28" hidden="1">
      <c r="A77" s="60">
        <v>1876.08</v>
      </c>
      <c r="B77" s="62">
        <f t="shared" si="21"/>
        <v>1876</v>
      </c>
      <c r="C77" s="62">
        <v>8</v>
      </c>
      <c r="D77" s="59">
        <f t="shared" si="22"/>
        <v>685410</v>
      </c>
      <c r="E77" s="26">
        <v>3.93</v>
      </c>
      <c r="F77" s="24">
        <v>0.3</v>
      </c>
      <c r="G77" s="26">
        <v>0.30669999999999997</v>
      </c>
      <c r="H77" s="26">
        <v>10.180580170000001</v>
      </c>
      <c r="I77" s="24">
        <f t="shared" si="23"/>
        <v>1876.624999999995</v>
      </c>
      <c r="J77" s="15">
        <f>J70*5/12+J82*7/12</f>
        <v>4.5083333333333337</v>
      </c>
      <c r="K77" s="24">
        <f t="shared" si="13"/>
        <v>121.39070459282088</v>
      </c>
      <c r="L77" s="24">
        <f t="shared" si="14"/>
        <v>9.2664659994519738</v>
      </c>
      <c r="M77" s="23">
        <f t="shared" si="24"/>
        <v>174.29461680275247</v>
      </c>
      <c r="N77" s="24">
        <f t="shared" si="15"/>
        <v>9.4734170734397356</v>
      </c>
      <c r="O77" s="23">
        <f t="shared" si="16"/>
        <v>13.602076074657552</v>
      </c>
      <c r="P77" s="42" t="s">
        <v>10</v>
      </c>
      <c r="Q77" s="25"/>
      <c r="R77" s="41" t="s">
        <v>10</v>
      </c>
      <c r="S77" s="41"/>
      <c r="U77" s="15">
        <f t="shared" si="17"/>
        <v>1.0046889741087426</v>
      </c>
      <c r="V77" s="15">
        <f t="shared" si="25"/>
        <v>1.7441464460155387</v>
      </c>
      <c r="W77" s="13">
        <f t="shared" si="18"/>
        <v>0.12251791865412565</v>
      </c>
      <c r="X77" s="13">
        <f t="shared" si="19"/>
        <v>7.7695185070670192E-2</v>
      </c>
      <c r="Y77" s="13">
        <f t="shared" si="20"/>
        <v>4.4822733583455454E-2</v>
      </c>
      <c r="AA77" s="63"/>
      <c r="AB77" s="39"/>
    </row>
    <row r="78" spans="1:28" hidden="1">
      <c r="A78" s="60">
        <v>1876.09</v>
      </c>
      <c r="B78" s="62">
        <f t="shared" si="21"/>
        <v>1876</v>
      </c>
      <c r="C78" s="62">
        <v>9</v>
      </c>
      <c r="D78" s="59">
        <f t="shared" si="22"/>
        <v>685441</v>
      </c>
      <c r="E78" s="26">
        <v>3.69</v>
      </c>
      <c r="F78" s="24">
        <v>0.3</v>
      </c>
      <c r="G78" s="26">
        <v>0.3</v>
      </c>
      <c r="H78" s="26">
        <v>10.275745450000001</v>
      </c>
      <c r="I78" s="24">
        <f t="shared" si="23"/>
        <v>1876.7083333333283</v>
      </c>
      <c r="J78" s="15">
        <f>J70*4/12+J82*8/12</f>
        <v>4.496666666666667</v>
      </c>
      <c r="K78" s="24">
        <f t="shared" si="13"/>
        <v>112.92196810889277</v>
      </c>
      <c r="L78" s="24">
        <f t="shared" si="14"/>
        <v>9.1806478137311203</v>
      </c>
      <c r="M78" s="23">
        <f t="shared" si="24"/>
        <v>163.23355250037747</v>
      </c>
      <c r="N78" s="24">
        <f t="shared" si="15"/>
        <v>9.1806478137311203</v>
      </c>
      <c r="O78" s="23">
        <f t="shared" si="16"/>
        <v>13.271020528485975</v>
      </c>
      <c r="P78" s="42" t="s">
        <v>10</v>
      </c>
      <c r="Q78" s="25"/>
      <c r="R78" s="41" t="s">
        <v>10</v>
      </c>
      <c r="S78" s="41"/>
      <c r="U78" s="15">
        <f t="shared" si="17"/>
        <v>1.004679754017652</v>
      </c>
      <c r="V78" s="15">
        <f t="shared" si="25"/>
        <v>1.7360961513783471</v>
      </c>
      <c r="W78" s="13">
        <f t="shared" si="18"/>
        <v>0.13319853175354224</v>
      </c>
      <c r="X78" s="13">
        <f t="shared" si="19"/>
        <v>7.8391420705782089E-2</v>
      </c>
      <c r="Y78" s="13">
        <f t="shared" si="20"/>
        <v>5.4807111047760149E-2</v>
      </c>
      <c r="AA78" s="63"/>
      <c r="AB78" s="39"/>
    </row>
    <row r="79" spans="1:28" hidden="1">
      <c r="A79" s="60">
        <v>1876.1</v>
      </c>
      <c r="B79" s="62">
        <f t="shared" si="21"/>
        <v>1876</v>
      </c>
      <c r="C79" s="62">
        <v>10</v>
      </c>
      <c r="D79" s="59">
        <f t="shared" si="22"/>
        <v>685471</v>
      </c>
      <c r="E79" s="26">
        <v>3.67</v>
      </c>
      <c r="F79" s="24">
        <v>0.3</v>
      </c>
      <c r="G79" s="26">
        <v>0.29330000000000001</v>
      </c>
      <c r="H79" s="26">
        <v>10.465995039999999</v>
      </c>
      <c r="I79" s="24">
        <f t="shared" si="23"/>
        <v>1876.7916666666615</v>
      </c>
      <c r="J79" s="15">
        <f>J70*3/12+J82*9/12</f>
        <v>4.4850000000000003</v>
      </c>
      <c r="K79" s="24">
        <f t="shared" si="13"/>
        <v>110.26836871117037</v>
      </c>
      <c r="L79" s="24">
        <f t="shared" si="14"/>
        <v>9.013763109904934</v>
      </c>
      <c r="M79" s="23">
        <f t="shared" si="24"/>
        <v>160.48347578234325</v>
      </c>
      <c r="N79" s="24">
        <f t="shared" si="15"/>
        <v>8.8124557337837235</v>
      </c>
      <c r="O79" s="23">
        <f t="shared" si="16"/>
        <v>12.825559522332773</v>
      </c>
      <c r="P79" s="42" t="s">
        <v>10</v>
      </c>
      <c r="Q79" s="25"/>
      <c r="R79" s="41" t="s">
        <v>10</v>
      </c>
      <c r="S79" s="41"/>
      <c r="U79" s="15">
        <f t="shared" si="17"/>
        <v>1.0046705343042359</v>
      </c>
      <c r="V79" s="15">
        <f t="shared" si="25"/>
        <v>1.7125144225562385</v>
      </c>
      <c r="W79" s="13">
        <f t="shared" si="18"/>
        <v>0.13835154000468131</v>
      </c>
      <c r="X79" s="13">
        <f t="shared" si="19"/>
        <v>8.0066311899993803E-2</v>
      </c>
      <c r="Y79" s="13">
        <f t="shared" si="20"/>
        <v>5.8285228104687503E-2</v>
      </c>
      <c r="AA79" s="63"/>
      <c r="AB79" s="39"/>
    </row>
    <row r="80" spans="1:28" hidden="1">
      <c r="A80" s="60">
        <v>1876.11</v>
      </c>
      <c r="B80" s="62">
        <f t="shared" si="21"/>
        <v>1876</v>
      </c>
      <c r="C80" s="62">
        <v>11</v>
      </c>
      <c r="D80" s="59">
        <f t="shared" si="22"/>
        <v>685502</v>
      </c>
      <c r="E80" s="26">
        <v>3.6</v>
      </c>
      <c r="F80" s="24">
        <v>0.3</v>
      </c>
      <c r="G80" s="26">
        <v>0.28670000000000001</v>
      </c>
      <c r="H80" s="26">
        <v>10.56116033</v>
      </c>
      <c r="I80" s="24">
        <f t="shared" si="23"/>
        <v>1876.8749999999948</v>
      </c>
      <c r="J80" s="15">
        <f>J70*2/12+J82*10/12</f>
        <v>4.4733333333333336</v>
      </c>
      <c r="K80" s="24">
        <f t="shared" si="13"/>
        <v>107.19049466414079</v>
      </c>
      <c r="L80" s="24">
        <f t="shared" si="14"/>
        <v>8.9325412220117304</v>
      </c>
      <c r="M80" s="23">
        <f t="shared" si="24"/>
        <v>157.08732971714338</v>
      </c>
      <c r="N80" s="24">
        <f t="shared" si="15"/>
        <v>8.5365318945025432</v>
      </c>
      <c r="O80" s="23">
        <f t="shared" si="16"/>
        <v>12.510260397195832</v>
      </c>
      <c r="P80" s="42" t="s">
        <v>10</v>
      </c>
      <c r="Q80" s="25"/>
      <c r="R80" s="41" t="s">
        <v>10</v>
      </c>
      <c r="S80" s="41"/>
      <c r="U80" s="15">
        <f t="shared" si="17"/>
        <v>1.0046613149688211</v>
      </c>
      <c r="V80" s="15">
        <f t="shared" si="25"/>
        <v>1.7050094552280191</v>
      </c>
      <c r="W80" s="13">
        <f t="shared" si="18"/>
        <v>0.14394905408238179</v>
      </c>
      <c r="X80" s="13">
        <f t="shared" si="19"/>
        <v>8.074114453889969E-2</v>
      </c>
      <c r="Y80" s="13">
        <f t="shared" si="20"/>
        <v>6.3207909543482099E-2</v>
      </c>
      <c r="AA80" s="63"/>
      <c r="AB80" s="39"/>
    </row>
    <row r="81" spans="1:28" hidden="1">
      <c r="A81" s="60">
        <v>1876.12</v>
      </c>
      <c r="B81" s="62">
        <f t="shared" si="21"/>
        <v>1876</v>
      </c>
      <c r="C81" s="62">
        <v>12</v>
      </c>
      <c r="D81" s="59">
        <f t="shared" si="22"/>
        <v>685532</v>
      </c>
      <c r="E81" s="26">
        <v>3.58</v>
      </c>
      <c r="F81" s="24">
        <v>0.3</v>
      </c>
      <c r="G81" s="26">
        <v>0.28000000000000003</v>
      </c>
      <c r="H81" s="26">
        <v>10.751490909999999</v>
      </c>
      <c r="I81" s="24">
        <f t="shared" si="23"/>
        <v>1876.958333333328</v>
      </c>
      <c r="J81" s="15">
        <f>J70*1/12+J82*11/12</f>
        <v>4.4616666666666669</v>
      </c>
      <c r="K81" s="24">
        <f t="shared" si="13"/>
        <v>104.70797114778942</v>
      </c>
      <c r="L81" s="24">
        <f t="shared" si="14"/>
        <v>8.7744109900382199</v>
      </c>
      <c r="M81" s="23">
        <f t="shared" si="24"/>
        <v>154.52077200463202</v>
      </c>
      <c r="N81" s="24">
        <f t="shared" si="15"/>
        <v>8.1894502573690051</v>
      </c>
      <c r="O81" s="23">
        <f t="shared" si="16"/>
        <v>12.085423508742171</v>
      </c>
      <c r="P81" s="42" t="s">
        <v>10</v>
      </c>
      <c r="Q81" s="25"/>
      <c r="R81" s="41" t="s">
        <v>10</v>
      </c>
      <c r="S81" s="41"/>
      <c r="U81" s="15">
        <f t="shared" si="17"/>
        <v>1.0046520960117353</v>
      </c>
      <c r="V81" s="15">
        <f t="shared" si="25"/>
        <v>1.6826330509190333</v>
      </c>
      <c r="W81" s="13">
        <f t="shared" si="18"/>
        <v>0.14180043980962043</v>
      </c>
      <c r="X81" s="13">
        <f t="shared" si="19"/>
        <v>8.1044370213336769E-2</v>
      </c>
      <c r="Y81" s="13">
        <f t="shared" si="20"/>
        <v>6.0756069596283657E-2</v>
      </c>
      <c r="AA81" s="63"/>
      <c r="AB81" s="39"/>
    </row>
    <row r="82" spans="1:28" hidden="1">
      <c r="A82" s="60">
        <v>1877.01</v>
      </c>
      <c r="B82" s="62">
        <f t="shared" si="21"/>
        <v>1877</v>
      </c>
      <c r="C82" s="62">
        <v>1</v>
      </c>
      <c r="D82" s="59">
        <f t="shared" si="22"/>
        <v>685563</v>
      </c>
      <c r="E82" s="26">
        <v>3.55</v>
      </c>
      <c r="F82" s="24">
        <v>0.2908</v>
      </c>
      <c r="G82" s="26">
        <v>0.28170000000000001</v>
      </c>
      <c r="H82" s="26">
        <v>10.9417405</v>
      </c>
      <c r="I82" s="24">
        <f t="shared" si="23"/>
        <v>1877.0416666666613</v>
      </c>
      <c r="J82" s="15">
        <v>4.45</v>
      </c>
      <c r="K82" s="24">
        <f t="shared" si="13"/>
        <v>102.02517597634491</v>
      </c>
      <c r="L82" s="24">
        <f t="shared" si="14"/>
        <v>8.3574425842031275</v>
      </c>
      <c r="M82" s="23">
        <f t="shared" si="24"/>
        <v>151.58946660687263</v>
      </c>
      <c r="N82" s="24">
        <f t="shared" si="15"/>
        <v>8.0959132598693984</v>
      </c>
      <c r="O82" s="23">
        <f t="shared" si="16"/>
        <v>12.028944434691837</v>
      </c>
      <c r="P82" s="42" t="s">
        <v>10</v>
      </c>
      <c r="Q82" s="25"/>
      <c r="R82" s="41" t="s">
        <v>10</v>
      </c>
      <c r="S82" s="41"/>
      <c r="U82" s="15">
        <f t="shared" si="17"/>
        <v>1.004442533161084</v>
      </c>
      <c r="V82" s="15">
        <f t="shared" si="25"/>
        <v>1.6610679219869882</v>
      </c>
      <c r="W82" s="13">
        <f t="shared" si="18"/>
        <v>0.14039429114462587</v>
      </c>
      <c r="X82" s="13">
        <f t="shared" si="19"/>
        <v>8.0037070033219582E-2</v>
      </c>
      <c r="Y82" s="13">
        <f t="shared" si="20"/>
        <v>6.035722111140629E-2</v>
      </c>
      <c r="AA82" s="63"/>
      <c r="AB82" s="39"/>
    </row>
    <row r="83" spans="1:28" hidden="1">
      <c r="A83" s="60">
        <v>1877.02</v>
      </c>
      <c r="B83" s="62">
        <f t="shared" si="21"/>
        <v>1877</v>
      </c>
      <c r="C83" s="62">
        <v>2</v>
      </c>
      <c r="D83" s="59">
        <f t="shared" si="22"/>
        <v>685594</v>
      </c>
      <c r="E83" s="26">
        <v>3.34</v>
      </c>
      <c r="F83" s="24">
        <v>0.28170000000000001</v>
      </c>
      <c r="G83" s="26">
        <v>0.2833</v>
      </c>
      <c r="H83" s="26">
        <v>10.65632562</v>
      </c>
      <c r="I83" s="24">
        <f t="shared" si="23"/>
        <v>1877.1249999999945</v>
      </c>
      <c r="J83" s="15">
        <f>J82*11/12+J94*1/12</f>
        <v>4.440833333333333</v>
      </c>
      <c r="K83" s="24">
        <f t="shared" si="13"/>
        <v>98.56083958515525</v>
      </c>
      <c r="L83" s="24">
        <f t="shared" si="14"/>
        <v>8.3127510512389922</v>
      </c>
      <c r="M83" s="23">
        <f t="shared" si="24"/>
        <v>147.47140022268056</v>
      </c>
      <c r="N83" s="24">
        <f t="shared" si="15"/>
        <v>8.3599658246929582</v>
      </c>
      <c r="O83" s="23">
        <f t="shared" si="16"/>
        <v>12.508577150624371</v>
      </c>
      <c r="P83" s="42" t="s">
        <v>10</v>
      </c>
      <c r="Q83" s="25"/>
      <c r="R83" s="41" t="s">
        <v>10</v>
      </c>
      <c r="S83" s="41"/>
      <c r="U83" s="15">
        <f t="shared" si="17"/>
        <v>1.0044352053538859</v>
      </c>
      <c r="V83" s="15">
        <f t="shared" si="25"/>
        <v>1.7131343139871542</v>
      </c>
      <c r="W83" s="13">
        <f t="shared" si="18"/>
        <v>0.14175117808280069</v>
      </c>
      <c r="X83" s="13">
        <f t="shared" si="19"/>
        <v>7.5638237390101226E-2</v>
      </c>
      <c r="Y83" s="13">
        <f t="shared" si="20"/>
        <v>6.6112940692699462E-2</v>
      </c>
      <c r="AA83" s="63"/>
      <c r="AB83" s="39"/>
    </row>
    <row r="84" spans="1:28" hidden="1">
      <c r="A84" s="60">
        <v>1877.03</v>
      </c>
      <c r="B84" s="62">
        <f t="shared" si="21"/>
        <v>1877</v>
      </c>
      <c r="C84" s="62">
        <v>3</v>
      </c>
      <c r="D84" s="59">
        <f t="shared" si="22"/>
        <v>685622</v>
      </c>
      <c r="E84" s="26">
        <v>3.17</v>
      </c>
      <c r="F84" s="24">
        <v>0.27250000000000002</v>
      </c>
      <c r="G84" s="26">
        <v>0.28499999999999998</v>
      </c>
      <c r="H84" s="26">
        <v>10.180580170000001</v>
      </c>
      <c r="I84" s="24">
        <f t="shared" si="23"/>
        <v>1877.2083333333278</v>
      </c>
      <c r="J84" s="15">
        <f>J82*10/12+J94*2/12</f>
        <v>4.4316666666666666</v>
      </c>
      <c r="K84" s="24">
        <f t="shared" si="13"/>
        <v>97.915657394209205</v>
      </c>
      <c r="L84" s="24">
        <f t="shared" si="14"/>
        <v>8.417039949502211</v>
      </c>
      <c r="M84" s="23">
        <f t="shared" si="24"/>
        <v>147.55554589210635</v>
      </c>
      <c r="N84" s="24">
        <f t="shared" si="15"/>
        <v>8.8031426994793751</v>
      </c>
      <c r="O84" s="23">
        <f t="shared" si="16"/>
        <v>13.266034883044259</v>
      </c>
      <c r="P84" s="42" t="s">
        <v>10</v>
      </c>
      <c r="Q84" s="25"/>
      <c r="R84" s="41" t="s">
        <v>10</v>
      </c>
      <c r="S84" s="41"/>
      <c r="U84" s="15">
        <f t="shared" si="17"/>
        <v>1.0044278777306086</v>
      </c>
      <c r="V84" s="15">
        <f t="shared" si="25"/>
        <v>1.8011434150689984</v>
      </c>
      <c r="W84" s="13">
        <f t="shared" si="18"/>
        <v>0.14471927044295541</v>
      </c>
      <c r="X84" s="13">
        <f t="shared" si="19"/>
        <v>7.0466246038505931E-2</v>
      </c>
      <c r="Y84" s="13">
        <f t="shared" si="20"/>
        <v>7.4253024404449475E-2</v>
      </c>
      <c r="AA84" s="63"/>
      <c r="AB84" s="39"/>
    </row>
    <row r="85" spans="1:28" hidden="1">
      <c r="A85" s="60">
        <v>1877.04</v>
      </c>
      <c r="B85" s="62">
        <f t="shared" si="21"/>
        <v>1877</v>
      </c>
      <c r="C85" s="62">
        <v>4</v>
      </c>
      <c r="D85" s="59">
        <f t="shared" si="22"/>
        <v>685653</v>
      </c>
      <c r="E85" s="26">
        <v>2.94</v>
      </c>
      <c r="F85" s="24">
        <v>0.26329999999999998</v>
      </c>
      <c r="G85" s="26">
        <v>0.28670000000000001</v>
      </c>
      <c r="H85" s="26">
        <v>10.465995039999999</v>
      </c>
      <c r="I85" s="24">
        <f t="shared" si="23"/>
        <v>1877.2916666666611</v>
      </c>
      <c r="J85" s="15">
        <f>J82*9/12+J94*3/12</f>
        <v>4.4225000000000003</v>
      </c>
      <c r="K85" s="24">
        <f t="shared" si="13"/>
        <v>88.334878477068358</v>
      </c>
      <c r="L85" s="24">
        <f t="shared" si="14"/>
        <v>7.9110794227932306</v>
      </c>
      <c r="M85" s="23">
        <f t="shared" si="24"/>
        <v>134.11111700312003</v>
      </c>
      <c r="N85" s="24">
        <f t="shared" si="15"/>
        <v>8.6141529453658165</v>
      </c>
      <c r="O85" s="23">
        <f t="shared" si="16"/>
        <v>13.078114709113782</v>
      </c>
      <c r="P85" s="42" t="s">
        <v>10</v>
      </c>
      <c r="Q85" s="25"/>
      <c r="R85" s="41" t="s">
        <v>10</v>
      </c>
      <c r="S85" s="41"/>
      <c r="U85" s="15">
        <f t="shared" si="17"/>
        <v>1.0044205502913774</v>
      </c>
      <c r="V85" s="15">
        <f t="shared" si="25"/>
        <v>1.7597827500645762</v>
      </c>
      <c r="W85" s="13">
        <f t="shared" si="18"/>
        <v>0.15871290353602885</v>
      </c>
      <c r="X85" s="13">
        <f t="shared" si="19"/>
        <v>7.3160830614048544E-2</v>
      </c>
      <c r="Y85" s="13">
        <f t="shared" si="20"/>
        <v>8.5552072921980304E-2</v>
      </c>
      <c r="AA85" s="63"/>
      <c r="AB85" s="39"/>
    </row>
    <row r="86" spans="1:28" hidden="1">
      <c r="A86" s="60">
        <v>1877.05</v>
      </c>
      <c r="B86" s="62">
        <f t="shared" si="21"/>
        <v>1877</v>
      </c>
      <c r="C86" s="62">
        <v>5</v>
      </c>
      <c r="D86" s="59">
        <f t="shared" si="22"/>
        <v>685683</v>
      </c>
      <c r="E86" s="26">
        <v>2.94</v>
      </c>
      <c r="F86" s="24">
        <v>0.25419999999999998</v>
      </c>
      <c r="G86" s="26">
        <v>0.2883</v>
      </c>
      <c r="H86" s="26">
        <v>10.65632562</v>
      </c>
      <c r="I86" s="24">
        <f t="shared" si="23"/>
        <v>1877.3749999999943</v>
      </c>
      <c r="J86" s="15">
        <f>J82*8/12+J94*4/12</f>
        <v>4.4133333333333331</v>
      </c>
      <c r="K86" s="24">
        <f t="shared" si="13"/>
        <v>86.757146221663604</v>
      </c>
      <c r="L86" s="24">
        <f t="shared" si="14"/>
        <v>7.5012471324989409</v>
      </c>
      <c r="M86" s="23">
        <f t="shared" si="24"/>
        <v>132.66482476477887</v>
      </c>
      <c r="N86" s="24">
        <f t="shared" si="15"/>
        <v>8.5075119917366049</v>
      </c>
      <c r="O86" s="23">
        <f t="shared" si="16"/>
        <v>13.009275163158417</v>
      </c>
      <c r="P86" s="42" t="s">
        <v>10</v>
      </c>
      <c r="Q86" s="25"/>
      <c r="R86" s="41" t="s">
        <v>10</v>
      </c>
      <c r="S86" s="41"/>
      <c r="U86" s="15">
        <f t="shared" si="17"/>
        <v>1.0044132230363174</v>
      </c>
      <c r="V86" s="15">
        <f t="shared" si="25"/>
        <v>1.7359918744254137</v>
      </c>
      <c r="W86" s="13">
        <f t="shared" si="18"/>
        <v>0.16233557057379455</v>
      </c>
      <c r="X86" s="13">
        <f t="shared" si="19"/>
        <v>7.482890996850311E-2</v>
      </c>
      <c r="Y86" s="13">
        <f t="shared" si="20"/>
        <v>8.7506660605291442E-2</v>
      </c>
      <c r="AA86" s="63"/>
      <c r="AB86" s="39"/>
    </row>
    <row r="87" spans="1:28" hidden="1">
      <c r="A87" s="60">
        <v>1877.06</v>
      </c>
      <c r="B87" s="62">
        <f t="shared" si="21"/>
        <v>1877</v>
      </c>
      <c r="C87" s="62">
        <v>6</v>
      </c>
      <c r="D87" s="59">
        <f t="shared" si="22"/>
        <v>685714</v>
      </c>
      <c r="E87" s="26">
        <v>2.73</v>
      </c>
      <c r="F87" s="24">
        <v>0.245</v>
      </c>
      <c r="G87" s="26">
        <v>0.28999999999999998</v>
      </c>
      <c r="H87" s="26">
        <v>10.08541488</v>
      </c>
      <c r="I87" s="24">
        <f t="shared" si="23"/>
        <v>1877.4583333333276</v>
      </c>
      <c r="J87" s="15">
        <f>J82*7/12+J94*5/12</f>
        <v>4.4041666666666668</v>
      </c>
      <c r="K87" s="24">
        <f t="shared" si="13"/>
        <v>85.120524065143869</v>
      </c>
      <c r="L87" s="24">
        <f t="shared" si="14"/>
        <v>7.6390213904616298</v>
      </c>
      <c r="M87" s="23">
        <f t="shared" si="24"/>
        <v>131.13561657232776</v>
      </c>
      <c r="N87" s="24">
        <f t="shared" si="15"/>
        <v>9.0421069519749899</v>
      </c>
      <c r="O87" s="23">
        <f t="shared" si="16"/>
        <v>13.930157071785734</v>
      </c>
      <c r="P87" s="42" t="s">
        <v>10</v>
      </c>
      <c r="Q87" s="25"/>
      <c r="R87" s="41" t="s">
        <v>10</v>
      </c>
      <c r="S87" s="41"/>
      <c r="U87" s="15">
        <f t="shared" si="17"/>
        <v>1.0044058959655546</v>
      </c>
      <c r="V87" s="15">
        <f t="shared" si="25"/>
        <v>1.8423571486255097</v>
      </c>
      <c r="W87" s="13">
        <f t="shared" si="18"/>
        <v>0.16205707677969516</v>
      </c>
      <c r="X87" s="13">
        <f t="shared" si="19"/>
        <v>6.9928055828592628E-2</v>
      </c>
      <c r="Y87" s="13">
        <f t="shared" si="20"/>
        <v>9.2129020951102536E-2</v>
      </c>
      <c r="AA87" s="63"/>
      <c r="AB87" s="39"/>
    </row>
    <row r="88" spans="1:28" hidden="1">
      <c r="A88" s="60">
        <v>1877.07</v>
      </c>
      <c r="B88" s="62">
        <f t="shared" si="21"/>
        <v>1877</v>
      </c>
      <c r="C88" s="62">
        <v>7</v>
      </c>
      <c r="D88" s="59">
        <f t="shared" si="22"/>
        <v>685744</v>
      </c>
      <c r="E88" s="26">
        <v>2.85</v>
      </c>
      <c r="F88" s="24">
        <v>0.23580000000000001</v>
      </c>
      <c r="G88" s="26">
        <v>0.29170000000000001</v>
      </c>
      <c r="H88" s="26">
        <v>10.180580170000001</v>
      </c>
      <c r="I88" s="24">
        <f t="shared" si="23"/>
        <v>1877.5416666666608</v>
      </c>
      <c r="J88" s="15">
        <f>J82*6/12+J94*6/12</f>
        <v>4.3949999999999996</v>
      </c>
      <c r="K88" s="24">
        <f t="shared" si="13"/>
        <v>88.031426994793762</v>
      </c>
      <c r="L88" s="24">
        <f t="shared" si="14"/>
        <v>7.2834422755692518</v>
      </c>
      <c r="M88" s="23">
        <f t="shared" si="24"/>
        <v>136.55518229978296</v>
      </c>
      <c r="N88" s="24">
        <f t="shared" si="15"/>
        <v>9.0100937734671369</v>
      </c>
      <c r="O88" s="23">
        <f t="shared" si="16"/>
        <v>13.976542693630416</v>
      </c>
      <c r="P88" s="42" t="s">
        <v>10</v>
      </c>
      <c r="Q88" s="25"/>
      <c r="R88" s="41" t="s">
        <v>10</v>
      </c>
      <c r="S88" s="41"/>
      <c r="U88" s="15">
        <f t="shared" si="17"/>
        <v>1.0043985690792139</v>
      </c>
      <c r="V88" s="15">
        <f t="shared" si="25"/>
        <v>1.8331766521383228</v>
      </c>
      <c r="W88" s="13">
        <f t="shared" si="18"/>
        <v>0.15629330873783354</v>
      </c>
      <c r="X88" s="13">
        <f t="shared" si="19"/>
        <v>7.1953547612414237E-2</v>
      </c>
      <c r="Y88" s="13">
        <f t="shared" si="20"/>
        <v>8.4339761125419299E-2</v>
      </c>
      <c r="AA88" s="63"/>
      <c r="AB88" s="39"/>
    </row>
    <row r="89" spans="1:28" hidden="1">
      <c r="A89" s="60">
        <v>1877.08</v>
      </c>
      <c r="B89" s="62">
        <f t="shared" si="21"/>
        <v>1877</v>
      </c>
      <c r="C89" s="62">
        <v>8</v>
      </c>
      <c r="D89" s="59">
        <f t="shared" si="22"/>
        <v>685775</v>
      </c>
      <c r="E89" s="26">
        <v>3.05</v>
      </c>
      <c r="F89" s="24">
        <v>0.22670000000000001</v>
      </c>
      <c r="G89" s="26">
        <v>0.29330000000000001</v>
      </c>
      <c r="H89" s="26">
        <v>9.8000000000000007</v>
      </c>
      <c r="I89" s="24">
        <f t="shared" si="23"/>
        <v>1877.6249999999941</v>
      </c>
      <c r="J89" s="15">
        <f>J82*5/12+J94*7/12</f>
        <v>4.3858333333333333</v>
      </c>
      <c r="K89" s="24">
        <f t="shared" si="13"/>
        <v>97.867653061224487</v>
      </c>
      <c r="L89" s="24">
        <f t="shared" si="14"/>
        <v>7.2742940816326547</v>
      </c>
      <c r="M89" s="23">
        <f t="shared" si="24"/>
        <v>152.75355870380611</v>
      </c>
      <c r="N89" s="24">
        <f t="shared" si="15"/>
        <v>9.4113385714285709</v>
      </c>
      <c r="O89" s="23">
        <f t="shared" si="16"/>
        <v>14.68938320256601</v>
      </c>
      <c r="P89" s="42" t="s">
        <v>10</v>
      </c>
      <c r="Q89" s="25"/>
      <c r="R89" s="41" t="s">
        <v>10</v>
      </c>
      <c r="S89" s="41"/>
      <c r="U89" s="15">
        <f t="shared" si="17"/>
        <v>1.0043912423774213</v>
      </c>
      <c r="V89" s="15">
        <f t="shared" si="25"/>
        <v>1.9127440302159064</v>
      </c>
      <c r="W89" s="13">
        <f t="shared" si="18"/>
        <v>0.13955989189381079</v>
      </c>
      <c r="X89" s="13">
        <f t="shared" si="19"/>
        <v>6.6339364450650917E-2</v>
      </c>
      <c r="Y89" s="13">
        <f t="shared" si="20"/>
        <v>7.3220527443159877E-2</v>
      </c>
      <c r="AA89" s="63"/>
      <c r="AB89" s="39"/>
    </row>
    <row r="90" spans="1:28" hidden="1">
      <c r="A90" s="60">
        <v>1877.09</v>
      </c>
      <c r="B90" s="62">
        <f t="shared" si="21"/>
        <v>1877</v>
      </c>
      <c r="C90" s="62">
        <v>9</v>
      </c>
      <c r="D90" s="59">
        <f t="shared" si="22"/>
        <v>685806</v>
      </c>
      <c r="E90" s="26">
        <v>3.24</v>
      </c>
      <c r="F90" s="24">
        <v>0.2175</v>
      </c>
      <c r="G90" s="26">
        <v>0.29499999999999998</v>
      </c>
      <c r="H90" s="26">
        <v>9.7048347110000002</v>
      </c>
      <c r="I90" s="24">
        <f t="shared" si="23"/>
        <v>1877.7083333333273</v>
      </c>
      <c r="J90" s="15">
        <f>J82*4/12+J94*8/12</f>
        <v>4.3766666666666669</v>
      </c>
      <c r="K90" s="24">
        <f t="shared" si="13"/>
        <v>104.98379728664295</v>
      </c>
      <c r="L90" s="24">
        <f t="shared" si="14"/>
        <v>7.0475234289644577</v>
      </c>
      <c r="M90" s="23">
        <f t="shared" si="24"/>
        <v>164.7772203345252</v>
      </c>
      <c r="N90" s="24">
        <f t="shared" si="15"/>
        <v>9.558709938135701</v>
      </c>
      <c r="O90" s="23">
        <f t="shared" si="16"/>
        <v>15.00286419712498</v>
      </c>
      <c r="P90" s="42" t="s">
        <v>10</v>
      </c>
      <c r="Q90" s="25"/>
      <c r="R90" s="41" t="s">
        <v>10</v>
      </c>
      <c r="S90" s="41"/>
      <c r="U90" s="15">
        <f t="shared" si="17"/>
        <v>1.0043839158603021</v>
      </c>
      <c r="V90" s="15">
        <f t="shared" si="25"/>
        <v>1.9399820211954759</v>
      </c>
      <c r="W90" s="13">
        <f t="shared" si="18"/>
        <v>0.13127468006042053</v>
      </c>
      <c r="X90" s="13">
        <f t="shared" si="19"/>
        <v>6.6318028704753784E-2</v>
      </c>
      <c r="Y90" s="13">
        <f t="shared" si="20"/>
        <v>6.495665135566675E-2</v>
      </c>
      <c r="AA90" s="63"/>
      <c r="AB90" s="39"/>
    </row>
    <row r="91" spans="1:28" hidden="1">
      <c r="A91" s="60">
        <v>1877.1</v>
      </c>
      <c r="B91" s="62">
        <f t="shared" si="21"/>
        <v>1877</v>
      </c>
      <c r="C91" s="62">
        <v>10</v>
      </c>
      <c r="D91" s="59">
        <f t="shared" si="22"/>
        <v>685836</v>
      </c>
      <c r="E91" s="26">
        <v>3.31</v>
      </c>
      <c r="F91" s="24">
        <v>0.20830000000000001</v>
      </c>
      <c r="G91" s="26">
        <v>0.29670000000000002</v>
      </c>
      <c r="H91" s="26">
        <v>9.7048347110000002</v>
      </c>
      <c r="I91" s="24">
        <f t="shared" si="23"/>
        <v>1877.7916666666606</v>
      </c>
      <c r="J91" s="15">
        <f>J82*3/12+J94*9/12</f>
        <v>4.3675000000000006</v>
      </c>
      <c r="K91" s="24">
        <f t="shared" si="13"/>
        <v>107.25196574653955</v>
      </c>
      <c r="L91" s="24">
        <f t="shared" si="14"/>
        <v>6.7494212885209031</v>
      </c>
      <c r="M91" s="23">
        <f t="shared" si="24"/>
        <v>169.22001766160037</v>
      </c>
      <c r="N91" s="24">
        <f t="shared" si="15"/>
        <v>9.6137940293046178</v>
      </c>
      <c r="O91" s="23">
        <f t="shared" si="16"/>
        <v>15.168452942657652</v>
      </c>
      <c r="P91" s="42" t="s">
        <v>10</v>
      </c>
      <c r="Q91" s="25"/>
      <c r="R91" s="41" t="s">
        <v>10</v>
      </c>
      <c r="S91" s="41"/>
      <c r="U91" s="15">
        <f t="shared" si="17"/>
        <v>1.0043765895279828</v>
      </c>
      <c r="V91" s="15">
        <f t="shared" si="25"/>
        <v>1.9484867391468959</v>
      </c>
      <c r="W91" s="13">
        <f t="shared" si="18"/>
        <v>0.12353034304649135</v>
      </c>
      <c r="X91" s="13">
        <f t="shared" si="19"/>
        <v>6.4786319405561565E-2</v>
      </c>
      <c r="Y91" s="13">
        <f t="shared" si="20"/>
        <v>5.8744023640929788E-2</v>
      </c>
      <c r="AA91" s="63"/>
      <c r="AB91" s="39"/>
    </row>
    <row r="92" spans="1:28" hidden="1">
      <c r="A92" s="60">
        <v>1877.11</v>
      </c>
      <c r="B92" s="62">
        <f t="shared" si="21"/>
        <v>1877</v>
      </c>
      <c r="C92" s="62">
        <v>11</v>
      </c>
      <c r="D92" s="59">
        <f t="shared" si="22"/>
        <v>685867</v>
      </c>
      <c r="E92" s="26">
        <v>3.26</v>
      </c>
      <c r="F92" s="24">
        <v>0.19919999999999999</v>
      </c>
      <c r="G92" s="26">
        <v>0.29830000000000001</v>
      </c>
      <c r="H92" s="26">
        <v>9.5145851239999999</v>
      </c>
      <c r="I92" s="24">
        <f t="shared" si="23"/>
        <v>1877.8749999999939</v>
      </c>
      <c r="J92" s="15">
        <f>J82*2/12+J94*10/12</f>
        <v>4.3583333333333334</v>
      </c>
      <c r="K92" s="24">
        <f t="shared" si="13"/>
        <v>107.74401475626547</v>
      </c>
      <c r="L92" s="24">
        <f t="shared" si="14"/>
        <v>6.5836220059656698</v>
      </c>
      <c r="M92" s="23">
        <f t="shared" si="24"/>
        <v>170.86198845036523</v>
      </c>
      <c r="N92" s="24">
        <f t="shared" si="15"/>
        <v>9.8589078533110417</v>
      </c>
      <c r="O92" s="23">
        <f t="shared" si="16"/>
        <v>15.634396059737409</v>
      </c>
      <c r="P92" s="42" t="s">
        <v>10</v>
      </c>
      <c r="Q92" s="25"/>
      <c r="R92" s="41" t="s">
        <v>10</v>
      </c>
      <c r="S92" s="41"/>
      <c r="U92" s="15">
        <f t="shared" si="17"/>
        <v>1.0043692633805883</v>
      </c>
      <c r="V92" s="15">
        <f t="shared" si="25"/>
        <v>1.9961460925673595</v>
      </c>
      <c r="W92" s="13">
        <f t="shared" si="18"/>
        <v>0.12369224054914918</v>
      </c>
      <c r="X92" s="13">
        <f t="shared" si="19"/>
        <v>6.1170700598773164E-2</v>
      </c>
      <c r="Y92" s="13">
        <f t="shared" si="20"/>
        <v>6.2521539950376015E-2</v>
      </c>
      <c r="AA92" s="63"/>
      <c r="AB92" s="39"/>
    </row>
    <row r="93" spans="1:28" hidden="1">
      <c r="A93" s="60">
        <v>1877.12</v>
      </c>
      <c r="B93" s="62">
        <f t="shared" si="21"/>
        <v>1877</v>
      </c>
      <c r="C93" s="62">
        <v>12</v>
      </c>
      <c r="D93" s="59">
        <f t="shared" si="22"/>
        <v>685897</v>
      </c>
      <c r="E93" s="26">
        <v>3.25</v>
      </c>
      <c r="F93" s="24">
        <v>0.19</v>
      </c>
      <c r="G93" s="26">
        <v>0.3</v>
      </c>
      <c r="H93" s="26">
        <v>9.5145851239999999</v>
      </c>
      <c r="I93" s="24">
        <f t="shared" si="23"/>
        <v>1877.9583333333271</v>
      </c>
      <c r="J93" s="15">
        <f>J82*1/12+J94*11/12</f>
        <v>4.3491666666666662</v>
      </c>
      <c r="K93" s="24">
        <f t="shared" si="13"/>
        <v>107.41351164351622</v>
      </c>
      <c r="L93" s="24">
        <f t="shared" si="14"/>
        <v>6.2795591422363319</v>
      </c>
      <c r="M93" s="23">
        <f t="shared" si="24"/>
        <v>171.16772309227545</v>
      </c>
      <c r="N93" s="24">
        <f t="shared" si="15"/>
        <v>9.9150933824784193</v>
      </c>
      <c r="O93" s="23">
        <f t="shared" si="16"/>
        <v>15.800097516210039</v>
      </c>
      <c r="P93" s="42" t="s">
        <v>10</v>
      </c>
      <c r="Q93" s="25"/>
      <c r="R93" s="41" t="s">
        <v>10</v>
      </c>
      <c r="S93" s="41"/>
      <c r="U93" s="15">
        <f t="shared" si="17"/>
        <v>1.0043619374182455</v>
      </c>
      <c r="V93" s="15">
        <f t="shared" si="25"/>
        <v>2.0048677805919186</v>
      </c>
      <c r="W93" s="13">
        <f t="shared" si="18"/>
        <v>0.12068740905577857</v>
      </c>
      <c r="X93" s="13">
        <f t="shared" si="19"/>
        <v>5.8455430646356277E-2</v>
      </c>
      <c r="Y93" s="13">
        <f t="shared" si="20"/>
        <v>6.2231978409422295E-2</v>
      </c>
      <c r="AA93" s="63"/>
      <c r="AB93" s="39"/>
    </row>
    <row r="94" spans="1:28" hidden="1">
      <c r="A94" s="60">
        <v>1878.01</v>
      </c>
      <c r="B94" s="62">
        <f t="shared" si="21"/>
        <v>1878</v>
      </c>
      <c r="C94" s="62">
        <v>1</v>
      </c>
      <c r="D94" s="59">
        <f t="shared" si="22"/>
        <v>685928</v>
      </c>
      <c r="E94" s="26">
        <v>3.25</v>
      </c>
      <c r="F94" s="24">
        <v>0.18920000000000001</v>
      </c>
      <c r="G94" s="26">
        <v>0.30080000000000001</v>
      </c>
      <c r="H94" s="26">
        <v>9.229089256</v>
      </c>
      <c r="I94" s="24">
        <f t="shared" si="23"/>
        <v>1878.0416666666604</v>
      </c>
      <c r="J94" s="15">
        <v>4.34</v>
      </c>
      <c r="K94" s="24">
        <f t="shared" si="13"/>
        <v>110.73627870004427</v>
      </c>
      <c r="L94" s="24">
        <f t="shared" si="14"/>
        <v>6.4465550553995001</v>
      </c>
      <c r="M94" s="23">
        <f t="shared" si="24"/>
        <v>177.31875543331356</v>
      </c>
      <c r="N94" s="24">
        <f t="shared" si="15"/>
        <v>10.249068502453328</v>
      </c>
      <c r="O94" s="23">
        <f t="shared" si="16"/>
        <v>16.411532810566374</v>
      </c>
      <c r="P94" s="42" t="s">
        <v>10</v>
      </c>
      <c r="Q94" s="25"/>
      <c r="R94" s="41" t="s">
        <v>10</v>
      </c>
      <c r="S94" s="41"/>
      <c r="U94" s="15">
        <f t="shared" si="17"/>
        <v>1.0044217286102688</v>
      </c>
      <c r="V94" s="15">
        <f t="shared" si="25"/>
        <v>2.0759026922234454</v>
      </c>
      <c r="W94" s="13">
        <f t="shared" si="18"/>
        <v>0.11673997892457599</v>
      </c>
      <c r="X94" s="13">
        <f t="shared" si="19"/>
        <v>5.3783076352889481E-2</v>
      </c>
      <c r="Y94" s="13">
        <f t="shared" si="20"/>
        <v>6.2956902571686513E-2</v>
      </c>
      <c r="AA94" s="63"/>
      <c r="AB94" s="39"/>
    </row>
    <row r="95" spans="1:28" hidden="1">
      <c r="A95" s="60">
        <v>1878.02</v>
      </c>
      <c r="B95" s="62">
        <f t="shared" si="21"/>
        <v>1878</v>
      </c>
      <c r="C95" s="62">
        <v>2</v>
      </c>
      <c r="D95" s="59">
        <f t="shared" si="22"/>
        <v>685959</v>
      </c>
      <c r="E95" s="26">
        <v>3.18</v>
      </c>
      <c r="F95" s="24">
        <v>0.1883</v>
      </c>
      <c r="G95" s="26">
        <v>0.30170000000000002</v>
      </c>
      <c r="H95" s="26">
        <v>9.1340049590000003</v>
      </c>
      <c r="I95" s="24">
        <f t="shared" si="23"/>
        <v>1878.1249999999936</v>
      </c>
      <c r="J95" s="15">
        <f>J94*11/12+J106*1/12</f>
        <v>4.33</v>
      </c>
      <c r="K95" s="24">
        <f t="shared" si="13"/>
        <v>109.47911726440306</v>
      </c>
      <c r="L95" s="24">
        <f t="shared" si="14"/>
        <v>6.4826785474487725</v>
      </c>
      <c r="M95" s="23">
        <f t="shared" si="24"/>
        <v>176.17074328246261</v>
      </c>
      <c r="N95" s="24">
        <f t="shared" si="15"/>
        <v>10.386745181971826</v>
      </c>
      <c r="O95" s="23">
        <f t="shared" si="16"/>
        <v>16.714060769911626</v>
      </c>
      <c r="P95" s="42" t="s">
        <v>10</v>
      </c>
      <c r="Q95" s="25"/>
      <c r="R95" s="41" t="s">
        <v>10</v>
      </c>
      <c r="S95" s="41"/>
      <c r="U95" s="15">
        <f t="shared" si="17"/>
        <v>1.0044137681563745</v>
      </c>
      <c r="V95" s="15">
        <f t="shared" si="25"/>
        <v>2.1067873132148214</v>
      </c>
      <c r="W95" s="13">
        <f t="shared" si="18"/>
        <v>0.11854460093593144</v>
      </c>
      <c r="X95" s="13">
        <f t="shared" si="19"/>
        <v>5.3913136018938435E-2</v>
      </c>
      <c r="Y95" s="13">
        <f t="shared" si="20"/>
        <v>6.4631464916993009E-2</v>
      </c>
      <c r="AA95" s="63"/>
      <c r="AB95" s="39"/>
    </row>
    <row r="96" spans="1:28" hidden="1">
      <c r="A96" s="60">
        <v>1878.03</v>
      </c>
      <c r="B96" s="62">
        <f t="shared" si="21"/>
        <v>1878</v>
      </c>
      <c r="C96" s="62">
        <v>3</v>
      </c>
      <c r="D96" s="59">
        <f t="shared" si="22"/>
        <v>685987</v>
      </c>
      <c r="E96" s="26">
        <v>3.24</v>
      </c>
      <c r="F96" s="24">
        <v>0.1875</v>
      </c>
      <c r="G96" s="26">
        <v>0.30249999999999999</v>
      </c>
      <c r="H96" s="26">
        <v>8.9436743799999991</v>
      </c>
      <c r="I96" s="24">
        <f t="shared" si="23"/>
        <v>1878.2083333333269</v>
      </c>
      <c r="J96" s="15">
        <f>J94*10/12+J106*2/12</f>
        <v>4.32</v>
      </c>
      <c r="K96" s="24">
        <f t="shared" si="13"/>
        <v>113.91854809454728</v>
      </c>
      <c r="L96" s="24">
        <f t="shared" si="14"/>
        <v>6.5925085702863004</v>
      </c>
      <c r="M96" s="23">
        <f t="shared" si="24"/>
        <v>184.19859168833966</v>
      </c>
      <c r="N96" s="24">
        <f t="shared" si="15"/>
        <v>10.635913826728565</v>
      </c>
      <c r="O96" s="23">
        <f t="shared" si="16"/>
        <v>17.197553699297146</v>
      </c>
      <c r="P96" s="42" t="s">
        <v>10</v>
      </c>
      <c r="Q96" s="25"/>
      <c r="R96" s="41" t="s">
        <v>10</v>
      </c>
      <c r="S96" s="41"/>
      <c r="U96" s="15">
        <f t="shared" si="17"/>
        <v>1.0044058079432483</v>
      </c>
      <c r="V96" s="15">
        <f t="shared" si="25"/>
        <v>2.1611186719048097</v>
      </c>
      <c r="W96" s="13">
        <f t="shared" si="18"/>
        <v>0.10972463559295131</v>
      </c>
      <c r="X96" s="13">
        <f t="shared" si="19"/>
        <v>5.1712284110447371E-2</v>
      </c>
      <c r="Y96" s="13">
        <f t="shared" si="20"/>
        <v>5.8012351482503943E-2</v>
      </c>
      <c r="AA96" s="63"/>
      <c r="AB96" s="39"/>
    </row>
    <row r="97" spans="1:28" hidden="1">
      <c r="A97" s="60">
        <v>1878.04</v>
      </c>
      <c r="B97" s="62">
        <f t="shared" si="21"/>
        <v>1878</v>
      </c>
      <c r="C97" s="62">
        <v>4</v>
      </c>
      <c r="D97" s="59">
        <f t="shared" si="22"/>
        <v>686018</v>
      </c>
      <c r="E97" s="26">
        <v>3.33</v>
      </c>
      <c r="F97" s="24">
        <v>0.1867</v>
      </c>
      <c r="G97" s="26">
        <v>0.30330000000000001</v>
      </c>
      <c r="H97" s="26">
        <v>8.8485090910000004</v>
      </c>
      <c r="I97" s="24">
        <f t="shared" si="23"/>
        <v>1878.2916666666601</v>
      </c>
      <c r="J97" s="15">
        <f>J94*9/12+J106*3/12</f>
        <v>4.3100000000000005</v>
      </c>
      <c r="K97" s="24">
        <f t="shared" si="13"/>
        <v>118.34217371885616</v>
      </c>
      <c r="L97" s="24">
        <f t="shared" si="14"/>
        <v>6.6349801301232576</v>
      </c>
      <c r="M97" s="23">
        <f t="shared" si="24"/>
        <v>192.2453214949212</v>
      </c>
      <c r="N97" s="24">
        <f t="shared" si="15"/>
        <v>10.778733119798522</v>
      </c>
      <c r="O97" s="23">
        <f t="shared" si="16"/>
        <v>17.50991171453742</v>
      </c>
      <c r="P97" s="42" t="s">
        <v>10</v>
      </c>
      <c r="Q97" s="25"/>
      <c r="R97" s="41" t="s">
        <v>10</v>
      </c>
      <c r="S97" s="41"/>
      <c r="U97" s="15">
        <f t="shared" si="17"/>
        <v>1.0043978479710691</v>
      </c>
      <c r="V97" s="15">
        <f t="shared" si="25"/>
        <v>2.1939852759131644</v>
      </c>
      <c r="W97" s="13">
        <f t="shared" si="18"/>
        <v>0.10714224225389746</v>
      </c>
      <c r="X97" s="13">
        <f t="shared" si="19"/>
        <v>5.1818822714418289E-2</v>
      </c>
      <c r="Y97" s="13">
        <f t="shared" si="20"/>
        <v>5.5323419539479168E-2</v>
      </c>
      <c r="AA97" s="63"/>
      <c r="AB97" s="39"/>
    </row>
    <row r="98" spans="1:28" hidden="1">
      <c r="A98" s="60">
        <v>1878.05</v>
      </c>
      <c r="B98" s="62">
        <f t="shared" si="21"/>
        <v>1878</v>
      </c>
      <c r="C98" s="62">
        <v>5</v>
      </c>
      <c r="D98" s="59">
        <f t="shared" si="22"/>
        <v>686048</v>
      </c>
      <c r="E98" s="26">
        <v>3.34</v>
      </c>
      <c r="F98" s="24">
        <v>0.18579999999999999</v>
      </c>
      <c r="G98" s="26">
        <v>0.30420000000000003</v>
      </c>
      <c r="H98" s="26">
        <v>8.5630942149999996</v>
      </c>
      <c r="I98" s="24">
        <f t="shared" si="23"/>
        <v>1878.3749999999934</v>
      </c>
      <c r="J98" s="15">
        <f>J94*8/12+J106*4/12</f>
        <v>4.3</v>
      </c>
      <c r="K98" s="24">
        <f t="shared" si="13"/>
        <v>122.65384143037835</v>
      </c>
      <c r="L98" s="24">
        <f t="shared" si="14"/>
        <v>6.8230789634024847</v>
      </c>
      <c r="M98" s="23">
        <f t="shared" si="24"/>
        <v>200.17323651152199</v>
      </c>
      <c r="N98" s="24">
        <f t="shared" si="15"/>
        <v>11.171047473988352</v>
      </c>
      <c r="O98" s="23">
        <f t="shared" si="16"/>
        <v>18.231346870300897</v>
      </c>
      <c r="P98" s="42" t="s">
        <v>10</v>
      </c>
      <c r="Q98" s="25"/>
      <c r="R98" s="41" t="s">
        <v>10</v>
      </c>
      <c r="S98" s="41"/>
      <c r="U98" s="15">
        <f t="shared" si="17"/>
        <v>1.0043898882400162</v>
      </c>
      <c r="V98" s="15">
        <f t="shared" si="25"/>
        <v>2.2770830012558188</v>
      </c>
      <c r="W98" s="13">
        <f t="shared" si="18"/>
        <v>0.10590338286570189</v>
      </c>
      <c r="X98" s="13">
        <f t="shared" si="19"/>
        <v>4.9617399723885347E-2</v>
      </c>
      <c r="Y98" s="13">
        <f t="shared" si="20"/>
        <v>5.6285983141816542E-2</v>
      </c>
      <c r="AA98" s="63"/>
      <c r="AB98" s="39"/>
    </row>
    <row r="99" spans="1:28" hidden="1">
      <c r="A99" s="60">
        <v>1878.06</v>
      </c>
      <c r="B99" s="62">
        <f t="shared" si="21"/>
        <v>1878</v>
      </c>
      <c r="C99" s="62">
        <v>6</v>
      </c>
      <c r="D99" s="59">
        <f t="shared" si="22"/>
        <v>686079</v>
      </c>
      <c r="E99" s="26">
        <v>3.41</v>
      </c>
      <c r="F99" s="24">
        <v>0.185</v>
      </c>
      <c r="G99" s="26">
        <v>0.30499999999999999</v>
      </c>
      <c r="H99" s="26">
        <v>8.3728446279999993</v>
      </c>
      <c r="I99" s="24">
        <f t="shared" si="23"/>
        <v>1878.4583333333267</v>
      </c>
      <c r="J99" s="15">
        <f>J94*7/12+J106*5/12</f>
        <v>4.29</v>
      </c>
      <c r="K99" s="24">
        <f t="shared" si="13"/>
        <v>128.06980753160587</v>
      </c>
      <c r="L99" s="24">
        <f t="shared" si="14"/>
        <v>6.9480687370519316</v>
      </c>
      <c r="M99" s="23">
        <f t="shared" si="24"/>
        <v>209.95713646830066</v>
      </c>
      <c r="N99" s="24">
        <f t="shared" si="15"/>
        <v>11.45492413405859</v>
      </c>
      <c r="O99" s="23">
        <f t="shared" si="16"/>
        <v>18.779157367399328</v>
      </c>
      <c r="P99" s="42" t="s">
        <v>10</v>
      </c>
      <c r="Q99" s="25"/>
      <c r="R99" s="41" t="s">
        <v>10</v>
      </c>
      <c r="S99" s="41"/>
      <c r="U99" s="15">
        <f t="shared" si="17"/>
        <v>1.0043819287502689</v>
      </c>
      <c r="V99" s="15">
        <f t="shared" si="25"/>
        <v>2.3390466481712737</v>
      </c>
      <c r="W99" s="13">
        <f t="shared" si="18"/>
        <v>9.892094350792946E-2</v>
      </c>
      <c r="X99" s="13">
        <f t="shared" si="19"/>
        <v>4.8516120025503318E-2</v>
      </c>
      <c r="Y99" s="13">
        <f t="shared" si="20"/>
        <v>5.0404823482426142E-2</v>
      </c>
      <c r="AA99" s="63"/>
      <c r="AB99" s="39"/>
    </row>
    <row r="100" spans="1:28" hidden="1">
      <c r="A100" s="60">
        <v>1878.07</v>
      </c>
      <c r="B100" s="62">
        <f t="shared" si="21"/>
        <v>1878</v>
      </c>
      <c r="C100" s="62">
        <v>7</v>
      </c>
      <c r="D100" s="59">
        <f t="shared" si="22"/>
        <v>686109</v>
      </c>
      <c r="E100" s="26">
        <v>3.48</v>
      </c>
      <c r="F100" s="24">
        <v>0.1842</v>
      </c>
      <c r="G100" s="26">
        <v>0.30580000000000002</v>
      </c>
      <c r="H100" s="26">
        <v>8.4679289260000008</v>
      </c>
      <c r="I100" s="24">
        <f t="shared" si="23"/>
        <v>1878.5416666666599</v>
      </c>
      <c r="J100" s="15">
        <f>J94*6/12+J106*6/12</f>
        <v>4.2799999999999994</v>
      </c>
      <c r="K100" s="24">
        <f t="shared" si="13"/>
        <v>129.23122165562683</v>
      </c>
      <c r="L100" s="24">
        <f t="shared" si="14"/>
        <v>6.8403422497030064</v>
      </c>
      <c r="M100" s="23">
        <f t="shared" si="24"/>
        <v>212.79565669936918</v>
      </c>
      <c r="N100" s="24">
        <f t="shared" si="15"/>
        <v>11.356007925945599</v>
      </c>
      <c r="O100" s="23">
        <f t="shared" si="16"/>
        <v>18.699112591571005</v>
      </c>
      <c r="P100" s="42" t="s">
        <v>10</v>
      </c>
      <c r="Q100" s="25"/>
      <c r="R100" s="41" t="s">
        <v>10</v>
      </c>
      <c r="S100" s="41"/>
      <c r="U100" s="15">
        <f t="shared" si="17"/>
        <v>1.0043739695020064</v>
      </c>
      <c r="V100" s="15">
        <f t="shared" si="25"/>
        <v>2.3229165130070015</v>
      </c>
      <c r="W100" s="13">
        <f t="shared" si="18"/>
        <v>9.9383617716457096E-2</v>
      </c>
      <c r="X100" s="13">
        <f t="shared" si="19"/>
        <v>4.8472788674609246E-2</v>
      </c>
      <c r="Y100" s="13">
        <f t="shared" si="20"/>
        <v>5.0910829041847849E-2</v>
      </c>
      <c r="AA100" s="63"/>
      <c r="AB100" s="39"/>
    </row>
    <row r="101" spans="1:28" hidden="1">
      <c r="A101" s="60">
        <v>1878.08</v>
      </c>
      <c r="B101" s="62">
        <f t="shared" si="21"/>
        <v>1878</v>
      </c>
      <c r="C101" s="62">
        <v>8</v>
      </c>
      <c r="D101" s="59">
        <f t="shared" si="22"/>
        <v>686140</v>
      </c>
      <c r="E101" s="26">
        <v>3.45</v>
      </c>
      <c r="F101" s="24">
        <v>0.18329999999999999</v>
      </c>
      <c r="G101" s="26">
        <v>0.30669999999999997</v>
      </c>
      <c r="H101" s="26">
        <v>8.5630942149999996</v>
      </c>
      <c r="I101" s="24">
        <f t="shared" si="23"/>
        <v>1878.6249999999932</v>
      </c>
      <c r="J101" s="15">
        <f>J94*5/12+J106*7/12</f>
        <v>4.2699999999999996</v>
      </c>
      <c r="K101" s="24">
        <f t="shared" si="13"/>
        <v>126.69333920203752</v>
      </c>
      <c r="L101" s="24">
        <f t="shared" si="14"/>
        <v>6.7312721958647757</v>
      </c>
      <c r="M101" s="23">
        <f t="shared" si="24"/>
        <v>209.54036822751723</v>
      </c>
      <c r="N101" s="24">
        <f t="shared" si="15"/>
        <v>11.262854241526059</v>
      </c>
      <c r="O101" s="23">
        <f t="shared" si="16"/>
        <v>18.627835053733197</v>
      </c>
      <c r="P101" s="42" t="s">
        <v>10</v>
      </c>
      <c r="Q101" s="25"/>
      <c r="R101" s="41" t="s">
        <v>10</v>
      </c>
      <c r="S101" s="41"/>
      <c r="U101" s="15">
        <f t="shared" si="17"/>
        <v>1.0043660104954082</v>
      </c>
      <c r="V101" s="15">
        <f t="shared" si="25"/>
        <v>2.3071484085249341</v>
      </c>
      <c r="W101" s="13">
        <f t="shared" si="18"/>
        <v>0.10382760299540661</v>
      </c>
      <c r="X101" s="13">
        <f t="shared" si="19"/>
        <v>4.9658128364912901E-2</v>
      </c>
      <c r="Y101" s="13">
        <f t="shared" si="20"/>
        <v>5.4169474630493708E-2</v>
      </c>
      <c r="AA101" s="63"/>
      <c r="AB101" s="39"/>
    </row>
    <row r="102" spans="1:28" hidden="1">
      <c r="A102" s="60">
        <v>1878.09</v>
      </c>
      <c r="B102" s="62">
        <f t="shared" si="21"/>
        <v>1878</v>
      </c>
      <c r="C102" s="62">
        <v>9</v>
      </c>
      <c r="D102" s="59">
        <f t="shared" si="22"/>
        <v>686171</v>
      </c>
      <c r="E102" s="26">
        <v>3.52</v>
      </c>
      <c r="F102" s="24">
        <v>0.1825</v>
      </c>
      <c r="G102" s="26">
        <v>0.3075</v>
      </c>
      <c r="H102" s="26">
        <v>8.5630942149999996</v>
      </c>
      <c r="I102" s="24">
        <f t="shared" si="23"/>
        <v>1878.7083333333264</v>
      </c>
      <c r="J102" s="15">
        <f>J94*4/12+J106*8/12</f>
        <v>4.26</v>
      </c>
      <c r="K102" s="24">
        <f t="shared" si="13"/>
        <v>129.26392869309333</v>
      </c>
      <c r="L102" s="24">
        <f t="shared" si="14"/>
        <v>6.701894030252709</v>
      </c>
      <c r="M102" s="23">
        <f t="shared" si="24"/>
        <v>214.71561041381275</v>
      </c>
      <c r="N102" s="24">
        <f t="shared" si="15"/>
        <v>11.292232407138126</v>
      </c>
      <c r="O102" s="23">
        <f t="shared" si="16"/>
        <v>18.757116534729384</v>
      </c>
      <c r="P102" s="42" t="s">
        <v>10</v>
      </c>
      <c r="Q102" s="25"/>
      <c r="R102" s="41" t="s">
        <v>10</v>
      </c>
      <c r="S102" s="41"/>
      <c r="U102" s="15">
        <f t="shared" si="17"/>
        <v>1.0043580517306545</v>
      </c>
      <c r="V102" s="15">
        <f t="shared" si="25"/>
        <v>2.317221442691018</v>
      </c>
      <c r="W102" s="13">
        <f t="shared" si="18"/>
        <v>0.10423562132954345</v>
      </c>
      <c r="X102" s="13">
        <f t="shared" si="19"/>
        <v>4.9670451105291447E-2</v>
      </c>
      <c r="Y102" s="13">
        <f t="shared" si="20"/>
        <v>5.4565170224252002E-2</v>
      </c>
      <c r="AA102" s="63"/>
      <c r="AB102" s="39"/>
    </row>
    <row r="103" spans="1:28" hidden="1">
      <c r="A103" s="60">
        <v>1878.1</v>
      </c>
      <c r="B103" s="62">
        <f t="shared" si="21"/>
        <v>1878</v>
      </c>
      <c r="C103" s="62">
        <v>10</v>
      </c>
      <c r="D103" s="59">
        <f t="shared" si="22"/>
        <v>686201</v>
      </c>
      <c r="E103" s="26">
        <v>3.48</v>
      </c>
      <c r="F103" s="24">
        <v>0.1817</v>
      </c>
      <c r="G103" s="26">
        <v>0.30830000000000002</v>
      </c>
      <c r="H103" s="26">
        <v>8.4679289260000008</v>
      </c>
      <c r="I103" s="24">
        <f t="shared" si="23"/>
        <v>1878.7916666666597</v>
      </c>
      <c r="J103" s="15">
        <f>J94*3/12+J106*9/12</f>
        <v>4.25</v>
      </c>
      <c r="K103" s="24">
        <f t="shared" si="13"/>
        <v>129.23122165562683</v>
      </c>
      <c r="L103" s="24">
        <f t="shared" si="14"/>
        <v>6.7475037283986765</v>
      </c>
      <c r="M103" s="23">
        <f t="shared" si="24"/>
        <v>215.59528469561937</v>
      </c>
      <c r="N103" s="24">
        <f t="shared" si="15"/>
        <v>11.448846447249929</v>
      </c>
      <c r="O103" s="23">
        <f t="shared" si="16"/>
        <v>19.10000754932743</v>
      </c>
      <c r="P103" s="42" t="s">
        <v>10</v>
      </c>
      <c r="Q103" s="25"/>
      <c r="R103" s="41" t="s">
        <v>10</v>
      </c>
      <c r="S103" s="41"/>
      <c r="U103" s="15">
        <f t="shared" si="17"/>
        <v>1.004350093207925</v>
      </c>
      <c r="V103" s="15">
        <f t="shared" si="25"/>
        <v>2.3534751790138597</v>
      </c>
      <c r="W103" s="13">
        <f t="shared" si="18"/>
        <v>0.10227761924603662</v>
      </c>
      <c r="X103" s="13">
        <f t="shared" si="19"/>
        <v>4.7284254876306386E-2</v>
      </c>
      <c r="Y103" s="13">
        <f t="shared" si="20"/>
        <v>5.4993364369730235E-2</v>
      </c>
      <c r="AA103" s="63"/>
      <c r="AB103" s="39"/>
    </row>
    <row r="104" spans="1:28" hidden="1">
      <c r="A104" s="60">
        <v>1878.11</v>
      </c>
      <c r="B104" s="62">
        <f t="shared" si="21"/>
        <v>1878</v>
      </c>
      <c r="C104" s="62">
        <v>11</v>
      </c>
      <c r="D104" s="59">
        <f t="shared" si="22"/>
        <v>686232</v>
      </c>
      <c r="E104" s="26">
        <v>3.47</v>
      </c>
      <c r="F104" s="24">
        <v>0.18079999999999999</v>
      </c>
      <c r="G104" s="26">
        <v>0.30919999999999997</v>
      </c>
      <c r="H104" s="26">
        <v>8.3728446279999993</v>
      </c>
      <c r="I104" s="24">
        <f t="shared" si="23"/>
        <v>1878.874999999993</v>
      </c>
      <c r="J104" s="15">
        <f>J94*2/12+J106*10/12</f>
        <v>4.2399999999999993</v>
      </c>
      <c r="K104" s="24">
        <f t="shared" si="13"/>
        <v>130.32323523010922</v>
      </c>
      <c r="L104" s="24">
        <f t="shared" si="14"/>
        <v>6.7903287981566978</v>
      </c>
      <c r="M104" s="23">
        <f t="shared" si="24"/>
        <v>218.36110149105633</v>
      </c>
      <c r="N104" s="24">
        <f t="shared" si="15"/>
        <v>11.612664072953821</v>
      </c>
      <c r="O104" s="23">
        <f t="shared" si="16"/>
        <v>19.457421493093545</v>
      </c>
      <c r="P104" s="42" t="s">
        <v>10</v>
      </c>
      <c r="Q104" s="25"/>
      <c r="R104" s="41" t="s">
        <v>10</v>
      </c>
      <c r="S104" s="41"/>
      <c r="U104" s="15">
        <f t="shared" si="17"/>
        <v>1.0043421349273991</v>
      </c>
      <c r="V104" s="15">
        <f t="shared" si="25"/>
        <v>2.3905559824884408</v>
      </c>
      <c r="W104" s="13">
        <f t="shared" si="18"/>
        <v>9.7722810529392579E-2</v>
      </c>
      <c r="X104" s="13">
        <f t="shared" si="19"/>
        <v>4.490438843299871E-2</v>
      </c>
      <c r="Y104" s="13">
        <f t="shared" si="20"/>
        <v>5.2818422096393869E-2</v>
      </c>
      <c r="AA104" s="63"/>
      <c r="AB104" s="39"/>
    </row>
    <row r="105" spans="1:28" hidden="1">
      <c r="A105" s="60">
        <v>1878.12</v>
      </c>
      <c r="B105" s="62">
        <f t="shared" si="21"/>
        <v>1878</v>
      </c>
      <c r="C105" s="62">
        <v>12</v>
      </c>
      <c r="D105" s="59">
        <f t="shared" si="22"/>
        <v>686262</v>
      </c>
      <c r="E105" s="26">
        <v>3.45</v>
      </c>
      <c r="F105" s="24">
        <v>0.18</v>
      </c>
      <c r="G105" s="26">
        <v>0.31</v>
      </c>
      <c r="H105" s="26">
        <v>8.18251405</v>
      </c>
      <c r="I105" s="24">
        <f t="shared" si="23"/>
        <v>1878.9583333333262</v>
      </c>
      <c r="J105" s="15">
        <f>J94*1/12+J106*11/12</f>
        <v>4.2299999999999995</v>
      </c>
      <c r="K105" s="24">
        <f t="shared" si="13"/>
        <v>132.58602348504371</v>
      </c>
      <c r="L105" s="24">
        <f t="shared" si="14"/>
        <v>6.9175316600892369</v>
      </c>
      <c r="M105" s="23">
        <f t="shared" si="24"/>
        <v>223.1183620627049</v>
      </c>
      <c r="N105" s="24">
        <f t="shared" si="15"/>
        <v>11.913526747931463</v>
      </c>
      <c r="O105" s="23">
        <f t="shared" si="16"/>
        <v>20.048316591141599</v>
      </c>
      <c r="P105" s="42" t="s">
        <v>10</v>
      </c>
      <c r="Q105" s="25"/>
      <c r="R105" s="41" t="s">
        <v>10</v>
      </c>
      <c r="S105" s="41"/>
      <c r="U105" s="15">
        <f t="shared" si="17"/>
        <v>1.0043341768892575</v>
      </c>
      <c r="V105" s="15">
        <f t="shared" si="25"/>
        <v>2.4567834282733547</v>
      </c>
      <c r="W105" s="13">
        <f t="shared" si="18"/>
        <v>9.3657945065172443E-2</v>
      </c>
      <c r="X105" s="13">
        <f t="shared" si="19"/>
        <v>4.2514842079854676E-2</v>
      </c>
      <c r="Y105" s="13">
        <f t="shared" si="20"/>
        <v>5.1143102985317768E-2</v>
      </c>
      <c r="AA105" s="63"/>
      <c r="AB105" s="39"/>
    </row>
    <row r="106" spans="1:28" hidden="1">
      <c r="A106" s="60">
        <v>1879.01</v>
      </c>
      <c r="B106" s="62">
        <f t="shared" si="21"/>
        <v>1879</v>
      </c>
      <c r="C106" s="62">
        <v>1</v>
      </c>
      <c r="D106" s="59">
        <f t="shared" si="22"/>
        <v>686293</v>
      </c>
      <c r="E106" s="26">
        <v>3.58</v>
      </c>
      <c r="F106" s="24">
        <v>0.1817</v>
      </c>
      <c r="G106" s="26">
        <v>0.31580000000000003</v>
      </c>
      <c r="H106" s="26">
        <v>8.2776793390000005</v>
      </c>
      <c r="I106" s="24">
        <f t="shared" si="23"/>
        <v>1879.0416666666595</v>
      </c>
      <c r="J106" s="15">
        <v>4.22</v>
      </c>
      <c r="K106" s="24">
        <f t="shared" si="13"/>
        <v>136.00029113183797</v>
      </c>
      <c r="L106" s="24">
        <f t="shared" si="14"/>
        <v>6.9025846085628375</v>
      </c>
      <c r="M106" s="23">
        <f t="shared" si="24"/>
        <v>229.83194239282656</v>
      </c>
      <c r="N106" s="24">
        <f t="shared" si="15"/>
        <v>11.996897189786155</v>
      </c>
      <c r="O106" s="23">
        <f t="shared" si="16"/>
        <v>20.274002069177275</v>
      </c>
      <c r="P106" s="42" t="s">
        <v>10</v>
      </c>
      <c r="Q106" s="25"/>
      <c r="R106" s="41" t="s">
        <v>10</v>
      </c>
      <c r="S106" s="41"/>
      <c r="U106" s="15">
        <f t="shared" si="17"/>
        <v>1.0048663382006082</v>
      </c>
      <c r="V106" s="15">
        <f t="shared" si="25"/>
        <v>2.4390644525498382</v>
      </c>
      <c r="W106" s="13">
        <f t="shared" si="18"/>
        <v>9.6763243245123087E-2</v>
      </c>
      <c r="X106" s="13">
        <f t="shared" si="19"/>
        <v>4.7399937053232533E-2</v>
      </c>
      <c r="Y106" s="13">
        <f t="shared" si="20"/>
        <v>4.9363306191890555E-2</v>
      </c>
      <c r="AA106" s="63"/>
      <c r="AB106" s="39"/>
    </row>
    <row r="107" spans="1:28" hidden="1">
      <c r="A107" s="60">
        <v>1879.02</v>
      </c>
      <c r="B107" s="62">
        <f t="shared" si="21"/>
        <v>1879</v>
      </c>
      <c r="C107" s="62">
        <v>2</v>
      </c>
      <c r="D107" s="59">
        <f t="shared" si="22"/>
        <v>686324</v>
      </c>
      <c r="E107" s="26">
        <v>3.71</v>
      </c>
      <c r="F107" s="24">
        <v>0.18329999999999999</v>
      </c>
      <c r="G107" s="26">
        <v>0.32169999999999999</v>
      </c>
      <c r="H107" s="26">
        <v>8.3728446279999993</v>
      </c>
      <c r="I107" s="24">
        <f t="shared" si="23"/>
        <v>1879.1249999999927</v>
      </c>
      <c r="J107" s="15">
        <f>J106*11/12+J118*1/12</f>
        <v>4.2033333333333331</v>
      </c>
      <c r="K107" s="24">
        <f t="shared" si="13"/>
        <v>139.33694602412251</v>
      </c>
      <c r="L107" s="24">
        <f t="shared" si="14"/>
        <v>6.884221618927671</v>
      </c>
      <c r="M107" s="23">
        <f t="shared" si="24"/>
        <v>236.44017121636247</v>
      </c>
      <c r="N107" s="24">
        <f t="shared" si="15"/>
        <v>12.082128176808682</v>
      </c>
      <c r="O107" s="23">
        <f t="shared" si="16"/>
        <v>20.502103256146579</v>
      </c>
      <c r="P107" s="42" t="s">
        <v>10</v>
      </c>
      <c r="Q107" s="25"/>
      <c r="R107" s="41" t="s">
        <v>10</v>
      </c>
      <c r="S107" s="41"/>
      <c r="U107" s="15">
        <f t="shared" si="17"/>
        <v>1.004853493821275</v>
      </c>
      <c r="V107" s="15">
        <f t="shared" si="25"/>
        <v>2.4230765874387807</v>
      </c>
      <c r="W107" s="13">
        <f t="shared" si="18"/>
        <v>9.6609408759285254E-2</v>
      </c>
      <c r="X107" s="13">
        <f t="shared" si="19"/>
        <v>4.9668133462527964E-2</v>
      </c>
      <c r="Y107" s="13">
        <f t="shared" si="20"/>
        <v>4.694127529675729E-2</v>
      </c>
      <c r="AA107" s="63"/>
      <c r="AB107" s="39"/>
    </row>
    <row r="108" spans="1:28" hidden="1">
      <c r="A108" s="60">
        <v>1879.03</v>
      </c>
      <c r="B108" s="62">
        <f t="shared" si="21"/>
        <v>1879</v>
      </c>
      <c r="C108" s="62">
        <v>3</v>
      </c>
      <c r="D108" s="59">
        <f t="shared" si="22"/>
        <v>686352</v>
      </c>
      <c r="E108" s="26">
        <v>3.65</v>
      </c>
      <c r="F108" s="24">
        <v>0.185</v>
      </c>
      <c r="G108" s="26">
        <v>0.32750000000000001</v>
      </c>
      <c r="H108" s="26">
        <v>8.2776793390000005</v>
      </c>
      <c r="I108" s="24">
        <f t="shared" si="23"/>
        <v>1879.208333333326</v>
      </c>
      <c r="J108" s="15">
        <f>J106*10/12+J118*2/12</f>
        <v>4.1866666666666656</v>
      </c>
      <c r="K108" s="24">
        <f t="shared" si="13"/>
        <v>138.6595147014549</v>
      </c>
      <c r="L108" s="24">
        <f t="shared" si="14"/>
        <v>7.0279480054162082</v>
      </c>
      <c r="M108" s="23">
        <f t="shared" si="24"/>
        <v>236.28444887521056</v>
      </c>
      <c r="N108" s="24">
        <f t="shared" si="15"/>
        <v>12.441367414993557</v>
      </c>
      <c r="O108" s="23">
        <f t="shared" si="16"/>
        <v>21.20086493332369</v>
      </c>
      <c r="P108" s="42" t="s">
        <v>10</v>
      </c>
      <c r="Q108" s="25"/>
      <c r="R108" s="41" t="s">
        <v>10</v>
      </c>
      <c r="S108" s="41"/>
      <c r="U108" s="15">
        <f t="shared" si="17"/>
        <v>1.0048406505677119</v>
      </c>
      <c r="V108" s="15">
        <f t="shared" si="25"/>
        <v>2.4628293569541437</v>
      </c>
      <c r="W108" s="13">
        <f t="shared" si="18"/>
        <v>9.6110971247693744E-2</v>
      </c>
      <c r="X108" s="13">
        <f t="shared" si="19"/>
        <v>4.9555504087045454E-2</v>
      </c>
      <c r="Y108" s="13">
        <f t="shared" si="20"/>
        <v>4.6555467160648289E-2</v>
      </c>
      <c r="AA108" s="63"/>
      <c r="AB108" s="39"/>
    </row>
    <row r="109" spans="1:28" hidden="1">
      <c r="A109" s="60">
        <v>1879.04</v>
      </c>
      <c r="B109" s="62">
        <f t="shared" si="21"/>
        <v>1879</v>
      </c>
      <c r="C109" s="62">
        <v>4</v>
      </c>
      <c r="D109" s="59">
        <f t="shared" si="22"/>
        <v>686383</v>
      </c>
      <c r="E109" s="26">
        <v>3.77</v>
      </c>
      <c r="F109" s="24">
        <v>0.1867</v>
      </c>
      <c r="G109" s="26">
        <v>0.33329999999999999</v>
      </c>
      <c r="H109" s="26">
        <v>8.18251405</v>
      </c>
      <c r="I109" s="24">
        <f t="shared" si="23"/>
        <v>1879.2916666666592</v>
      </c>
      <c r="J109" s="15">
        <f>J106*9/12+J118*3/12</f>
        <v>4.17</v>
      </c>
      <c r="K109" s="24">
        <f t="shared" si="13"/>
        <v>144.88385754742458</v>
      </c>
      <c r="L109" s="24">
        <f t="shared" si="14"/>
        <v>7.1750175607703364</v>
      </c>
      <c r="M109" s="23">
        <f t="shared" si="24"/>
        <v>247.91000647416632</v>
      </c>
      <c r="N109" s="24">
        <f t="shared" si="15"/>
        <v>12.808962790598571</v>
      </c>
      <c r="O109" s="23">
        <f t="shared" si="16"/>
        <v>21.917348848233324</v>
      </c>
      <c r="P109" s="42" t="s">
        <v>10</v>
      </c>
      <c r="Q109" s="25"/>
      <c r="R109" s="41" t="s">
        <v>10</v>
      </c>
      <c r="S109" s="41"/>
      <c r="U109" s="15">
        <f t="shared" si="17"/>
        <v>1.004827808441316</v>
      </c>
      <c r="V109" s="15">
        <f t="shared" si="25"/>
        <v>2.5035332096859122</v>
      </c>
      <c r="W109" s="13">
        <f t="shared" si="18"/>
        <v>9.1045780350762939E-2</v>
      </c>
      <c r="X109" s="13">
        <f t="shared" si="19"/>
        <v>4.8158813833927505E-2</v>
      </c>
      <c r="Y109" s="13">
        <f t="shared" si="20"/>
        <v>4.2886966516835434E-2</v>
      </c>
      <c r="AA109" s="63"/>
      <c r="AB109" s="39"/>
    </row>
    <row r="110" spans="1:28" hidden="1">
      <c r="A110" s="60">
        <v>1879.05</v>
      </c>
      <c r="B110" s="62">
        <f t="shared" si="21"/>
        <v>1879</v>
      </c>
      <c r="C110" s="62">
        <v>5</v>
      </c>
      <c r="D110" s="59">
        <f t="shared" si="22"/>
        <v>686413</v>
      </c>
      <c r="E110" s="26">
        <v>3.94</v>
      </c>
      <c r="F110" s="24">
        <v>0.1883</v>
      </c>
      <c r="G110" s="26">
        <v>0.3392</v>
      </c>
      <c r="H110" s="26">
        <v>8.18251405</v>
      </c>
      <c r="I110" s="24">
        <f t="shared" si="23"/>
        <v>1879.3749999999925</v>
      </c>
      <c r="J110" s="15">
        <f>J106*8/12+J118*4/12</f>
        <v>4.1533333333333324</v>
      </c>
      <c r="K110" s="24">
        <f t="shared" si="13"/>
        <v>151.41708189306442</v>
      </c>
      <c r="L110" s="24">
        <f t="shared" si="14"/>
        <v>7.2365067310822404</v>
      </c>
      <c r="M110" s="23">
        <f t="shared" si="24"/>
        <v>260.12083466661511</v>
      </c>
      <c r="N110" s="24">
        <f t="shared" si="15"/>
        <v>13.035704106123719</v>
      </c>
      <c r="O110" s="23">
        <f t="shared" si="16"/>
        <v>22.394159167237525</v>
      </c>
      <c r="P110" s="42" t="s">
        <v>10</v>
      </c>
      <c r="Q110" s="25"/>
      <c r="R110" s="41" t="s">
        <v>10</v>
      </c>
      <c r="S110" s="41"/>
      <c r="U110" s="15">
        <f t="shared" si="17"/>
        <v>1.0048149674434854</v>
      </c>
      <c r="V110" s="15">
        <f t="shared" si="25"/>
        <v>2.515619788448749</v>
      </c>
      <c r="W110" s="13">
        <f t="shared" si="18"/>
        <v>9.1789140645424316E-2</v>
      </c>
      <c r="X110" s="13">
        <f t="shared" si="19"/>
        <v>5.0567110086689793E-2</v>
      </c>
      <c r="Y110" s="13">
        <f t="shared" si="20"/>
        <v>4.1222030558734524E-2</v>
      </c>
      <c r="AA110" s="63"/>
      <c r="AB110" s="39"/>
    </row>
    <row r="111" spans="1:28" hidden="1">
      <c r="A111" s="60">
        <v>1879.06</v>
      </c>
      <c r="B111" s="62">
        <f t="shared" si="21"/>
        <v>1879</v>
      </c>
      <c r="C111" s="62">
        <v>6</v>
      </c>
      <c r="D111" s="59">
        <f t="shared" si="22"/>
        <v>686444</v>
      </c>
      <c r="E111" s="26">
        <v>3.96</v>
      </c>
      <c r="F111" s="24">
        <v>0.19</v>
      </c>
      <c r="G111" s="26">
        <v>0.34499999999999997</v>
      </c>
      <c r="H111" s="26">
        <v>8.0873811569999994</v>
      </c>
      <c r="I111" s="24">
        <f t="shared" si="23"/>
        <v>1879.4583333333258</v>
      </c>
      <c r="J111" s="15">
        <f>J106*7/12+J118*5/12</f>
        <v>4.1366666666666667</v>
      </c>
      <c r="K111" s="24">
        <f t="shared" si="13"/>
        <v>153.97587622319111</v>
      </c>
      <c r="L111" s="24">
        <f t="shared" si="14"/>
        <v>7.387731434951089</v>
      </c>
      <c r="M111" s="23">
        <f t="shared" si="24"/>
        <v>265.57423273878203</v>
      </c>
      <c r="N111" s="24">
        <f t="shared" si="15"/>
        <v>13.414564973990135</v>
      </c>
      <c r="O111" s="23">
        <f t="shared" si="16"/>
        <v>23.137149064363587</v>
      </c>
      <c r="P111" s="42" t="s">
        <v>10</v>
      </c>
      <c r="Q111" s="25"/>
      <c r="R111" s="41" t="s">
        <v>10</v>
      </c>
      <c r="S111" s="41"/>
      <c r="U111" s="15">
        <f t="shared" si="17"/>
        <v>1.00480212757562</v>
      </c>
      <c r="V111" s="15">
        <f t="shared" si="25"/>
        <v>2.5574664536825686</v>
      </c>
      <c r="W111" s="13">
        <f t="shared" si="18"/>
        <v>9.1733185230576941E-2</v>
      </c>
      <c r="X111" s="13">
        <f t="shared" si="19"/>
        <v>4.9157552491394085E-2</v>
      </c>
      <c r="Y111" s="13">
        <f t="shared" si="20"/>
        <v>4.2575632739182856E-2</v>
      </c>
      <c r="AA111" s="63"/>
      <c r="AB111" s="39"/>
    </row>
    <row r="112" spans="1:28" hidden="1">
      <c r="A112" s="60">
        <v>1879.07</v>
      </c>
      <c r="B112" s="62">
        <f t="shared" si="21"/>
        <v>1879</v>
      </c>
      <c r="C112" s="62">
        <v>7</v>
      </c>
      <c r="D112" s="59">
        <f t="shared" si="22"/>
        <v>686474</v>
      </c>
      <c r="E112" s="26">
        <v>4.04</v>
      </c>
      <c r="F112" s="24">
        <v>0.19170000000000001</v>
      </c>
      <c r="G112" s="26">
        <v>0.3508</v>
      </c>
      <c r="H112" s="26">
        <v>8.18251405</v>
      </c>
      <c r="I112" s="24">
        <f t="shared" si="23"/>
        <v>1879.541666666659</v>
      </c>
      <c r="J112" s="15">
        <f>J106*6/12+J118*6/12</f>
        <v>4.1199999999999992</v>
      </c>
      <c r="K112" s="24">
        <f t="shared" si="13"/>
        <v>155.26015503755843</v>
      </c>
      <c r="L112" s="24">
        <f t="shared" si="14"/>
        <v>7.367171217995037</v>
      </c>
      <c r="M112" s="23">
        <f t="shared" si="24"/>
        <v>268.84822350984541</v>
      </c>
      <c r="N112" s="24">
        <f t="shared" si="15"/>
        <v>13.481500590885025</v>
      </c>
      <c r="O112" s="23">
        <f t="shared" si="16"/>
        <v>23.344543764171728</v>
      </c>
      <c r="P112" s="42" t="s">
        <v>10</v>
      </c>
      <c r="Q112" s="25"/>
      <c r="R112" s="41" t="s">
        <v>10</v>
      </c>
      <c r="S112" s="41"/>
      <c r="U112" s="15">
        <f t="shared" si="17"/>
        <v>1.0047892888391219</v>
      </c>
      <c r="V112" s="15">
        <f t="shared" si="25"/>
        <v>2.5398709093681653</v>
      </c>
      <c r="W112" s="13">
        <f t="shared" si="18"/>
        <v>8.8541710736451673E-2</v>
      </c>
      <c r="X112" s="13">
        <f t="shared" si="19"/>
        <v>5.0204458524767626E-2</v>
      </c>
      <c r="Y112" s="13">
        <f t="shared" si="20"/>
        <v>3.8337252211684048E-2</v>
      </c>
      <c r="AA112" s="63"/>
      <c r="AB112" s="39"/>
    </row>
    <row r="113" spans="1:28" hidden="1">
      <c r="A113" s="60">
        <v>1879.08</v>
      </c>
      <c r="B113" s="62">
        <f t="shared" si="21"/>
        <v>1879</v>
      </c>
      <c r="C113" s="62">
        <v>8</v>
      </c>
      <c r="D113" s="59">
        <f t="shared" si="22"/>
        <v>686505</v>
      </c>
      <c r="E113" s="26">
        <v>4.07</v>
      </c>
      <c r="F113" s="24">
        <v>0.1933</v>
      </c>
      <c r="G113" s="26">
        <v>0.35670000000000002</v>
      </c>
      <c r="H113" s="26">
        <v>8.18251405</v>
      </c>
      <c r="I113" s="24">
        <f t="shared" si="23"/>
        <v>1879.6249999999923</v>
      </c>
      <c r="J113" s="15">
        <f>J106*5/12+J118*7/12</f>
        <v>4.1033333333333326</v>
      </c>
      <c r="K113" s="24">
        <f t="shared" si="13"/>
        <v>156.41307698090665</v>
      </c>
      <c r="L113" s="24">
        <f t="shared" si="14"/>
        <v>7.4286603883069411</v>
      </c>
      <c r="M113" s="23">
        <f t="shared" si="24"/>
        <v>271.91657586273317</v>
      </c>
      <c r="N113" s="24">
        <f t="shared" si="15"/>
        <v>13.708241906410173</v>
      </c>
      <c r="O113" s="23">
        <f t="shared" si="16"/>
        <v>23.831116120451334</v>
      </c>
      <c r="P113" s="42" t="s">
        <v>10</v>
      </c>
      <c r="Q113" s="25"/>
      <c r="R113" s="41" t="s">
        <v>10</v>
      </c>
      <c r="S113" s="41"/>
      <c r="U113" s="15">
        <f t="shared" si="17"/>
        <v>1.0047764512353945</v>
      </c>
      <c r="V113" s="15">
        <f t="shared" si="25"/>
        <v>2.5520350847672124</v>
      </c>
      <c r="W113" s="13">
        <f t="shared" si="18"/>
        <v>8.911138689372744E-2</v>
      </c>
      <c r="X113" s="13">
        <f t="shared" si="19"/>
        <v>5.0024868987590176E-2</v>
      </c>
      <c r="Y113" s="13">
        <f t="shared" si="20"/>
        <v>3.9086517906137264E-2</v>
      </c>
      <c r="AA113" s="63"/>
      <c r="AB113" s="39"/>
    </row>
    <row r="114" spans="1:28" hidden="1">
      <c r="A114" s="60">
        <v>1879.09</v>
      </c>
      <c r="B114" s="62">
        <f t="shared" si="21"/>
        <v>1879</v>
      </c>
      <c r="C114" s="62">
        <v>9</v>
      </c>
      <c r="D114" s="59">
        <f t="shared" si="22"/>
        <v>686536</v>
      </c>
      <c r="E114" s="26">
        <v>4.22</v>
      </c>
      <c r="F114" s="24">
        <v>0.19500000000000001</v>
      </c>
      <c r="G114" s="26">
        <v>0.36249999999999999</v>
      </c>
      <c r="H114" s="26">
        <v>8.4679289260000008</v>
      </c>
      <c r="I114" s="24">
        <f t="shared" si="23"/>
        <v>1879.7083333333255</v>
      </c>
      <c r="J114" s="15">
        <f>J106*4/12+J118*8/12</f>
        <v>4.086666666666666</v>
      </c>
      <c r="K114" s="24">
        <f t="shared" si="13"/>
        <v>156.71142396170839</v>
      </c>
      <c r="L114" s="24">
        <f t="shared" si="14"/>
        <v>7.241404661737711</v>
      </c>
      <c r="M114" s="23">
        <f t="shared" si="24"/>
        <v>273.48430701098323</v>
      </c>
      <c r="N114" s="24">
        <f t="shared" si="15"/>
        <v>13.461585589127795</v>
      </c>
      <c r="O114" s="23">
        <f t="shared" si="16"/>
        <v>23.492431585659105</v>
      </c>
      <c r="P114" s="42" t="s">
        <v>10</v>
      </c>
      <c r="Q114" s="25"/>
      <c r="R114" s="41" t="s">
        <v>10</v>
      </c>
      <c r="S114" s="41"/>
      <c r="U114" s="15">
        <f t="shared" si="17"/>
        <v>1.0047636147658443</v>
      </c>
      <c r="V114" s="15">
        <f t="shared" si="25"/>
        <v>2.4777965516564411</v>
      </c>
      <c r="W114" s="13">
        <f t="shared" si="18"/>
        <v>9.0104551557638413E-2</v>
      </c>
      <c r="X114" s="13">
        <f t="shared" si="19"/>
        <v>5.2144394527997129E-2</v>
      </c>
      <c r="Y114" s="13">
        <f t="shared" si="20"/>
        <v>3.7960157029641284E-2</v>
      </c>
      <c r="AA114" s="63"/>
      <c r="AB114" s="39"/>
    </row>
    <row r="115" spans="1:28" hidden="1">
      <c r="A115" s="60">
        <v>1879.1</v>
      </c>
      <c r="B115" s="62">
        <f t="shared" si="21"/>
        <v>1879</v>
      </c>
      <c r="C115" s="62">
        <v>10</v>
      </c>
      <c r="D115" s="59">
        <f t="shared" si="22"/>
        <v>686566</v>
      </c>
      <c r="E115" s="26">
        <v>4.68</v>
      </c>
      <c r="F115" s="24">
        <v>0.19670000000000001</v>
      </c>
      <c r="G115" s="26">
        <v>0.36830000000000002</v>
      </c>
      <c r="H115" s="26">
        <v>8.9436743799999991</v>
      </c>
      <c r="I115" s="24">
        <f t="shared" si="23"/>
        <v>1879.7916666666588</v>
      </c>
      <c r="J115" s="15">
        <f>J106*3/12+J118*9/12</f>
        <v>4.0699999999999994</v>
      </c>
      <c r="K115" s="24">
        <f t="shared" si="13"/>
        <v>164.54901391434603</v>
      </c>
      <c r="L115" s="24">
        <f t="shared" si="14"/>
        <v>6.9159809908016818</v>
      </c>
      <c r="M115" s="23">
        <f t="shared" si="24"/>
        <v>288.16782840150518</v>
      </c>
      <c r="N115" s="24">
        <f t="shared" si="15"/>
        <v>12.949444834327704</v>
      </c>
      <c r="O115" s="23">
        <f t="shared" si="16"/>
        <v>22.677822906041534</v>
      </c>
      <c r="P115" s="42" t="s">
        <v>10</v>
      </c>
      <c r="Q115" s="25"/>
      <c r="R115" s="41" t="s">
        <v>10</v>
      </c>
      <c r="S115" s="41"/>
      <c r="U115" s="15">
        <f t="shared" si="17"/>
        <v>1.004750779431878</v>
      </c>
      <c r="V115" s="15">
        <f t="shared" si="25"/>
        <v>2.3571692610154491</v>
      </c>
      <c r="W115" s="13">
        <f t="shared" si="18"/>
        <v>8.2800089835030954E-2</v>
      </c>
      <c r="X115" s="13">
        <f t="shared" si="19"/>
        <v>5.7732581236854985E-2</v>
      </c>
      <c r="Y115" s="13">
        <f t="shared" si="20"/>
        <v>2.5067508598175969E-2</v>
      </c>
      <c r="AA115" s="63"/>
      <c r="AB115" s="39"/>
    </row>
    <row r="116" spans="1:28" hidden="1">
      <c r="A116" s="60">
        <v>1879.11</v>
      </c>
      <c r="B116" s="62">
        <f t="shared" si="21"/>
        <v>1879</v>
      </c>
      <c r="C116" s="62">
        <v>11</v>
      </c>
      <c r="D116" s="59">
        <f t="shared" si="22"/>
        <v>686597</v>
      </c>
      <c r="E116" s="26">
        <v>4.93</v>
      </c>
      <c r="F116" s="24">
        <v>0.1983</v>
      </c>
      <c r="G116" s="26">
        <v>0.37419999999999998</v>
      </c>
      <c r="H116" s="26">
        <v>9.4194198349999994</v>
      </c>
      <c r="I116" s="24">
        <f t="shared" si="23"/>
        <v>1879.874999999992</v>
      </c>
      <c r="J116" s="15">
        <f>J106*2/12+J118*10/12</f>
        <v>4.0533333333333328</v>
      </c>
      <c r="K116" s="24">
        <f t="shared" si="13"/>
        <v>164.58421295115787</v>
      </c>
      <c r="L116" s="24">
        <f t="shared" si="14"/>
        <v>6.6200911619096567</v>
      </c>
      <c r="M116" s="23">
        <f t="shared" si="24"/>
        <v>289.19559514694157</v>
      </c>
      <c r="N116" s="24">
        <f t="shared" si="15"/>
        <v>12.492375757874903</v>
      </c>
      <c r="O116" s="23">
        <f t="shared" si="16"/>
        <v>21.95070825638652</v>
      </c>
      <c r="P116" s="42" t="s">
        <v>10</v>
      </c>
      <c r="Q116" s="25"/>
      <c r="R116" s="41" t="s">
        <v>10</v>
      </c>
      <c r="S116" s="41"/>
      <c r="U116" s="15">
        <f t="shared" si="17"/>
        <v>1.0047379452349057</v>
      </c>
      <c r="V116" s="15">
        <f t="shared" si="25"/>
        <v>2.2487488045936366</v>
      </c>
      <c r="W116" s="13">
        <f t="shared" si="18"/>
        <v>8.1779571543002749E-2</v>
      </c>
      <c r="X116" s="13">
        <f t="shared" si="19"/>
        <v>6.305032386033349E-2</v>
      </c>
      <c r="Y116" s="13">
        <f t="shared" si="20"/>
        <v>1.8729247682669259E-2</v>
      </c>
      <c r="AA116" s="63"/>
      <c r="AB116" s="39"/>
    </row>
    <row r="117" spans="1:28" hidden="1">
      <c r="A117" s="60">
        <v>1879.12</v>
      </c>
      <c r="B117" s="62">
        <f t="shared" si="21"/>
        <v>1879</v>
      </c>
      <c r="C117" s="62">
        <v>12</v>
      </c>
      <c r="D117" s="59">
        <f t="shared" si="22"/>
        <v>686627</v>
      </c>
      <c r="E117" s="26">
        <v>4.92</v>
      </c>
      <c r="F117" s="24">
        <v>0.2</v>
      </c>
      <c r="G117" s="26">
        <v>0.38</v>
      </c>
      <c r="H117" s="26">
        <v>9.7048347110000002</v>
      </c>
      <c r="I117" s="24">
        <f t="shared" si="23"/>
        <v>1879.9583333333253</v>
      </c>
      <c r="J117" s="15">
        <f>J106*1/12+J118*11/12</f>
        <v>4.0366666666666671</v>
      </c>
      <c r="K117" s="24">
        <f t="shared" si="13"/>
        <v>159.41984032416153</v>
      </c>
      <c r="L117" s="24">
        <f t="shared" si="14"/>
        <v>6.4804813139903059</v>
      </c>
      <c r="M117" s="23">
        <f t="shared" si="24"/>
        <v>281.07004913876028</v>
      </c>
      <c r="N117" s="24">
        <f t="shared" si="15"/>
        <v>12.31291449658158</v>
      </c>
      <c r="O117" s="23">
        <f t="shared" si="16"/>
        <v>21.708662331855468</v>
      </c>
      <c r="P117" s="42" t="s">
        <v>10</v>
      </c>
      <c r="Q117" s="25"/>
      <c r="R117" s="41" t="s">
        <v>10</v>
      </c>
      <c r="S117" s="41"/>
      <c r="U117" s="15">
        <f t="shared" si="17"/>
        <v>1.004725112176339</v>
      </c>
      <c r="V117" s="15">
        <f t="shared" si="25"/>
        <v>2.1929552076819072</v>
      </c>
      <c r="W117" s="13">
        <f t="shared" si="18"/>
        <v>8.3300077284707008E-2</v>
      </c>
      <c r="X117" s="13">
        <f t="shared" si="19"/>
        <v>6.4743286223947427E-2</v>
      </c>
      <c r="Y117" s="13">
        <f t="shared" si="20"/>
        <v>1.8556791060759581E-2</v>
      </c>
      <c r="AA117" s="63"/>
      <c r="AB117" s="39"/>
    </row>
    <row r="118" spans="1:28" hidden="1">
      <c r="A118" s="60">
        <v>1880.01</v>
      </c>
      <c r="B118" s="62">
        <f t="shared" si="21"/>
        <v>1880</v>
      </c>
      <c r="C118" s="62">
        <v>1</v>
      </c>
      <c r="D118" s="59">
        <f t="shared" si="22"/>
        <v>686658</v>
      </c>
      <c r="E118" s="26">
        <v>5.1100000000000003</v>
      </c>
      <c r="F118" s="24">
        <v>0.20499999999999999</v>
      </c>
      <c r="G118" s="26">
        <v>0.38919999999999999</v>
      </c>
      <c r="H118" s="26">
        <v>9.9903305790000001</v>
      </c>
      <c r="I118" s="24">
        <f t="shared" si="23"/>
        <v>1880.0416666666586</v>
      </c>
      <c r="J118" s="15">
        <v>4.0199999999999996</v>
      </c>
      <c r="K118" s="24">
        <f t="shared" si="13"/>
        <v>160.84458740311723</v>
      </c>
      <c r="L118" s="24">
        <f t="shared" si="14"/>
        <v>6.4526693576593015</v>
      </c>
      <c r="M118" s="23">
        <f t="shared" si="24"/>
        <v>284.530041350668</v>
      </c>
      <c r="N118" s="24">
        <f t="shared" si="15"/>
        <v>12.250628848785366</v>
      </c>
      <c r="O118" s="23">
        <f t="shared" si="16"/>
        <v>21.671055204242656</v>
      </c>
      <c r="P118" s="42" t="s">
        <v>10</v>
      </c>
      <c r="Q118" s="25"/>
      <c r="R118" s="41" t="s">
        <v>10</v>
      </c>
      <c r="S118" s="41"/>
      <c r="U118" s="15">
        <f t="shared" si="17"/>
        <v>1.0055306639798018</v>
      </c>
      <c r="V118" s="15">
        <f t="shared" si="25"/>
        <v>2.1403524891297896</v>
      </c>
      <c r="W118" s="13">
        <f t="shared" si="18"/>
        <v>8.6237032044705675E-2</v>
      </c>
      <c r="X118" s="13">
        <f t="shared" si="19"/>
        <v>7.0297515736478022E-2</v>
      </c>
      <c r="Y118" s="13">
        <f t="shared" si="20"/>
        <v>1.5939516308227653E-2</v>
      </c>
      <c r="AA118" s="63"/>
      <c r="AB118" s="39"/>
    </row>
    <row r="119" spans="1:28" hidden="1">
      <c r="A119" s="60">
        <v>1880.02</v>
      </c>
      <c r="B119" s="62">
        <f t="shared" si="21"/>
        <v>1880</v>
      </c>
      <c r="C119" s="62">
        <v>2</v>
      </c>
      <c r="D119" s="59">
        <f t="shared" si="22"/>
        <v>686689</v>
      </c>
      <c r="E119" s="26">
        <v>5.2</v>
      </c>
      <c r="F119" s="24">
        <v>0.21</v>
      </c>
      <c r="G119" s="26">
        <v>0.39829999999999999</v>
      </c>
      <c r="H119" s="26">
        <v>9.9903305790000001</v>
      </c>
      <c r="I119" s="24">
        <f t="shared" si="23"/>
        <v>1880.1249999999918</v>
      </c>
      <c r="J119" s="15">
        <f>J118*11/12+J130*1/12</f>
        <v>3.9933333333333332</v>
      </c>
      <c r="K119" s="24">
        <f t="shared" si="13"/>
        <v>163.67746663330911</v>
      </c>
      <c r="L119" s="24">
        <f t="shared" si="14"/>
        <v>6.6100515371144066</v>
      </c>
      <c r="M119" s="23">
        <f t="shared" si="24"/>
        <v>290.51575161391588</v>
      </c>
      <c r="N119" s="24">
        <f t="shared" si="15"/>
        <v>12.537064415393656</v>
      </c>
      <c r="O119" s="23">
        <f t="shared" si="16"/>
        <v>22.252389205350518</v>
      </c>
      <c r="P119" s="42" t="s">
        <v>10</v>
      </c>
      <c r="Q119" s="25"/>
      <c r="R119" s="41" t="s">
        <v>10</v>
      </c>
      <c r="S119" s="41"/>
      <c r="U119" s="15">
        <f t="shared" si="17"/>
        <v>1.0055111531554377</v>
      </c>
      <c r="V119" s="15">
        <f t="shared" si="25"/>
        <v>2.1521900595454988</v>
      </c>
      <c r="W119" s="13">
        <f t="shared" si="18"/>
        <v>8.3135500088081349E-2</v>
      </c>
      <c r="X119" s="13">
        <f t="shared" si="19"/>
        <v>6.9862487185594402E-2</v>
      </c>
      <c r="Y119" s="13">
        <f t="shared" si="20"/>
        <v>1.3273012902486947E-2</v>
      </c>
      <c r="AA119" s="63"/>
      <c r="AB119" s="39"/>
    </row>
    <row r="120" spans="1:28" hidden="1">
      <c r="A120" s="60">
        <v>1880.03</v>
      </c>
      <c r="B120" s="62">
        <f t="shared" si="21"/>
        <v>1880</v>
      </c>
      <c r="C120" s="62">
        <v>3</v>
      </c>
      <c r="D120" s="59">
        <f t="shared" si="22"/>
        <v>686718</v>
      </c>
      <c r="E120" s="26">
        <v>5.3</v>
      </c>
      <c r="F120" s="24">
        <v>0.215</v>
      </c>
      <c r="G120" s="26">
        <v>0.40749999999999997</v>
      </c>
      <c r="H120" s="26">
        <v>10.08541488</v>
      </c>
      <c r="I120" s="24">
        <f t="shared" si="23"/>
        <v>1880.2083333333251</v>
      </c>
      <c r="J120" s="15">
        <f>J118*10/12+J130*2/12</f>
        <v>3.9666666666666663</v>
      </c>
      <c r="K120" s="24">
        <f t="shared" si="13"/>
        <v>165.25229946712912</v>
      </c>
      <c r="L120" s="24">
        <f t="shared" si="14"/>
        <v>6.7036310161193891</v>
      </c>
      <c r="M120" s="23">
        <f t="shared" si="24"/>
        <v>294.30250547033552</v>
      </c>
      <c r="N120" s="24">
        <f t="shared" si="15"/>
        <v>12.705719251482096</v>
      </c>
      <c r="O120" s="23">
        <f t="shared" si="16"/>
        <v>22.627975656445606</v>
      </c>
      <c r="P120" s="42" t="s">
        <v>10</v>
      </c>
      <c r="Q120" s="25"/>
      <c r="R120" s="41" t="s">
        <v>10</v>
      </c>
      <c r="S120" s="41"/>
      <c r="U120" s="15">
        <f t="shared" si="17"/>
        <v>1.0054916470183479</v>
      </c>
      <c r="V120" s="15">
        <f t="shared" si="25"/>
        <v>2.143648647263011</v>
      </c>
      <c r="W120" s="13">
        <f t="shared" si="18"/>
        <v>8.1292342077649238E-2</v>
      </c>
      <c r="X120" s="13">
        <f t="shared" si="19"/>
        <v>7.0444823014995439E-2</v>
      </c>
      <c r="Y120" s="13">
        <f t="shared" si="20"/>
        <v>1.0847519062653799E-2</v>
      </c>
      <c r="AA120" s="63"/>
      <c r="AB120" s="39"/>
    </row>
    <row r="121" spans="1:28" hidden="1">
      <c r="A121" s="60">
        <v>1880.04</v>
      </c>
      <c r="B121" s="62">
        <f t="shared" si="21"/>
        <v>1880</v>
      </c>
      <c r="C121" s="62">
        <v>4</v>
      </c>
      <c r="D121" s="59">
        <f t="shared" si="22"/>
        <v>686749</v>
      </c>
      <c r="E121" s="26">
        <v>5.18</v>
      </c>
      <c r="F121" s="24">
        <v>0.22</v>
      </c>
      <c r="G121" s="26">
        <v>0.41670000000000001</v>
      </c>
      <c r="H121" s="26">
        <v>9.7048347110000002</v>
      </c>
      <c r="I121" s="24">
        <f t="shared" si="23"/>
        <v>1880.2916666666583</v>
      </c>
      <c r="J121" s="15">
        <f>J118*9/12+J130*3/12</f>
        <v>3.9399999999999995</v>
      </c>
      <c r="K121" s="24">
        <f t="shared" si="13"/>
        <v>167.84446603234889</v>
      </c>
      <c r="L121" s="24">
        <f t="shared" si="14"/>
        <v>7.1285294453893355</v>
      </c>
      <c r="M121" s="23">
        <f t="shared" si="24"/>
        <v>299.97691841812764</v>
      </c>
      <c r="N121" s="24">
        <f t="shared" si="15"/>
        <v>13.502082817698803</v>
      </c>
      <c r="O121" s="23">
        <f t="shared" si="16"/>
        <v>24.131347858076026</v>
      </c>
      <c r="P121" s="42" t="s">
        <v>10</v>
      </c>
      <c r="Q121" s="25"/>
      <c r="R121" s="41" t="s">
        <v>10</v>
      </c>
      <c r="S121" s="41"/>
      <c r="U121" s="15">
        <f t="shared" si="17"/>
        <v>1.005472145577851</v>
      </c>
      <c r="V121" s="15">
        <f t="shared" si="25"/>
        <v>2.2399467633136738</v>
      </c>
      <c r="W121" s="13">
        <f t="shared" si="18"/>
        <v>8.182419960532572E-2</v>
      </c>
      <c r="X121" s="13">
        <f t="shared" si="19"/>
        <v>6.5909053785043969E-2</v>
      </c>
      <c r="Y121" s="13">
        <f t="shared" si="20"/>
        <v>1.5915145820281751E-2</v>
      </c>
      <c r="AA121" s="63"/>
      <c r="AB121" s="39"/>
    </row>
    <row r="122" spans="1:28" hidden="1">
      <c r="A122" s="60">
        <v>1880.05</v>
      </c>
      <c r="B122" s="62">
        <f t="shared" si="21"/>
        <v>1880</v>
      </c>
      <c r="C122" s="62">
        <v>5</v>
      </c>
      <c r="D122" s="59">
        <f t="shared" si="22"/>
        <v>686779</v>
      </c>
      <c r="E122" s="26">
        <v>4.7699999999999996</v>
      </c>
      <c r="F122" s="24">
        <v>0.22500000000000001</v>
      </c>
      <c r="G122" s="26">
        <v>0.42580000000000001</v>
      </c>
      <c r="H122" s="26">
        <v>9.4194198349999994</v>
      </c>
      <c r="I122" s="24">
        <f t="shared" si="23"/>
        <v>1880.3749999999916</v>
      </c>
      <c r="J122" s="15">
        <f>J118*8/12+J130*4/12</f>
        <v>3.9133333333333331</v>
      </c>
      <c r="K122" s="24">
        <f t="shared" si="13"/>
        <v>159.24273748012638</v>
      </c>
      <c r="L122" s="24">
        <f t="shared" si="14"/>
        <v>7.511449881138037</v>
      </c>
      <c r="M122" s="23">
        <f t="shared" si="24"/>
        <v>285.72236310447511</v>
      </c>
      <c r="N122" s="24">
        <f t="shared" si="15"/>
        <v>14.21500159728256</v>
      </c>
      <c r="O122" s="23">
        <f t="shared" si="16"/>
        <v>25.50536314672652</v>
      </c>
      <c r="P122" s="42" t="s">
        <v>10</v>
      </c>
      <c r="Q122" s="25"/>
      <c r="R122" s="41" t="s">
        <v>10</v>
      </c>
      <c r="S122" s="41"/>
      <c r="U122" s="15">
        <f t="shared" si="17"/>
        <v>1.0054526488432851</v>
      </c>
      <c r="V122" s="15">
        <f t="shared" si="25"/>
        <v>2.320447405059896</v>
      </c>
      <c r="W122" s="13">
        <f t="shared" si="18"/>
        <v>9.0655952439658627E-2</v>
      </c>
      <c r="X122" s="13">
        <f t="shared" si="19"/>
        <v>6.0992209032631806E-2</v>
      </c>
      <c r="Y122" s="13">
        <f t="shared" si="20"/>
        <v>2.9663743407026821E-2</v>
      </c>
      <c r="AA122" s="63"/>
      <c r="AB122" s="39"/>
    </row>
    <row r="123" spans="1:28" hidden="1">
      <c r="A123" s="60">
        <v>1880.06</v>
      </c>
      <c r="B123" s="62">
        <f t="shared" si="21"/>
        <v>1880</v>
      </c>
      <c r="C123" s="62">
        <v>6</v>
      </c>
      <c r="D123" s="59">
        <f t="shared" si="22"/>
        <v>686810</v>
      </c>
      <c r="E123" s="26">
        <v>4.79</v>
      </c>
      <c r="F123" s="24">
        <v>0.23</v>
      </c>
      <c r="G123" s="26">
        <v>0.435</v>
      </c>
      <c r="H123" s="26">
        <v>9.229089256</v>
      </c>
      <c r="I123" s="24">
        <f t="shared" si="23"/>
        <v>1880.4583333333248</v>
      </c>
      <c r="J123" s="15">
        <f>J118*7/12+J130*5/12</f>
        <v>3.8866666666666667</v>
      </c>
      <c r="K123" s="24">
        <f t="shared" si="13"/>
        <v>163.20823845329602</v>
      </c>
      <c r="L123" s="24">
        <f t="shared" si="14"/>
        <v>7.836721261849287</v>
      </c>
      <c r="M123" s="23">
        <f t="shared" si="24"/>
        <v>294.00924768284221</v>
      </c>
      <c r="N123" s="24">
        <f t="shared" si="15"/>
        <v>14.821624995236695</v>
      </c>
      <c r="O123" s="23">
        <f t="shared" si="16"/>
        <v>26.700213516082748</v>
      </c>
      <c r="P123" s="42" t="s">
        <v>10</v>
      </c>
      <c r="Q123" s="25"/>
      <c r="R123" s="41" t="s">
        <v>10</v>
      </c>
      <c r="S123" s="41"/>
      <c r="U123" s="15">
        <f t="shared" si="17"/>
        <v>1.0054331568240089</v>
      </c>
      <c r="V123" s="15">
        <f t="shared" si="25"/>
        <v>2.3812152762304288</v>
      </c>
      <c r="W123" s="13">
        <f t="shared" si="18"/>
        <v>8.7122143613428182E-2</v>
      </c>
      <c r="X123" s="13">
        <f t="shared" si="19"/>
        <v>5.8412780526710506E-2</v>
      </c>
      <c r="Y123" s="13">
        <f t="shared" si="20"/>
        <v>2.8709363086717676E-2</v>
      </c>
      <c r="AA123" s="63"/>
      <c r="AB123" s="39"/>
    </row>
    <row r="124" spans="1:28" hidden="1">
      <c r="A124" s="60">
        <v>1880.07</v>
      </c>
      <c r="B124" s="62">
        <f t="shared" si="21"/>
        <v>1880</v>
      </c>
      <c r="C124" s="62">
        <v>7</v>
      </c>
      <c r="D124" s="59">
        <f t="shared" si="22"/>
        <v>686840</v>
      </c>
      <c r="E124" s="26">
        <v>5.01</v>
      </c>
      <c r="F124" s="24">
        <v>0.23499999999999999</v>
      </c>
      <c r="G124" s="26">
        <v>0.44419999999999998</v>
      </c>
      <c r="H124" s="26">
        <v>9.229089256</v>
      </c>
      <c r="I124" s="24">
        <f t="shared" si="23"/>
        <v>1880.5416666666581</v>
      </c>
      <c r="J124" s="15">
        <f>J118*6/12+J130*6/12</f>
        <v>3.8600000000000003</v>
      </c>
      <c r="K124" s="24">
        <f t="shared" si="13"/>
        <v>170.70423270376051</v>
      </c>
      <c r="L124" s="24">
        <f t="shared" si="14"/>
        <v>8.0070847675416612</v>
      </c>
      <c r="M124" s="23">
        <f t="shared" si="24"/>
        <v>308.71482505041644</v>
      </c>
      <c r="N124" s="24">
        <f t="shared" si="15"/>
        <v>15.135093845710664</v>
      </c>
      <c r="O124" s="23">
        <f t="shared" si="16"/>
        <v>27.371482093292414</v>
      </c>
      <c r="P124" s="42" t="s">
        <v>10</v>
      </c>
      <c r="Q124" s="25"/>
      <c r="R124" s="41" t="s">
        <v>10</v>
      </c>
      <c r="S124" s="41"/>
      <c r="U124" s="15">
        <f t="shared" si="17"/>
        <v>1.0054136695294011</v>
      </c>
      <c r="V124" s="15">
        <f t="shared" si="25"/>
        <v>2.3941527922579144</v>
      </c>
      <c r="W124" s="13">
        <f t="shared" si="18"/>
        <v>8.1408381823294462E-2</v>
      </c>
      <c r="X124" s="13">
        <f t="shared" si="19"/>
        <v>5.8000756739075454E-2</v>
      </c>
      <c r="Y124" s="13">
        <f t="shared" si="20"/>
        <v>2.3407625084219008E-2</v>
      </c>
      <c r="AA124" s="63"/>
      <c r="AB124" s="39"/>
    </row>
    <row r="125" spans="1:28" hidden="1">
      <c r="A125" s="60">
        <v>1880.08</v>
      </c>
      <c r="B125" s="62">
        <f t="shared" si="21"/>
        <v>1880</v>
      </c>
      <c r="C125" s="62">
        <v>8</v>
      </c>
      <c r="D125" s="59">
        <f t="shared" si="22"/>
        <v>686871</v>
      </c>
      <c r="E125" s="26">
        <v>5.19</v>
      </c>
      <c r="F125" s="24">
        <v>0.24</v>
      </c>
      <c r="G125" s="26">
        <v>0.45329999999999998</v>
      </c>
      <c r="H125" s="26">
        <v>9.229089256</v>
      </c>
      <c r="I125" s="24">
        <f t="shared" si="23"/>
        <v>1880.6249999999914</v>
      </c>
      <c r="J125" s="15">
        <f>J118*5/12+J130*7/12</f>
        <v>3.8333333333333335</v>
      </c>
      <c r="K125" s="24">
        <f t="shared" si="13"/>
        <v>176.83731890868609</v>
      </c>
      <c r="L125" s="24">
        <f t="shared" si="14"/>
        <v>8.1774482732340381</v>
      </c>
      <c r="M125" s="23">
        <f t="shared" si="24"/>
        <v>321.03877016220963</v>
      </c>
      <c r="N125" s="24">
        <f t="shared" si="15"/>
        <v>15.445155426070789</v>
      </c>
      <c r="O125" s="23">
        <f t="shared" si="16"/>
        <v>28.039860214745591</v>
      </c>
      <c r="P125" s="42" t="s">
        <v>10</v>
      </c>
      <c r="Q125" s="25"/>
      <c r="R125" s="41" t="s">
        <v>10</v>
      </c>
      <c r="S125" s="41"/>
      <c r="U125" s="15">
        <f t="shared" si="17"/>
        <v>1.0053941869688605</v>
      </c>
      <c r="V125" s="15">
        <f t="shared" si="25"/>
        <v>2.407113944278092</v>
      </c>
      <c r="W125" s="13">
        <f t="shared" si="18"/>
        <v>7.1090003978579563E-2</v>
      </c>
      <c r="X125" s="13">
        <f t="shared" si="19"/>
        <v>5.375326390602253E-2</v>
      </c>
      <c r="Y125" s="13">
        <f t="shared" si="20"/>
        <v>1.7336740072557033E-2</v>
      </c>
      <c r="AA125" s="63"/>
      <c r="AB125" s="39"/>
    </row>
    <row r="126" spans="1:28" hidden="1">
      <c r="A126" s="60">
        <v>1880.09</v>
      </c>
      <c r="B126" s="62">
        <f t="shared" si="21"/>
        <v>1880</v>
      </c>
      <c r="C126" s="62">
        <v>9</v>
      </c>
      <c r="D126" s="59">
        <f t="shared" si="22"/>
        <v>686902</v>
      </c>
      <c r="E126" s="26">
        <v>5.18</v>
      </c>
      <c r="F126" s="24">
        <v>0.245</v>
      </c>
      <c r="G126" s="26">
        <v>0.46250000000000002</v>
      </c>
      <c r="H126" s="26">
        <v>9.3242545450000005</v>
      </c>
      <c r="I126" s="24">
        <f t="shared" si="23"/>
        <v>1880.7083333333246</v>
      </c>
      <c r="J126" s="15">
        <f>J118*4/12+J130*8/12</f>
        <v>3.8066666666666666</v>
      </c>
      <c r="K126" s="24">
        <f t="shared" si="13"/>
        <v>174.69523082394571</v>
      </c>
      <c r="L126" s="24">
        <f t="shared" si="14"/>
        <v>8.2626122687001367</v>
      </c>
      <c r="M126" s="23">
        <f t="shared" si="24"/>
        <v>318.39995074467151</v>
      </c>
      <c r="N126" s="24">
        <f t="shared" si="15"/>
        <v>15.597788466423728</v>
      </c>
      <c r="O126" s="23">
        <f t="shared" si="16"/>
        <v>28.42856703077425</v>
      </c>
      <c r="P126" s="42" t="s">
        <v>10</v>
      </c>
      <c r="Q126" s="25"/>
      <c r="R126" s="41" t="s">
        <v>10</v>
      </c>
      <c r="S126" s="41"/>
      <c r="U126" s="15">
        <f t="shared" si="17"/>
        <v>1.0053747091518059</v>
      </c>
      <c r="V126" s="15">
        <f t="shared" si="25"/>
        <v>2.3953983376449153</v>
      </c>
      <c r="W126" s="13">
        <f t="shared" si="18"/>
        <v>6.9279584626232626E-2</v>
      </c>
      <c r="X126" s="13">
        <f t="shared" si="19"/>
        <v>5.3184267575099975E-2</v>
      </c>
      <c r="Y126" s="13">
        <f t="shared" si="20"/>
        <v>1.6095317051132652E-2</v>
      </c>
      <c r="AA126" s="63"/>
      <c r="AB126" s="39"/>
    </row>
    <row r="127" spans="1:28" hidden="1">
      <c r="A127" s="60">
        <v>1880.1</v>
      </c>
      <c r="B127" s="62">
        <f t="shared" si="21"/>
        <v>1880</v>
      </c>
      <c r="C127" s="62">
        <v>10</v>
      </c>
      <c r="D127" s="59">
        <f t="shared" si="22"/>
        <v>686932</v>
      </c>
      <c r="E127" s="26">
        <v>5.33</v>
      </c>
      <c r="F127" s="24">
        <v>0.25</v>
      </c>
      <c r="G127" s="26">
        <v>0.47170000000000001</v>
      </c>
      <c r="H127" s="26">
        <v>9.3242545450000005</v>
      </c>
      <c r="I127" s="24">
        <f t="shared" si="23"/>
        <v>1880.7916666666579</v>
      </c>
      <c r="J127" s="15">
        <f>J118*3/12+J130*9/12</f>
        <v>3.7800000000000002</v>
      </c>
      <c r="K127" s="24">
        <f t="shared" si="13"/>
        <v>179.75397302927234</v>
      </c>
      <c r="L127" s="24">
        <f t="shared" si="14"/>
        <v>8.4312370088776891</v>
      </c>
      <c r="M127" s="23">
        <f t="shared" si="24"/>
        <v>328.90059262090347</v>
      </c>
      <c r="N127" s="24">
        <f t="shared" si="15"/>
        <v>15.908057988350427</v>
      </c>
      <c r="O127" s="23">
        <f t="shared" si="16"/>
        <v>29.107393909808668</v>
      </c>
      <c r="P127" s="42" t="s">
        <v>10</v>
      </c>
      <c r="Q127" s="25"/>
      <c r="R127" s="41" t="s">
        <v>10</v>
      </c>
      <c r="S127" s="41"/>
      <c r="U127" s="15">
        <f t="shared" si="17"/>
        <v>1.0053552360876774</v>
      </c>
      <c r="V127" s="15">
        <f t="shared" si="25"/>
        <v>2.408272907012476</v>
      </c>
      <c r="W127" s="13">
        <f t="shared" si="18"/>
        <v>6.1289257063371405E-2</v>
      </c>
      <c r="X127" s="13">
        <f t="shared" si="19"/>
        <v>5.278512270498581E-2</v>
      </c>
      <c r="Y127" s="13">
        <f t="shared" si="20"/>
        <v>8.5041343583855955E-3</v>
      </c>
      <c r="AA127" s="63"/>
      <c r="AB127" s="39"/>
    </row>
    <row r="128" spans="1:28" hidden="1">
      <c r="A128" s="60">
        <v>1880.11</v>
      </c>
      <c r="B128" s="62">
        <f t="shared" si="21"/>
        <v>1880</v>
      </c>
      <c r="C128" s="62">
        <v>11</v>
      </c>
      <c r="D128" s="59">
        <f t="shared" si="22"/>
        <v>686963</v>
      </c>
      <c r="E128" s="26">
        <v>5.61</v>
      </c>
      <c r="F128" s="24">
        <v>0.255</v>
      </c>
      <c r="G128" s="26">
        <v>0.48080000000000001</v>
      </c>
      <c r="H128" s="26">
        <v>9.4194198349999994</v>
      </c>
      <c r="I128" s="24">
        <f t="shared" si="23"/>
        <v>1880.8749999999911</v>
      </c>
      <c r="J128" s="15">
        <f>J118*2/12+J130*10/12</f>
        <v>3.7533333333333334</v>
      </c>
      <c r="K128" s="24">
        <f t="shared" si="13"/>
        <v>187.28548370304171</v>
      </c>
      <c r="L128" s="24">
        <f t="shared" si="14"/>
        <v>8.5129765319564417</v>
      </c>
      <c r="M128" s="23">
        <f t="shared" si="24"/>
        <v>343.97923147998841</v>
      </c>
      <c r="N128" s="24">
        <f t="shared" si="15"/>
        <v>16.051133790449637</v>
      </c>
      <c r="O128" s="23">
        <f t="shared" si="16"/>
        <v>29.480430391368706</v>
      </c>
      <c r="P128" s="42" t="s">
        <v>10</v>
      </c>
      <c r="Q128" s="25"/>
      <c r="R128" s="41" t="s">
        <v>10</v>
      </c>
      <c r="S128" s="41"/>
      <c r="U128" s="15">
        <f t="shared" si="17"/>
        <v>1.0053357677859338</v>
      </c>
      <c r="V128" s="15">
        <f t="shared" si="25"/>
        <v>2.3967084696086709</v>
      </c>
      <c r="W128" s="13">
        <f t="shared" si="18"/>
        <v>5.1490916591569125E-2</v>
      </c>
      <c r="X128" s="13">
        <f t="shared" si="19"/>
        <v>5.5970256736687318E-2</v>
      </c>
      <c r="Y128" s="13">
        <f t="shared" si="20"/>
        <v>-4.4793401451181936E-3</v>
      </c>
      <c r="AA128" s="63"/>
      <c r="AB128" s="39"/>
    </row>
    <row r="129" spans="1:29" hidden="1">
      <c r="A129" s="60">
        <v>1880.12</v>
      </c>
      <c r="B129" s="62">
        <f t="shared" si="21"/>
        <v>1880</v>
      </c>
      <c r="C129" s="62">
        <v>12</v>
      </c>
      <c r="D129" s="59">
        <f t="shared" si="22"/>
        <v>686993</v>
      </c>
      <c r="E129" s="26">
        <v>5.84</v>
      </c>
      <c r="F129" s="24">
        <v>0.26</v>
      </c>
      <c r="G129" s="26">
        <v>0.49</v>
      </c>
      <c r="H129" s="26">
        <v>9.5145851239999999</v>
      </c>
      <c r="I129" s="24">
        <f t="shared" si="23"/>
        <v>1880.9583333333244</v>
      </c>
      <c r="J129" s="15">
        <f>J118*1/12+J130*11/12</f>
        <v>3.726666666666667</v>
      </c>
      <c r="K129" s="24">
        <f t="shared" si="13"/>
        <v>193.01381784557989</v>
      </c>
      <c r="L129" s="24">
        <f t="shared" si="14"/>
        <v>8.5930809314812961</v>
      </c>
      <c r="M129" s="23">
        <f t="shared" si="24"/>
        <v>355.81542960251392</v>
      </c>
      <c r="N129" s="24">
        <f t="shared" si="15"/>
        <v>16.194652524714751</v>
      </c>
      <c r="O129" s="23">
        <f t="shared" si="16"/>
        <v>29.854376798841066</v>
      </c>
      <c r="P129" s="42" t="s">
        <v>10</v>
      </c>
      <c r="Q129" s="25"/>
      <c r="R129" s="41" t="s">
        <v>10</v>
      </c>
      <c r="S129" s="41"/>
      <c r="U129" s="15">
        <f t="shared" si="17"/>
        <v>1.0053163042560556</v>
      </c>
      <c r="V129" s="15">
        <f t="shared" si="25"/>
        <v>2.3853968594927881</v>
      </c>
      <c r="W129" s="13">
        <f t="shared" si="18"/>
        <v>4.5882043257926997E-2</v>
      </c>
      <c r="X129" s="13">
        <f t="shared" si="19"/>
        <v>5.663894316368645E-2</v>
      </c>
      <c r="Y129" s="13">
        <f t="shared" si="20"/>
        <v>-1.0756899905759454E-2</v>
      </c>
      <c r="AA129" s="63"/>
      <c r="AB129" s="39"/>
    </row>
    <row r="130" spans="1:29" hidden="1">
      <c r="A130" s="60">
        <v>1881.01</v>
      </c>
      <c r="B130" s="62">
        <f t="shared" si="21"/>
        <v>1881</v>
      </c>
      <c r="C130" s="62">
        <v>1</v>
      </c>
      <c r="D130" s="59">
        <f t="shared" si="22"/>
        <v>687024</v>
      </c>
      <c r="E130" s="26">
        <v>6.19</v>
      </c>
      <c r="F130" s="24">
        <v>0.26500000000000001</v>
      </c>
      <c r="G130" s="26">
        <v>0.48580000000000001</v>
      </c>
      <c r="H130" s="26">
        <v>9.4194198349999994</v>
      </c>
      <c r="I130" s="24">
        <f t="shared" si="23"/>
        <v>1881.0416666666576</v>
      </c>
      <c r="J130" s="15">
        <v>3.7</v>
      </c>
      <c r="K130" s="24">
        <f t="shared" si="13"/>
        <v>206.6483322855309</v>
      </c>
      <c r="L130" s="24">
        <f t="shared" si="14"/>
        <v>8.8468187488959114</v>
      </c>
      <c r="M130" s="23">
        <f t="shared" si="24"/>
        <v>382.3093367284286</v>
      </c>
      <c r="N130" s="24">
        <f t="shared" si="15"/>
        <v>16.21805489891937</v>
      </c>
      <c r="O130" s="23">
        <f t="shared" si="16"/>
        <v>30.004180255681842</v>
      </c>
      <c r="P130" s="42">
        <f t="shared" ref="P130:P193" si="26">K130/AVERAGE(N10:N129)</f>
        <v>18.473952301404939</v>
      </c>
      <c r="Q130" s="25"/>
      <c r="R130" s="41">
        <f t="shared" ref="R130:R193" si="27">M130/AVERAGE(O10:O129)</f>
        <v>24.135057421965005</v>
      </c>
      <c r="S130" s="41"/>
      <c r="T130" s="40">
        <f t="shared" ref="T130:T193" si="28">1/P130-(J130/100-(((H130/H10)^(1/10))-1))</f>
        <v>-1.0488744813437083E-2</v>
      </c>
      <c r="U130" s="15">
        <f t="shared" si="17"/>
        <v>1.003636193113409</v>
      </c>
      <c r="V130" s="15">
        <f t="shared" si="25"/>
        <v>2.422306367277153</v>
      </c>
      <c r="W130" s="13">
        <f t="shared" si="18"/>
        <v>4.535327605849826E-2</v>
      </c>
      <c r="X130" s="13">
        <f t="shared" si="19"/>
        <v>5.6467965502210449E-2</v>
      </c>
      <c r="Y130" s="13">
        <f t="shared" si="20"/>
        <v>-1.1114689443712189E-2</v>
      </c>
      <c r="AA130" s="63"/>
      <c r="AB130" s="39"/>
      <c r="AC130" s="39"/>
    </row>
    <row r="131" spans="1:29" hidden="1">
      <c r="A131" s="60">
        <v>1881.02</v>
      </c>
      <c r="B131" s="62">
        <f t="shared" si="21"/>
        <v>1881</v>
      </c>
      <c r="C131" s="62">
        <v>2</v>
      </c>
      <c r="D131" s="59">
        <f t="shared" si="22"/>
        <v>687055</v>
      </c>
      <c r="E131" s="26">
        <v>6.17</v>
      </c>
      <c r="F131" s="24">
        <v>0.27</v>
      </c>
      <c r="G131" s="26">
        <v>0.48170000000000002</v>
      </c>
      <c r="H131" s="26">
        <v>9.5145851239999999</v>
      </c>
      <c r="I131" s="24">
        <f t="shared" si="23"/>
        <v>1881.1249999999909</v>
      </c>
      <c r="J131" s="15">
        <f>J130*11/12+J142*1/12</f>
        <v>3.6933333333333338</v>
      </c>
      <c r="K131" s="24">
        <f t="shared" si="13"/>
        <v>203.92042056630618</v>
      </c>
      <c r="L131" s="24">
        <f t="shared" si="14"/>
        <v>8.9235840442305783</v>
      </c>
      <c r="M131" s="23">
        <f t="shared" si="24"/>
        <v>378.63832398159872</v>
      </c>
      <c r="N131" s="24">
        <f t="shared" si="15"/>
        <v>15.92033494113285</v>
      </c>
      <c r="O131" s="23">
        <f t="shared" si="16"/>
        <v>29.560791031107957</v>
      </c>
      <c r="P131" s="42">
        <f t="shared" si="26"/>
        <v>18.147258164990244</v>
      </c>
      <c r="Q131" s="25"/>
      <c r="R131" s="41">
        <f t="shared" si="27"/>
        <v>23.655503266150092</v>
      </c>
      <c r="S131" s="41"/>
      <c r="T131" s="40">
        <f t="shared" si="28"/>
        <v>-1.1392839551264085E-2</v>
      </c>
      <c r="U131" s="15">
        <f t="shared" si="17"/>
        <v>1.0036308102375502</v>
      </c>
      <c r="V131" s="15">
        <f t="shared" si="25"/>
        <v>2.4067982309690459</v>
      </c>
      <c r="W131" s="13">
        <f t="shared" si="18"/>
        <v>4.6774019030632941E-2</v>
      </c>
      <c r="X131" s="13">
        <f t="shared" si="19"/>
        <v>5.619874876652009E-2</v>
      </c>
      <c r="Y131" s="13">
        <f t="shared" si="20"/>
        <v>-9.4247297358871496E-3</v>
      </c>
      <c r="AA131" s="63"/>
      <c r="AB131" s="39"/>
      <c r="AC131" s="39"/>
    </row>
    <row r="132" spans="1:29" hidden="1">
      <c r="A132" s="60">
        <v>1881.03</v>
      </c>
      <c r="B132" s="62">
        <f t="shared" si="21"/>
        <v>1881</v>
      </c>
      <c r="C132" s="62">
        <v>3</v>
      </c>
      <c r="D132" s="59">
        <f t="shared" si="22"/>
        <v>687083</v>
      </c>
      <c r="E132" s="26">
        <v>6.24</v>
      </c>
      <c r="F132" s="24">
        <v>0.27500000000000002</v>
      </c>
      <c r="G132" s="26">
        <v>0.47749999999999998</v>
      </c>
      <c r="H132" s="26">
        <v>9.5145851239999999</v>
      </c>
      <c r="I132" s="24">
        <f t="shared" si="23"/>
        <v>1881.2083333333242</v>
      </c>
      <c r="J132" s="15">
        <f>J130*10/12+J142*2/12</f>
        <v>3.686666666666667</v>
      </c>
      <c r="K132" s="24">
        <f t="shared" si="13"/>
        <v>206.23394235555114</v>
      </c>
      <c r="L132" s="24">
        <f t="shared" si="14"/>
        <v>9.0888356006052184</v>
      </c>
      <c r="M132" s="23">
        <f t="shared" si="24"/>
        <v>384.34040030844204</v>
      </c>
      <c r="N132" s="24">
        <f t="shared" si="15"/>
        <v>15.78152363377815</v>
      </c>
      <c r="O132" s="23">
        <f t="shared" si="16"/>
        <v>29.410663645397602</v>
      </c>
      <c r="P132" s="42">
        <f t="shared" si="26"/>
        <v>18.270119140204997</v>
      </c>
      <c r="Q132" s="25"/>
      <c r="R132" s="41">
        <f t="shared" si="27"/>
        <v>23.767712891469248</v>
      </c>
      <c r="S132" s="41"/>
      <c r="T132" s="40">
        <f t="shared" si="28"/>
        <v>-1.3123118077292363E-2</v>
      </c>
      <c r="U132" s="15">
        <f t="shared" si="17"/>
        <v>1.0036254274364746</v>
      </c>
      <c r="V132" s="15">
        <f t="shared" si="25"/>
        <v>2.4155368586257659</v>
      </c>
      <c r="W132" s="13">
        <f t="shared" si="18"/>
        <v>4.2422581098677359E-2</v>
      </c>
      <c r="X132" s="13">
        <f t="shared" si="19"/>
        <v>5.4884513803230339E-2</v>
      </c>
      <c r="Y132" s="13">
        <f t="shared" si="20"/>
        <v>-1.246193270455298E-2</v>
      </c>
      <c r="AA132" s="63"/>
      <c r="AB132" s="39"/>
      <c r="AC132" s="39"/>
    </row>
    <row r="133" spans="1:29" hidden="1">
      <c r="A133" s="60">
        <v>1881.04</v>
      </c>
      <c r="B133" s="62">
        <f t="shared" si="21"/>
        <v>1881</v>
      </c>
      <c r="C133" s="62">
        <v>4</v>
      </c>
      <c r="D133" s="59">
        <f t="shared" si="22"/>
        <v>687114</v>
      </c>
      <c r="E133" s="26">
        <v>6.22</v>
      </c>
      <c r="F133" s="24">
        <v>0.28000000000000003</v>
      </c>
      <c r="G133" s="26">
        <v>0.4733</v>
      </c>
      <c r="H133" s="26">
        <v>9.6096694209999995</v>
      </c>
      <c r="I133" s="24">
        <f t="shared" si="23"/>
        <v>1881.2916666666574</v>
      </c>
      <c r="J133" s="15">
        <f>J130*9/12+J142*3/12</f>
        <v>3.68</v>
      </c>
      <c r="K133" s="24">
        <f t="shared" si="13"/>
        <v>203.53886427411166</v>
      </c>
      <c r="L133" s="24">
        <f t="shared" si="14"/>
        <v>9.162521221342649</v>
      </c>
      <c r="M133" s="23">
        <f t="shared" si="24"/>
        <v>380.74076588018039</v>
      </c>
      <c r="N133" s="24">
        <f t="shared" si="15"/>
        <v>15.487933193076696</v>
      </c>
      <c r="O133" s="23">
        <f t="shared" si="16"/>
        <v>28.971801365126908</v>
      </c>
      <c r="P133" s="42">
        <f t="shared" si="26"/>
        <v>17.950108278222896</v>
      </c>
      <c r="Q133" s="25"/>
      <c r="R133" s="41">
        <f t="shared" si="27"/>
        <v>23.308850117141478</v>
      </c>
      <c r="S133" s="41"/>
      <c r="T133" s="40">
        <f t="shared" si="28"/>
        <v>-7.5035017219817757E-3</v>
      </c>
      <c r="U133" s="15">
        <f t="shared" si="17"/>
        <v>1.0036200447102193</v>
      </c>
      <c r="V133" s="15">
        <f t="shared" si="25"/>
        <v>2.4003066741761567</v>
      </c>
      <c r="W133" s="13">
        <f t="shared" si="18"/>
        <v>4.5970733040427314E-2</v>
      </c>
      <c r="X133" s="13">
        <f t="shared" si="19"/>
        <v>5.4635360559144752E-2</v>
      </c>
      <c r="Y133" s="13">
        <f t="shared" si="20"/>
        <v>-8.6646275187174382E-3</v>
      </c>
      <c r="AA133" s="63"/>
      <c r="AB133" s="39"/>
      <c r="AC133" s="39"/>
    </row>
    <row r="134" spans="1:29" hidden="1">
      <c r="A134" s="60">
        <v>1881.05</v>
      </c>
      <c r="B134" s="62">
        <f t="shared" si="21"/>
        <v>1881</v>
      </c>
      <c r="C134" s="62">
        <v>5</v>
      </c>
      <c r="D134" s="59">
        <f t="shared" si="22"/>
        <v>687144</v>
      </c>
      <c r="E134" s="26">
        <v>6.5</v>
      </c>
      <c r="F134" s="24">
        <v>0.28499999999999998</v>
      </c>
      <c r="G134" s="26">
        <v>0.46920000000000001</v>
      </c>
      <c r="H134" s="26">
        <v>9.5145851239999999</v>
      </c>
      <c r="I134" s="24">
        <f t="shared" si="23"/>
        <v>1881.3749999999907</v>
      </c>
      <c r="J134" s="15">
        <f>J130*8/12+J142*4/12</f>
        <v>3.6733333333333338</v>
      </c>
      <c r="K134" s="24">
        <f t="shared" si="13"/>
        <v>214.82702328703243</v>
      </c>
      <c r="L134" s="24">
        <f t="shared" si="14"/>
        <v>9.419338713354497</v>
      </c>
      <c r="M134" s="23">
        <f t="shared" si="24"/>
        <v>403.32477136729364</v>
      </c>
      <c r="N134" s="24">
        <f t="shared" si="15"/>
        <v>15.507206050196247</v>
      </c>
      <c r="O134" s="23">
        <f t="shared" si="16"/>
        <v>29.113843496236022</v>
      </c>
      <c r="P134" s="42">
        <f t="shared" si="26"/>
        <v>18.869718693152599</v>
      </c>
      <c r="Q134" s="25"/>
      <c r="R134" s="41">
        <f t="shared" si="27"/>
        <v>24.456686047737886</v>
      </c>
      <c r="S134" s="41"/>
      <c r="T134" s="40">
        <f t="shared" si="28"/>
        <v>-8.8810899862742307E-3</v>
      </c>
      <c r="U134" s="15">
        <f t="shared" si="17"/>
        <v>1.0036146620588215</v>
      </c>
      <c r="V134" s="15">
        <f t="shared" si="25"/>
        <v>2.4330702656658305</v>
      </c>
      <c r="W134" s="13">
        <f t="shared" si="18"/>
        <v>4.1157417335913049E-2</v>
      </c>
      <c r="X134" s="13">
        <f t="shared" si="19"/>
        <v>5.4785523143780823E-2</v>
      </c>
      <c r="Y134" s="13">
        <f t="shared" si="20"/>
        <v>-1.3628105807867774E-2</v>
      </c>
      <c r="AA134" s="63"/>
      <c r="AB134" s="39"/>
      <c r="AC134" s="39"/>
    </row>
    <row r="135" spans="1:29" hidden="1">
      <c r="A135" s="60">
        <v>1881.06</v>
      </c>
      <c r="B135" s="62">
        <f t="shared" si="21"/>
        <v>1881</v>
      </c>
      <c r="C135" s="62">
        <v>6</v>
      </c>
      <c r="D135" s="59">
        <f t="shared" si="22"/>
        <v>687175</v>
      </c>
      <c r="E135" s="26">
        <v>6.58</v>
      </c>
      <c r="F135" s="24">
        <v>0.28999999999999998</v>
      </c>
      <c r="G135" s="26">
        <v>0.46500000000000002</v>
      </c>
      <c r="H135" s="26">
        <v>9.5145851239999999</v>
      </c>
      <c r="I135" s="24">
        <f t="shared" si="23"/>
        <v>1881.4583333333239</v>
      </c>
      <c r="J135" s="15">
        <f>J130*7/12+J142*5/12</f>
        <v>3.666666666666667</v>
      </c>
      <c r="K135" s="24">
        <f t="shared" si="13"/>
        <v>217.47104818902667</v>
      </c>
      <c r="L135" s="24">
        <f t="shared" si="14"/>
        <v>9.584590269729139</v>
      </c>
      <c r="M135" s="23">
        <f t="shared" si="24"/>
        <v>409.78830936997463</v>
      </c>
      <c r="N135" s="24">
        <f t="shared" si="15"/>
        <v>15.36839474284155</v>
      </c>
      <c r="O135" s="23">
        <f t="shared" si="16"/>
        <v>28.95920423359243</v>
      </c>
      <c r="P135" s="42">
        <f t="shared" si="26"/>
        <v>19.028710731115794</v>
      </c>
      <c r="Q135" s="25"/>
      <c r="R135" s="41">
        <f t="shared" si="27"/>
        <v>24.616330670871349</v>
      </c>
      <c r="S135" s="41"/>
      <c r="T135" s="40">
        <f t="shared" si="28"/>
        <v>-7.7324654335102425E-3</v>
      </c>
      <c r="U135" s="15">
        <f t="shared" si="17"/>
        <v>1.0036092794823186</v>
      </c>
      <c r="V135" s="15">
        <f t="shared" si="25"/>
        <v>2.4418649924415798</v>
      </c>
      <c r="W135" s="13">
        <f t="shared" si="18"/>
        <v>4.0279351615212011E-2</v>
      </c>
      <c r="X135" s="13">
        <f t="shared" si="19"/>
        <v>5.7281368771541885E-2</v>
      </c>
      <c r="Y135" s="13">
        <f t="shared" si="20"/>
        <v>-1.7002017156329874E-2</v>
      </c>
      <c r="AA135" s="63"/>
      <c r="AB135" s="39"/>
      <c r="AC135" s="39"/>
    </row>
    <row r="136" spans="1:29" hidden="1">
      <c r="A136" s="60">
        <v>1881.07</v>
      </c>
      <c r="B136" s="62">
        <f t="shared" si="21"/>
        <v>1881</v>
      </c>
      <c r="C136" s="62">
        <v>7</v>
      </c>
      <c r="D136" s="59">
        <f t="shared" si="22"/>
        <v>687205</v>
      </c>
      <c r="E136" s="26">
        <v>6.35</v>
      </c>
      <c r="F136" s="24">
        <v>0.29499999999999998</v>
      </c>
      <c r="G136" s="26">
        <v>0.46079999999999999</v>
      </c>
      <c r="H136" s="26">
        <v>9.6096694209999995</v>
      </c>
      <c r="I136" s="24">
        <f t="shared" si="23"/>
        <v>1881.5416666666572</v>
      </c>
      <c r="J136" s="15">
        <f>J130*6/12+J142*6/12</f>
        <v>3.66</v>
      </c>
      <c r="K136" s="24">
        <f t="shared" si="13"/>
        <v>207.79289198402074</v>
      </c>
      <c r="L136" s="24">
        <f t="shared" si="14"/>
        <v>9.6533705724860042</v>
      </c>
      <c r="M136" s="23">
        <f t="shared" si="24"/>
        <v>393.0672694945635</v>
      </c>
      <c r="N136" s="24">
        <f t="shared" si="15"/>
        <v>15.078892067123901</v>
      </c>
      <c r="O136" s="23">
        <f t="shared" si="16"/>
        <v>28.523684690251162</v>
      </c>
      <c r="P136" s="42">
        <f t="shared" si="26"/>
        <v>18.116367187389748</v>
      </c>
      <c r="Q136" s="25"/>
      <c r="R136" s="41">
        <f t="shared" si="27"/>
        <v>23.39745543451048</v>
      </c>
      <c r="S136" s="41"/>
      <c r="T136" s="40">
        <f t="shared" si="28"/>
        <v>-4.0478721406957199E-3</v>
      </c>
      <c r="U136" s="15">
        <f t="shared" si="17"/>
        <v>1.0036038969807477</v>
      </c>
      <c r="V136" s="15">
        <f t="shared" si="25"/>
        <v>2.4264297656938569</v>
      </c>
      <c r="W136" s="13">
        <f t="shared" si="18"/>
        <v>4.4567268499420054E-2</v>
      </c>
      <c r="X136" s="13">
        <f t="shared" si="19"/>
        <v>5.9584011133140269E-2</v>
      </c>
      <c r="Y136" s="13">
        <f t="shared" si="20"/>
        <v>-1.5016742633720215E-2</v>
      </c>
      <c r="AA136" s="63"/>
      <c r="AB136" s="39"/>
      <c r="AC136" s="39"/>
    </row>
    <row r="137" spans="1:29" hidden="1">
      <c r="A137" s="60">
        <v>1881.08</v>
      </c>
      <c r="B137" s="62">
        <f t="shared" si="21"/>
        <v>1881</v>
      </c>
      <c r="C137" s="62">
        <v>8</v>
      </c>
      <c r="D137" s="59">
        <f t="shared" si="22"/>
        <v>687236</v>
      </c>
      <c r="E137" s="26">
        <v>6.2</v>
      </c>
      <c r="F137" s="24">
        <v>0.3</v>
      </c>
      <c r="G137" s="26">
        <v>0.45669999999999999</v>
      </c>
      <c r="H137" s="26">
        <v>9.8000000000000007</v>
      </c>
      <c r="I137" s="24">
        <f t="shared" si="23"/>
        <v>1881.6249999999905</v>
      </c>
      <c r="J137" s="15">
        <f>J130*5/12+J142*7/12</f>
        <v>3.6533333333333333</v>
      </c>
      <c r="K137" s="24">
        <f t="shared" si="13"/>
        <v>198.94408163265308</v>
      </c>
      <c r="L137" s="24">
        <f t="shared" si="14"/>
        <v>9.6263265306122445</v>
      </c>
      <c r="M137" s="23">
        <f t="shared" si="24"/>
        <v>377.8460483265348</v>
      </c>
      <c r="N137" s="24">
        <f t="shared" si="15"/>
        <v>14.654477755102041</v>
      </c>
      <c r="O137" s="23">
        <f t="shared" si="16"/>
        <v>27.832627463020714</v>
      </c>
      <c r="P137" s="42">
        <f t="shared" si="26"/>
        <v>17.286243553973456</v>
      </c>
      <c r="Q137" s="25"/>
      <c r="R137" s="41">
        <f t="shared" si="27"/>
        <v>22.29430057994319</v>
      </c>
      <c r="S137" s="41"/>
      <c r="T137" s="40">
        <f t="shared" si="28"/>
        <v>2.1436052233798006E-3</v>
      </c>
      <c r="U137" s="15">
        <f t="shared" si="17"/>
        <v>1.0035985145541462</v>
      </c>
      <c r="V137" s="15">
        <f t="shared" si="25"/>
        <v>2.3878796596676124</v>
      </c>
      <c r="W137" s="13">
        <f t="shared" si="18"/>
        <v>5.2557110986098943E-2</v>
      </c>
      <c r="X137" s="13">
        <f t="shared" si="19"/>
        <v>6.1615833877553872E-2</v>
      </c>
      <c r="Y137" s="13">
        <f t="shared" si="20"/>
        <v>-9.0587228914549289E-3</v>
      </c>
      <c r="AA137" s="63"/>
      <c r="AB137" s="39"/>
      <c r="AC137" s="39"/>
    </row>
    <row r="138" spans="1:29" hidden="1">
      <c r="A138" s="60">
        <v>1881.09</v>
      </c>
      <c r="B138" s="62">
        <f t="shared" si="21"/>
        <v>1881</v>
      </c>
      <c r="C138" s="62">
        <v>9</v>
      </c>
      <c r="D138" s="59">
        <f t="shared" si="22"/>
        <v>687267</v>
      </c>
      <c r="E138" s="26">
        <v>6.25</v>
      </c>
      <c r="F138" s="24">
        <v>0.30499999999999999</v>
      </c>
      <c r="G138" s="26">
        <v>0.45250000000000001</v>
      </c>
      <c r="H138" s="26">
        <v>10.180580170000001</v>
      </c>
      <c r="I138" s="24">
        <f t="shared" si="23"/>
        <v>1881.7083333333237</v>
      </c>
      <c r="J138" s="15">
        <f>J130*4/12+J142*8/12</f>
        <v>3.6466666666666669</v>
      </c>
      <c r="K138" s="24">
        <f t="shared" ref="K138:K201" si="29">E138*$H$1851/H138</f>
        <v>193.05137498858281</v>
      </c>
      <c r="L138" s="24">
        <f t="shared" ref="L138:L201" si="30">F138*$H$1851/H138</f>
        <v>9.4209070994428412</v>
      </c>
      <c r="M138" s="23">
        <f t="shared" si="24"/>
        <v>368.145341506607</v>
      </c>
      <c r="N138" s="24">
        <f t="shared" ref="N138:N201" si="31">G138*$H$1851/H138</f>
        <v>13.976919549173395</v>
      </c>
      <c r="O138" s="23">
        <f t="shared" ref="O138:O201" si="32">N138*(M138/K138)</f>
        <v>26.653722725078349</v>
      </c>
      <c r="P138" s="42">
        <f t="shared" si="26"/>
        <v>16.724836648772907</v>
      </c>
      <c r="Q138" s="25"/>
      <c r="R138" s="41">
        <f t="shared" si="27"/>
        <v>21.542784022650423</v>
      </c>
      <c r="S138" s="41"/>
      <c r="T138" s="40">
        <f t="shared" si="28"/>
        <v>5.5640506219197111E-3</v>
      </c>
      <c r="U138" s="15">
        <f t="shared" ref="U138:U201" si="33">((J138/J139+J138/1200+((1+J139/1200)^(-119))*(1-J138/J139)))</f>
        <v>1.0035931322025515</v>
      </c>
      <c r="V138" s="15">
        <f t="shared" si="25"/>
        <v>2.3068852566080684</v>
      </c>
      <c r="W138" s="13">
        <f t="shared" ref="W138:W201" si="34">(($M258/$M138)^(1/10)-1)</f>
        <v>6.52507750753617E-2</v>
      </c>
      <c r="X138" s="13">
        <f t="shared" ref="X138:X201" si="35">(($V258/$V138)^(1/10)-1)</f>
        <v>6.6944701713953059E-2</v>
      </c>
      <c r="Y138" s="13">
        <f t="shared" ref="Y138:Y201" si="36">W138-X138</f>
        <v>-1.6939266385913587E-3</v>
      </c>
      <c r="AA138" s="63"/>
      <c r="AB138" s="39"/>
      <c r="AC138" s="39"/>
    </row>
    <row r="139" spans="1:29" hidden="1">
      <c r="A139" s="60">
        <v>1881.1</v>
      </c>
      <c r="B139" s="62">
        <f t="shared" ref="B139:B202" si="37">VALUE(LEFT(A139, 4))</f>
        <v>1881</v>
      </c>
      <c r="C139" s="62">
        <v>10</v>
      </c>
      <c r="D139" s="59">
        <f t="shared" ref="D139:D202" si="38">DATE(B139, VALUE(C139), 1)</f>
        <v>687297</v>
      </c>
      <c r="E139" s="26">
        <v>6.15</v>
      </c>
      <c r="F139" s="24">
        <v>0.31</v>
      </c>
      <c r="G139" s="26">
        <v>0.44829999999999998</v>
      </c>
      <c r="H139" s="26">
        <v>10.275745450000001</v>
      </c>
      <c r="I139" s="24">
        <f t="shared" ref="I139:I202" si="39">I138+1/12</f>
        <v>1881.791666666657</v>
      </c>
      <c r="J139" s="15">
        <f>J130*3/12+J142*9/12</f>
        <v>3.64</v>
      </c>
      <c r="K139" s="24">
        <f t="shared" si="29"/>
        <v>188.20328018148797</v>
      </c>
      <c r="L139" s="24">
        <f t="shared" si="30"/>
        <v>9.4866694075221574</v>
      </c>
      <c r="M139" s="23">
        <f t="shared" ref="M139:M202" si="40">M138*((K139+(L139/12))/K138)</f>
        <v>360.40769089709107</v>
      </c>
      <c r="N139" s="24">
        <f t="shared" si="31"/>
        <v>13.718948049652203</v>
      </c>
      <c r="O139" s="23">
        <f t="shared" si="32"/>
        <v>26.271669565718035</v>
      </c>
      <c r="P139" s="42">
        <f t="shared" si="26"/>
        <v>16.261989411181357</v>
      </c>
      <c r="Q139" s="25"/>
      <c r="R139" s="41">
        <f t="shared" si="27"/>
        <v>20.927319306516608</v>
      </c>
      <c r="S139" s="41"/>
      <c r="T139" s="40">
        <f t="shared" si="28"/>
        <v>6.7240357476537199E-3</v>
      </c>
      <c r="U139" s="15">
        <f t="shared" si="33"/>
        <v>1.0035877499260009</v>
      </c>
      <c r="V139" s="15">
        <f t="shared" ref="V139:V202" si="41">V138*U138*H138/H139</f>
        <v>2.2937330112418839</v>
      </c>
      <c r="W139" s="13">
        <f t="shared" si="34"/>
        <v>6.7882600876726595E-2</v>
      </c>
      <c r="X139" s="13">
        <f t="shared" si="35"/>
        <v>6.7890115979221566E-2</v>
      </c>
      <c r="Y139" s="13">
        <f t="shared" si="36"/>
        <v>-7.5151024949704492E-6</v>
      </c>
      <c r="AA139" s="63"/>
      <c r="AB139" s="39"/>
      <c r="AC139" s="39"/>
    </row>
    <row r="140" spans="1:29" hidden="1">
      <c r="A140" s="60">
        <v>1881.11</v>
      </c>
      <c r="B140" s="62">
        <f t="shared" si="37"/>
        <v>1881</v>
      </c>
      <c r="C140" s="62">
        <v>11</v>
      </c>
      <c r="D140" s="59">
        <f t="shared" si="38"/>
        <v>687328</v>
      </c>
      <c r="E140" s="26">
        <v>6.19</v>
      </c>
      <c r="F140" s="24">
        <v>0.315</v>
      </c>
      <c r="G140" s="26">
        <v>0.44419999999999998</v>
      </c>
      <c r="H140" s="26">
        <v>10.180580170000001</v>
      </c>
      <c r="I140" s="24">
        <f t="shared" si="39"/>
        <v>1881.8749999999902</v>
      </c>
      <c r="J140" s="15">
        <f>J130*2/12+J142*10/12</f>
        <v>3.6333333333333337</v>
      </c>
      <c r="K140" s="24">
        <f t="shared" si="29"/>
        <v>191.19808178869243</v>
      </c>
      <c r="L140" s="24">
        <f t="shared" si="30"/>
        <v>9.7297892994245743</v>
      </c>
      <c r="M140" s="23">
        <f t="shared" si="40"/>
        <v>367.69541601972566</v>
      </c>
      <c r="N140" s="24">
        <f t="shared" si="31"/>
        <v>13.720547323188555</v>
      </c>
      <c r="O140" s="23">
        <f t="shared" si="32"/>
        <v>26.386155702094037</v>
      </c>
      <c r="P140" s="42">
        <f t="shared" si="26"/>
        <v>16.478642316644876</v>
      </c>
      <c r="Q140" s="25"/>
      <c r="R140" s="41">
        <f t="shared" si="27"/>
        <v>21.189774650457174</v>
      </c>
      <c r="S140" s="41"/>
      <c r="T140" s="40">
        <f t="shared" si="28"/>
        <v>5.0693073656584084E-3</v>
      </c>
      <c r="U140" s="15">
        <f t="shared" si="33"/>
        <v>1.0035823677245315</v>
      </c>
      <c r="V140" s="15">
        <f t="shared" si="41"/>
        <v>2.3234804663770237</v>
      </c>
      <c r="W140" s="13">
        <f t="shared" si="34"/>
        <v>6.5847343483768306E-2</v>
      </c>
      <c r="X140" s="13">
        <f t="shared" si="35"/>
        <v>6.8192546948356636E-2</v>
      </c>
      <c r="Y140" s="13">
        <f t="shared" si="36"/>
        <v>-2.3452034645883302E-3</v>
      </c>
      <c r="AA140" s="63"/>
      <c r="AB140" s="39"/>
      <c r="AC140" s="39"/>
    </row>
    <row r="141" spans="1:29" hidden="1">
      <c r="A141" s="60">
        <v>1881.12</v>
      </c>
      <c r="B141" s="62">
        <f t="shared" si="37"/>
        <v>1881</v>
      </c>
      <c r="C141" s="62">
        <v>12</v>
      </c>
      <c r="D141" s="59">
        <f t="shared" si="38"/>
        <v>687358</v>
      </c>
      <c r="E141" s="26">
        <v>6.01</v>
      </c>
      <c r="F141" s="24">
        <v>0.32</v>
      </c>
      <c r="G141" s="26">
        <v>0.44</v>
      </c>
      <c r="H141" s="26">
        <v>10.180580170000001</v>
      </c>
      <c r="I141" s="24">
        <f t="shared" si="39"/>
        <v>1881.9583333333235</v>
      </c>
      <c r="J141" s="15">
        <f>J130*1/12+J142*11/12</f>
        <v>3.6266666666666669</v>
      </c>
      <c r="K141" s="24">
        <f t="shared" si="29"/>
        <v>185.6382021890212</v>
      </c>
      <c r="L141" s="24">
        <f t="shared" si="30"/>
        <v>9.8842303994154399</v>
      </c>
      <c r="M141" s="23">
        <f t="shared" si="40"/>
        <v>358.58718277421809</v>
      </c>
      <c r="N141" s="24">
        <f t="shared" si="31"/>
        <v>13.590816799196229</v>
      </c>
      <c r="O141" s="23">
        <f t="shared" si="32"/>
        <v>26.252639005100828</v>
      </c>
      <c r="P141" s="42">
        <f t="shared" si="26"/>
        <v>15.958754206105082</v>
      </c>
      <c r="Q141" s="25"/>
      <c r="R141" s="41">
        <f t="shared" si="27"/>
        <v>20.509855894384803</v>
      </c>
      <c r="S141" s="41"/>
      <c r="T141" s="40">
        <f t="shared" si="28"/>
        <v>4.8775071089470906E-3</v>
      </c>
      <c r="U141" s="15">
        <f t="shared" si="33"/>
        <v>1.0035769855981806</v>
      </c>
      <c r="V141" s="15">
        <f t="shared" si="41"/>
        <v>2.3318040278083521</v>
      </c>
      <c r="W141" s="13">
        <f t="shared" si="34"/>
        <v>7.2099449277684524E-2</v>
      </c>
      <c r="X141" s="13">
        <f t="shared" si="35"/>
        <v>6.8145621975638226E-2</v>
      </c>
      <c r="Y141" s="13">
        <f t="shared" si="36"/>
        <v>3.9538273020462977E-3</v>
      </c>
      <c r="AA141" s="63"/>
      <c r="AB141" s="39"/>
      <c r="AC141" s="39"/>
    </row>
    <row r="142" spans="1:29" hidden="1">
      <c r="A142" s="60">
        <v>1882.01</v>
      </c>
      <c r="B142" s="62">
        <f t="shared" si="37"/>
        <v>1882</v>
      </c>
      <c r="C142" s="62">
        <v>1</v>
      </c>
      <c r="D142" s="59">
        <f t="shared" si="38"/>
        <v>687389</v>
      </c>
      <c r="E142" s="26">
        <v>5.92</v>
      </c>
      <c r="F142" s="24">
        <v>0.32</v>
      </c>
      <c r="G142" s="26">
        <v>0.43919999999999998</v>
      </c>
      <c r="H142" s="26">
        <v>10.180580170000001</v>
      </c>
      <c r="I142" s="24">
        <f t="shared" si="39"/>
        <v>1882.0416666666567</v>
      </c>
      <c r="J142" s="15">
        <v>3.62</v>
      </c>
      <c r="K142" s="24">
        <f t="shared" si="29"/>
        <v>182.85826238918563</v>
      </c>
      <c r="L142" s="24">
        <f t="shared" si="30"/>
        <v>9.8842303994154399</v>
      </c>
      <c r="M142" s="23">
        <f t="shared" si="40"/>
        <v>354.80839382651425</v>
      </c>
      <c r="N142" s="24">
        <f t="shared" si="31"/>
        <v>13.566106223197691</v>
      </c>
      <c r="O142" s="23">
        <f t="shared" si="32"/>
        <v>26.322947055507612</v>
      </c>
      <c r="P142" s="42">
        <f t="shared" si="26"/>
        <v>15.67876416002875</v>
      </c>
      <c r="Q142" s="25"/>
      <c r="R142" s="41">
        <f t="shared" si="27"/>
        <v>20.142053775383253</v>
      </c>
      <c r="S142" s="41"/>
      <c r="T142" s="40">
        <f t="shared" si="28"/>
        <v>6.063178135554341E-3</v>
      </c>
      <c r="U142" s="15">
        <f t="shared" si="33"/>
        <v>1.0029473239550168</v>
      </c>
      <c r="V142" s="15">
        <f t="shared" si="41"/>
        <v>2.3401448572336023</v>
      </c>
      <c r="W142" s="13">
        <f t="shared" si="34"/>
        <v>7.8324813670879845E-2</v>
      </c>
      <c r="X142" s="13">
        <f t="shared" si="35"/>
        <v>7.0841489005616154E-2</v>
      </c>
      <c r="Y142" s="13">
        <f t="shared" si="36"/>
        <v>7.4833246652636909E-3</v>
      </c>
      <c r="AA142" s="63"/>
      <c r="AB142" s="39"/>
      <c r="AC142" s="39"/>
    </row>
    <row r="143" spans="1:29" hidden="1">
      <c r="A143" s="60">
        <v>1882.02</v>
      </c>
      <c r="B143" s="62">
        <f t="shared" si="37"/>
        <v>1882</v>
      </c>
      <c r="C143" s="62">
        <v>2</v>
      </c>
      <c r="D143" s="59">
        <f t="shared" si="38"/>
        <v>687420</v>
      </c>
      <c r="E143" s="26">
        <v>5.79</v>
      </c>
      <c r="F143" s="24">
        <v>0.32</v>
      </c>
      <c r="G143" s="26">
        <v>0.43830000000000002</v>
      </c>
      <c r="H143" s="26">
        <v>10.275745450000001</v>
      </c>
      <c r="I143" s="24">
        <f t="shared" si="39"/>
        <v>1882.12499999999</v>
      </c>
      <c r="J143" s="15">
        <f>J142*11/12+J154*1/12</f>
        <v>3.6208333333333336</v>
      </c>
      <c r="K143" s="24">
        <f t="shared" si="29"/>
        <v>177.18650280501063</v>
      </c>
      <c r="L143" s="24">
        <f t="shared" si="30"/>
        <v>9.7926910013131945</v>
      </c>
      <c r="M143" s="23">
        <f t="shared" si="40"/>
        <v>345.38664932741585</v>
      </c>
      <c r="N143" s="24">
        <f t="shared" si="31"/>
        <v>13.412926455861168</v>
      </c>
      <c r="O143" s="23">
        <f t="shared" si="32"/>
        <v>26.145590397272258</v>
      </c>
      <c r="P143" s="42">
        <f t="shared" si="26"/>
        <v>15.153861528363047</v>
      </c>
      <c r="Q143" s="25"/>
      <c r="R143" s="41">
        <f t="shared" si="27"/>
        <v>19.46212967265172</v>
      </c>
      <c r="S143" s="41"/>
      <c r="T143" s="40">
        <f t="shared" si="28"/>
        <v>9.1749223696453372E-3</v>
      </c>
      <c r="U143" s="15">
        <f t="shared" si="33"/>
        <v>1.0029480211096595</v>
      </c>
      <c r="V143" s="15">
        <f t="shared" si="41"/>
        <v>2.3253057002951274</v>
      </c>
      <c r="W143" s="13">
        <f t="shared" si="34"/>
        <v>8.1790936593133523E-2</v>
      </c>
      <c r="X143" s="13">
        <f t="shared" si="35"/>
        <v>7.1732676963995434E-2</v>
      </c>
      <c r="Y143" s="13">
        <f t="shared" si="36"/>
        <v>1.0058259629138089E-2</v>
      </c>
      <c r="AA143" s="63"/>
      <c r="AB143" s="39"/>
      <c r="AC143" s="39"/>
    </row>
    <row r="144" spans="1:29" hidden="1">
      <c r="A144" s="60">
        <v>1882.03</v>
      </c>
      <c r="B144" s="62">
        <f t="shared" si="37"/>
        <v>1882</v>
      </c>
      <c r="C144" s="62">
        <v>3</v>
      </c>
      <c r="D144" s="59">
        <f t="shared" si="38"/>
        <v>687448</v>
      </c>
      <c r="E144" s="26">
        <v>5.78</v>
      </c>
      <c r="F144" s="24">
        <v>0.32</v>
      </c>
      <c r="G144" s="26">
        <v>0.4375</v>
      </c>
      <c r="H144" s="26">
        <v>10.275745450000001</v>
      </c>
      <c r="I144" s="24">
        <f t="shared" si="39"/>
        <v>1882.2083333333233</v>
      </c>
      <c r="J144" s="15">
        <f>J142*10/12+J154*2/12</f>
        <v>3.621666666666667</v>
      </c>
      <c r="K144" s="24">
        <f t="shared" si="29"/>
        <v>176.88048121121957</v>
      </c>
      <c r="L144" s="24">
        <f t="shared" si="30"/>
        <v>9.7926910013131945</v>
      </c>
      <c r="M144" s="23">
        <f t="shared" si="40"/>
        <v>346.38085384476591</v>
      </c>
      <c r="N144" s="24">
        <f t="shared" si="31"/>
        <v>13.388444728357884</v>
      </c>
      <c r="O144" s="23">
        <f t="shared" si="32"/>
        <v>26.218273971814028</v>
      </c>
      <c r="P144" s="42">
        <f t="shared" si="26"/>
        <v>15.091670299486747</v>
      </c>
      <c r="Q144" s="25"/>
      <c r="R144" s="41">
        <f t="shared" si="27"/>
        <v>19.377440588099795</v>
      </c>
      <c r="S144" s="41"/>
      <c r="T144" s="40">
        <f t="shared" si="28"/>
        <v>7.9781280657485534E-3</v>
      </c>
      <c r="U144" s="15">
        <f t="shared" si="33"/>
        <v>1.0029487182641554</v>
      </c>
      <c r="V144" s="15">
        <f t="shared" si="41"/>
        <v>2.3321607505860089</v>
      </c>
      <c r="W144" s="13">
        <f t="shared" si="34"/>
        <v>8.5867023255434161E-2</v>
      </c>
      <c r="X144" s="13">
        <f t="shared" si="35"/>
        <v>7.4452106489965031E-2</v>
      </c>
      <c r="Y144" s="13">
        <f t="shared" si="36"/>
        <v>1.141491676546913E-2</v>
      </c>
      <c r="AA144" s="63"/>
      <c r="AB144" s="39"/>
      <c r="AC144" s="39"/>
    </row>
    <row r="145" spans="1:29" hidden="1">
      <c r="A145" s="60">
        <v>1882.04</v>
      </c>
      <c r="B145" s="62">
        <f t="shared" si="37"/>
        <v>1882</v>
      </c>
      <c r="C145" s="62">
        <v>4</v>
      </c>
      <c r="D145" s="59">
        <f t="shared" si="38"/>
        <v>687479</v>
      </c>
      <c r="E145" s="26">
        <v>5.78</v>
      </c>
      <c r="F145" s="24">
        <v>0.32</v>
      </c>
      <c r="G145" s="26">
        <v>0.43669999999999998</v>
      </c>
      <c r="H145" s="26">
        <v>10.370910739999999</v>
      </c>
      <c r="I145" s="24">
        <f t="shared" si="39"/>
        <v>1882.2916666666565</v>
      </c>
      <c r="J145" s="15">
        <f>J142*9/12+J154*3/12</f>
        <v>3.6225000000000001</v>
      </c>
      <c r="K145" s="24">
        <f t="shared" si="29"/>
        <v>175.25739499325789</v>
      </c>
      <c r="L145" s="24">
        <f t="shared" si="30"/>
        <v>9.7028315567201595</v>
      </c>
      <c r="M145" s="23">
        <f t="shared" si="40"/>
        <v>344.78580466335313</v>
      </c>
      <c r="N145" s="24">
        <f t="shared" si="31"/>
        <v>13.24133294006154</v>
      </c>
      <c r="O145" s="23">
        <f t="shared" si="32"/>
        <v>26.049820224305584</v>
      </c>
      <c r="P145" s="42">
        <f t="shared" si="26"/>
        <v>14.916997168375305</v>
      </c>
      <c r="Q145" s="25"/>
      <c r="R145" s="41">
        <f t="shared" si="27"/>
        <v>19.149099336903031</v>
      </c>
      <c r="S145" s="41"/>
      <c r="T145" s="40">
        <f t="shared" si="28"/>
        <v>7.4981727357587638E-3</v>
      </c>
      <c r="U145" s="15">
        <f t="shared" si="33"/>
        <v>1.0029494154185046</v>
      </c>
      <c r="V145" s="15">
        <f t="shared" si="41"/>
        <v>2.317574217329899</v>
      </c>
      <c r="W145" s="13">
        <f t="shared" si="34"/>
        <v>8.8000811534221235E-2</v>
      </c>
      <c r="X145" s="13">
        <f t="shared" si="35"/>
        <v>7.6783745334904951E-2</v>
      </c>
      <c r="Y145" s="13">
        <f t="shared" si="36"/>
        <v>1.1217066199316283E-2</v>
      </c>
      <c r="AA145" s="63"/>
      <c r="AB145" s="39"/>
      <c r="AC145" s="39"/>
    </row>
    <row r="146" spans="1:29" hidden="1">
      <c r="A146" s="60">
        <v>1882.05</v>
      </c>
      <c r="B146" s="62">
        <f t="shared" si="37"/>
        <v>1882</v>
      </c>
      <c r="C146" s="62">
        <v>5</v>
      </c>
      <c r="D146" s="59">
        <f t="shared" si="38"/>
        <v>687509</v>
      </c>
      <c r="E146" s="26">
        <v>5.71</v>
      </c>
      <c r="F146" s="24">
        <v>0.32</v>
      </c>
      <c r="G146" s="26">
        <v>0.43580000000000002</v>
      </c>
      <c r="H146" s="26">
        <v>10.465995039999999</v>
      </c>
      <c r="I146" s="24">
        <f t="shared" si="39"/>
        <v>1882.3749999999898</v>
      </c>
      <c r="J146" s="15">
        <f>J142*8/12+J154*4/12</f>
        <v>3.6233333333333335</v>
      </c>
      <c r="K146" s="24">
        <f t="shared" si="29"/>
        <v>171.5619578585239</v>
      </c>
      <c r="L146" s="24">
        <f t="shared" si="30"/>
        <v>9.6146806505652638</v>
      </c>
      <c r="M146" s="23">
        <f t="shared" si="40"/>
        <v>339.09198606169036</v>
      </c>
      <c r="N146" s="24">
        <f t="shared" si="31"/>
        <v>13.093993210988568</v>
      </c>
      <c r="O146" s="23">
        <f t="shared" si="32"/>
        <v>25.880260512379103</v>
      </c>
      <c r="P146" s="42">
        <f t="shared" si="26"/>
        <v>14.56710320219176</v>
      </c>
      <c r="Q146" s="25"/>
      <c r="R146" s="41">
        <f t="shared" si="27"/>
        <v>18.698420500259161</v>
      </c>
      <c r="S146" s="41"/>
      <c r="T146" s="40">
        <f t="shared" si="28"/>
        <v>9.9918347756730516E-3</v>
      </c>
      <c r="U146" s="15">
        <f t="shared" si="33"/>
        <v>1.0029501125727069</v>
      </c>
      <c r="V146" s="15">
        <f t="shared" si="41"/>
        <v>2.3032922810258158</v>
      </c>
      <c r="W146" s="13">
        <f t="shared" si="34"/>
        <v>9.0185722671140445E-2</v>
      </c>
      <c r="X146" s="13">
        <f t="shared" si="35"/>
        <v>7.7664059676380237E-2</v>
      </c>
      <c r="Y146" s="13">
        <f t="shared" si="36"/>
        <v>1.2521662994760208E-2</v>
      </c>
      <c r="AA146" s="63"/>
      <c r="AB146" s="39"/>
      <c r="AC146" s="39"/>
    </row>
    <row r="147" spans="1:29" hidden="1">
      <c r="A147" s="60">
        <v>1882.06</v>
      </c>
      <c r="B147" s="62">
        <f t="shared" si="37"/>
        <v>1882</v>
      </c>
      <c r="C147" s="62">
        <v>6</v>
      </c>
      <c r="D147" s="59">
        <f t="shared" si="38"/>
        <v>687540</v>
      </c>
      <c r="E147" s="26">
        <v>5.68</v>
      </c>
      <c r="F147" s="24">
        <v>0.32</v>
      </c>
      <c r="G147" s="26">
        <v>0.435</v>
      </c>
      <c r="H147" s="26">
        <v>10.56116033</v>
      </c>
      <c r="I147" s="24">
        <f t="shared" si="39"/>
        <v>1882.458333333323</v>
      </c>
      <c r="J147" s="15">
        <f>J142*7/12+J154*5/12</f>
        <v>3.6241666666666665</v>
      </c>
      <c r="K147" s="24">
        <f t="shared" si="29"/>
        <v>169.12278047008874</v>
      </c>
      <c r="L147" s="24">
        <f t="shared" si="30"/>
        <v>9.5280439701458466</v>
      </c>
      <c r="M147" s="23">
        <f t="shared" si="40"/>
        <v>335.84030234032235</v>
      </c>
      <c r="N147" s="24">
        <f t="shared" si="31"/>
        <v>12.952184771917009</v>
      </c>
      <c r="O147" s="23">
        <f t="shared" si="32"/>
        <v>25.720163999654972</v>
      </c>
      <c r="P147" s="42">
        <f t="shared" si="26"/>
        <v>14.327404890131669</v>
      </c>
      <c r="Q147" s="25"/>
      <c r="R147" s="41">
        <f t="shared" si="27"/>
        <v>18.390197818723429</v>
      </c>
      <c r="S147" s="41"/>
      <c r="T147" s="40">
        <f t="shared" si="28"/>
        <v>1.2729276253183257E-2</v>
      </c>
      <c r="U147" s="15">
        <f t="shared" si="33"/>
        <v>1.0029508097267625</v>
      </c>
      <c r="V147" s="15">
        <f t="shared" si="41"/>
        <v>2.2892713462933485</v>
      </c>
      <c r="W147" s="13">
        <f t="shared" si="34"/>
        <v>9.1024269459491602E-2</v>
      </c>
      <c r="X147" s="13">
        <f t="shared" si="35"/>
        <v>7.8538130082240531E-2</v>
      </c>
      <c r="Y147" s="13">
        <f t="shared" si="36"/>
        <v>1.2486139377251071E-2</v>
      </c>
      <c r="AA147" s="63"/>
      <c r="AB147" s="39"/>
      <c r="AC147" s="39"/>
    </row>
    <row r="148" spans="1:29" hidden="1">
      <c r="A148" s="60">
        <v>1882.07</v>
      </c>
      <c r="B148" s="62">
        <f t="shared" si="37"/>
        <v>1882</v>
      </c>
      <c r="C148" s="62">
        <v>7</v>
      </c>
      <c r="D148" s="59">
        <f t="shared" si="38"/>
        <v>687570</v>
      </c>
      <c r="E148" s="26">
        <v>6</v>
      </c>
      <c r="F148" s="24">
        <v>0.32</v>
      </c>
      <c r="G148" s="26">
        <v>0.43419999999999997</v>
      </c>
      <c r="H148" s="26">
        <v>10.465995039999999</v>
      </c>
      <c r="I148" s="24">
        <f t="shared" si="39"/>
        <v>1882.5416666666563</v>
      </c>
      <c r="J148" s="15">
        <f>J142*6/12+J154*6/12</f>
        <v>3.625</v>
      </c>
      <c r="K148" s="24">
        <f t="shared" si="29"/>
        <v>180.27526219809869</v>
      </c>
      <c r="L148" s="24">
        <f t="shared" si="30"/>
        <v>9.6146806505652638</v>
      </c>
      <c r="M148" s="23">
        <f t="shared" si="40"/>
        <v>359.57770737196302</v>
      </c>
      <c r="N148" s="24">
        <f t="shared" si="31"/>
        <v>13.045919807735741</v>
      </c>
      <c r="O148" s="23">
        <f t="shared" si="32"/>
        <v>26.021440090151057</v>
      </c>
      <c r="P148" s="42">
        <f t="shared" si="26"/>
        <v>15.240559761217824</v>
      </c>
      <c r="Q148" s="25"/>
      <c r="R148" s="41">
        <f t="shared" si="27"/>
        <v>19.557024129217119</v>
      </c>
      <c r="S148" s="41"/>
      <c r="T148" s="40">
        <f t="shared" si="28"/>
        <v>9.0931419186627213E-3</v>
      </c>
      <c r="U148" s="15">
        <f t="shared" si="33"/>
        <v>1.0029515068806714</v>
      </c>
      <c r="V148" s="15">
        <f t="shared" si="41"/>
        <v>2.3169038804771618</v>
      </c>
      <c r="W148" s="13">
        <f t="shared" si="34"/>
        <v>8.1088598385693045E-2</v>
      </c>
      <c r="X148" s="13">
        <f t="shared" si="35"/>
        <v>7.45920020030304E-2</v>
      </c>
      <c r="Y148" s="13">
        <f t="shared" si="36"/>
        <v>6.4965963826626449E-3</v>
      </c>
      <c r="AA148" s="63"/>
      <c r="AB148" s="39"/>
      <c r="AC148" s="39"/>
    </row>
    <row r="149" spans="1:29" hidden="1">
      <c r="A149" s="60">
        <v>1882.08</v>
      </c>
      <c r="B149" s="62">
        <f t="shared" si="37"/>
        <v>1882</v>
      </c>
      <c r="C149" s="62">
        <v>8</v>
      </c>
      <c r="D149" s="59">
        <f t="shared" si="38"/>
        <v>687601</v>
      </c>
      <c r="E149" s="26">
        <v>6.18</v>
      </c>
      <c r="F149" s="24">
        <v>0.32</v>
      </c>
      <c r="G149" s="26">
        <v>0.43330000000000002</v>
      </c>
      <c r="H149" s="26">
        <v>10.56116033</v>
      </c>
      <c r="I149" s="24">
        <f t="shared" si="39"/>
        <v>1882.6249999999895</v>
      </c>
      <c r="J149" s="15">
        <f>J142*5/12+J154*7/12</f>
        <v>3.6258333333333335</v>
      </c>
      <c r="K149" s="24">
        <f t="shared" si="29"/>
        <v>184.01034917344163</v>
      </c>
      <c r="L149" s="24">
        <f t="shared" si="30"/>
        <v>9.5280439701458466</v>
      </c>
      <c r="M149" s="23">
        <f t="shared" si="40"/>
        <v>368.61144837881</v>
      </c>
      <c r="N149" s="24">
        <f t="shared" si="31"/>
        <v>12.901567038325611</v>
      </c>
      <c r="O149" s="23">
        <f t="shared" si="32"/>
        <v>25.844553492320134</v>
      </c>
      <c r="P149" s="42">
        <f t="shared" si="26"/>
        <v>15.52542933146303</v>
      </c>
      <c r="Q149" s="25"/>
      <c r="R149" s="41">
        <f t="shared" si="27"/>
        <v>19.913629768832692</v>
      </c>
      <c r="S149" s="41"/>
      <c r="T149" s="40">
        <f t="shared" si="28"/>
        <v>8.0445140503407619E-3</v>
      </c>
      <c r="U149" s="15">
        <f t="shared" si="33"/>
        <v>1.0029522040344336</v>
      </c>
      <c r="V149" s="15">
        <f t="shared" si="41"/>
        <v>2.3028032886110448</v>
      </c>
      <c r="W149" s="13">
        <f t="shared" si="34"/>
        <v>7.8918475339219585E-2</v>
      </c>
      <c r="X149" s="13">
        <f t="shared" si="35"/>
        <v>7.4060927270700239E-2</v>
      </c>
      <c r="Y149" s="13">
        <f t="shared" si="36"/>
        <v>4.8575480685193462E-3</v>
      </c>
      <c r="AA149" s="63"/>
      <c r="AB149" s="39"/>
      <c r="AC149" s="39"/>
    </row>
    <row r="150" spans="1:29" hidden="1">
      <c r="A150" s="60">
        <v>1882.09</v>
      </c>
      <c r="B150" s="62">
        <f t="shared" si="37"/>
        <v>1882</v>
      </c>
      <c r="C150" s="62">
        <v>9</v>
      </c>
      <c r="D150" s="59">
        <f t="shared" si="38"/>
        <v>687632</v>
      </c>
      <c r="E150" s="26">
        <v>6.24</v>
      </c>
      <c r="F150" s="24">
        <v>0.32</v>
      </c>
      <c r="G150" s="26">
        <v>0.4325</v>
      </c>
      <c r="H150" s="26">
        <v>10.275745450000001</v>
      </c>
      <c r="I150" s="24">
        <f t="shared" si="39"/>
        <v>1882.7083333333228</v>
      </c>
      <c r="J150" s="15">
        <f>J142*4/12+J154*8/12</f>
        <v>3.6266666666666669</v>
      </c>
      <c r="K150" s="24">
        <f t="shared" si="29"/>
        <v>190.95747452560732</v>
      </c>
      <c r="L150" s="24">
        <f t="shared" si="30"/>
        <v>9.7926910013131945</v>
      </c>
      <c r="M150" s="23">
        <f t="shared" si="40"/>
        <v>384.16273730782046</v>
      </c>
      <c r="N150" s="24">
        <f t="shared" si="31"/>
        <v>13.235433931462364</v>
      </c>
      <c r="O150" s="23">
        <f t="shared" si="32"/>
        <v>26.626664084235951</v>
      </c>
      <c r="P150" s="42">
        <f t="shared" si="26"/>
        <v>16.081106624462315</v>
      </c>
      <c r="Q150" s="25"/>
      <c r="R150" s="41">
        <f t="shared" si="27"/>
        <v>20.617194705981767</v>
      </c>
      <c r="S150" s="41"/>
      <c r="T150" s="40">
        <f t="shared" si="28"/>
        <v>2.4137828797115776E-3</v>
      </c>
      <c r="U150" s="15">
        <f t="shared" si="33"/>
        <v>1.0029529011880489</v>
      </c>
      <c r="V150" s="15">
        <f t="shared" si="41"/>
        <v>2.3737521789893026</v>
      </c>
      <c r="W150" s="13">
        <f t="shared" si="34"/>
        <v>7.2144532924365512E-2</v>
      </c>
      <c r="X150" s="13">
        <f t="shared" si="35"/>
        <v>7.1024545572330622E-2</v>
      </c>
      <c r="Y150" s="13">
        <f t="shared" si="36"/>
        <v>1.1199873520348902E-3</v>
      </c>
      <c r="AA150" s="63"/>
      <c r="AB150" s="39"/>
      <c r="AC150" s="39"/>
    </row>
    <row r="151" spans="1:29" hidden="1">
      <c r="A151" s="60">
        <v>1882.1</v>
      </c>
      <c r="B151" s="62">
        <f t="shared" si="37"/>
        <v>1882</v>
      </c>
      <c r="C151" s="62">
        <v>10</v>
      </c>
      <c r="D151" s="59">
        <f t="shared" si="38"/>
        <v>687662</v>
      </c>
      <c r="E151" s="26">
        <v>6.07</v>
      </c>
      <c r="F151" s="24">
        <v>0.32</v>
      </c>
      <c r="G151" s="26">
        <v>0.43169999999999997</v>
      </c>
      <c r="H151" s="26">
        <v>10.180580170000001</v>
      </c>
      <c r="I151" s="24">
        <f t="shared" si="39"/>
        <v>1882.7916666666561</v>
      </c>
      <c r="J151" s="15">
        <f>J142*3/12+J154*9/12</f>
        <v>3.6274999999999999</v>
      </c>
      <c r="K151" s="24">
        <f t="shared" si="29"/>
        <v>187.49149538891163</v>
      </c>
      <c r="L151" s="24">
        <f t="shared" si="30"/>
        <v>9.8842303994154399</v>
      </c>
      <c r="M151" s="23">
        <f t="shared" si="40"/>
        <v>378.84704794858055</v>
      </c>
      <c r="N151" s="24">
        <f t="shared" si="31"/>
        <v>13.334444573211391</v>
      </c>
      <c r="O151" s="23">
        <f t="shared" si="32"/>
        <v>26.94370191093941</v>
      </c>
      <c r="P151" s="42">
        <f t="shared" si="26"/>
        <v>15.755581030526558</v>
      </c>
      <c r="Q151" s="25"/>
      <c r="R151" s="41">
        <f t="shared" si="27"/>
        <v>20.192326679272217</v>
      </c>
      <c r="S151" s="41"/>
      <c r="T151" s="40">
        <f t="shared" si="28"/>
        <v>4.945010915350101E-3</v>
      </c>
      <c r="U151" s="15">
        <f t="shared" si="33"/>
        <v>1.0029535983415176</v>
      </c>
      <c r="V151" s="15">
        <f t="shared" si="41"/>
        <v>2.4030163434652692</v>
      </c>
      <c r="W151" s="13">
        <f t="shared" si="34"/>
        <v>7.6154360316408098E-2</v>
      </c>
      <c r="X151" s="13">
        <f t="shared" si="35"/>
        <v>6.9931876531223347E-2</v>
      </c>
      <c r="Y151" s="13">
        <f t="shared" si="36"/>
        <v>6.2224837851847514E-3</v>
      </c>
      <c r="AA151" s="63"/>
      <c r="AB151" s="39"/>
      <c r="AC151" s="39"/>
    </row>
    <row r="152" spans="1:29" hidden="1">
      <c r="A152" s="60">
        <v>1882.11</v>
      </c>
      <c r="B152" s="62">
        <f t="shared" si="37"/>
        <v>1882</v>
      </c>
      <c r="C152" s="62">
        <v>11</v>
      </c>
      <c r="D152" s="59">
        <f t="shared" si="38"/>
        <v>687693</v>
      </c>
      <c r="E152" s="26">
        <v>5.81</v>
      </c>
      <c r="F152" s="24">
        <v>0.32</v>
      </c>
      <c r="G152" s="26">
        <v>0.43080000000000002</v>
      </c>
      <c r="H152" s="26">
        <v>10.08541488</v>
      </c>
      <c r="I152" s="24">
        <f t="shared" si="39"/>
        <v>1882.8749999999893</v>
      </c>
      <c r="J152" s="15">
        <f>J142*2/12+J154*10/12</f>
        <v>3.6283333333333334</v>
      </c>
      <c r="K152" s="24">
        <f t="shared" si="29"/>
        <v>181.1539358309472</v>
      </c>
      <c r="L152" s="24">
        <f t="shared" si="30"/>
        <v>9.9774973263172306</v>
      </c>
      <c r="M152" s="23">
        <f t="shared" si="40"/>
        <v>367.72136848914488</v>
      </c>
      <c r="N152" s="24">
        <f t="shared" si="31"/>
        <v>13.432205775554573</v>
      </c>
      <c r="O152" s="23">
        <f t="shared" si="32"/>
        <v>27.265811625666718</v>
      </c>
      <c r="P152" s="42">
        <f t="shared" si="26"/>
        <v>15.192670313165342</v>
      </c>
      <c r="Q152" s="25"/>
      <c r="R152" s="41">
        <f t="shared" si="27"/>
        <v>19.466185805701741</v>
      </c>
      <c r="S152" s="41"/>
      <c r="T152" s="40">
        <f t="shared" si="28"/>
        <v>3.5008618493167359E-3</v>
      </c>
      <c r="U152" s="15">
        <f t="shared" si="33"/>
        <v>1.0029542954948398</v>
      </c>
      <c r="V152" s="15">
        <f t="shared" si="41"/>
        <v>2.4328555595556973</v>
      </c>
      <c r="W152" s="13">
        <f t="shared" si="34"/>
        <v>7.6599919710658382E-2</v>
      </c>
      <c r="X152" s="13">
        <f t="shared" si="35"/>
        <v>6.6094865782868828E-2</v>
      </c>
      <c r="Y152" s="13">
        <f t="shared" si="36"/>
        <v>1.0505053927789554E-2</v>
      </c>
      <c r="AA152" s="63"/>
      <c r="AB152" s="39"/>
      <c r="AC152" s="39"/>
    </row>
    <row r="153" spans="1:29" hidden="1">
      <c r="A153" s="60">
        <v>1882.12</v>
      </c>
      <c r="B153" s="62">
        <f t="shared" si="37"/>
        <v>1882</v>
      </c>
      <c r="C153" s="62">
        <v>12</v>
      </c>
      <c r="D153" s="59">
        <f t="shared" si="38"/>
        <v>687723</v>
      </c>
      <c r="E153" s="26">
        <v>5.84</v>
      </c>
      <c r="F153" s="24">
        <v>0.32</v>
      </c>
      <c r="G153" s="26">
        <v>0.43</v>
      </c>
      <c r="H153" s="26">
        <v>9.9903305790000001</v>
      </c>
      <c r="I153" s="24">
        <f t="shared" si="39"/>
        <v>1882.9583333333226</v>
      </c>
      <c r="J153" s="15">
        <f>J142*1/12+J154*11/12</f>
        <v>3.6291666666666669</v>
      </c>
      <c r="K153" s="24">
        <f t="shared" si="29"/>
        <v>183.82238560356254</v>
      </c>
      <c r="L153" s="24">
        <f t="shared" si="30"/>
        <v>10.072459485126714</v>
      </c>
      <c r="M153" s="23">
        <f t="shared" si="40"/>
        <v>374.84183693700999</v>
      </c>
      <c r="N153" s="24">
        <f t="shared" si="31"/>
        <v>13.534867433139022</v>
      </c>
      <c r="O153" s="23">
        <f t="shared" si="32"/>
        <v>27.599655801868881</v>
      </c>
      <c r="P153" s="42">
        <f t="shared" si="26"/>
        <v>15.382128332081971</v>
      </c>
      <c r="Q153" s="25"/>
      <c r="R153" s="41">
        <f t="shared" si="27"/>
        <v>19.704614063292844</v>
      </c>
      <c r="S153" s="41"/>
      <c r="T153" s="40">
        <f t="shared" si="28"/>
        <v>3.1815143101116272E-3</v>
      </c>
      <c r="U153" s="15">
        <f t="shared" si="33"/>
        <v>1.0029549926480152</v>
      </c>
      <c r="V153" s="15">
        <f t="shared" si="41"/>
        <v>2.4632663671671393</v>
      </c>
      <c r="W153" s="13">
        <f t="shared" si="34"/>
        <v>7.2413094622438168E-2</v>
      </c>
      <c r="X153" s="13">
        <f t="shared" si="35"/>
        <v>6.3652658861443445E-2</v>
      </c>
      <c r="Y153" s="13">
        <f t="shared" si="36"/>
        <v>8.7604357609947225E-3</v>
      </c>
      <c r="AA153" s="63"/>
      <c r="AB153" s="39"/>
      <c r="AC153" s="39"/>
    </row>
    <row r="154" spans="1:29" hidden="1">
      <c r="A154" s="60">
        <v>1883.01</v>
      </c>
      <c r="B154" s="62">
        <f t="shared" si="37"/>
        <v>1883</v>
      </c>
      <c r="C154" s="62">
        <v>1</v>
      </c>
      <c r="D154" s="59">
        <f t="shared" si="38"/>
        <v>687754</v>
      </c>
      <c r="E154" s="26">
        <v>5.81</v>
      </c>
      <c r="F154" s="24">
        <v>0.32079999999999997</v>
      </c>
      <c r="G154" s="26">
        <v>0.42749999999999999</v>
      </c>
      <c r="H154" s="26">
        <v>9.9903305790000001</v>
      </c>
      <c r="I154" s="24">
        <f t="shared" si="39"/>
        <v>1883.0416666666558</v>
      </c>
      <c r="J154" s="15">
        <v>3.63</v>
      </c>
      <c r="K154" s="24">
        <f t="shared" si="29"/>
        <v>182.87809252683189</v>
      </c>
      <c r="L154" s="24">
        <f t="shared" si="30"/>
        <v>10.09764063383953</v>
      </c>
      <c r="M154" s="23">
        <f t="shared" si="40"/>
        <v>374.63216513324386</v>
      </c>
      <c r="N154" s="24">
        <f t="shared" si="31"/>
        <v>13.456176343411471</v>
      </c>
      <c r="O154" s="23">
        <f t="shared" si="32"/>
        <v>27.565447606619927</v>
      </c>
      <c r="P154" s="42">
        <f t="shared" si="26"/>
        <v>15.270259119098572</v>
      </c>
      <c r="Q154" s="25"/>
      <c r="R154" s="41">
        <f t="shared" si="27"/>
        <v>19.556713466650187</v>
      </c>
      <c r="S154" s="41"/>
      <c r="T154" s="40">
        <f t="shared" si="28"/>
        <v>3.6494449665530615E-3</v>
      </c>
      <c r="U154" s="15">
        <f t="shared" si="33"/>
        <v>1.0030943156162713</v>
      </c>
      <c r="V154" s="15">
        <f t="shared" si="41"/>
        <v>2.4705453011722214</v>
      </c>
      <c r="W154" s="13">
        <f t="shared" si="34"/>
        <v>7.0838011350811136E-2</v>
      </c>
      <c r="X154" s="13">
        <f t="shared" si="35"/>
        <v>5.9651685724352754E-2</v>
      </c>
      <c r="Y154" s="13">
        <f t="shared" si="36"/>
        <v>1.1186325626458382E-2</v>
      </c>
      <c r="AA154" s="63"/>
      <c r="AB154" s="39"/>
      <c r="AC154" s="39"/>
    </row>
    <row r="155" spans="1:29" hidden="1">
      <c r="A155" s="60">
        <v>1883.02</v>
      </c>
      <c r="B155" s="62">
        <f t="shared" si="37"/>
        <v>1883</v>
      </c>
      <c r="C155" s="62">
        <v>2</v>
      </c>
      <c r="D155" s="59">
        <f t="shared" si="38"/>
        <v>687785</v>
      </c>
      <c r="E155" s="26">
        <v>5.68</v>
      </c>
      <c r="F155" s="24">
        <v>0.32169999999999999</v>
      </c>
      <c r="G155" s="26">
        <v>0.42499999999999999</v>
      </c>
      <c r="H155" s="26">
        <v>10.08541488</v>
      </c>
      <c r="I155" s="24">
        <f t="shared" si="39"/>
        <v>1883.1249999999891</v>
      </c>
      <c r="J155" s="15">
        <f>J154*11/12+J166*1/12</f>
        <v>3.6291666666666669</v>
      </c>
      <c r="K155" s="24">
        <f t="shared" si="29"/>
        <v>177.10057754213082</v>
      </c>
      <c r="L155" s="24">
        <f t="shared" si="30"/>
        <v>10.030502780863289</v>
      </c>
      <c r="M155" s="23">
        <f t="shared" si="40"/>
        <v>364.50904336189654</v>
      </c>
      <c r="N155" s="24">
        <f t="shared" si="31"/>
        <v>13.25136363651507</v>
      </c>
      <c r="O155" s="23">
        <f t="shared" si="32"/>
        <v>27.274004124789794</v>
      </c>
      <c r="P155" s="42">
        <f t="shared" si="26"/>
        <v>14.757590146176218</v>
      </c>
      <c r="Q155" s="25"/>
      <c r="R155" s="41">
        <f t="shared" si="27"/>
        <v>18.898222188468395</v>
      </c>
      <c r="S155" s="41"/>
      <c r="T155" s="40">
        <f t="shared" si="28"/>
        <v>4.7305375556531276E-3</v>
      </c>
      <c r="U155" s="15">
        <f t="shared" si="33"/>
        <v>1.0030936238807047</v>
      </c>
      <c r="V155" s="15">
        <f t="shared" si="41"/>
        <v>2.4548258166309074</v>
      </c>
      <c r="W155" s="13">
        <f t="shared" si="34"/>
        <v>7.0953710792271751E-2</v>
      </c>
      <c r="X155" s="13">
        <f t="shared" si="35"/>
        <v>5.9426127509803583E-2</v>
      </c>
      <c r="Y155" s="13">
        <f t="shared" si="36"/>
        <v>1.1527583282468168E-2</v>
      </c>
      <c r="AA155" s="63"/>
      <c r="AB155" s="39"/>
      <c r="AC155" s="39"/>
    </row>
    <row r="156" spans="1:29" hidden="1">
      <c r="A156" s="60">
        <v>1883.03</v>
      </c>
      <c r="B156" s="62">
        <f t="shared" si="37"/>
        <v>1883</v>
      </c>
      <c r="C156" s="62">
        <v>3</v>
      </c>
      <c r="D156" s="59">
        <f t="shared" si="38"/>
        <v>687813</v>
      </c>
      <c r="E156" s="26">
        <v>5.75</v>
      </c>
      <c r="F156" s="24">
        <v>0.32250000000000001</v>
      </c>
      <c r="G156" s="26">
        <v>0.42249999999999999</v>
      </c>
      <c r="H156" s="26">
        <v>9.9903305790000001</v>
      </c>
      <c r="I156" s="24">
        <f t="shared" si="39"/>
        <v>1883.2083333333223</v>
      </c>
      <c r="J156" s="15">
        <f>J154*10/12+J166*2/12</f>
        <v>3.6283333333333334</v>
      </c>
      <c r="K156" s="24">
        <f t="shared" si="29"/>
        <v>180.98950637337066</v>
      </c>
      <c r="L156" s="24">
        <f t="shared" si="30"/>
        <v>10.151150574854267</v>
      </c>
      <c r="M156" s="23">
        <f t="shared" si="40"/>
        <v>374.25434515981067</v>
      </c>
      <c r="N156" s="24">
        <f t="shared" si="31"/>
        <v>13.298794163956364</v>
      </c>
      <c r="O156" s="23">
        <f t="shared" si="32"/>
        <v>27.499558405220863</v>
      </c>
      <c r="P156" s="42">
        <f t="shared" si="26"/>
        <v>15.051254121401636</v>
      </c>
      <c r="Q156" s="25"/>
      <c r="R156" s="41">
        <f t="shared" si="27"/>
        <v>19.273105236150066</v>
      </c>
      <c r="S156" s="41"/>
      <c r="T156" s="40">
        <f t="shared" si="28"/>
        <v>2.4952795648935655E-3</v>
      </c>
      <c r="U156" s="15">
        <f t="shared" si="33"/>
        <v>1.0030929321452842</v>
      </c>
      <c r="V156" s="15">
        <f t="shared" si="41"/>
        <v>2.4858565356826419</v>
      </c>
      <c r="W156" s="13">
        <f t="shared" si="34"/>
        <v>6.716270953053316E-2</v>
      </c>
      <c r="X156" s="13">
        <f t="shared" si="35"/>
        <v>6.1016058027777653E-2</v>
      </c>
      <c r="Y156" s="13">
        <f t="shared" si="36"/>
        <v>6.1466515027555069E-3</v>
      </c>
      <c r="AA156" s="63"/>
      <c r="AB156" s="39"/>
      <c r="AC156" s="39"/>
    </row>
    <row r="157" spans="1:29" hidden="1">
      <c r="A157" s="60">
        <v>1883.04</v>
      </c>
      <c r="B157" s="62">
        <f t="shared" si="37"/>
        <v>1883</v>
      </c>
      <c r="C157" s="62">
        <v>4</v>
      </c>
      <c r="D157" s="59">
        <f t="shared" si="38"/>
        <v>687844</v>
      </c>
      <c r="E157" s="26">
        <v>5.87</v>
      </c>
      <c r="F157" s="24">
        <v>0.32329999999999998</v>
      </c>
      <c r="G157" s="26">
        <v>0.42</v>
      </c>
      <c r="H157" s="26">
        <v>9.8951652889999995</v>
      </c>
      <c r="I157" s="24">
        <f t="shared" si="39"/>
        <v>1883.2916666666556</v>
      </c>
      <c r="J157" s="15">
        <f>J154*9/12+J166*3/12</f>
        <v>3.6274999999999999</v>
      </c>
      <c r="K157" s="24">
        <f t="shared" si="29"/>
        <v>186.54364491030589</v>
      </c>
      <c r="L157" s="24">
        <f t="shared" si="30"/>
        <v>10.27420109020475</v>
      </c>
      <c r="M157" s="23">
        <f t="shared" si="40"/>
        <v>387.50975922162348</v>
      </c>
      <c r="N157" s="24">
        <f t="shared" si="31"/>
        <v>13.347245462066178</v>
      </c>
      <c r="O157" s="23">
        <f t="shared" si="32"/>
        <v>27.726422295243925</v>
      </c>
      <c r="P157" s="42">
        <f t="shared" si="26"/>
        <v>15.482067222036669</v>
      </c>
      <c r="Q157" s="25"/>
      <c r="R157" s="41">
        <f t="shared" si="27"/>
        <v>19.821692820458178</v>
      </c>
      <c r="S157" s="41"/>
      <c r="T157" s="40">
        <f t="shared" si="28"/>
        <v>-2.7539500508166892E-4</v>
      </c>
      <c r="U157" s="15">
        <f t="shared" si="33"/>
        <v>1.0030922404100109</v>
      </c>
      <c r="V157" s="15">
        <f t="shared" si="41"/>
        <v>2.5175264230135626</v>
      </c>
      <c r="W157" s="13">
        <f t="shared" si="34"/>
        <v>6.5166438210078059E-2</v>
      </c>
      <c r="X157" s="13">
        <f t="shared" si="35"/>
        <v>6.1341614895081609E-2</v>
      </c>
      <c r="Y157" s="13">
        <f t="shared" si="36"/>
        <v>3.8248233149964506E-3</v>
      </c>
      <c r="AA157" s="63"/>
      <c r="AB157" s="39"/>
      <c r="AC157" s="39"/>
    </row>
    <row r="158" spans="1:29" hidden="1">
      <c r="A158" s="60">
        <v>1883.05</v>
      </c>
      <c r="B158" s="62">
        <f t="shared" si="37"/>
        <v>1883</v>
      </c>
      <c r="C158" s="62">
        <v>5</v>
      </c>
      <c r="D158" s="59">
        <f t="shared" si="38"/>
        <v>687874</v>
      </c>
      <c r="E158" s="26">
        <v>5.77</v>
      </c>
      <c r="F158" s="24">
        <v>0.32419999999999999</v>
      </c>
      <c r="G158" s="26">
        <v>0.41749999999999998</v>
      </c>
      <c r="H158" s="26">
        <v>9.8000000000000007</v>
      </c>
      <c r="I158" s="24">
        <f t="shared" si="39"/>
        <v>1883.3749999999889</v>
      </c>
      <c r="J158" s="15">
        <f>J154*8/12+J166*4/12</f>
        <v>3.6266666666666669</v>
      </c>
      <c r="K158" s="24">
        <f t="shared" si="29"/>
        <v>185.14634693877551</v>
      </c>
      <c r="L158" s="24">
        <f t="shared" si="30"/>
        <v>10.402850204081632</v>
      </c>
      <c r="M158" s="23">
        <f t="shared" si="40"/>
        <v>386.40796468381495</v>
      </c>
      <c r="N158" s="24">
        <f t="shared" si="31"/>
        <v>13.396637755102041</v>
      </c>
      <c r="O158" s="23">
        <f t="shared" si="32"/>
        <v>27.959328467156457</v>
      </c>
      <c r="P158" s="42">
        <f t="shared" si="26"/>
        <v>15.335497637337062</v>
      </c>
      <c r="Q158" s="25"/>
      <c r="R158" s="41">
        <f t="shared" si="27"/>
        <v>19.63264291950356</v>
      </c>
      <c r="S158" s="41"/>
      <c r="T158" s="40">
        <f t="shared" si="28"/>
        <v>1.5315856185122434E-3</v>
      </c>
      <c r="U158" s="15">
        <f t="shared" si="33"/>
        <v>1.0030915486748841</v>
      </c>
      <c r="V158" s="15">
        <f t="shared" si="41"/>
        <v>2.5498338701624506</v>
      </c>
      <c r="W158" s="13">
        <f t="shared" si="34"/>
        <v>5.7396602854010936E-2</v>
      </c>
      <c r="X158" s="13">
        <f t="shared" si="35"/>
        <v>6.167323542397618E-2</v>
      </c>
      <c r="Y158" s="13">
        <f t="shared" si="36"/>
        <v>-4.2766325699652441E-3</v>
      </c>
      <c r="AA158" s="63"/>
      <c r="AB158" s="39"/>
      <c r="AC158" s="39"/>
    </row>
    <row r="159" spans="1:29" hidden="1">
      <c r="A159" s="60">
        <v>1883.06</v>
      </c>
      <c r="B159" s="62">
        <f t="shared" si="37"/>
        <v>1883</v>
      </c>
      <c r="C159" s="62">
        <v>6</v>
      </c>
      <c r="D159" s="59">
        <f t="shared" si="38"/>
        <v>687905</v>
      </c>
      <c r="E159" s="26">
        <v>5.82</v>
      </c>
      <c r="F159" s="24">
        <v>0.32500000000000001</v>
      </c>
      <c r="G159" s="26">
        <v>0.41499999999999998</v>
      </c>
      <c r="H159" s="26">
        <v>9.5145851239999999</v>
      </c>
      <c r="I159" s="24">
        <f t="shared" si="39"/>
        <v>1883.4583333333221</v>
      </c>
      <c r="J159" s="15">
        <f>J154*7/12+J166*5/12</f>
        <v>3.6258333333333335</v>
      </c>
      <c r="K159" s="24">
        <f t="shared" si="29"/>
        <v>192.35281162008135</v>
      </c>
      <c r="L159" s="24">
        <f t="shared" si="30"/>
        <v>10.741351164351622</v>
      </c>
      <c r="M159" s="23">
        <f t="shared" si="40"/>
        <v>403.31628633644431</v>
      </c>
      <c r="N159" s="24">
        <f t="shared" si="31"/>
        <v>13.715879179095145</v>
      </c>
      <c r="O159" s="23">
        <f t="shared" si="32"/>
        <v>28.758807359041988</v>
      </c>
      <c r="P159" s="42">
        <f t="shared" si="26"/>
        <v>15.903388388583791</v>
      </c>
      <c r="Q159" s="25"/>
      <c r="R159" s="41">
        <f t="shared" si="27"/>
        <v>20.356448023345454</v>
      </c>
      <c r="S159" s="41"/>
      <c r="T159" s="40">
        <f t="shared" si="28"/>
        <v>-7.5976968980637216E-4</v>
      </c>
      <c r="U159" s="15">
        <f t="shared" si="33"/>
        <v>1.0030908569399042</v>
      </c>
      <c r="V159" s="15">
        <f t="shared" si="41"/>
        <v>2.634442213616405</v>
      </c>
      <c r="W159" s="13">
        <f t="shared" si="34"/>
        <v>5.0884397746418841E-2</v>
      </c>
      <c r="X159" s="13">
        <f t="shared" si="35"/>
        <v>6.126186231879216E-2</v>
      </c>
      <c r="Y159" s="13">
        <f t="shared" si="36"/>
        <v>-1.0377464572373318E-2</v>
      </c>
      <c r="AA159" s="63"/>
      <c r="AB159" s="39"/>
      <c r="AC159" s="39"/>
    </row>
    <row r="160" spans="1:29" hidden="1">
      <c r="A160" s="60">
        <v>1883.07</v>
      </c>
      <c r="B160" s="62">
        <f t="shared" si="37"/>
        <v>1883</v>
      </c>
      <c r="C160" s="62">
        <v>7</v>
      </c>
      <c r="D160" s="59">
        <f t="shared" si="38"/>
        <v>687935</v>
      </c>
      <c r="E160" s="26">
        <v>5.73</v>
      </c>
      <c r="F160" s="24">
        <v>0.32579999999999998</v>
      </c>
      <c r="G160" s="26">
        <v>0.41249999999999998</v>
      </c>
      <c r="H160" s="26">
        <v>9.3242545450000005</v>
      </c>
      <c r="I160" s="24">
        <f t="shared" si="39"/>
        <v>1883.5416666666554</v>
      </c>
      <c r="J160" s="15">
        <f>J154*6/12+J166*6/12</f>
        <v>3.625</v>
      </c>
      <c r="K160" s="24">
        <f t="shared" si="29"/>
        <v>193.24395224347666</v>
      </c>
      <c r="L160" s="24">
        <f t="shared" si="30"/>
        <v>10.987588069969405</v>
      </c>
      <c r="M160" s="23">
        <f t="shared" si="40"/>
        <v>407.10464251057618</v>
      </c>
      <c r="N160" s="24">
        <f t="shared" si="31"/>
        <v>13.911541064648187</v>
      </c>
      <c r="O160" s="23">
        <f t="shared" si="32"/>
        <v>29.307271384923673</v>
      </c>
      <c r="P160" s="42">
        <f t="shared" si="26"/>
        <v>15.948783127017023</v>
      </c>
      <c r="Q160" s="25"/>
      <c r="R160" s="41">
        <f t="shared" si="27"/>
        <v>20.41043401723465</v>
      </c>
      <c r="S160" s="41"/>
      <c r="T160" s="40">
        <f t="shared" si="28"/>
        <v>-2.8937843102308791E-3</v>
      </c>
      <c r="U160" s="15">
        <f t="shared" si="33"/>
        <v>1.0030901652050708</v>
      </c>
      <c r="V160" s="15">
        <f t="shared" si="41"/>
        <v>2.6965264444908019</v>
      </c>
      <c r="W160" s="13">
        <f t="shared" si="34"/>
        <v>4.2886011694532877E-2</v>
      </c>
      <c r="X160" s="13">
        <f t="shared" si="35"/>
        <v>6.1912515956893621E-2</v>
      </c>
      <c r="Y160" s="13">
        <f t="shared" si="36"/>
        <v>-1.9026504262360744E-2</v>
      </c>
      <c r="AA160" s="63"/>
      <c r="AB160" s="39"/>
      <c r="AC160" s="39"/>
    </row>
    <row r="161" spans="1:29" hidden="1">
      <c r="A161" s="60">
        <v>1883.08</v>
      </c>
      <c r="B161" s="62">
        <f t="shared" si="37"/>
        <v>1883</v>
      </c>
      <c r="C161" s="62">
        <v>8</v>
      </c>
      <c r="D161" s="59">
        <f t="shared" si="38"/>
        <v>687966</v>
      </c>
      <c r="E161" s="26">
        <v>5.47</v>
      </c>
      <c r="F161" s="24">
        <v>0.32669999999999999</v>
      </c>
      <c r="G161" s="26">
        <v>0.41</v>
      </c>
      <c r="H161" s="26">
        <v>9.3242545450000005</v>
      </c>
      <c r="I161" s="24">
        <f t="shared" si="39"/>
        <v>1883.6249999999886</v>
      </c>
      <c r="J161" s="15">
        <f>J154*5/12+J166*7/12</f>
        <v>3.6241666666666665</v>
      </c>
      <c r="K161" s="24">
        <f t="shared" si="29"/>
        <v>184.47546575424386</v>
      </c>
      <c r="L161" s="24">
        <f t="shared" si="30"/>
        <v>11.017940523201366</v>
      </c>
      <c r="M161" s="23">
        <f t="shared" si="40"/>
        <v>390.56646045815046</v>
      </c>
      <c r="N161" s="24">
        <f t="shared" si="31"/>
        <v>13.827228694559411</v>
      </c>
      <c r="O161" s="23">
        <f t="shared" si="32"/>
        <v>29.274634147685866</v>
      </c>
      <c r="P161" s="42">
        <f t="shared" si="26"/>
        <v>15.196810876629845</v>
      </c>
      <c r="Q161" s="25"/>
      <c r="R161" s="41">
        <f t="shared" si="27"/>
        <v>19.448085508176302</v>
      </c>
      <c r="S161" s="41"/>
      <c r="T161" s="40">
        <f t="shared" si="28"/>
        <v>2.1712055410359754E-4</v>
      </c>
      <c r="U161" s="15">
        <f t="shared" si="33"/>
        <v>1.0030894734703844</v>
      </c>
      <c r="V161" s="15">
        <f t="shared" si="41"/>
        <v>2.7048591566841207</v>
      </c>
      <c r="W161" s="13">
        <f t="shared" si="34"/>
        <v>4.9430569783938338E-2</v>
      </c>
      <c r="X161" s="13">
        <f t="shared" si="35"/>
        <v>6.6236070497677879E-2</v>
      </c>
      <c r="Y161" s="13">
        <f t="shared" si="36"/>
        <v>-1.6805500713739541E-2</v>
      </c>
      <c r="AA161" s="63"/>
      <c r="AB161" s="39"/>
      <c r="AC161" s="39"/>
    </row>
    <row r="162" spans="1:29" hidden="1">
      <c r="A162" s="60">
        <v>1883.09</v>
      </c>
      <c r="B162" s="62">
        <f t="shared" si="37"/>
        <v>1883</v>
      </c>
      <c r="C162" s="62">
        <v>9</v>
      </c>
      <c r="D162" s="59">
        <f t="shared" si="38"/>
        <v>687997</v>
      </c>
      <c r="E162" s="26">
        <v>5.53</v>
      </c>
      <c r="F162" s="24">
        <v>0.32750000000000001</v>
      </c>
      <c r="G162" s="26">
        <v>0.40749999999999997</v>
      </c>
      <c r="H162" s="26">
        <v>9.229089256</v>
      </c>
      <c r="I162" s="24">
        <f t="shared" si="39"/>
        <v>1883.7083333333219</v>
      </c>
      <c r="J162" s="15">
        <f>J154*4/12+J166*8/12</f>
        <v>3.6233333333333335</v>
      </c>
      <c r="K162" s="24">
        <f t="shared" si="29"/>
        <v>188.42203729576761</v>
      </c>
      <c r="L162" s="24">
        <f t="shared" si="30"/>
        <v>11.158809622850615</v>
      </c>
      <c r="M162" s="23">
        <f t="shared" si="40"/>
        <v>400.8907956476981</v>
      </c>
      <c r="N162" s="24">
        <f t="shared" si="31"/>
        <v>13.884625713928624</v>
      </c>
      <c r="O162" s="23">
        <f t="shared" si="32"/>
        <v>29.541229516534713</v>
      </c>
      <c r="P162" s="42">
        <f t="shared" si="26"/>
        <v>15.494692425793451</v>
      </c>
      <c r="Q162" s="25"/>
      <c r="R162" s="41">
        <f t="shared" si="27"/>
        <v>19.828736618724498</v>
      </c>
      <c r="S162" s="41"/>
      <c r="T162" s="40">
        <f t="shared" si="28"/>
        <v>-2.03484841159568E-3</v>
      </c>
      <c r="U162" s="15">
        <f t="shared" si="33"/>
        <v>1.0030887817358447</v>
      </c>
      <c r="V162" s="15">
        <f t="shared" si="41"/>
        <v>2.741192934805083</v>
      </c>
      <c r="W162" s="13">
        <f t="shared" si="34"/>
        <v>5.0166423843972296E-2</v>
      </c>
      <c r="X162" s="13">
        <f t="shared" si="35"/>
        <v>6.0899350444703071E-2</v>
      </c>
      <c r="Y162" s="13">
        <f t="shared" si="36"/>
        <v>-1.0732926600730774E-2</v>
      </c>
      <c r="AA162" s="63"/>
      <c r="AB162" s="39"/>
      <c r="AC162" s="39"/>
    </row>
    <row r="163" spans="1:29" hidden="1">
      <c r="A163" s="60">
        <v>1883.1</v>
      </c>
      <c r="B163" s="62">
        <f t="shared" si="37"/>
        <v>1883</v>
      </c>
      <c r="C163" s="62">
        <v>10</v>
      </c>
      <c r="D163" s="59">
        <f t="shared" si="38"/>
        <v>688027</v>
      </c>
      <c r="E163" s="26">
        <v>5.38</v>
      </c>
      <c r="F163" s="24">
        <v>0.32829999999999998</v>
      </c>
      <c r="G163" s="26">
        <v>0.40500000000000003</v>
      </c>
      <c r="H163" s="26">
        <v>9.229089256</v>
      </c>
      <c r="I163" s="24">
        <f t="shared" si="39"/>
        <v>1883.7916666666551</v>
      </c>
      <c r="J163" s="15">
        <f>J154*3/12+J166*9/12</f>
        <v>3.6225000000000001</v>
      </c>
      <c r="K163" s="24">
        <f t="shared" si="29"/>
        <v>183.31113212499633</v>
      </c>
      <c r="L163" s="24">
        <f t="shared" si="30"/>
        <v>11.186067783761395</v>
      </c>
      <c r="M163" s="23">
        <f t="shared" si="40"/>
        <v>392.00003338195489</v>
      </c>
      <c r="N163" s="24">
        <f t="shared" si="31"/>
        <v>13.799443961082439</v>
      </c>
      <c r="O163" s="23">
        <f t="shared" si="32"/>
        <v>29.509296193251252</v>
      </c>
      <c r="P163" s="42">
        <f t="shared" si="26"/>
        <v>15.048056270223832</v>
      </c>
      <c r="Q163" s="25"/>
      <c r="R163" s="41">
        <f t="shared" si="27"/>
        <v>19.259308186439714</v>
      </c>
      <c r="S163" s="41"/>
      <c r="T163" s="40">
        <f t="shared" si="28"/>
        <v>2.1206134844089786E-3</v>
      </c>
      <c r="U163" s="15">
        <f t="shared" si="33"/>
        <v>1.0030880900014516</v>
      </c>
      <c r="V163" s="15">
        <f t="shared" si="41"/>
        <v>2.7496598814765356</v>
      </c>
      <c r="W163" s="13">
        <f t="shared" si="34"/>
        <v>5.4719040933593588E-2</v>
      </c>
      <c r="X163" s="13">
        <f t="shared" si="35"/>
        <v>5.9550858290052133E-2</v>
      </c>
      <c r="Y163" s="13">
        <f t="shared" si="36"/>
        <v>-4.8318173564585454E-3</v>
      </c>
      <c r="AA163" s="63"/>
      <c r="AB163" s="39"/>
      <c r="AC163" s="39"/>
    </row>
    <row r="164" spans="1:29" hidden="1">
      <c r="A164" s="60">
        <v>1883.11</v>
      </c>
      <c r="B164" s="62">
        <f t="shared" si="37"/>
        <v>1883</v>
      </c>
      <c r="C164" s="62">
        <v>11</v>
      </c>
      <c r="D164" s="59">
        <f t="shared" si="38"/>
        <v>688058</v>
      </c>
      <c r="E164" s="26">
        <v>5.46</v>
      </c>
      <c r="F164" s="24">
        <v>0.32919999999999999</v>
      </c>
      <c r="G164" s="26">
        <v>0.40250000000000002</v>
      </c>
      <c r="H164" s="26">
        <v>9.1340049590000003</v>
      </c>
      <c r="I164" s="24">
        <f t="shared" si="39"/>
        <v>1883.8749999999884</v>
      </c>
      <c r="J164" s="15">
        <f>J154*2/12+J166*10/12</f>
        <v>3.621666666666667</v>
      </c>
      <c r="K164" s="24">
        <f t="shared" si="29"/>
        <v>187.97357869925807</v>
      </c>
      <c r="L164" s="24">
        <f t="shared" si="30"/>
        <v>11.333498554541348</v>
      </c>
      <c r="M164" s="23">
        <f t="shared" si="40"/>
        <v>403.99006823826517</v>
      </c>
      <c r="N164" s="24">
        <f t="shared" si="31"/>
        <v>13.857026634881207</v>
      </c>
      <c r="O164" s="23">
        <f t="shared" si="32"/>
        <v>29.78131913294904</v>
      </c>
      <c r="P164" s="42">
        <f t="shared" si="26"/>
        <v>15.40821814244886</v>
      </c>
      <c r="Q164" s="25"/>
      <c r="R164" s="41">
        <f t="shared" si="27"/>
        <v>19.72054454393318</v>
      </c>
      <c r="S164" s="41"/>
      <c r="T164" s="40">
        <f t="shared" si="28"/>
        <v>2.6325881891270872E-3</v>
      </c>
      <c r="U164" s="15">
        <f t="shared" si="33"/>
        <v>1.0030873982672053</v>
      </c>
      <c r="V164" s="15">
        <f t="shared" si="41"/>
        <v>2.7868632216408189</v>
      </c>
      <c r="W164" s="13">
        <f t="shared" si="34"/>
        <v>5.6424677914184374E-2</v>
      </c>
      <c r="X164" s="13">
        <f t="shared" si="35"/>
        <v>6.1280485508864002E-2</v>
      </c>
      <c r="Y164" s="13">
        <f t="shared" si="36"/>
        <v>-4.8558075946796286E-3</v>
      </c>
      <c r="AA164" s="63"/>
      <c r="AB164" s="39"/>
      <c r="AC164" s="39"/>
    </row>
    <row r="165" spans="1:29" hidden="1">
      <c r="A165" s="60">
        <v>1883.12</v>
      </c>
      <c r="B165" s="62">
        <f t="shared" si="37"/>
        <v>1883</v>
      </c>
      <c r="C165" s="62">
        <v>12</v>
      </c>
      <c r="D165" s="59">
        <f t="shared" si="38"/>
        <v>688088</v>
      </c>
      <c r="E165" s="26">
        <v>5.34</v>
      </c>
      <c r="F165" s="24">
        <v>0.33</v>
      </c>
      <c r="G165" s="26">
        <v>0.4</v>
      </c>
      <c r="H165" s="26">
        <v>9.229089256</v>
      </c>
      <c r="I165" s="24">
        <f t="shared" si="39"/>
        <v>1883.9583333333217</v>
      </c>
      <c r="J165" s="15">
        <f>J154*1/12+J166*11/12</f>
        <v>3.6208333333333336</v>
      </c>
      <c r="K165" s="24">
        <f t="shared" si="29"/>
        <v>181.94822407945733</v>
      </c>
      <c r="L165" s="24">
        <f t="shared" si="30"/>
        <v>11.243991375696801</v>
      </c>
      <c r="M165" s="23">
        <f t="shared" si="40"/>
        <v>393.05424930752571</v>
      </c>
      <c r="N165" s="24">
        <f t="shared" si="31"/>
        <v>13.629080455390064</v>
      </c>
      <c r="O165" s="23">
        <f t="shared" si="32"/>
        <v>29.442265865732267</v>
      </c>
      <c r="P165" s="42">
        <f t="shared" si="26"/>
        <v>14.896403941887156</v>
      </c>
      <c r="Q165" s="25"/>
      <c r="R165" s="41">
        <f t="shared" si="27"/>
        <v>19.066539273012445</v>
      </c>
      <c r="S165" s="41"/>
      <c r="T165" s="40">
        <f t="shared" si="28"/>
        <v>3.5706001324259523E-3</v>
      </c>
      <c r="U165" s="15">
        <f t="shared" si="33"/>
        <v>1.0030867065331059</v>
      </c>
      <c r="V165" s="15">
        <f t="shared" si="41"/>
        <v>2.7666665895248732</v>
      </c>
      <c r="W165" s="13">
        <f t="shared" si="34"/>
        <v>5.7475353446503119E-2</v>
      </c>
      <c r="X165" s="13">
        <f t="shared" si="35"/>
        <v>6.3844100093285894E-2</v>
      </c>
      <c r="Y165" s="13">
        <f t="shared" si="36"/>
        <v>-6.3687466467827747E-3</v>
      </c>
      <c r="AA165" s="63"/>
      <c r="AB165" s="39"/>
      <c r="AC165" s="39"/>
    </row>
    <row r="166" spans="1:29" hidden="1">
      <c r="A166" s="60">
        <v>1884.01</v>
      </c>
      <c r="B166" s="62">
        <f t="shared" si="37"/>
        <v>1884</v>
      </c>
      <c r="C166" s="62">
        <v>1</v>
      </c>
      <c r="D166" s="59">
        <f t="shared" si="38"/>
        <v>688119</v>
      </c>
      <c r="E166" s="26">
        <v>5.18</v>
      </c>
      <c r="F166" s="24">
        <v>0.32829999999999998</v>
      </c>
      <c r="G166" s="26">
        <v>0.39250000000000002</v>
      </c>
      <c r="H166" s="26">
        <v>9.229089256</v>
      </c>
      <c r="I166" s="24">
        <f t="shared" si="39"/>
        <v>1884.0416666666549</v>
      </c>
      <c r="J166" s="15">
        <v>3.62</v>
      </c>
      <c r="K166" s="24">
        <f t="shared" si="29"/>
        <v>176.4965918973013</v>
      </c>
      <c r="L166" s="24">
        <f t="shared" si="30"/>
        <v>11.186067783761395</v>
      </c>
      <c r="M166" s="23">
        <f t="shared" si="40"/>
        <v>383.29107127034109</v>
      </c>
      <c r="N166" s="24">
        <f t="shared" si="31"/>
        <v>13.373535196851499</v>
      </c>
      <c r="O166" s="23">
        <f t="shared" si="32"/>
        <v>29.042808006488201</v>
      </c>
      <c r="P166" s="42">
        <f t="shared" si="26"/>
        <v>14.432821721970718</v>
      </c>
      <c r="Q166" s="25"/>
      <c r="R166" s="41">
        <f t="shared" si="27"/>
        <v>18.478450440666563</v>
      </c>
      <c r="S166" s="41"/>
      <c r="T166" s="40">
        <f t="shared" si="28"/>
        <v>4.2286421889660142E-3</v>
      </c>
      <c r="U166" s="15">
        <f t="shared" si="33"/>
        <v>1.0037103920018629</v>
      </c>
      <c r="V166" s="15">
        <f t="shared" si="41"/>
        <v>2.7752064773616856</v>
      </c>
      <c r="W166" s="13">
        <f t="shared" si="34"/>
        <v>6.136130363660941E-2</v>
      </c>
      <c r="X166" s="13">
        <f t="shared" si="35"/>
        <v>6.6799644147194748E-2</v>
      </c>
      <c r="Y166" s="13">
        <f t="shared" si="36"/>
        <v>-5.4383405105853377E-3</v>
      </c>
      <c r="AA166" s="63"/>
      <c r="AB166" s="39"/>
      <c r="AC166" s="39"/>
    </row>
    <row r="167" spans="1:29" hidden="1">
      <c r="A167" s="60">
        <v>1884.02</v>
      </c>
      <c r="B167" s="62">
        <f t="shared" si="37"/>
        <v>1884</v>
      </c>
      <c r="C167" s="62">
        <v>2</v>
      </c>
      <c r="D167" s="59">
        <f t="shared" si="38"/>
        <v>688150</v>
      </c>
      <c r="E167" s="26">
        <v>5.32</v>
      </c>
      <c r="F167" s="24">
        <v>0.32669999999999999</v>
      </c>
      <c r="G167" s="26">
        <v>0.38500000000000001</v>
      </c>
      <c r="H167" s="26">
        <v>9.229089256</v>
      </c>
      <c r="I167" s="24">
        <f t="shared" si="39"/>
        <v>1884.1249999999882</v>
      </c>
      <c r="J167" s="15">
        <f>J166*11/12+J178*1/12</f>
        <v>3.6116666666666668</v>
      </c>
      <c r="K167" s="24">
        <f t="shared" si="29"/>
        <v>181.26677005668785</v>
      </c>
      <c r="L167" s="24">
        <f t="shared" si="30"/>
        <v>11.131551461939834</v>
      </c>
      <c r="M167" s="23">
        <f t="shared" si="40"/>
        <v>395.66478736941116</v>
      </c>
      <c r="N167" s="24">
        <f t="shared" si="31"/>
        <v>13.117989938312935</v>
      </c>
      <c r="O167" s="23">
        <f t="shared" si="32"/>
        <v>28.633635928049486</v>
      </c>
      <c r="P167" s="42">
        <f t="shared" si="26"/>
        <v>14.805960228816703</v>
      </c>
      <c r="Q167" s="25"/>
      <c r="R167" s="41">
        <f t="shared" si="27"/>
        <v>18.960248831644893</v>
      </c>
      <c r="S167" s="41"/>
      <c r="T167" s="40">
        <f t="shared" si="28"/>
        <v>2.5658227261833588E-3</v>
      </c>
      <c r="U167" s="15">
        <f t="shared" si="33"/>
        <v>1.0037037188195472</v>
      </c>
      <c r="V167" s="15">
        <f t="shared" si="41"/>
        <v>2.7855035812788063</v>
      </c>
      <c r="W167" s="13">
        <f t="shared" si="34"/>
        <v>6.1427589579871045E-2</v>
      </c>
      <c r="X167" s="13">
        <f t="shared" si="35"/>
        <v>6.8402515600217706E-2</v>
      </c>
      <c r="Y167" s="13">
        <f t="shared" si="36"/>
        <v>-6.9749260203466612E-3</v>
      </c>
      <c r="AA167" s="63"/>
      <c r="AB167" s="39"/>
      <c r="AC167" s="39"/>
    </row>
    <row r="168" spans="1:29" hidden="1">
      <c r="A168" s="60">
        <v>1884.03</v>
      </c>
      <c r="B168" s="62">
        <f t="shared" si="37"/>
        <v>1884</v>
      </c>
      <c r="C168" s="62">
        <v>3</v>
      </c>
      <c r="D168" s="59">
        <f t="shared" si="38"/>
        <v>688179</v>
      </c>
      <c r="E168" s="26">
        <v>5.3</v>
      </c>
      <c r="F168" s="24">
        <v>0.32500000000000001</v>
      </c>
      <c r="G168" s="26">
        <v>0.3775</v>
      </c>
      <c r="H168" s="26">
        <v>9.229089256</v>
      </c>
      <c r="I168" s="24">
        <f t="shared" si="39"/>
        <v>1884.2083333333214</v>
      </c>
      <c r="J168" s="15">
        <f>J166*10/12+J178*2/12</f>
        <v>3.6033333333333335</v>
      </c>
      <c r="K168" s="24">
        <f t="shared" si="29"/>
        <v>180.58531603391833</v>
      </c>
      <c r="L168" s="24">
        <f t="shared" si="30"/>
        <v>11.073627870004426</v>
      </c>
      <c r="M168" s="23">
        <f t="shared" si="40"/>
        <v>396.19159668843366</v>
      </c>
      <c r="N168" s="24">
        <f t="shared" si="31"/>
        <v>12.862444679774372</v>
      </c>
      <c r="O168" s="23">
        <f t="shared" si="32"/>
        <v>28.219307122619572</v>
      </c>
      <c r="P168" s="42">
        <f t="shared" si="26"/>
        <v>14.736023454014461</v>
      </c>
      <c r="Q168" s="25"/>
      <c r="R168" s="41">
        <f t="shared" si="27"/>
        <v>18.875642451992523</v>
      </c>
      <c r="S168" s="41"/>
      <c r="T168" s="40">
        <f t="shared" si="28"/>
        <v>2.9697008462466618E-3</v>
      </c>
      <c r="U168" s="15">
        <f t="shared" si="33"/>
        <v>1.0036970457842034</v>
      </c>
      <c r="V168" s="15">
        <f t="shared" si="41"/>
        <v>2.7958203033147049</v>
      </c>
      <c r="W168" s="13">
        <f t="shared" si="34"/>
        <v>6.7913097106354403E-2</v>
      </c>
      <c r="X168" s="13">
        <f t="shared" si="35"/>
        <v>7.1568922197797535E-2</v>
      </c>
      <c r="Y168" s="13">
        <f t="shared" si="36"/>
        <v>-3.6558250914431323E-3</v>
      </c>
      <c r="AA168" s="63"/>
      <c r="AB168" s="39"/>
      <c r="AC168" s="39"/>
    </row>
    <row r="169" spans="1:29" hidden="1">
      <c r="A169" s="60">
        <v>1884.04</v>
      </c>
      <c r="B169" s="62">
        <f t="shared" si="37"/>
        <v>1884</v>
      </c>
      <c r="C169" s="62">
        <v>4</v>
      </c>
      <c r="D169" s="59">
        <f t="shared" si="38"/>
        <v>688210</v>
      </c>
      <c r="E169" s="26">
        <v>5.0599999999999996</v>
      </c>
      <c r="F169" s="24">
        <v>0.32329999999999998</v>
      </c>
      <c r="G169" s="26">
        <v>0.37</v>
      </c>
      <c r="H169" s="26">
        <v>9.0388396689999997</v>
      </c>
      <c r="I169" s="24">
        <f t="shared" si="39"/>
        <v>1884.2916666666547</v>
      </c>
      <c r="J169" s="15">
        <f>J166*9/12+J178*3/12</f>
        <v>3.5949999999999998</v>
      </c>
      <c r="K169" s="24">
        <f t="shared" si="29"/>
        <v>176.03671027124622</v>
      </c>
      <c r="L169" s="24">
        <f t="shared" si="30"/>
        <v>11.247562930967174</v>
      </c>
      <c r="M169" s="23">
        <f t="shared" si="40"/>
        <v>388.26863677377253</v>
      </c>
      <c r="N169" s="24">
        <f t="shared" si="31"/>
        <v>12.872249565288756</v>
      </c>
      <c r="O169" s="23">
        <f t="shared" si="32"/>
        <v>28.391184902430005</v>
      </c>
      <c r="P169" s="42">
        <f t="shared" si="26"/>
        <v>14.353453682579463</v>
      </c>
      <c r="Q169" s="25"/>
      <c r="R169" s="41">
        <f t="shared" si="27"/>
        <v>18.395357641018055</v>
      </c>
      <c r="S169" s="41"/>
      <c r="T169" s="40">
        <f t="shared" si="28"/>
        <v>4.3444054785743286E-3</v>
      </c>
      <c r="U169" s="15">
        <f t="shared" si="33"/>
        <v>1.003690372895923</v>
      </c>
      <c r="V169" s="15">
        <f t="shared" si="41"/>
        <v>2.865220590486206</v>
      </c>
      <c r="W169" s="13">
        <f t="shared" si="34"/>
        <v>7.1949238312908781E-2</v>
      </c>
      <c r="X169" s="13">
        <f t="shared" si="35"/>
        <v>6.9447376007533146E-2</v>
      </c>
      <c r="Y169" s="13">
        <f t="shared" si="36"/>
        <v>2.501862305375635E-3</v>
      </c>
      <c r="AA169" s="63"/>
      <c r="AB169" s="39"/>
      <c r="AC169" s="39"/>
    </row>
    <row r="170" spans="1:29" hidden="1">
      <c r="A170" s="60">
        <v>1884.05</v>
      </c>
      <c r="B170" s="62">
        <f t="shared" si="37"/>
        <v>1884</v>
      </c>
      <c r="C170" s="62">
        <v>5</v>
      </c>
      <c r="D170" s="59">
        <f t="shared" si="38"/>
        <v>688240</v>
      </c>
      <c r="E170" s="26">
        <v>4.6500000000000004</v>
      </c>
      <c r="F170" s="24">
        <v>0.32169999999999999</v>
      </c>
      <c r="G170" s="26">
        <v>0.36249999999999999</v>
      </c>
      <c r="H170" s="26">
        <v>8.8485090910000004</v>
      </c>
      <c r="I170" s="24">
        <f t="shared" si="39"/>
        <v>1884.3749999999879</v>
      </c>
      <c r="J170" s="15">
        <f>J166*8/12+J178*4/12</f>
        <v>3.5866666666666669</v>
      </c>
      <c r="K170" s="24">
        <f t="shared" si="29"/>
        <v>165.2525849227271</v>
      </c>
      <c r="L170" s="24">
        <f t="shared" si="30"/>
        <v>11.432635821428235</v>
      </c>
      <c r="M170" s="23">
        <f t="shared" si="40"/>
        <v>366.58437284064848</v>
      </c>
      <c r="N170" s="24">
        <f t="shared" si="31"/>
        <v>12.882593985911519</v>
      </c>
      <c r="O170" s="23">
        <f t="shared" si="32"/>
        <v>28.577814011770982</v>
      </c>
      <c r="P170" s="42">
        <f t="shared" si="26"/>
        <v>13.465050313804898</v>
      </c>
      <c r="Q170" s="25"/>
      <c r="R170" s="41">
        <f t="shared" si="27"/>
        <v>17.27291894887988</v>
      </c>
      <c r="S170" s="41"/>
      <c r="T170" s="40">
        <f t="shared" si="28"/>
        <v>7.7210795261653392E-3</v>
      </c>
      <c r="U170" s="15">
        <f t="shared" si="33"/>
        <v>1.0036837001547976</v>
      </c>
      <c r="V170" s="15">
        <f t="shared" si="41"/>
        <v>2.9376523816989404</v>
      </c>
      <c r="W170" s="13">
        <f t="shared" si="34"/>
        <v>7.4521666454081759E-2</v>
      </c>
      <c r="X170" s="13">
        <f t="shared" si="35"/>
        <v>6.7280863955631931E-2</v>
      </c>
      <c r="Y170" s="13">
        <f t="shared" si="36"/>
        <v>7.2408024984498276E-3</v>
      </c>
      <c r="AA170" s="63"/>
      <c r="AB170" s="39"/>
      <c r="AC170" s="39"/>
    </row>
    <row r="171" spans="1:29" hidden="1">
      <c r="A171" s="60">
        <v>1884.06</v>
      </c>
      <c r="B171" s="62">
        <f t="shared" si="37"/>
        <v>1884</v>
      </c>
      <c r="C171" s="62">
        <v>6</v>
      </c>
      <c r="D171" s="59">
        <f t="shared" si="38"/>
        <v>688271</v>
      </c>
      <c r="E171" s="26">
        <v>4.46</v>
      </c>
      <c r="F171" s="24">
        <v>0.32</v>
      </c>
      <c r="G171" s="26">
        <v>0.35499999999999998</v>
      </c>
      <c r="H171" s="26">
        <v>8.8485090910000004</v>
      </c>
      <c r="I171" s="24">
        <f t="shared" si="39"/>
        <v>1884.4583333333212</v>
      </c>
      <c r="J171" s="15">
        <f>J166*7/12+J178*5/12</f>
        <v>3.5783333333333336</v>
      </c>
      <c r="K171" s="24">
        <f t="shared" si="29"/>
        <v>158.50032876459414</v>
      </c>
      <c r="L171" s="24">
        <f t="shared" si="30"/>
        <v>11.3722208979081</v>
      </c>
      <c r="M171" s="23">
        <f t="shared" si="40"/>
        <v>353.70793250431024</v>
      </c>
      <c r="N171" s="24">
        <f t="shared" si="31"/>
        <v>12.616057558616799</v>
      </c>
      <c r="O171" s="23">
        <f t="shared" si="32"/>
        <v>28.153882519961911</v>
      </c>
      <c r="P171" s="42">
        <f t="shared" si="26"/>
        <v>12.906876483666855</v>
      </c>
      <c r="Q171" s="25"/>
      <c r="R171" s="41">
        <f t="shared" si="27"/>
        <v>16.575562457475304</v>
      </c>
      <c r="S171" s="41"/>
      <c r="T171" s="40">
        <f t="shared" si="28"/>
        <v>1.3335959139286327E-2</v>
      </c>
      <c r="U171" s="15">
        <f t="shared" si="33"/>
        <v>1.0036770275609186</v>
      </c>
      <c r="V171" s="15">
        <f t="shared" si="41"/>
        <v>2.9484738122321463</v>
      </c>
      <c r="W171" s="13">
        <f t="shared" si="34"/>
        <v>7.736576607772383E-2</v>
      </c>
      <c r="X171" s="13">
        <f t="shared" si="35"/>
        <v>6.7387027198885896E-2</v>
      </c>
      <c r="Y171" s="13">
        <f t="shared" si="36"/>
        <v>9.9787388788379339E-3</v>
      </c>
      <c r="AA171" s="63"/>
      <c r="AB171" s="39"/>
      <c r="AC171" s="39"/>
    </row>
    <row r="172" spans="1:29" hidden="1">
      <c r="A172" s="60">
        <v>1884.07</v>
      </c>
      <c r="B172" s="62">
        <f t="shared" si="37"/>
        <v>1884</v>
      </c>
      <c r="C172" s="62">
        <v>7</v>
      </c>
      <c r="D172" s="59">
        <f t="shared" si="38"/>
        <v>688301</v>
      </c>
      <c r="E172" s="26">
        <v>4.46</v>
      </c>
      <c r="F172" s="24">
        <v>0.31830000000000003</v>
      </c>
      <c r="G172" s="26">
        <v>0.34749999999999998</v>
      </c>
      <c r="H172" s="26">
        <v>8.7534247930000006</v>
      </c>
      <c r="I172" s="24">
        <f t="shared" si="39"/>
        <v>1884.5416666666545</v>
      </c>
      <c r="J172" s="15">
        <f>J166*6/12+J178*6/12</f>
        <v>3.57</v>
      </c>
      <c r="K172" s="24">
        <f t="shared" si="29"/>
        <v>160.22204259086732</v>
      </c>
      <c r="L172" s="24">
        <f t="shared" si="30"/>
        <v>11.434680752617281</v>
      </c>
      <c r="M172" s="23">
        <f t="shared" si="40"/>
        <v>359.6765548990823</v>
      </c>
      <c r="N172" s="24">
        <f t="shared" si="31"/>
        <v>12.483668116665111</v>
      </c>
      <c r="O172" s="23">
        <f t="shared" si="32"/>
        <v>28.024126194491281</v>
      </c>
      <c r="P172" s="42">
        <f t="shared" si="26"/>
        <v>13.043931585991658</v>
      </c>
      <c r="Q172" s="25"/>
      <c r="R172" s="41">
        <f t="shared" si="27"/>
        <v>16.769768530632774</v>
      </c>
      <c r="S172" s="41"/>
      <c r="T172" s="40">
        <f t="shared" si="28"/>
        <v>1.0776582875225496E-2</v>
      </c>
      <c r="U172" s="15">
        <f t="shared" si="33"/>
        <v>1.0036703551143773</v>
      </c>
      <c r="V172" s="15">
        <f t="shared" si="41"/>
        <v>2.991461070356741</v>
      </c>
      <c r="W172" s="13">
        <f t="shared" si="34"/>
        <v>7.3789069696210019E-2</v>
      </c>
      <c r="X172" s="13">
        <f t="shared" si="35"/>
        <v>6.6339615262161589E-2</v>
      </c>
      <c r="Y172" s="13">
        <f t="shared" si="36"/>
        <v>7.4494544340484303E-3</v>
      </c>
      <c r="AA172" s="63"/>
      <c r="AB172" s="39"/>
      <c r="AC172" s="39"/>
    </row>
    <row r="173" spans="1:29" hidden="1">
      <c r="A173" s="60">
        <v>1884.08</v>
      </c>
      <c r="B173" s="62">
        <f t="shared" si="37"/>
        <v>1884</v>
      </c>
      <c r="C173" s="62">
        <v>8</v>
      </c>
      <c r="D173" s="59">
        <f t="shared" si="38"/>
        <v>688332</v>
      </c>
      <c r="E173" s="26">
        <v>4.74</v>
      </c>
      <c r="F173" s="24">
        <v>0.31669999999999998</v>
      </c>
      <c r="G173" s="26">
        <v>0.34</v>
      </c>
      <c r="H173" s="26">
        <v>8.7534247930000006</v>
      </c>
      <c r="I173" s="24">
        <f t="shared" si="39"/>
        <v>1884.6249999999877</v>
      </c>
      <c r="J173" s="15">
        <f>J166*5/12+J178*7/12</f>
        <v>3.5616666666666665</v>
      </c>
      <c r="K173" s="24">
        <f t="shared" si="29"/>
        <v>170.28082553379176</v>
      </c>
      <c r="L173" s="24">
        <f t="shared" si="30"/>
        <v>11.377201992943426</v>
      </c>
      <c r="M173" s="23">
        <f t="shared" si="40"/>
        <v>384.38550088931891</v>
      </c>
      <c r="N173" s="24">
        <f t="shared" si="31"/>
        <v>12.214236430693923</v>
      </c>
      <c r="O173" s="23">
        <f t="shared" si="32"/>
        <v>27.571955759993337</v>
      </c>
      <c r="P173" s="42">
        <f t="shared" si="26"/>
        <v>13.859813341769314</v>
      </c>
      <c r="Q173" s="25"/>
      <c r="R173" s="41">
        <f t="shared" si="27"/>
        <v>17.83206263060006</v>
      </c>
      <c r="S173" s="41"/>
      <c r="T173" s="40">
        <f t="shared" si="28"/>
        <v>7.126400706920305E-3</v>
      </c>
      <c r="U173" s="15">
        <f t="shared" si="33"/>
        <v>1.0036636828152661</v>
      </c>
      <c r="V173" s="15">
        <f t="shared" si="41"/>
        <v>3.0024407947957856</v>
      </c>
      <c r="W173" s="13">
        <f t="shared" si="34"/>
        <v>6.8022516804265631E-2</v>
      </c>
      <c r="X173" s="13">
        <f t="shared" si="35"/>
        <v>6.3401076592445316E-2</v>
      </c>
      <c r="Y173" s="13">
        <f t="shared" si="36"/>
        <v>4.6214402118203157E-3</v>
      </c>
      <c r="AA173" s="63"/>
      <c r="AB173" s="39"/>
      <c r="AC173" s="39"/>
    </row>
    <row r="174" spans="1:29" hidden="1">
      <c r="A174" s="60">
        <v>1884.09</v>
      </c>
      <c r="B174" s="62">
        <f t="shared" si="37"/>
        <v>1884</v>
      </c>
      <c r="C174" s="62">
        <v>9</v>
      </c>
      <c r="D174" s="59">
        <f t="shared" si="38"/>
        <v>688363</v>
      </c>
      <c r="E174" s="26">
        <v>4.59</v>
      </c>
      <c r="F174" s="24">
        <v>0.315</v>
      </c>
      <c r="G174" s="26">
        <v>0.33250000000000002</v>
      </c>
      <c r="H174" s="26">
        <v>8.6582595040000001</v>
      </c>
      <c r="I174" s="24">
        <f t="shared" si="39"/>
        <v>1884.708333333321</v>
      </c>
      <c r="J174" s="15">
        <f>J166*4/12+J178*8/12</f>
        <v>3.5533333333333337</v>
      </c>
      <c r="K174" s="24">
        <f t="shared" si="29"/>
        <v>166.70456681659655</v>
      </c>
      <c r="L174" s="24">
        <f t="shared" si="30"/>
        <v>11.44050948741349</v>
      </c>
      <c r="M174" s="23">
        <f t="shared" si="40"/>
        <v>378.46470408588539</v>
      </c>
      <c r="N174" s="24">
        <f t="shared" si="31"/>
        <v>12.076093347825351</v>
      </c>
      <c r="O174" s="23">
        <f t="shared" si="32"/>
        <v>27.416016145655099</v>
      </c>
      <c r="P174" s="42">
        <f t="shared" si="26"/>
        <v>13.569154744335712</v>
      </c>
      <c r="Q174" s="25"/>
      <c r="R174" s="41">
        <f t="shared" si="27"/>
        <v>17.474388100341248</v>
      </c>
      <c r="S174" s="41"/>
      <c r="T174" s="40">
        <f t="shared" si="28"/>
        <v>7.6948439400388036E-3</v>
      </c>
      <c r="U174" s="15">
        <f t="shared" si="33"/>
        <v>1.0036570106636764</v>
      </c>
      <c r="V174" s="15">
        <f t="shared" si="41"/>
        <v>3.0465623341726928</v>
      </c>
      <c r="W174" s="13">
        <f t="shared" si="34"/>
        <v>7.0307305331770653E-2</v>
      </c>
      <c r="X174" s="13">
        <f t="shared" si="35"/>
        <v>6.0857558975657478E-2</v>
      </c>
      <c r="Y174" s="13">
        <f t="shared" si="36"/>
        <v>9.4497463561131756E-3</v>
      </c>
      <c r="AA174" s="63"/>
      <c r="AB174" s="39"/>
      <c r="AC174" s="39"/>
    </row>
    <row r="175" spans="1:29" hidden="1">
      <c r="A175" s="60">
        <v>1884.1</v>
      </c>
      <c r="B175" s="62">
        <f t="shared" si="37"/>
        <v>1884</v>
      </c>
      <c r="C175" s="62">
        <v>10</v>
      </c>
      <c r="D175" s="59">
        <f t="shared" si="38"/>
        <v>688393</v>
      </c>
      <c r="E175" s="26">
        <v>4.4400000000000004</v>
      </c>
      <c r="F175" s="24">
        <v>0.31330000000000002</v>
      </c>
      <c r="G175" s="26">
        <v>0.32500000000000001</v>
      </c>
      <c r="H175" s="26">
        <v>8.5630942149999996</v>
      </c>
      <c r="I175" s="24">
        <f t="shared" si="39"/>
        <v>1884.7916666666542</v>
      </c>
      <c r="J175" s="15">
        <f>J166*3/12+J178*9/12</f>
        <v>3.5449999999999999</v>
      </c>
      <c r="K175" s="24">
        <f t="shared" si="29"/>
        <v>163.04881914697003</v>
      </c>
      <c r="L175" s="24">
        <f t="shared" si="30"/>
        <v>11.50522410782561</v>
      </c>
      <c r="M175" s="23">
        <f t="shared" si="40"/>
        <v>372.34182829206668</v>
      </c>
      <c r="N175" s="24">
        <f t="shared" si="31"/>
        <v>11.934879779902085</v>
      </c>
      <c r="O175" s="23">
        <f t="shared" si="32"/>
        <v>27.254750944802176</v>
      </c>
      <c r="P175" s="42">
        <f t="shared" si="26"/>
        <v>13.273251319134149</v>
      </c>
      <c r="Q175" s="25"/>
      <c r="R175" s="41">
        <f t="shared" si="27"/>
        <v>17.112421679154785</v>
      </c>
      <c r="S175" s="41"/>
      <c r="T175" s="40">
        <f t="shared" si="28"/>
        <v>9.9265400778955071E-3</v>
      </c>
      <c r="U175" s="15">
        <f t="shared" si="33"/>
        <v>1.0036503386596998</v>
      </c>
      <c r="V175" s="15">
        <f t="shared" si="41"/>
        <v>3.0916851994187473</v>
      </c>
      <c r="W175" s="13">
        <f t="shared" si="34"/>
        <v>7.2116021619816006E-2</v>
      </c>
      <c r="X175" s="13">
        <f t="shared" si="35"/>
        <v>6.2777294381323401E-2</v>
      </c>
      <c r="Y175" s="13">
        <f t="shared" si="36"/>
        <v>9.3387272384926057E-3</v>
      </c>
      <c r="AA175" s="63"/>
      <c r="AB175" s="39"/>
      <c r="AC175" s="39"/>
    </row>
    <row r="176" spans="1:29" hidden="1">
      <c r="A176" s="60">
        <v>1884.11</v>
      </c>
      <c r="B176" s="62">
        <f t="shared" si="37"/>
        <v>1884</v>
      </c>
      <c r="C176" s="62">
        <v>11</v>
      </c>
      <c r="D176" s="59">
        <f t="shared" si="38"/>
        <v>688424</v>
      </c>
      <c r="E176" s="26">
        <v>4.3499999999999996</v>
      </c>
      <c r="F176" s="24">
        <v>0.31169999999999998</v>
      </c>
      <c r="G176" s="26">
        <v>0.3175</v>
      </c>
      <c r="H176" s="26">
        <v>8.3728446279999993</v>
      </c>
      <c r="I176" s="24">
        <f t="shared" si="39"/>
        <v>1884.8749999999875</v>
      </c>
      <c r="J176" s="15">
        <f>J166*2/12+J178*10/12</f>
        <v>3.5366666666666671</v>
      </c>
      <c r="K176" s="24">
        <f t="shared" si="29"/>
        <v>163.37350814149136</v>
      </c>
      <c r="L176" s="24">
        <f t="shared" si="30"/>
        <v>11.706556893724795</v>
      </c>
      <c r="M176" s="23">
        <f t="shared" si="40"/>
        <v>375.31107412559754</v>
      </c>
      <c r="N176" s="24">
        <f t="shared" si="31"/>
        <v>11.924388237913451</v>
      </c>
      <c r="O176" s="23">
        <f t="shared" si="32"/>
        <v>27.393394490776377</v>
      </c>
      <c r="P176" s="42">
        <f t="shared" si="26"/>
        <v>13.304437602119719</v>
      </c>
      <c r="Q176" s="25"/>
      <c r="R176" s="41">
        <f t="shared" si="27"/>
        <v>17.173051638572851</v>
      </c>
      <c r="S176" s="41"/>
      <c r="T176" s="40">
        <f t="shared" si="28"/>
        <v>8.4526608310660778E-3</v>
      </c>
      <c r="U176" s="15">
        <f t="shared" si="33"/>
        <v>1.0036436668034285</v>
      </c>
      <c r="V176" s="15">
        <f t="shared" si="41"/>
        <v>3.1734772734469385</v>
      </c>
      <c r="W176" s="13">
        <f t="shared" si="34"/>
        <v>7.1702733072092961E-2</v>
      </c>
      <c r="X176" s="13">
        <f t="shared" si="35"/>
        <v>6.0493170421616949E-2</v>
      </c>
      <c r="Y176" s="13">
        <f t="shared" si="36"/>
        <v>1.1209562650476013E-2</v>
      </c>
      <c r="AA176" s="63"/>
      <c r="AB176" s="39"/>
      <c r="AC176" s="39"/>
    </row>
    <row r="177" spans="1:29" hidden="1">
      <c r="A177" s="60">
        <v>1884.12</v>
      </c>
      <c r="B177" s="62">
        <f t="shared" si="37"/>
        <v>1884</v>
      </c>
      <c r="C177" s="62">
        <v>12</v>
      </c>
      <c r="D177" s="59">
        <f t="shared" si="38"/>
        <v>688454</v>
      </c>
      <c r="E177" s="26">
        <v>4.34</v>
      </c>
      <c r="F177" s="24">
        <v>0.31</v>
      </c>
      <c r="G177" s="26">
        <v>0.31</v>
      </c>
      <c r="H177" s="26">
        <v>8.2776793390000005</v>
      </c>
      <c r="I177" s="24">
        <f t="shared" si="39"/>
        <v>1884.9583333333208</v>
      </c>
      <c r="J177" s="15">
        <f>J166*1/12+J178*11/12</f>
        <v>3.5283333333333333</v>
      </c>
      <c r="K177" s="24">
        <f t="shared" si="29"/>
        <v>164.87186131625049</v>
      </c>
      <c r="L177" s="24">
        <f t="shared" si="30"/>
        <v>11.77656152258932</v>
      </c>
      <c r="M177" s="23">
        <f t="shared" si="40"/>
        <v>381.00766091969456</v>
      </c>
      <c r="N177" s="24">
        <f t="shared" si="31"/>
        <v>11.77656152258932</v>
      </c>
      <c r="O177" s="23">
        <f t="shared" si="32"/>
        <v>27.214832922835324</v>
      </c>
      <c r="P177" s="42">
        <f t="shared" si="26"/>
        <v>13.432292746944752</v>
      </c>
      <c r="Q177" s="25"/>
      <c r="R177" s="41">
        <f t="shared" si="27"/>
        <v>17.357970009963751</v>
      </c>
      <c r="S177" s="41"/>
      <c r="T177" s="40">
        <f t="shared" si="28"/>
        <v>6.7139154078263291E-3</v>
      </c>
      <c r="U177" s="15">
        <f t="shared" si="33"/>
        <v>1.0036369950949544</v>
      </c>
      <c r="V177" s="15">
        <f t="shared" si="41"/>
        <v>3.2216575487722565</v>
      </c>
      <c r="W177" s="13">
        <f t="shared" si="34"/>
        <v>7.1073393965091158E-2</v>
      </c>
      <c r="X177" s="13">
        <f t="shared" si="35"/>
        <v>6.09069899599195E-2</v>
      </c>
      <c r="Y177" s="13">
        <f t="shared" si="36"/>
        <v>1.0166404005171659E-2</v>
      </c>
      <c r="AA177" s="63"/>
      <c r="AB177" s="39"/>
      <c r="AC177" s="39"/>
    </row>
    <row r="178" spans="1:29" hidden="1">
      <c r="A178" s="60">
        <v>1885.01</v>
      </c>
      <c r="B178" s="62">
        <f t="shared" si="37"/>
        <v>1885</v>
      </c>
      <c r="C178" s="62">
        <v>1</v>
      </c>
      <c r="D178" s="59">
        <f t="shared" si="38"/>
        <v>688485</v>
      </c>
      <c r="E178" s="26">
        <v>4.24</v>
      </c>
      <c r="F178" s="24">
        <v>0.30420000000000003</v>
      </c>
      <c r="G178" s="26">
        <v>0.30669999999999997</v>
      </c>
      <c r="H178" s="26">
        <v>8.2776793390000005</v>
      </c>
      <c r="I178" s="24">
        <f t="shared" si="39"/>
        <v>1885.041666666654</v>
      </c>
      <c r="J178" s="15">
        <v>3.52</v>
      </c>
      <c r="K178" s="24">
        <f t="shared" si="29"/>
        <v>161.07297050251202</v>
      </c>
      <c r="L178" s="24">
        <f t="shared" si="30"/>
        <v>11.556225855392489</v>
      </c>
      <c r="M178" s="23">
        <f t="shared" si="40"/>
        <v>374.4541535723086</v>
      </c>
      <c r="N178" s="24">
        <f t="shared" si="31"/>
        <v>11.65119812573595</v>
      </c>
      <c r="O178" s="23">
        <f t="shared" si="32"/>
        <v>27.086105872789396</v>
      </c>
      <c r="P178" s="42">
        <f t="shared" si="26"/>
        <v>13.129817425635954</v>
      </c>
      <c r="Q178" s="25"/>
      <c r="R178" s="41">
        <f t="shared" si="27"/>
        <v>16.987379177257115</v>
      </c>
      <c r="S178" s="41"/>
      <c r="T178" s="40">
        <f t="shared" si="28"/>
        <v>8.5123158224836848E-3</v>
      </c>
      <c r="U178" s="15">
        <f t="shared" si="33"/>
        <v>1.0039790233810126</v>
      </c>
      <c r="V178" s="15">
        <f t="shared" si="41"/>
        <v>3.233374701474764</v>
      </c>
      <c r="W178" s="13">
        <f t="shared" si="34"/>
        <v>7.2116062306961215E-2</v>
      </c>
      <c r="X178" s="13">
        <f t="shared" si="35"/>
        <v>6.1006296117269265E-2</v>
      </c>
      <c r="Y178" s="13">
        <f t="shared" si="36"/>
        <v>1.110976618969195E-2</v>
      </c>
      <c r="AA178" s="63"/>
      <c r="AB178" s="39"/>
      <c r="AC178" s="39"/>
    </row>
    <row r="179" spans="1:29" hidden="1">
      <c r="A179" s="60">
        <v>1885.02</v>
      </c>
      <c r="B179" s="62">
        <f t="shared" si="37"/>
        <v>1885</v>
      </c>
      <c r="C179" s="62">
        <v>2</v>
      </c>
      <c r="D179" s="59">
        <f t="shared" si="38"/>
        <v>688516</v>
      </c>
      <c r="E179" s="26">
        <v>4.37</v>
      </c>
      <c r="F179" s="24">
        <v>0.29830000000000001</v>
      </c>
      <c r="G179" s="26">
        <v>0.30330000000000001</v>
      </c>
      <c r="H179" s="26">
        <v>8.3728446279999993</v>
      </c>
      <c r="I179" s="24">
        <f t="shared" si="39"/>
        <v>1885.1249999999873</v>
      </c>
      <c r="J179" s="15">
        <f>J178*11/12+J190*1/12</f>
        <v>3.5074999999999998</v>
      </c>
      <c r="K179" s="24">
        <f t="shared" si="29"/>
        <v>164.12465070765916</v>
      </c>
      <c r="L179" s="24">
        <f t="shared" si="30"/>
        <v>11.203291374392386</v>
      </c>
      <c r="M179" s="23">
        <f t="shared" si="40"/>
        <v>383.7189456265221</v>
      </c>
      <c r="N179" s="24">
        <f t="shared" si="31"/>
        <v>11.39107701593433</v>
      </c>
      <c r="O179" s="23">
        <f t="shared" si="32"/>
        <v>26.632026592339621</v>
      </c>
      <c r="P179" s="42">
        <f t="shared" si="26"/>
        <v>13.384817593597957</v>
      </c>
      <c r="Q179" s="25"/>
      <c r="R179" s="41">
        <f t="shared" si="27"/>
        <v>17.33406459087124</v>
      </c>
      <c r="S179" s="41"/>
      <c r="T179" s="40">
        <f t="shared" si="28"/>
        <v>8.2929509633673376E-3</v>
      </c>
      <c r="U179" s="15">
        <f t="shared" si="33"/>
        <v>1.0039692212858526</v>
      </c>
      <c r="V179" s="15">
        <f t="shared" si="41"/>
        <v>3.2093437864353462</v>
      </c>
      <c r="W179" s="13">
        <f t="shared" si="34"/>
        <v>6.8417577629088955E-2</v>
      </c>
      <c r="X179" s="13">
        <f t="shared" si="35"/>
        <v>6.200026643535117E-2</v>
      </c>
      <c r="Y179" s="13">
        <f t="shared" si="36"/>
        <v>6.4173111937377847E-3</v>
      </c>
      <c r="AA179" s="63"/>
      <c r="AB179" s="39"/>
      <c r="AC179" s="39"/>
    </row>
    <row r="180" spans="1:29" hidden="1">
      <c r="A180" s="60">
        <v>1885.03</v>
      </c>
      <c r="B180" s="62">
        <f t="shared" si="37"/>
        <v>1885</v>
      </c>
      <c r="C180" s="62">
        <v>3</v>
      </c>
      <c r="D180" s="59">
        <f t="shared" si="38"/>
        <v>688544</v>
      </c>
      <c r="E180" s="26">
        <v>4.38</v>
      </c>
      <c r="F180" s="24">
        <v>0.29249999999999998</v>
      </c>
      <c r="G180" s="26">
        <v>0.3</v>
      </c>
      <c r="H180" s="26">
        <v>8.18251405</v>
      </c>
      <c r="I180" s="24">
        <f t="shared" si="39"/>
        <v>1885.2083333333205</v>
      </c>
      <c r="J180" s="15">
        <f>J178*10/12+J190*2/12</f>
        <v>3.4950000000000001</v>
      </c>
      <c r="K180" s="24">
        <f t="shared" si="29"/>
        <v>168.32660372883808</v>
      </c>
      <c r="L180" s="24">
        <f t="shared" si="30"/>
        <v>11.240988947645009</v>
      </c>
      <c r="M180" s="23">
        <f t="shared" si="40"/>
        <v>395.73309062702134</v>
      </c>
      <c r="N180" s="24">
        <f t="shared" si="31"/>
        <v>11.529219433482062</v>
      </c>
      <c r="O180" s="23">
        <f t="shared" si="32"/>
        <v>27.105006207330234</v>
      </c>
      <c r="P180" s="42">
        <f t="shared" si="26"/>
        <v>13.734194093452503</v>
      </c>
      <c r="Q180" s="25"/>
      <c r="R180" s="41">
        <f t="shared" si="27"/>
        <v>17.80318966917185</v>
      </c>
      <c r="S180" s="41"/>
      <c r="T180" s="40">
        <f t="shared" si="28"/>
        <v>4.2926131988319377E-3</v>
      </c>
      <c r="U180" s="15">
        <f t="shared" si="33"/>
        <v>1.0039594196907509</v>
      </c>
      <c r="V180" s="15">
        <f t="shared" si="41"/>
        <v>3.297030105801086</v>
      </c>
      <c r="W180" s="13">
        <f t="shared" si="34"/>
        <v>6.5562237567803328E-2</v>
      </c>
      <c r="X180" s="13">
        <f t="shared" si="35"/>
        <v>5.934418850820089E-2</v>
      </c>
      <c r="Y180" s="13">
        <f t="shared" si="36"/>
        <v>6.2180490596024374E-3</v>
      </c>
      <c r="AA180" s="63"/>
      <c r="AB180" s="39"/>
      <c r="AC180" s="39"/>
    </row>
    <row r="181" spans="1:29" hidden="1">
      <c r="A181" s="60">
        <v>1885.04</v>
      </c>
      <c r="B181" s="62">
        <f t="shared" si="37"/>
        <v>1885</v>
      </c>
      <c r="C181" s="62">
        <v>4</v>
      </c>
      <c r="D181" s="59">
        <f t="shared" si="38"/>
        <v>688575</v>
      </c>
      <c r="E181" s="26">
        <v>4.37</v>
      </c>
      <c r="F181" s="24">
        <v>0.28670000000000001</v>
      </c>
      <c r="G181" s="26">
        <v>0.29670000000000002</v>
      </c>
      <c r="H181" s="26">
        <v>8.2776793390000005</v>
      </c>
      <c r="I181" s="24">
        <f t="shared" si="39"/>
        <v>1885.2916666666538</v>
      </c>
      <c r="J181" s="15">
        <f>J178*9/12+J190*3/12</f>
        <v>3.4824999999999999</v>
      </c>
      <c r="K181" s="24">
        <f t="shared" si="29"/>
        <v>166.01152856037206</v>
      </c>
      <c r="L181" s="24">
        <f t="shared" si="30"/>
        <v>10.891419962988254</v>
      </c>
      <c r="M181" s="23">
        <f t="shared" si="40"/>
        <v>392.42418263402817</v>
      </c>
      <c r="N181" s="24">
        <f t="shared" si="31"/>
        <v>11.271309044362102</v>
      </c>
      <c r="O181" s="23">
        <f t="shared" si="32"/>
        <v>26.643536610415595</v>
      </c>
      <c r="P181" s="42">
        <f t="shared" si="26"/>
        <v>13.548548541030049</v>
      </c>
      <c r="Q181" s="25"/>
      <c r="R181" s="41">
        <f t="shared" si="27"/>
        <v>17.577505686645964</v>
      </c>
      <c r="S181" s="41"/>
      <c r="T181" s="40">
        <f t="shared" si="28"/>
        <v>5.7379374721847759E-3</v>
      </c>
      <c r="U181" s="15">
        <f t="shared" si="33"/>
        <v>1.0039496185961747</v>
      </c>
      <c r="V181" s="15">
        <f t="shared" si="41"/>
        <v>3.272029666775143</v>
      </c>
      <c r="W181" s="13">
        <f t="shared" si="34"/>
        <v>6.6817085926330844E-2</v>
      </c>
      <c r="X181" s="13">
        <f t="shared" si="35"/>
        <v>5.5851711698121642E-2</v>
      </c>
      <c r="Y181" s="13">
        <f t="shared" si="36"/>
        <v>1.0965374228209201E-2</v>
      </c>
      <c r="AA181" s="63"/>
      <c r="AB181" s="39"/>
      <c r="AC181" s="39"/>
    </row>
    <row r="182" spans="1:29" hidden="1">
      <c r="A182" s="60">
        <v>1885.05</v>
      </c>
      <c r="B182" s="62">
        <f t="shared" si="37"/>
        <v>1885</v>
      </c>
      <c r="C182" s="62">
        <v>5</v>
      </c>
      <c r="D182" s="59">
        <f t="shared" si="38"/>
        <v>688605</v>
      </c>
      <c r="E182" s="26">
        <v>4.32</v>
      </c>
      <c r="F182" s="24">
        <v>0.28079999999999999</v>
      </c>
      <c r="G182" s="26">
        <v>0.29330000000000001</v>
      </c>
      <c r="H182" s="26">
        <v>8.0873811569999994</v>
      </c>
      <c r="I182" s="24">
        <f t="shared" si="39"/>
        <v>1885.374999999987</v>
      </c>
      <c r="J182" s="15">
        <f>J178*8/12+J190*4/12</f>
        <v>3.4699999999999998</v>
      </c>
      <c r="K182" s="24">
        <f t="shared" si="29"/>
        <v>167.97368315257216</v>
      </c>
      <c r="L182" s="24">
        <f t="shared" si="30"/>
        <v>10.918289404917189</v>
      </c>
      <c r="M182" s="23">
        <f t="shared" si="40"/>
        <v>399.21315077443296</v>
      </c>
      <c r="N182" s="24">
        <f t="shared" si="31"/>
        <v>11.404324367742918</v>
      </c>
      <c r="O182" s="23">
        <f t="shared" si="32"/>
        <v>27.103985444940083</v>
      </c>
      <c r="P182" s="42">
        <f t="shared" si="26"/>
        <v>13.711371872561934</v>
      </c>
      <c r="Q182" s="25"/>
      <c r="R182" s="41">
        <f t="shared" si="27"/>
        <v>17.804975054591768</v>
      </c>
      <c r="S182" s="41"/>
      <c r="T182" s="40">
        <f t="shared" si="28"/>
        <v>5.1448214108693047E-3</v>
      </c>
      <c r="U182" s="15">
        <f t="shared" si="33"/>
        <v>1.003939818002592</v>
      </c>
      <c r="V182" s="15">
        <f t="shared" si="41"/>
        <v>3.3622487329327182</v>
      </c>
      <c r="W182" s="13">
        <f t="shared" si="34"/>
        <v>6.9611353143753441E-2</v>
      </c>
      <c r="X182" s="13">
        <f t="shared" si="35"/>
        <v>5.173573114962049E-2</v>
      </c>
      <c r="Y182" s="13">
        <f t="shared" si="36"/>
        <v>1.7875621994132951E-2</v>
      </c>
      <c r="AA182" s="63"/>
      <c r="AB182" s="39"/>
      <c r="AC182" s="39"/>
    </row>
    <row r="183" spans="1:29" hidden="1">
      <c r="A183" s="60">
        <v>1885.06</v>
      </c>
      <c r="B183" s="62">
        <f t="shared" si="37"/>
        <v>1885</v>
      </c>
      <c r="C183" s="62">
        <v>6</v>
      </c>
      <c r="D183" s="59">
        <f t="shared" si="38"/>
        <v>688636</v>
      </c>
      <c r="E183" s="26">
        <v>4.3</v>
      </c>
      <c r="F183" s="24">
        <v>0.27500000000000002</v>
      </c>
      <c r="G183" s="26">
        <v>0.28999999999999998</v>
      </c>
      <c r="H183" s="26">
        <v>7.8970910740000004</v>
      </c>
      <c r="I183" s="24">
        <f t="shared" si="39"/>
        <v>1885.4583333333203</v>
      </c>
      <c r="J183" s="15">
        <f>J178*7/12+J190*5/12</f>
        <v>3.4575</v>
      </c>
      <c r="K183" s="24">
        <f t="shared" si="29"/>
        <v>171.22482029513949</v>
      </c>
      <c r="L183" s="24">
        <f t="shared" si="30"/>
        <v>10.950424553758921</v>
      </c>
      <c r="M183" s="23">
        <f t="shared" si="40"/>
        <v>409.10870581093013</v>
      </c>
      <c r="N183" s="24">
        <f t="shared" si="31"/>
        <v>11.547720438509407</v>
      </c>
      <c r="O183" s="23">
        <f t="shared" si="32"/>
        <v>27.591052252365053</v>
      </c>
      <c r="P183" s="42">
        <f t="shared" si="26"/>
        <v>13.978784368698348</v>
      </c>
      <c r="Q183" s="25"/>
      <c r="R183" s="41">
        <f t="shared" si="27"/>
        <v>18.166486027738848</v>
      </c>
      <c r="S183" s="41"/>
      <c r="T183" s="40">
        <f t="shared" si="28"/>
        <v>3.2111125845226407E-3</v>
      </c>
      <c r="U183" s="15">
        <f t="shared" si="33"/>
        <v>1.0039300179104702</v>
      </c>
      <c r="V183" s="15">
        <f t="shared" si="41"/>
        <v>3.4568320770515939</v>
      </c>
      <c r="W183" s="13">
        <f t="shared" si="34"/>
        <v>6.7985077548855521E-2</v>
      </c>
      <c r="X183" s="13">
        <f t="shared" si="35"/>
        <v>4.7599761094873738E-2</v>
      </c>
      <c r="Y183" s="13">
        <f t="shared" si="36"/>
        <v>2.0385316453981783E-2</v>
      </c>
      <c r="AA183" s="63"/>
      <c r="AB183" s="39"/>
      <c r="AC183" s="39"/>
    </row>
    <row r="184" spans="1:29" hidden="1">
      <c r="A184" s="60">
        <v>1885.07</v>
      </c>
      <c r="B184" s="62">
        <f t="shared" si="37"/>
        <v>1885</v>
      </c>
      <c r="C184" s="62">
        <v>7</v>
      </c>
      <c r="D184" s="59">
        <f t="shared" si="38"/>
        <v>688666</v>
      </c>
      <c r="E184" s="26">
        <v>4.46</v>
      </c>
      <c r="F184" s="24">
        <v>0.26919999999999999</v>
      </c>
      <c r="G184" s="26">
        <v>0.28670000000000001</v>
      </c>
      <c r="H184" s="26">
        <v>7.9922320659999997</v>
      </c>
      <c r="I184" s="24">
        <f t="shared" si="39"/>
        <v>1885.5416666666536</v>
      </c>
      <c r="J184" s="15">
        <f>J178*6/12+J190*6/12</f>
        <v>3.4449999999999998</v>
      </c>
      <c r="K184" s="24">
        <f t="shared" si="29"/>
        <v>175.48184142029393</v>
      </c>
      <c r="L184" s="24">
        <f t="shared" si="30"/>
        <v>10.591863612184559</v>
      </c>
      <c r="M184" s="23">
        <f t="shared" si="40"/>
        <v>421.38897199764824</v>
      </c>
      <c r="N184" s="24">
        <f t="shared" si="31"/>
        <v>11.280413438385263</v>
      </c>
      <c r="O184" s="23">
        <f t="shared" si="32"/>
        <v>27.08794131653044</v>
      </c>
      <c r="P184" s="42">
        <f t="shared" si="26"/>
        <v>14.326658777089319</v>
      </c>
      <c r="Q184" s="25"/>
      <c r="R184" s="41">
        <f t="shared" si="27"/>
        <v>18.627238981582387</v>
      </c>
      <c r="S184" s="41"/>
      <c r="T184" s="40">
        <f t="shared" si="28"/>
        <v>2.7569141791608659E-3</v>
      </c>
      <c r="U184" s="15">
        <f t="shared" si="33"/>
        <v>1.0039202183202782</v>
      </c>
      <c r="V184" s="15">
        <f t="shared" si="41"/>
        <v>3.4291050046263361</v>
      </c>
      <c r="W184" s="13">
        <f t="shared" si="34"/>
        <v>6.7106572790171182E-2</v>
      </c>
      <c r="X184" s="13">
        <f t="shared" si="35"/>
        <v>5.0076419680159745E-2</v>
      </c>
      <c r="Y184" s="13">
        <f t="shared" si="36"/>
        <v>1.7030153110011437E-2</v>
      </c>
      <c r="AA184" s="63"/>
      <c r="AB184" s="39"/>
      <c r="AC184" s="39"/>
    </row>
    <row r="185" spans="1:29" hidden="1">
      <c r="A185" s="60">
        <v>1885.08</v>
      </c>
      <c r="B185" s="62">
        <f t="shared" si="37"/>
        <v>1885</v>
      </c>
      <c r="C185" s="62">
        <v>8</v>
      </c>
      <c r="D185" s="59">
        <f t="shared" si="38"/>
        <v>688697</v>
      </c>
      <c r="E185" s="26">
        <v>4.71</v>
      </c>
      <c r="F185" s="24">
        <v>0.26329999999999998</v>
      </c>
      <c r="G185" s="26">
        <v>0.2833</v>
      </c>
      <c r="H185" s="26">
        <v>7.9922320659999997</v>
      </c>
      <c r="I185" s="24">
        <f t="shared" si="39"/>
        <v>1885.6249999999868</v>
      </c>
      <c r="J185" s="15">
        <f>J178*5/12+J190*7/12</f>
        <v>3.4325000000000001</v>
      </c>
      <c r="K185" s="24">
        <f t="shared" si="29"/>
        <v>185.31826750887544</v>
      </c>
      <c r="L185" s="24">
        <f t="shared" si="30"/>
        <v>10.359723956494033</v>
      </c>
      <c r="M185" s="23">
        <f t="shared" si="40"/>
        <v>447.0825189393509</v>
      </c>
      <c r="N185" s="24">
        <f t="shared" si="31"/>
        <v>11.146638043580555</v>
      </c>
      <c r="O185" s="23">
        <f t="shared" si="32"/>
        <v>26.891396521341427</v>
      </c>
      <c r="P185" s="42">
        <f t="shared" si="26"/>
        <v>15.130410796707148</v>
      </c>
      <c r="Q185" s="25"/>
      <c r="R185" s="41">
        <f t="shared" si="27"/>
        <v>19.676139676121839</v>
      </c>
      <c r="S185" s="41"/>
      <c r="T185" s="40">
        <f t="shared" si="28"/>
        <v>-1.6484217982207366E-3</v>
      </c>
      <c r="U185" s="15">
        <f t="shared" si="33"/>
        <v>1.003910419232485</v>
      </c>
      <c r="V185" s="15">
        <f t="shared" si="41"/>
        <v>3.4425478448876299</v>
      </c>
      <c r="W185" s="13">
        <f t="shared" si="34"/>
        <v>6.420211250971386E-2</v>
      </c>
      <c r="X185" s="13">
        <f t="shared" si="35"/>
        <v>5.132113952714179E-2</v>
      </c>
      <c r="Y185" s="13">
        <f t="shared" si="36"/>
        <v>1.288097298257207E-2</v>
      </c>
      <c r="AA185" s="63"/>
      <c r="AB185" s="39"/>
      <c r="AC185" s="39"/>
    </row>
    <row r="186" spans="1:29" hidden="1">
      <c r="A186" s="60">
        <v>1885.09</v>
      </c>
      <c r="B186" s="62">
        <f t="shared" si="37"/>
        <v>1885</v>
      </c>
      <c r="C186" s="62">
        <v>9</v>
      </c>
      <c r="D186" s="59">
        <f t="shared" si="38"/>
        <v>688728</v>
      </c>
      <c r="E186" s="26">
        <v>4.6500000000000004</v>
      </c>
      <c r="F186" s="24">
        <v>0.25750000000000001</v>
      </c>
      <c r="G186" s="26">
        <v>0.28000000000000003</v>
      </c>
      <c r="H186" s="26">
        <v>7.8970910740000004</v>
      </c>
      <c r="I186" s="24">
        <f t="shared" si="39"/>
        <v>1885.7083333333201</v>
      </c>
      <c r="J186" s="15">
        <f>J178*4/12+J190*8/12</f>
        <v>3.42</v>
      </c>
      <c r="K186" s="24">
        <f t="shared" si="29"/>
        <v>185.16172427265084</v>
      </c>
      <c r="L186" s="24">
        <f t="shared" si="30"/>
        <v>10.253579354883353</v>
      </c>
      <c r="M186" s="23">
        <f t="shared" si="40"/>
        <v>448.7662633447498</v>
      </c>
      <c r="N186" s="24">
        <f t="shared" si="31"/>
        <v>11.149523182009084</v>
      </c>
      <c r="O186" s="23">
        <f t="shared" si="32"/>
        <v>27.022484674522573</v>
      </c>
      <c r="P186" s="42">
        <f t="shared" si="26"/>
        <v>15.116285028724233</v>
      </c>
      <c r="Q186" s="25"/>
      <c r="R186" s="41">
        <f t="shared" si="27"/>
        <v>19.662671854522632</v>
      </c>
      <c r="S186" s="41"/>
      <c r="T186" s="40">
        <f t="shared" si="28"/>
        <v>-1.7970460660680365E-3</v>
      </c>
      <c r="U186" s="15">
        <f t="shared" si="33"/>
        <v>1.0039006206475598</v>
      </c>
      <c r="V186" s="15">
        <f t="shared" si="41"/>
        <v>3.4976462709902125</v>
      </c>
      <c r="W186" s="13">
        <f t="shared" si="34"/>
        <v>6.4824876170400891E-2</v>
      </c>
      <c r="X186" s="13">
        <f t="shared" si="35"/>
        <v>4.986052009694153E-2</v>
      </c>
      <c r="Y186" s="13">
        <f t="shared" si="36"/>
        <v>1.4964356073459362E-2</v>
      </c>
      <c r="AA186" s="63"/>
      <c r="AB186" s="39"/>
      <c r="AC186" s="39"/>
    </row>
    <row r="187" spans="1:29" hidden="1">
      <c r="A187" s="60">
        <v>1885.1</v>
      </c>
      <c r="B187" s="62">
        <f t="shared" si="37"/>
        <v>1885</v>
      </c>
      <c r="C187" s="62">
        <v>10</v>
      </c>
      <c r="D187" s="59">
        <f t="shared" si="38"/>
        <v>688758</v>
      </c>
      <c r="E187" s="26">
        <v>4.92</v>
      </c>
      <c r="F187" s="24">
        <v>0.25169999999999998</v>
      </c>
      <c r="G187" s="26">
        <v>0.2767</v>
      </c>
      <c r="H187" s="26">
        <v>7.8970910740000004</v>
      </c>
      <c r="I187" s="24">
        <f t="shared" si="39"/>
        <v>1885.7916666666533</v>
      </c>
      <c r="J187" s="15">
        <f>J178*3/12+J190*9/12</f>
        <v>3.4075000000000002</v>
      </c>
      <c r="K187" s="24">
        <f t="shared" si="29"/>
        <v>195.9130501981596</v>
      </c>
      <c r="L187" s="24">
        <f t="shared" si="30"/>
        <v>10.022624946113165</v>
      </c>
      <c r="M187" s="23">
        <f t="shared" si="40"/>
        <v>476.84793290963984</v>
      </c>
      <c r="N187" s="24">
        <f t="shared" si="31"/>
        <v>11.018118087363977</v>
      </c>
      <c r="O187" s="23">
        <f t="shared" si="32"/>
        <v>26.81785021058889</v>
      </c>
      <c r="P187" s="42">
        <f t="shared" si="26"/>
        <v>15.99102396216897</v>
      </c>
      <c r="Q187" s="25"/>
      <c r="R187" s="41">
        <f t="shared" si="27"/>
        <v>20.799074639680104</v>
      </c>
      <c r="S187" s="41"/>
      <c r="T187" s="40">
        <f t="shared" si="28"/>
        <v>-5.2907838125079709E-3</v>
      </c>
      <c r="U187" s="15">
        <f t="shared" si="33"/>
        <v>1.0038908225659726</v>
      </c>
      <c r="V187" s="15">
        <f t="shared" si="41"/>
        <v>3.5112892622526974</v>
      </c>
      <c r="W187" s="13">
        <f t="shared" si="34"/>
        <v>5.7192090479622593E-2</v>
      </c>
      <c r="X187" s="13">
        <f t="shared" si="35"/>
        <v>4.9660305629274815E-2</v>
      </c>
      <c r="Y187" s="13">
        <f t="shared" si="36"/>
        <v>7.531784850347778E-3</v>
      </c>
      <c r="AA187" s="63"/>
      <c r="AB187" s="39"/>
      <c r="AC187" s="39"/>
    </row>
    <row r="188" spans="1:29" hidden="1">
      <c r="A188" s="60">
        <v>1885.11</v>
      </c>
      <c r="B188" s="62">
        <f t="shared" si="37"/>
        <v>1885</v>
      </c>
      <c r="C188" s="62">
        <v>11</v>
      </c>
      <c r="D188" s="59">
        <f t="shared" si="38"/>
        <v>688789</v>
      </c>
      <c r="E188" s="26">
        <v>5.24</v>
      </c>
      <c r="F188" s="24">
        <v>0.24579999999999999</v>
      </c>
      <c r="G188" s="26">
        <v>0.27329999999999999</v>
      </c>
      <c r="H188" s="26">
        <v>7.9922320659999997</v>
      </c>
      <c r="I188" s="24">
        <f t="shared" si="39"/>
        <v>1885.8749999999866</v>
      </c>
      <c r="J188" s="15">
        <f>J178*2/12+J190*10/12</f>
        <v>3.3950000000000005</v>
      </c>
      <c r="K188" s="24">
        <f t="shared" si="29"/>
        <v>206.17149081666824</v>
      </c>
      <c r="L188" s="24">
        <f t="shared" si="30"/>
        <v>9.6711741302933287</v>
      </c>
      <c r="M188" s="23">
        <f t="shared" si="40"/>
        <v>503.77836360093676</v>
      </c>
      <c r="N188" s="24">
        <f t="shared" si="31"/>
        <v>10.753181000037294</v>
      </c>
      <c r="O188" s="23">
        <f t="shared" si="32"/>
        <v>26.275310452697706</v>
      </c>
      <c r="P188" s="42">
        <f t="shared" si="26"/>
        <v>16.82403449861901</v>
      </c>
      <c r="Q188" s="25"/>
      <c r="R188" s="41">
        <f t="shared" si="27"/>
        <v>21.875099662394938</v>
      </c>
      <c r="S188" s="41"/>
      <c r="T188" s="40">
        <f t="shared" si="28"/>
        <v>-6.2733324591975059E-3</v>
      </c>
      <c r="U188" s="15">
        <f t="shared" si="33"/>
        <v>1.003881024988194</v>
      </c>
      <c r="V188" s="15">
        <f t="shared" si="41"/>
        <v>3.4829894036788773</v>
      </c>
      <c r="W188" s="13">
        <f t="shared" si="34"/>
        <v>4.8167624512902352E-2</v>
      </c>
      <c r="X188" s="13">
        <f t="shared" si="35"/>
        <v>5.0719775080593887E-2</v>
      </c>
      <c r="Y188" s="13">
        <f t="shared" si="36"/>
        <v>-2.5521505676915357E-3</v>
      </c>
      <c r="AA188" s="63"/>
      <c r="AB188" s="39"/>
      <c r="AC188" s="39"/>
    </row>
    <row r="189" spans="1:29" hidden="1">
      <c r="A189" s="60">
        <v>1885.12</v>
      </c>
      <c r="B189" s="62">
        <f t="shared" si="37"/>
        <v>1885</v>
      </c>
      <c r="C189" s="62">
        <v>12</v>
      </c>
      <c r="D189" s="59">
        <f t="shared" si="38"/>
        <v>688819</v>
      </c>
      <c r="E189" s="26">
        <v>5.2</v>
      </c>
      <c r="F189" s="24">
        <v>0.24</v>
      </c>
      <c r="G189" s="26">
        <v>0.27</v>
      </c>
      <c r="H189" s="26">
        <v>8.18251405</v>
      </c>
      <c r="I189" s="24">
        <f t="shared" si="39"/>
        <v>1885.9583333333198</v>
      </c>
      <c r="J189" s="15">
        <f>J178*1/12+J190*11/12</f>
        <v>3.3825000000000003</v>
      </c>
      <c r="K189" s="24">
        <f t="shared" si="29"/>
        <v>199.83980351368908</v>
      </c>
      <c r="L189" s="24">
        <f t="shared" si="30"/>
        <v>9.2233755467856504</v>
      </c>
      <c r="M189" s="23">
        <f t="shared" si="40"/>
        <v>490.18504069659122</v>
      </c>
      <c r="N189" s="24">
        <f t="shared" si="31"/>
        <v>10.376297490133856</v>
      </c>
      <c r="O189" s="23">
        <f t="shared" si="32"/>
        <v>25.451915574630696</v>
      </c>
      <c r="P189" s="42">
        <f t="shared" si="26"/>
        <v>16.304475952278516</v>
      </c>
      <c r="Q189" s="25"/>
      <c r="R189" s="41">
        <f t="shared" si="27"/>
        <v>21.192987772511724</v>
      </c>
      <c r="S189" s="41"/>
      <c r="T189" s="40">
        <f t="shared" si="28"/>
        <v>-1.1325526271278794E-3</v>
      </c>
      <c r="U189" s="15">
        <f t="shared" si="33"/>
        <v>1.0038712279146946</v>
      </c>
      <c r="V189" s="15">
        <f t="shared" si="41"/>
        <v>3.4151967200486206</v>
      </c>
      <c r="W189" s="13">
        <f t="shared" si="34"/>
        <v>4.65309136501042E-2</v>
      </c>
      <c r="X189" s="13">
        <f t="shared" si="35"/>
        <v>5.4472030734386889E-2</v>
      </c>
      <c r="Y189" s="13">
        <f t="shared" si="36"/>
        <v>-7.9411170842826895E-3</v>
      </c>
      <c r="AA189" s="63"/>
      <c r="AB189" s="39"/>
      <c r="AC189" s="39"/>
    </row>
    <row r="190" spans="1:29" hidden="1">
      <c r="A190" s="60">
        <v>1886.01</v>
      </c>
      <c r="B190" s="62">
        <f t="shared" si="37"/>
        <v>1886</v>
      </c>
      <c r="C190" s="62">
        <v>1</v>
      </c>
      <c r="D190" s="59">
        <f t="shared" si="38"/>
        <v>688850</v>
      </c>
      <c r="E190" s="26">
        <v>5.2</v>
      </c>
      <c r="F190" s="24">
        <v>0.23830000000000001</v>
      </c>
      <c r="G190" s="26">
        <v>0.27500000000000002</v>
      </c>
      <c r="H190" s="26">
        <v>7.9922320659999997</v>
      </c>
      <c r="I190" s="24">
        <f t="shared" si="39"/>
        <v>1886.0416666666531</v>
      </c>
      <c r="J190" s="15">
        <v>3.37</v>
      </c>
      <c r="K190" s="24">
        <f t="shared" si="29"/>
        <v>204.59766264249518</v>
      </c>
      <c r="L190" s="24">
        <f t="shared" si="30"/>
        <v>9.3760813476358855</v>
      </c>
      <c r="M190" s="23">
        <f t="shared" si="40"/>
        <v>503.77208670889172</v>
      </c>
      <c r="N190" s="24">
        <f t="shared" si="31"/>
        <v>10.82006869743965</v>
      </c>
      <c r="O190" s="23">
        <f t="shared" si="32"/>
        <v>26.641793047104851</v>
      </c>
      <c r="P190" s="42">
        <f t="shared" si="26"/>
        <v>16.692317470797644</v>
      </c>
      <c r="Q190" s="25"/>
      <c r="R190" s="41">
        <f t="shared" si="27"/>
        <v>21.692296410859061</v>
      </c>
      <c r="S190" s="41"/>
      <c r="T190" s="40">
        <f t="shared" si="28"/>
        <v>-3.8685591279262119E-3</v>
      </c>
      <c r="U190" s="15">
        <f t="shared" si="33"/>
        <v>1.001756475011806</v>
      </c>
      <c r="V190" s="15">
        <f t="shared" si="41"/>
        <v>3.5100427479843779</v>
      </c>
      <c r="W190" s="13">
        <f t="shared" si="34"/>
        <v>4.432382893878084E-2</v>
      </c>
      <c r="X190" s="13">
        <f t="shared" si="35"/>
        <v>5.3292581073839163E-2</v>
      </c>
      <c r="Y190" s="13">
        <f t="shared" si="36"/>
        <v>-8.9687521350583221E-3</v>
      </c>
      <c r="AA190" s="63"/>
      <c r="AB190" s="39"/>
      <c r="AC190" s="39"/>
    </row>
    <row r="191" spans="1:29" hidden="1">
      <c r="A191" s="60">
        <v>1886.02</v>
      </c>
      <c r="B191" s="62">
        <f t="shared" si="37"/>
        <v>1886</v>
      </c>
      <c r="C191" s="62">
        <v>2</v>
      </c>
      <c r="D191" s="59">
        <f t="shared" si="38"/>
        <v>688881</v>
      </c>
      <c r="E191" s="26">
        <v>5.3</v>
      </c>
      <c r="F191" s="24">
        <v>0.23669999999999999</v>
      </c>
      <c r="G191" s="26">
        <v>0.28000000000000003</v>
      </c>
      <c r="H191" s="26">
        <v>7.9922320659999997</v>
      </c>
      <c r="I191" s="24">
        <f t="shared" si="39"/>
        <v>1886.1249999999864</v>
      </c>
      <c r="J191" s="15">
        <f>J190*11/12+J202*1/12</f>
        <v>3.3825000000000003</v>
      </c>
      <c r="K191" s="24">
        <f t="shared" si="29"/>
        <v>208.53223307792777</v>
      </c>
      <c r="L191" s="24">
        <f t="shared" si="30"/>
        <v>9.313128220668963</v>
      </c>
      <c r="M191" s="23">
        <f t="shared" si="40"/>
        <v>515.37095460912667</v>
      </c>
      <c r="N191" s="24">
        <f t="shared" si="31"/>
        <v>11.016797219211279</v>
      </c>
      <c r="O191" s="23">
        <f t="shared" si="32"/>
        <v>27.227144771802919</v>
      </c>
      <c r="P191" s="42">
        <f t="shared" si="26"/>
        <v>17.006648259460988</v>
      </c>
      <c r="Q191" s="25"/>
      <c r="R191" s="41">
        <f t="shared" si="27"/>
        <v>22.092422581197702</v>
      </c>
      <c r="S191" s="41"/>
      <c r="T191" s="40">
        <f t="shared" si="28"/>
        <v>-5.1008240881719596E-3</v>
      </c>
      <c r="U191" s="15">
        <f t="shared" si="33"/>
        <v>1.0017675107673607</v>
      </c>
      <c r="V191" s="15">
        <f t="shared" si="41"/>
        <v>3.5162080503615831</v>
      </c>
      <c r="W191" s="13">
        <f t="shared" si="34"/>
        <v>4.8135797710092909E-2</v>
      </c>
      <c r="X191" s="13">
        <f t="shared" si="35"/>
        <v>5.5086050760473126E-2</v>
      </c>
      <c r="Y191" s="13">
        <f t="shared" si="36"/>
        <v>-6.9502530503802173E-3</v>
      </c>
      <c r="AA191" s="63"/>
      <c r="AB191" s="39"/>
      <c r="AC191" s="39"/>
    </row>
    <row r="192" spans="1:29" hidden="1">
      <c r="A192" s="60">
        <v>1886.03</v>
      </c>
      <c r="B192" s="62">
        <f t="shared" si="37"/>
        <v>1886</v>
      </c>
      <c r="C192" s="62">
        <v>3</v>
      </c>
      <c r="D192" s="59">
        <f t="shared" si="38"/>
        <v>688909</v>
      </c>
      <c r="E192" s="26">
        <v>5.19</v>
      </c>
      <c r="F192" s="24">
        <v>0.23499999999999999</v>
      </c>
      <c r="G192" s="26">
        <v>0.28499999999999998</v>
      </c>
      <c r="H192" s="26">
        <v>7.8970910740000004</v>
      </c>
      <c r="I192" s="24">
        <f t="shared" si="39"/>
        <v>1886.2083333333196</v>
      </c>
      <c r="J192" s="15">
        <f>J190*10/12+J202*2/12</f>
        <v>3.3950000000000005</v>
      </c>
      <c r="K192" s="24">
        <f t="shared" si="29"/>
        <v>206.66437612366838</v>
      </c>
      <c r="L192" s="24">
        <f t="shared" si="30"/>
        <v>9.3576355277576226</v>
      </c>
      <c r="M192" s="23">
        <f t="shared" si="40"/>
        <v>512.6819150439818</v>
      </c>
      <c r="N192" s="24">
        <f t="shared" si="31"/>
        <v>11.348621810259244</v>
      </c>
      <c r="O192" s="23">
        <f t="shared" si="32"/>
        <v>28.15305313825333</v>
      </c>
      <c r="P192" s="42">
        <f t="shared" si="26"/>
        <v>16.843266101570126</v>
      </c>
      <c r="Q192" s="25"/>
      <c r="R192" s="41">
        <f t="shared" si="27"/>
        <v>21.873223559591629</v>
      </c>
      <c r="S192" s="41"/>
      <c r="T192" s="40">
        <f t="shared" si="28"/>
        <v>-5.8162972749696562E-3</v>
      </c>
      <c r="U192" s="15">
        <f t="shared" si="33"/>
        <v>1.0017785460191069</v>
      </c>
      <c r="V192" s="15">
        <f t="shared" si="41"/>
        <v>3.564859728035608</v>
      </c>
      <c r="W192" s="13">
        <f t="shared" si="34"/>
        <v>4.7395757552545881E-2</v>
      </c>
      <c r="X192" s="13">
        <f t="shared" si="35"/>
        <v>5.4097412247031906E-2</v>
      </c>
      <c r="Y192" s="13">
        <f t="shared" si="36"/>
        <v>-6.7016546944860256E-3</v>
      </c>
      <c r="AA192" s="63"/>
      <c r="AB192" s="39"/>
      <c r="AC192" s="39"/>
    </row>
    <row r="193" spans="1:29" hidden="1">
      <c r="A193" s="60">
        <v>1886.04</v>
      </c>
      <c r="B193" s="62">
        <f t="shared" si="37"/>
        <v>1886</v>
      </c>
      <c r="C193" s="62">
        <v>4</v>
      </c>
      <c r="D193" s="59">
        <f t="shared" si="38"/>
        <v>688940</v>
      </c>
      <c r="E193" s="26">
        <v>5.12</v>
      </c>
      <c r="F193" s="24">
        <v>0.23330000000000001</v>
      </c>
      <c r="G193" s="26">
        <v>0.28999999999999998</v>
      </c>
      <c r="H193" s="26">
        <v>7.8019419829999999</v>
      </c>
      <c r="I193" s="24">
        <f t="shared" si="39"/>
        <v>1886.2916666666529</v>
      </c>
      <c r="J193" s="15">
        <f>J190*9/12+J202*3/12</f>
        <v>3.4075000000000002</v>
      </c>
      <c r="K193" s="24">
        <f t="shared" si="29"/>
        <v>206.3633904876732</v>
      </c>
      <c r="L193" s="24">
        <f t="shared" si="30"/>
        <v>9.4032380860887024</v>
      </c>
      <c r="M193" s="23">
        <f t="shared" si="40"/>
        <v>513.87916678217402</v>
      </c>
      <c r="N193" s="24">
        <f t="shared" si="31"/>
        <v>11.688551414340864</v>
      </c>
      <c r="O193" s="23">
        <f t="shared" si="32"/>
        <v>29.106437181021576</v>
      </c>
      <c r="P193" s="42">
        <f t="shared" si="26"/>
        <v>16.801716131246302</v>
      </c>
      <c r="Q193" s="25"/>
      <c r="R193" s="41">
        <f t="shared" si="27"/>
        <v>21.812473807208232</v>
      </c>
      <c r="S193" s="41"/>
      <c r="T193" s="40">
        <f t="shared" si="28"/>
        <v>-6.1157463251582667E-3</v>
      </c>
      <c r="U193" s="15">
        <f t="shared" si="33"/>
        <v>1.001789580767515</v>
      </c>
      <c r="V193" s="15">
        <f t="shared" si="41"/>
        <v>3.6147527969742783</v>
      </c>
      <c r="W193" s="13">
        <f t="shared" si="34"/>
        <v>5.0004035610122122E-2</v>
      </c>
      <c r="X193" s="13">
        <f t="shared" si="35"/>
        <v>5.463036811154387E-2</v>
      </c>
      <c r="Y193" s="13">
        <f t="shared" si="36"/>
        <v>-4.6263325014217482E-3</v>
      </c>
      <c r="AA193" s="63"/>
      <c r="AB193" s="39"/>
      <c r="AC193" s="39"/>
    </row>
    <row r="194" spans="1:29" hidden="1">
      <c r="A194" s="60">
        <v>1886.05</v>
      </c>
      <c r="B194" s="62">
        <f t="shared" si="37"/>
        <v>1886</v>
      </c>
      <c r="C194" s="62">
        <v>5</v>
      </c>
      <c r="D194" s="59">
        <f t="shared" si="38"/>
        <v>688970</v>
      </c>
      <c r="E194" s="26">
        <v>5.0199999999999996</v>
      </c>
      <c r="F194" s="24">
        <v>0.23169999999999999</v>
      </c>
      <c r="G194" s="26">
        <v>0.29499999999999998</v>
      </c>
      <c r="H194" s="26">
        <v>7.6116519010000001</v>
      </c>
      <c r="I194" s="24">
        <f t="shared" si="39"/>
        <v>1886.3749999999861</v>
      </c>
      <c r="J194" s="15">
        <f>J190*8/12+J202*4/12</f>
        <v>3.42</v>
      </c>
      <c r="K194" s="24">
        <f t="shared" si="29"/>
        <v>207.39114459406755</v>
      </c>
      <c r="L194" s="24">
        <f t="shared" si="30"/>
        <v>9.5722167733955068</v>
      </c>
      <c r="M194" s="23">
        <f t="shared" si="40"/>
        <v>518.4248131132166</v>
      </c>
      <c r="N194" s="24">
        <f t="shared" si="31"/>
        <v>12.187328218177276</v>
      </c>
      <c r="O194" s="23">
        <f t="shared" si="32"/>
        <v>30.465203161035632</v>
      </c>
      <c r="P194" s="42">
        <f t="shared" ref="P194:P257" si="42">K194/AVERAGE(N74:N193)</f>
        <v>16.863195515097829</v>
      </c>
      <c r="Q194" s="25"/>
      <c r="R194" s="41">
        <f t="shared" ref="R194:R257" si="43">M194/AVERAGE(O74:O193)</f>
        <v>21.885839695764268</v>
      </c>
      <c r="S194" s="41"/>
      <c r="T194" s="40">
        <f t="shared" ref="T194:T257" si="44">1/P194-(J194/100-(((H194/H74)^(1/10))-1))</f>
        <v>-5.3582071231189424E-3</v>
      </c>
      <c r="U194" s="15">
        <f t="shared" si="33"/>
        <v>1.0018006150130552</v>
      </c>
      <c r="V194" s="15">
        <f t="shared" si="41"/>
        <v>3.7117516530029881</v>
      </c>
      <c r="W194" s="13">
        <f t="shared" si="34"/>
        <v>5.0527738072549289E-2</v>
      </c>
      <c r="X194" s="13">
        <f t="shared" si="35"/>
        <v>5.3858307806657679E-2</v>
      </c>
      <c r="Y194" s="13">
        <f t="shared" si="36"/>
        <v>-3.3305697341083906E-3</v>
      </c>
      <c r="AA194" s="63"/>
      <c r="AB194" s="39"/>
      <c r="AC194" s="39"/>
    </row>
    <row r="195" spans="1:29" hidden="1">
      <c r="A195" s="60">
        <v>1886.06</v>
      </c>
      <c r="B195" s="62">
        <f t="shared" si="37"/>
        <v>1886</v>
      </c>
      <c r="C195" s="62">
        <v>6</v>
      </c>
      <c r="D195" s="59">
        <f t="shared" si="38"/>
        <v>689001</v>
      </c>
      <c r="E195" s="26">
        <v>5.25</v>
      </c>
      <c r="F195" s="24">
        <v>0.23</v>
      </c>
      <c r="G195" s="26">
        <v>0.3</v>
      </c>
      <c r="H195" s="26">
        <v>7.5165028100000004</v>
      </c>
      <c r="I195" s="24">
        <f t="shared" si="39"/>
        <v>1886.4583333333194</v>
      </c>
      <c r="J195" s="15">
        <f>J190*7/12+J202*5/12</f>
        <v>3.4325000000000001</v>
      </c>
      <c r="K195" s="24">
        <f t="shared" si="29"/>
        <v>219.63871254110529</v>
      </c>
      <c r="L195" s="24">
        <f t="shared" si="30"/>
        <v>9.6222674065627078</v>
      </c>
      <c r="M195" s="23">
        <f t="shared" si="40"/>
        <v>551.04503412493716</v>
      </c>
      <c r="N195" s="24">
        <f t="shared" si="31"/>
        <v>12.550783573777444</v>
      </c>
      <c r="O195" s="23">
        <f t="shared" si="32"/>
        <v>31.488287664282119</v>
      </c>
      <c r="P195" s="42">
        <f t="shared" si="42"/>
        <v>17.831494055376876</v>
      </c>
      <c r="Q195" s="25"/>
      <c r="R195" s="41">
        <f t="shared" si="43"/>
        <v>23.12866698957648</v>
      </c>
      <c r="S195" s="41"/>
      <c r="T195" s="40">
        <f t="shared" si="44"/>
        <v>-7.215438082054132E-3</v>
      </c>
      <c r="U195" s="15">
        <f t="shared" si="33"/>
        <v>1.0018116487561965</v>
      </c>
      <c r="V195" s="15">
        <f t="shared" si="41"/>
        <v>3.7655056117860193</v>
      </c>
      <c r="W195" s="13">
        <f t="shared" si="34"/>
        <v>4.4162914298999434E-2</v>
      </c>
      <c r="X195" s="13">
        <f t="shared" si="35"/>
        <v>5.4384063894723944E-2</v>
      </c>
      <c r="Y195" s="13">
        <f t="shared" si="36"/>
        <v>-1.022114959572451E-2</v>
      </c>
      <c r="AA195" s="63"/>
      <c r="AB195" s="39"/>
      <c r="AC195" s="39"/>
    </row>
    <row r="196" spans="1:29" hidden="1">
      <c r="A196" s="60">
        <v>1886.07</v>
      </c>
      <c r="B196" s="62">
        <f t="shared" si="37"/>
        <v>1886</v>
      </c>
      <c r="C196" s="62">
        <v>7</v>
      </c>
      <c r="D196" s="59">
        <f t="shared" si="38"/>
        <v>689031</v>
      </c>
      <c r="E196" s="26">
        <v>5.33</v>
      </c>
      <c r="F196" s="24">
        <v>0.2283</v>
      </c>
      <c r="G196" s="26">
        <v>0.30499999999999999</v>
      </c>
      <c r="H196" s="26">
        <v>7.6116519010000001</v>
      </c>
      <c r="I196" s="24">
        <f t="shared" si="39"/>
        <v>1886.5416666666526</v>
      </c>
      <c r="J196" s="15">
        <f>J190*6/12+J202*6/12</f>
        <v>3.4449999999999998</v>
      </c>
      <c r="K196" s="24">
        <f t="shared" si="29"/>
        <v>220.19816746740639</v>
      </c>
      <c r="L196" s="24">
        <f t="shared" si="30"/>
        <v>9.4317526515588899</v>
      </c>
      <c r="M196" s="23">
        <f t="shared" si="40"/>
        <v>554.42055426369336</v>
      </c>
      <c r="N196" s="24">
        <f t="shared" si="31"/>
        <v>12.60045798828498</v>
      </c>
      <c r="O196" s="23">
        <f t="shared" si="32"/>
        <v>31.725754043231984</v>
      </c>
      <c r="P196" s="42">
        <f t="shared" si="42"/>
        <v>17.845845041532204</v>
      </c>
      <c r="Q196" s="25"/>
      <c r="R196" s="41">
        <f t="shared" si="43"/>
        <v>23.130067401873365</v>
      </c>
      <c r="S196" s="41"/>
      <c r="T196" s="40">
        <f t="shared" si="44"/>
        <v>-6.1632867403132938E-3</v>
      </c>
      <c r="U196" s="15">
        <f t="shared" si="33"/>
        <v>1.0018226819974081</v>
      </c>
      <c r="V196" s="15">
        <f t="shared" si="41"/>
        <v>3.7251715870576572</v>
      </c>
      <c r="W196" s="13">
        <f t="shared" si="34"/>
        <v>3.6949247601741897E-2</v>
      </c>
      <c r="X196" s="13">
        <f t="shared" si="35"/>
        <v>5.5975824039454336E-2</v>
      </c>
      <c r="Y196" s="13">
        <f t="shared" si="36"/>
        <v>-1.9026576437712439E-2</v>
      </c>
      <c r="AA196" s="63"/>
      <c r="AB196" s="39"/>
      <c r="AC196" s="39"/>
    </row>
    <row r="197" spans="1:29" hidden="1">
      <c r="A197" s="60">
        <v>1886.08</v>
      </c>
      <c r="B197" s="62">
        <f t="shared" si="37"/>
        <v>1886</v>
      </c>
      <c r="C197" s="62">
        <v>8</v>
      </c>
      <c r="D197" s="59">
        <f t="shared" si="38"/>
        <v>689062</v>
      </c>
      <c r="E197" s="26">
        <v>5.37</v>
      </c>
      <c r="F197" s="24">
        <v>0.22670000000000001</v>
      </c>
      <c r="G197" s="26">
        <v>0.31</v>
      </c>
      <c r="H197" s="26">
        <v>7.7067928930000003</v>
      </c>
      <c r="I197" s="24">
        <f t="shared" si="39"/>
        <v>1886.6249999999859</v>
      </c>
      <c r="J197" s="15">
        <f>J190*5/12+J202*7/12</f>
        <v>3.4575</v>
      </c>
      <c r="K197" s="24">
        <f t="shared" si="29"/>
        <v>219.11192157943984</v>
      </c>
      <c r="L197" s="24">
        <f t="shared" si="30"/>
        <v>9.250032145634826</v>
      </c>
      <c r="M197" s="23">
        <f t="shared" si="40"/>
        <v>553.62640724517212</v>
      </c>
      <c r="N197" s="24">
        <f t="shared" si="31"/>
        <v>12.648919122835444</v>
      </c>
      <c r="O197" s="23">
        <f t="shared" si="32"/>
        <v>31.959811218995032</v>
      </c>
      <c r="P197" s="42">
        <f t="shared" si="42"/>
        <v>17.723912799619264</v>
      </c>
      <c r="Q197" s="25"/>
      <c r="R197" s="41">
        <f t="shared" si="43"/>
        <v>22.9549738392198</v>
      </c>
      <c r="S197" s="41"/>
      <c r="T197" s="40">
        <f t="shared" si="44"/>
        <v>-5.6081304491678863E-3</v>
      </c>
      <c r="U197" s="15">
        <f t="shared" si="33"/>
        <v>1.0018337147371585</v>
      </c>
      <c r="V197" s="15">
        <f t="shared" si="41"/>
        <v>3.6858900200017954</v>
      </c>
      <c r="W197" s="13">
        <f t="shared" si="34"/>
        <v>3.1449294316525878E-2</v>
      </c>
      <c r="X197" s="13">
        <f t="shared" si="35"/>
        <v>5.7550837080464268E-2</v>
      </c>
      <c r="Y197" s="13">
        <f t="shared" si="36"/>
        <v>-2.610154276393839E-2</v>
      </c>
      <c r="AA197" s="63"/>
      <c r="AB197" s="39"/>
      <c r="AC197" s="39"/>
    </row>
    <row r="198" spans="1:29" hidden="1">
      <c r="A198" s="60">
        <v>1886.09</v>
      </c>
      <c r="B198" s="62">
        <f t="shared" si="37"/>
        <v>1886</v>
      </c>
      <c r="C198" s="62">
        <v>9</v>
      </c>
      <c r="D198" s="59">
        <f t="shared" si="38"/>
        <v>689093</v>
      </c>
      <c r="E198" s="26">
        <v>5.51</v>
      </c>
      <c r="F198" s="24">
        <v>0.22500000000000001</v>
      </c>
      <c r="G198" s="26">
        <v>0.315</v>
      </c>
      <c r="H198" s="26">
        <v>7.7067928930000003</v>
      </c>
      <c r="I198" s="24">
        <f t="shared" si="39"/>
        <v>1886.7083333333192</v>
      </c>
      <c r="J198" s="15">
        <f>J190*4/12+J202*8/12</f>
        <v>3.4699999999999998</v>
      </c>
      <c r="K198" s="24">
        <f t="shared" si="29"/>
        <v>224.82433666717193</v>
      </c>
      <c r="L198" s="24">
        <f t="shared" si="30"/>
        <v>9.180667105283792</v>
      </c>
      <c r="M198" s="23">
        <f t="shared" si="40"/>
        <v>569.99292347425421</v>
      </c>
      <c r="N198" s="24">
        <f t="shared" si="31"/>
        <v>12.852933947397309</v>
      </c>
      <c r="O198" s="23">
        <f t="shared" si="32"/>
        <v>32.585802340179697</v>
      </c>
      <c r="P198" s="42">
        <f t="shared" si="42"/>
        <v>18.14714392580002</v>
      </c>
      <c r="Q198" s="25"/>
      <c r="R198" s="41">
        <f t="shared" si="43"/>
        <v>23.484613598095915</v>
      </c>
      <c r="S198" s="41"/>
      <c r="T198" s="40">
        <f t="shared" si="44"/>
        <v>-7.95345627047922E-3</v>
      </c>
      <c r="U198" s="15">
        <f t="shared" si="33"/>
        <v>1.0018447469759157</v>
      </c>
      <c r="V198" s="15">
        <f t="shared" si="41"/>
        <v>3.6926488908510184</v>
      </c>
      <c r="W198" s="13">
        <f t="shared" si="34"/>
        <v>3.4115279701616874E-2</v>
      </c>
      <c r="X198" s="13">
        <f t="shared" si="35"/>
        <v>5.781086342808428E-2</v>
      </c>
      <c r="Y198" s="13">
        <f t="shared" si="36"/>
        <v>-2.3695583726467406E-2</v>
      </c>
      <c r="AA198" s="63"/>
      <c r="AB198" s="39"/>
      <c r="AC198" s="39"/>
    </row>
    <row r="199" spans="1:29" hidden="1">
      <c r="A199" s="60">
        <v>1886.1</v>
      </c>
      <c r="B199" s="62">
        <f t="shared" si="37"/>
        <v>1886</v>
      </c>
      <c r="C199" s="62">
        <v>10</v>
      </c>
      <c r="D199" s="59">
        <f t="shared" si="38"/>
        <v>689123</v>
      </c>
      <c r="E199" s="26">
        <v>5.65</v>
      </c>
      <c r="F199" s="24">
        <v>0.2233</v>
      </c>
      <c r="G199" s="26">
        <v>0.32</v>
      </c>
      <c r="H199" s="26">
        <v>7.7067928930000003</v>
      </c>
      <c r="I199" s="24">
        <f t="shared" si="39"/>
        <v>1886.7916666666524</v>
      </c>
      <c r="J199" s="15">
        <f>J190*3/12+J202*9/12</f>
        <v>3.4824999999999999</v>
      </c>
      <c r="K199" s="24">
        <f t="shared" si="29"/>
        <v>230.53675175490412</v>
      </c>
      <c r="L199" s="24">
        <f t="shared" si="30"/>
        <v>9.1113020649327581</v>
      </c>
      <c r="M199" s="23">
        <f t="shared" si="40"/>
        <v>586.40047839331885</v>
      </c>
      <c r="N199" s="24">
        <f t="shared" si="31"/>
        <v>13.056948771959171</v>
      </c>
      <c r="O199" s="23">
        <f t="shared" si="32"/>
        <v>33.212062493072921</v>
      </c>
      <c r="P199" s="42">
        <f t="shared" si="42"/>
        <v>18.562381342866566</v>
      </c>
      <c r="Q199" s="25"/>
      <c r="R199" s="41">
        <f t="shared" si="43"/>
        <v>24.001461288727938</v>
      </c>
      <c r="S199" s="41"/>
      <c r="T199" s="40">
        <f t="shared" si="44"/>
        <v>-1.1092002599045261E-2</v>
      </c>
      <c r="U199" s="15">
        <f t="shared" si="33"/>
        <v>1.0018557787141473</v>
      </c>
      <c r="V199" s="15">
        <f t="shared" si="41"/>
        <v>3.6994608937255347</v>
      </c>
      <c r="W199" s="13">
        <f t="shared" si="34"/>
        <v>3.0775345256867315E-2</v>
      </c>
      <c r="X199" s="13">
        <f t="shared" si="35"/>
        <v>5.4914522982869363E-2</v>
      </c>
      <c r="Y199" s="13">
        <f t="shared" si="36"/>
        <v>-2.4139177726002048E-2</v>
      </c>
      <c r="AA199" s="63"/>
      <c r="AB199" s="39"/>
      <c r="AC199" s="39"/>
    </row>
    <row r="200" spans="1:29" hidden="1">
      <c r="A200" s="60">
        <v>1886.11</v>
      </c>
      <c r="B200" s="62">
        <f t="shared" si="37"/>
        <v>1886</v>
      </c>
      <c r="C200" s="62">
        <v>11</v>
      </c>
      <c r="D200" s="59">
        <f t="shared" si="38"/>
        <v>689154</v>
      </c>
      <c r="E200" s="26">
        <v>5.79</v>
      </c>
      <c r="F200" s="24">
        <v>0.22170000000000001</v>
      </c>
      <c r="G200" s="26">
        <v>0.32500000000000001</v>
      </c>
      <c r="H200" s="26">
        <v>7.7067928930000003</v>
      </c>
      <c r="I200" s="24">
        <f t="shared" si="39"/>
        <v>1886.8749999999857</v>
      </c>
      <c r="J200" s="15">
        <f>J190*2/12+J202*10/12</f>
        <v>3.4950000000000001</v>
      </c>
      <c r="K200" s="24">
        <f t="shared" si="29"/>
        <v>236.24916684263624</v>
      </c>
      <c r="L200" s="24">
        <f t="shared" si="30"/>
        <v>9.0460173210729611</v>
      </c>
      <c r="M200" s="23">
        <f t="shared" si="40"/>
        <v>602.84823340453681</v>
      </c>
      <c r="N200" s="24">
        <f t="shared" si="31"/>
        <v>13.260963596521032</v>
      </c>
      <c r="O200" s="23">
        <f t="shared" si="32"/>
        <v>33.838631408717525</v>
      </c>
      <c r="P200" s="42">
        <f t="shared" si="42"/>
        <v>18.968312634942833</v>
      </c>
      <c r="Q200" s="25"/>
      <c r="R200" s="41">
        <f t="shared" si="43"/>
        <v>24.504279362629486</v>
      </c>
      <c r="S200" s="41"/>
      <c r="T200" s="40">
        <f t="shared" si="44"/>
        <v>-1.3247391881082059E-2</v>
      </c>
      <c r="U200" s="15">
        <f t="shared" si="33"/>
        <v>1.0018668099523205</v>
      </c>
      <c r="V200" s="15">
        <f t="shared" si="41"/>
        <v>3.7063262745059311</v>
      </c>
      <c r="W200" s="13">
        <f t="shared" si="34"/>
        <v>3.210031519203338E-2</v>
      </c>
      <c r="X200" s="13">
        <f t="shared" si="35"/>
        <v>5.2114662125251066E-2</v>
      </c>
      <c r="Y200" s="13">
        <f t="shared" si="36"/>
        <v>-2.0014346933217686E-2</v>
      </c>
      <c r="AA200" s="63"/>
      <c r="AB200" s="39"/>
      <c r="AC200" s="39"/>
    </row>
    <row r="201" spans="1:29" hidden="1">
      <c r="A201" s="60">
        <v>1886.12</v>
      </c>
      <c r="B201" s="62">
        <f t="shared" si="37"/>
        <v>1886</v>
      </c>
      <c r="C201" s="62">
        <v>12</v>
      </c>
      <c r="D201" s="59">
        <f t="shared" si="38"/>
        <v>689184</v>
      </c>
      <c r="E201" s="26">
        <v>5.64</v>
      </c>
      <c r="F201" s="24">
        <v>0.22</v>
      </c>
      <c r="G201" s="26">
        <v>0.33</v>
      </c>
      <c r="H201" s="26">
        <v>7.8019419829999999</v>
      </c>
      <c r="I201" s="24">
        <f t="shared" si="39"/>
        <v>1886.9583333333189</v>
      </c>
      <c r="J201" s="15">
        <f>J190*1/12+J202*11/12</f>
        <v>3.5074999999999998</v>
      </c>
      <c r="K201" s="24">
        <f t="shared" si="29"/>
        <v>227.32217233407749</v>
      </c>
      <c r="L201" s="24">
        <f t="shared" si="30"/>
        <v>8.8671769350172056</v>
      </c>
      <c r="M201" s="23">
        <f t="shared" si="40"/>
        <v>581.95436343163431</v>
      </c>
      <c r="N201" s="24">
        <f t="shared" si="31"/>
        <v>13.30076540252581</v>
      </c>
      <c r="O201" s="23">
        <f t="shared" si="32"/>
        <v>34.050521264616897</v>
      </c>
      <c r="P201" s="42">
        <f t="shared" si="42"/>
        <v>18.194057556886438</v>
      </c>
      <c r="Q201" s="25"/>
      <c r="R201" s="41">
        <f t="shared" si="43"/>
        <v>23.485324841739732</v>
      </c>
      <c r="S201" s="41"/>
      <c r="T201" s="40">
        <f t="shared" si="44"/>
        <v>-1.1670475276021254E-2</v>
      </c>
      <c r="U201" s="15">
        <f t="shared" si="33"/>
        <v>1.0018778406909017</v>
      </c>
      <c r="V201" s="15">
        <f t="shared" si="41"/>
        <v>3.6679601573689107</v>
      </c>
      <c r="W201" s="13">
        <f t="shared" si="34"/>
        <v>3.2266295589026939E-2</v>
      </c>
      <c r="X201" s="13">
        <f t="shared" si="35"/>
        <v>5.3657956475100743E-2</v>
      </c>
      <c r="Y201" s="13">
        <f t="shared" si="36"/>
        <v>-2.1391660886073804E-2</v>
      </c>
      <c r="AA201" s="63"/>
      <c r="AB201" s="39"/>
      <c r="AC201" s="39"/>
    </row>
    <row r="202" spans="1:29" hidden="1">
      <c r="A202" s="60">
        <v>1887.01</v>
      </c>
      <c r="B202" s="62">
        <f t="shared" si="37"/>
        <v>1887</v>
      </c>
      <c r="C202" s="62">
        <v>1</v>
      </c>
      <c r="D202" s="59">
        <f t="shared" si="38"/>
        <v>689215</v>
      </c>
      <c r="E202" s="26">
        <v>5.58</v>
      </c>
      <c r="F202" s="24">
        <v>0.2225</v>
      </c>
      <c r="G202" s="26">
        <v>0.33250000000000002</v>
      </c>
      <c r="H202" s="26">
        <v>7.9922320659999997</v>
      </c>
      <c r="I202" s="24">
        <f t="shared" si="39"/>
        <v>1887.0416666666522</v>
      </c>
      <c r="J202" s="15">
        <v>3.52</v>
      </c>
      <c r="K202" s="24">
        <f t="shared" ref="K202:K265" si="45">E202*$H$1851/H202</f>
        <v>219.54903029713904</v>
      </c>
      <c r="L202" s="24">
        <f t="shared" ref="L202:L265" si="46">F202*$H$1851/H202</f>
        <v>8.7544192188375352</v>
      </c>
      <c r="M202" s="23">
        <f t="shared" si="40"/>
        <v>563.92243172325936</v>
      </c>
      <c r="N202" s="24">
        <f t="shared" ref="N202:N265" si="47">G202*$H$1851/H202</f>
        <v>13.082446697813394</v>
      </c>
      <c r="O202" s="23">
        <f t="shared" ref="O202:O265" si="48">N202*(M202/K202)</f>
        <v>33.602904757703179</v>
      </c>
      <c r="P202" s="42">
        <f t="shared" si="42"/>
        <v>17.512222096304949</v>
      </c>
      <c r="Q202" s="25"/>
      <c r="R202" s="41">
        <f t="shared" si="43"/>
        <v>22.590754381510635</v>
      </c>
      <c r="S202" s="41"/>
      <c r="T202" s="40">
        <f t="shared" si="44"/>
        <v>-9.0202886756547418E-3</v>
      </c>
      <c r="U202" s="15">
        <f t="shared" ref="U202:U265" si="49">((J202/J203+J202/1200+((1+J203/1200)^(-119))*(1-J202/J203)))</f>
        <v>1.0018888709303571</v>
      </c>
      <c r="V202" s="15">
        <f t="shared" si="41"/>
        <v>3.5873521530383266</v>
      </c>
      <c r="W202" s="13">
        <f t="shared" ref="W202:W265" si="50">(($M322/$M202)^(1/10)-1)</f>
        <v>3.889511615068808E-2</v>
      </c>
      <c r="X202" s="13">
        <f t="shared" ref="X202:X265" si="51">(($V322/$V202)^(1/10)-1)</f>
        <v>5.9516530340948393E-2</v>
      </c>
      <c r="Y202" s="13">
        <f t="shared" ref="Y202:Y265" si="52">W202-X202</f>
        <v>-2.0621414190260312E-2</v>
      </c>
      <c r="AA202" s="63"/>
      <c r="AB202" s="39"/>
      <c r="AC202" s="39"/>
    </row>
    <row r="203" spans="1:29" hidden="1">
      <c r="A203" s="60">
        <v>1887.02</v>
      </c>
      <c r="B203" s="62">
        <f t="shared" ref="B203:B266" si="53">VALUE(LEFT(A203, 4))</f>
        <v>1887</v>
      </c>
      <c r="C203" s="62">
        <v>2</v>
      </c>
      <c r="D203" s="59">
        <f t="shared" ref="D203:D266" si="54">DATE(B203, VALUE(C203), 1)</f>
        <v>689246</v>
      </c>
      <c r="E203" s="26">
        <v>5.54</v>
      </c>
      <c r="F203" s="24">
        <v>0.22500000000000001</v>
      </c>
      <c r="G203" s="26">
        <v>0.33500000000000002</v>
      </c>
      <c r="H203" s="26">
        <v>8.0873811569999994</v>
      </c>
      <c r="I203" s="24">
        <f t="shared" ref="I203:I266" si="55">I202+1/12</f>
        <v>1887.1249999999854</v>
      </c>
      <c r="J203" s="15">
        <f>J202*11/12+J214*1/12</f>
        <v>3.5324999999999998</v>
      </c>
      <c r="K203" s="24">
        <f t="shared" si="45"/>
        <v>215.41069552436335</v>
      </c>
      <c r="L203" s="24">
        <f t="shared" si="46"/>
        <v>8.7486293308631335</v>
      </c>
      <c r="M203" s="23">
        <f t="shared" ref="M203:M266" si="56">M202*((K203+(L203/12))/K202)</f>
        <v>555.16552317058768</v>
      </c>
      <c r="N203" s="24">
        <f t="shared" si="47"/>
        <v>13.025737003729553</v>
      </c>
      <c r="O203" s="23">
        <f t="shared" si="48"/>
        <v>33.570478386669109</v>
      </c>
      <c r="P203" s="42">
        <f t="shared" si="42"/>
        <v>17.125366596972317</v>
      </c>
      <c r="Q203" s="25"/>
      <c r="R203" s="41">
        <f t="shared" si="43"/>
        <v>22.08092296188741</v>
      </c>
      <c r="S203" s="41"/>
      <c r="T203" s="40">
        <f t="shared" si="44"/>
        <v>-4.1399718116108056E-3</v>
      </c>
      <c r="U203" s="15">
        <f t="shared" si="49"/>
        <v>1.0018999006711522</v>
      </c>
      <c r="V203" s="15">
        <f t="shared" ref="V203:V266" si="57">V202*U202*H202/H203</f>
        <v>3.5518428126023083</v>
      </c>
      <c r="W203" s="13">
        <f t="shared" si="50"/>
        <v>3.9904228913522743E-2</v>
      </c>
      <c r="X203" s="13">
        <f t="shared" si="51"/>
        <v>6.0908215040206715E-2</v>
      </c>
      <c r="Y203" s="13">
        <f t="shared" si="52"/>
        <v>-2.1003986126683971E-2</v>
      </c>
      <c r="AA203" s="63"/>
      <c r="AB203" s="39"/>
      <c r="AC203" s="39"/>
    </row>
    <row r="204" spans="1:29" hidden="1">
      <c r="A204" s="60">
        <v>1887.03</v>
      </c>
      <c r="B204" s="62">
        <f t="shared" si="53"/>
        <v>1887</v>
      </c>
      <c r="C204" s="62">
        <v>3</v>
      </c>
      <c r="D204" s="59">
        <f t="shared" si="54"/>
        <v>689274</v>
      </c>
      <c r="E204" s="26">
        <v>5.67</v>
      </c>
      <c r="F204" s="24">
        <v>0.22750000000000001</v>
      </c>
      <c r="G204" s="26">
        <v>0.33750000000000002</v>
      </c>
      <c r="H204" s="26">
        <v>8.0873811569999994</v>
      </c>
      <c r="I204" s="24">
        <f t="shared" si="55"/>
        <v>1887.2083333333187</v>
      </c>
      <c r="J204" s="15">
        <f>J202*10/12+J214*2/12</f>
        <v>3.5450000000000004</v>
      </c>
      <c r="K204" s="24">
        <f t="shared" si="45"/>
        <v>220.46545913775094</v>
      </c>
      <c r="L204" s="24">
        <f t="shared" si="46"/>
        <v>8.8458363234282782</v>
      </c>
      <c r="M204" s="23">
        <f t="shared" si="56"/>
        <v>570.09269484127708</v>
      </c>
      <c r="N204" s="24">
        <f t="shared" si="47"/>
        <v>13.122943996294699</v>
      </c>
      <c r="O204" s="23">
        <f t="shared" si="48"/>
        <v>33.934088978647445</v>
      </c>
      <c r="P204" s="42">
        <f t="shared" si="42"/>
        <v>17.473213711513758</v>
      </c>
      <c r="Q204" s="25"/>
      <c r="R204" s="41">
        <f t="shared" si="43"/>
        <v>22.51743823312972</v>
      </c>
      <c r="S204" s="41"/>
      <c r="T204" s="40">
        <f t="shared" si="44"/>
        <v>-9.7436043927962013E-4</v>
      </c>
      <c r="U204" s="15">
        <f t="shared" si="49"/>
        <v>1.0019109299137525</v>
      </c>
      <c r="V204" s="15">
        <f t="shared" si="57"/>
        <v>3.5585909611457986</v>
      </c>
      <c r="W204" s="13">
        <f t="shared" si="50"/>
        <v>3.7767384509683977E-2</v>
      </c>
      <c r="X204" s="13">
        <f t="shared" si="51"/>
        <v>6.1043721247201255E-2</v>
      </c>
      <c r="Y204" s="13">
        <f t="shared" si="52"/>
        <v>-2.3276336737517278E-2</v>
      </c>
      <c r="AA204" s="63"/>
      <c r="AB204" s="39"/>
      <c r="AC204" s="39"/>
    </row>
    <row r="205" spans="1:29" hidden="1">
      <c r="A205" s="60">
        <v>1887.04</v>
      </c>
      <c r="B205" s="62">
        <f t="shared" si="53"/>
        <v>1887</v>
      </c>
      <c r="C205" s="62">
        <v>4</v>
      </c>
      <c r="D205" s="59">
        <f t="shared" si="54"/>
        <v>689305</v>
      </c>
      <c r="E205" s="26">
        <v>5.8</v>
      </c>
      <c r="F205" s="24">
        <v>0.23</v>
      </c>
      <c r="G205" s="26">
        <v>0.34</v>
      </c>
      <c r="H205" s="26">
        <v>8.0873811569999994</v>
      </c>
      <c r="I205" s="24">
        <f t="shared" si="55"/>
        <v>1887.291666666652</v>
      </c>
      <c r="J205" s="15">
        <f>J202*9/12+J214*3/12</f>
        <v>3.5575000000000001</v>
      </c>
      <c r="K205" s="24">
        <f t="shared" si="45"/>
        <v>225.5202227511385</v>
      </c>
      <c r="L205" s="24">
        <f t="shared" si="46"/>
        <v>8.9430433159934246</v>
      </c>
      <c r="M205" s="23">
        <f t="shared" si="56"/>
        <v>585.09072429109904</v>
      </c>
      <c r="N205" s="24">
        <f t="shared" si="47"/>
        <v>13.220150988859846</v>
      </c>
      <c r="O205" s="23">
        <f t="shared" si="48"/>
        <v>34.298421768788572</v>
      </c>
      <c r="P205" s="42">
        <f t="shared" si="42"/>
        <v>17.822983639100713</v>
      </c>
      <c r="Q205" s="25"/>
      <c r="R205" s="41">
        <f t="shared" si="43"/>
        <v>22.953677448902017</v>
      </c>
      <c r="S205" s="41"/>
      <c r="T205" s="40">
        <f t="shared" si="44"/>
        <v>-4.9207840008725148E-3</v>
      </c>
      <c r="U205" s="15">
        <f t="shared" si="49"/>
        <v>1.0019219586586225</v>
      </c>
      <c r="V205" s="15">
        <f t="shared" si="57"/>
        <v>3.5653911790642616</v>
      </c>
      <c r="W205" s="13">
        <f t="shared" si="50"/>
        <v>3.3729802457283631E-2</v>
      </c>
      <c r="X205" s="13">
        <f t="shared" si="51"/>
        <v>6.2751083190132118E-2</v>
      </c>
      <c r="Y205" s="13">
        <f t="shared" si="52"/>
        <v>-2.9021280732848487E-2</v>
      </c>
      <c r="AA205" s="63"/>
      <c r="AB205" s="39"/>
      <c r="AC205" s="39"/>
    </row>
    <row r="206" spans="1:29" hidden="1">
      <c r="A206" s="60">
        <v>1887.05</v>
      </c>
      <c r="B206" s="62">
        <f t="shared" si="53"/>
        <v>1887</v>
      </c>
      <c r="C206" s="62">
        <v>5</v>
      </c>
      <c r="D206" s="59">
        <f t="shared" si="54"/>
        <v>689335</v>
      </c>
      <c r="E206" s="26">
        <v>5.9</v>
      </c>
      <c r="F206" s="24">
        <v>0.23250000000000001</v>
      </c>
      <c r="G206" s="26">
        <v>0.34250000000000003</v>
      </c>
      <c r="H206" s="26">
        <v>8.0873811569999994</v>
      </c>
      <c r="I206" s="24">
        <f t="shared" si="55"/>
        <v>1887.3749999999852</v>
      </c>
      <c r="J206" s="15">
        <f>J202*8/12+J214*4/12</f>
        <v>3.5700000000000003</v>
      </c>
      <c r="K206" s="24">
        <f t="shared" si="45"/>
        <v>229.40850245374438</v>
      </c>
      <c r="L206" s="24">
        <f t="shared" si="46"/>
        <v>9.0402503085585693</v>
      </c>
      <c r="M206" s="23">
        <f t="shared" si="56"/>
        <v>597.1330010518318</v>
      </c>
      <c r="N206" s="24">
        <f t="shared" si="47"/>
        <v>13.31735798142499</v>
      </c>
      <c r="O206" s="23">
        <f t="shared" si="48"/>
        <v>34.664076755974975</v>
      </c>
      <c r="P206" s="42">
        <f t="shared" si="42"/>
        <v>18.075445427458245</v>
      </c>
      <c r="Q206" s="25"/>
      <c r="R206" s="41">
        <f t="shared" si="43"/>
        <v>23.26471004468365</v>
      </c>
      <c r="S206" s="41"/>
      <c r="T206" s="40">
        <f t="shared" si="44"/>
        <v>-7.5842111504657514E-3</v>
      </c>
      <c r="U206" s="15">
        <f t="shared" si="49"/>
        <v>1.0019329869062263</v>
      </c>
      <c r="V206" s="15">
        <f t="shared" si="57"/>
        <v>3.5722437135122407</v>
      </c>
      <c r="W206" s="13">
        <f t="shared" si="50"/>
        <v>3.4065606033785834E-2</v>
      </c>
      <c r="X206" s="13">
        <f t="shared" si="51"/>
        <v>6.4483239640638068E-2</v>
      </c>
      <c r="Y206" s="13">
        <f t="shared" si="52"/>
        <v>-3.0417633606852235E-2</v>
      </c>
      <c r="AA206" s="63"/>
      <c r="AB206" s="39"/>
      <c r="AC206" s="39"/>
    </row>
    <row r="207" spans="1:29" hidden="1">
      <c r="A207" s="60">
        <v>1887.06</v>
      </c>
      <c r="B207" s="62">
        <f t="shared" si="53"/>
        <v>1887</v>
      </c>
      <c r="C207" s="62">
        <v>6</v>
      </c>
      <c r="D207" s="59">
        <f t="shared" si="54"/>
        <v>689366</v>
      </c>
      <c r="E207" s="26">
        <v>5.73</v>
      </c>
      <c r="F207" s="24">
        <v>0.23499999999999999</v>
      </c>
      <c r="G207" s="26">
        <v>0.34499999999999997</v>
      </c>
      <c r="H207" s="26">
        <v>7.9922320659999997</v>
      </c>
      <c r="I207" s="24">
        <f t="shared" si="55"/>
        <v>1887.4583333333185</v>
      </c>
      <c r="J207" s="15">
        <f>J202*7/12+J214*5/12</f>
        <v>3.5825</v>
      </c>
      <c r="K207" s="24">
        <f t="shared" si="45"/>
        <v>225.45088595028795</v>
      </c>
      <c r="L207" s="24">
        <f t="shared" si="46"/>
        <v>9.2462405232666072</v>
      </c>
      <c r="M207" s="23">
        <f t="shared" si="56"/>
        <v>588.83722973840304</v>
      </c>
      <c r="N207" s="24">
        <f t="shared" si="47"/>
        <v>13.574268002242468</v>
      </c>
      <c r="O207" s="23">
        <f t="shared" si="48"/>
        <v>35.453550481631595</v>
      </c>
      <c r="P207" s="42">
        <f t="shared" si="42"/>
        <v>17.707695663272986</v>
      </c>
      <c r="Q207" s="25"/>
      <c r="R207" s="41">
        <f t="shared" si="43"/>
        <v>22.781332053852918</v>
      </c>
      <c r="S207" s="41"/>
      <c r="T207" s="40">
        <f t="shared" si="44"/>
        <v>-2.3459262036217773E-3</v>
      </c>
      <c r="U207" s="15">
        <f t="shared" si="49"/>
        <v>1.0019440146570282</v>
      </c>
      <c r="V207" s="15">
        <f t="shared" si="57"/>
        <v>3.6217592827738923</v>
      </c>
      <c r="W207" s="13">
        <f t="shared" si="50"/>
        <v>4.0602202850867908E-2</v>
      </c>
      <c r="X207" s="13">
        <f t="shared" si="51"/>
        <v>6.335538917605632E-2</v>
      </c>
      <c r="Y207" s="13">
        <f t="shared" si="52"/>
        <v>-2.2753186325188413E-2</v>
      </c>
      <c r="AA207" s="63"/>
      <c r="AB207" s="39"/>
      <c r="AC207" s="39"/>
    </row>
    <row r="208" spans="1:29" hidden="1">
      <c r="A208" s="60">
        <v>1887.07</v>
      </c>
      <c r="B208" s="62">
        <f t="shared" si="53"/>
        <v>1887</v>
      </c>
      <c r="C208" s="62">
        <v>7</v>
      </c>
      <c r="D208" s="59">
        <f t="shared" si="54"/>
        <v>689396</v>
      </c>
      <c r="E208" s="26">
        <v>5.59</v>
      </c>
      <c r="F208" s="24">
        <v>0.23749999999999999</v>
      </c>
      <c r="G208" s="26">
        <v>0.34749999999999998</v>
      </c>
      <c r="H208" s="26">
        <v>7.8970910740000004</v>
      </c>
      <c r="I208" s="24">
        <f t="shared" si="55"/>
        <v>1887.5416666666517</v>
      </c>
      <c r="J208" s="15">
        <f>J202*6/12+J214*6/12</f>
        <v>3.5949999999999998</v>
      </c>
      <c r="K208" s="24">
        <f t="shared" si="45"/>
        <v>222.59226638368133</v>
      </c>
      <c r="L208" s="24">
        <f t="shared" si="46"/>
        <v>9.4571848418827038</v>
      </c>
      <c r="M208" s="23">
        <f t="shared" si="56"/>
        <v>583.42940113579584</v>
      </c>
      <c r="N208" s="24">
        <f t="shared" si="47"/>
        <v>13.837354663386272</v>
      </c>
      <c r="O208" s="23">
        <f t="shared" si="48"/>
        <v>36.26864345164384</v>
      </c>
      <c r="P208" s="42">
        <f t="shared" si="42"/>
        <v>17.431460535613077</v>
      </c>
      <c r="Q208" s="25"/>
      <c r="R208" s="41">
        <f t="shared" si="43"/>
        <v>22.416555953423355</v>
      </c>
      <c r="S208" s="41"/>
      <c r="T208" s="40">
        <f t="shared" si="44"/>
        <v>-3.66137849707001E-3</v>
      </c>
      <c r="U208" s="15">
        <f t="shared" si="49"/>
        <v>1.0019550419114911</v>
      </c>
      <c r="V208" s="15">
        <f t="shared" si="57"/>
        <v>3.6725183661029361</v>
      </c>
      <c r="W208" s="13">
        <f t="shared" si="50"/>
        <v>4.6458361234887668E-2</v>
      </c>
      <c r="X208" s="13">
        <f t="shared" si="51"/>
        <v>6.2212256832081314E-2</v>
      </c>
      <c r="Y208" s="13">
        <f t="shared" si="52"/>
        <v>-1.5753895597193646E-2</v>
      </c>
      <c r="AA208" s="63"/>
      <c r="AB208" s="39"/>
      <c r="AC208" s="39"/>
    </row>
    <row r="209" spans="1:29" hidden="1">
      <c r="A209" s="60">
        <v>1887.08</v>
      </c>
      <c r="B209" s="62">
        <f t="shared" si="53"/>
        <v>1887</v>
      </c>
      <c r="C209" s="62">
        <v>8</v>
      </c>
      <c r="D209" s="59">
        <f t="shared" si="54"/>
        <v>689427</v>
      </c>
      <c r="E209" s="26">
        <v>5.45</v>
      </c>
      <c r="F209" s="24">
        <v>0.24</v>
      </c>
      <c r="G209" s="26">
        <v>0.35</v>
      </c>
      <c r="H209" s="26">
        <v>7.9922320659999997</v>
      </c>
      <c r="I209" s="24">
        <f t="shared" si="55"/>
        <v>1887.624999999985</v>
      </c>
      <c r="J209" s="15">
        <f>J202*5/12+J214*7/12</f>
        <v>3.6074999999999999</v>
      </c>
      <c r="K209" s="24">
        <f t="shared" si="45"/>
        <v>214.43408873107668</v>
      </c>
      <c r="L209" s="24">
        <f t="shared" si="46"/>
        <v>9.4429690450382395</v>
      </c>
      <c r="M209" s="23">
        <f t="shared" si="56"/>
        <v>564.108820248087</v>
      </c>
      <c r="N209" s="24">
        <f t="shared" si="47"/>
        <v>13.770996524014098</v>
      </c>
      <c r="O209" s="23">
        <f t="shared" si="48"/>
        <v>36.227171942537694</v>
      </c>
      <c r="P209" s="42">
        <f t="shared" si="42"/>
        <v>16.739849614820709</v>
      </c>
      <c r="Q209" s="25"/>
      <c r="R209" s="41">
        <f t="shared" si="43"/>
        <v>21.520614675737058</v>
      </c>
      <c r="S209" s="41"/>
      <c r="T209" s="40">
        <f t="shared" si="44"/>
        <v>3.4779576235530324E-3</v>
      </c>
      <c r="U209" s="15">
        <f t="shared" si="49"/>
        <v>1.0019660686700782</v>
      </c>
      <c r="V209" s="15">
        <f t="shared" si="57"/>
        <v>3.635894492062445</v>
      </c>
      <c r="W209" s="13">
        <f t="shared" si="50"/>
        <v>5.2268982363676386E-2</v>
      </c>
      <c r="X209" s="13">
        <f t="shared" si="51"/>
        <v>5.88957684251179E-2</v>
      </c>
      <c r="Y209" s="13">
        <f t="shared" si="52"/>
        <v>-6.6267860614415142E-3</v>
      </c>
      <c r="AA209" s="63"/>
      <c r="AB209" s="39"/>
      <c r="AC209" s="39"/>
    </row>
    <row r="210" spans="1:29" hidden="1">
      <c r="A210" s="60">
        <v>1887.09</v>
      </c>
      <c r="B210" s="62">
        <f t="shared" si="53"/>
        <v>1887</v>
      </c>
      <c r="C210" s="62">
        <v>9</v>
      </c>
      <c r="D210" s="59">
        <f t="shared" si="54"/>
        <v>689458</v>
      </c>
      <c r="E210" s="26">
        <v>5.38</v>
      </c>
      <c r="F210" s="24">
        <v>0.24249999999999999</v>
      </c>
      <c r="G210" s="26">
        <v>0.35249999999999998</v>
      </c>
      <c r="H210" s="26">
        <v>7.8970910740000004</v>
      </c>
      <c r="I210" s="24">
        <f t="shared" si="55"/>
        <v>1887.7083333333183</v>
      </c>
      <c r="J210" s="15">
        <f>J202*4/12+J214*8/12</f>
        <v>3.62</v>
      </c>
      <c r="K210" s="24">
        <f t="shared" si="45"/>
        <v>214.2301239971745</v>
      </c>
      <c r="L210" s="24">
        <f t="shared" si="46"/>
        <v>9.6562834701328661</v>
      </c>
      <c r="M210" s="23">
        <f t="shared" si="56"/>
        <v>565.6891407385682</v>
      </c>
      <c r="N210" s="24">
        <f t="shared" si="47"/>
        <v>14.036453291636434</v>
      </c>
      <c r="O210" s="23">
        <f t="shared" si="48"/>
        <v>37.064204853224027</v>
      </c>
      <c r="P210" s="42">
        <f t="shared" si="42"/>
        <v>16.676629667380144</v>
      </c>
      <c r="Q210" s="25"/>
      <c r="R210" s="41">
        <f t="shared" si="43"/>
        <v>21.434140136239737</v>
      </c>
      <c r="S210" s="41"/>
      <c r="T210" s="40">
        <f t="shared" si="44"/>
        <v>3.3621784870726951E-3</v>
      </c>
      <c r="U210" s="15">
        <f t="shared" si="49"/>
        <v>1.0019770949332516</v>
      </c>
      <c r="V210" s="15">
        <f t="shared" si="57"/>
        <v>3.6869328329594402</v>
      </c>
      <c r="W210" s="13">
        <f t="shared" si="50"/>
        <v>5.4261979497677304E-2</v>
      </c>
      <c r="X210" s="13">
        <f t="shared" si="51"/>
        <v>5.4736357356398146E-2</v>
      </c>
      <c r="Y210" s="13">
        <f t="shared" si="52"/>
        <v>-4.7437785872084248E-4</v>
      </c>
      <c r="AA210" s="63"/>
      <c r="AB210" s="39"/>
      <c r="AC210" s="39"/>
    </row>
    <row r="211" spans="1:29" hidden="1">
      <c r="A211" s="60">
        <v>1887.1</v>
      </c>
      <c r="B211" s="62">
        <f t="shared" si="53"/>
        <v>1887</v>
      </c>
      <c r="C211" s="62">
        <v>10</v>
      </c>
      <c r="D211" s="59">
        <f t="shared" si="54"/>
        <v>689488</v>
      </c>
      <c r="E211" s="26">
        <v>5.2</v>
      </c>
      <c r="F211" s="24">
        <v>0.245</v>
      </c>
      <c r="G211" s="26">
        <v>0.35499999999999998</v>
      </c>
      <c r="H211" s="26">
        <v>7.9922320659999997</v>
      </c>
      <c r="I211" s="24">
        <f t="shared" si="55"/>
        <v>1887.7916666666515</v>
      </c>
      <c r="J211" s="15">
        <f>J202*3/12+J214*9/12</f>
        <v>3.6324999999999998</v>
      </c>
      <c r="K211" s="24">
        <f t="shared" si="45"/>
        <v>204.59766264249518</v>
      </c>
      <c r="L211" s="24">
        <f t="shared" si="46"/>
        <v>9.6396975668098683</v>
      </c>
      <c r="M211" s="23">
        <f t="shared" si="56"/>
        <v>542.37516412497655</v>
      </c>
      <c r="N211" s="24">
        <f t="shared" si="47"/>
        <v>13.967725045785727</v>
      </c>
      <c r="O211" s="23">
        <f t="shared" si="48"/>
        <v>37.027535243147433</v>
      </c>
      <c r="P211" s="42">
        <f t="shared" si="42"/>
        <v>15.880666812517312</v>
      </c>
      <c r="Q211" s="25"/>
      <c r="R211" s="41">
        <f t="shared" si="43"/>
        <v>20.408601387649583</v>
      </c>
      <c r="S211" s="41"/>
      <c r="T211" s="40">
        <f t="shared" si="44"/>
        <v>7.4165025414431318E-3</v>
      </c>
      <c r="U211" s="15">
        <f t="shared" si="49"/>
        <v>1.0019881207014731</v>
      </c>
      <c r="V211" s="15">
        <f t="shared" si="57"/>
        <v>3.6502455519905932</v>
      </c>
      <c r="W211" s="13">
        <f t="shared" si="50"/>
        <v>5.7083066914884073E-2</v>
      </c>
      <c r="X211" s="13">
        <f t="shared" si="51"/>
        <v>5.7623650152356376E-2</v>
      </c>
      <c r="Y211" s="13">
        <f t="shared" si="52"/>
        <v>-5.4058323747230297E-4</v>
      </c>
      <c r="AA211" s="63"/>
      <c r="AB211" s="39"/>
      <c r="AC211" s="39"/>
    </row>
    <row r="212" spans="1:29" hidden="1">
      <c r="A212" s="60">
        <v>1887.11</v>
      </c>
      <c r="B212" s="62">
        <f t="shared" si="53"/>
        <v>1887</v>
      </c>
      <c r="C212" s="62">
        <v>11</v>
      </c>
      <c r="D212" s="59">
        <f t="shared" si="54"/>
        <v>689519</v>
      </c>
      <c r="E212" s="26">
        <v>5.3</v>
      </c>
      <c r="F212" s="24">
        <v>0.2475</v>
      </c>
      <c r="G212" s="26">
        <v>0.35749999999999998</v>
      </c>
      <c r="H212" s="26">
        <v>8.0873811569999994</v>
      </c>
      <c r="I212" s="24">
        <f t="shared" si="55"/>
        <v>1887.8749999999848</v>
      </c>
      <c r="J212" s="15">
        <f>J202*2/12+J214*10/12</f>
        <v>3.6450000000000005</v>
      </c>
      <c r="K212" s="24">
        <f t="shared" si="45"/>
        <v>206.07882423810932</v>
      </c>
      <c r="L212" s="24">
        <f t="shared" si="46"/>
        <v>9.6234922639494442</v>
      </c>
      <c r="M212" s="23">
        <f t="shared" si="56"/>
        <v>548.4275656066601</v>
      </c>
      <c r="N212" s="24">
        <f t="shared" si="47"/>
        <v>13.900599936815865</v>
      </c>
      <c r="O212" s="23">
        <f t="shared" si="48"/>
        <v>36.992991453656792</v>
      </c>
      <c r="P212" s="42">
        <f t="shared" si="42"/>
        <v>15.950712201066777</v>
      </c>
      <c r="Q212" s="25"/>
      <c r="R212" s="41">
        <f t="shared" si="43"/>
        <v>20.495857279505213</v>
      </c>
      <c r="S212" s="41"/>
      <c r="T212" s="40">
        <f t="shared" si="44"/>
        <v>1.0122384862189311E-2</v>
      </c>
      <c r="U212" s="15">
        <f t="shared" si="49"/>
        <v>1.0019991459752047</v>
      </c>
      <c r="V212" s="15">
        <f t="shared" si="57"/>
        <v>3.6144716860752424</v>
      </c>
      <c r="W212" s="13">
        <f t="shared" si="50"/>
        <v>5.2464919453968362E-2</v>
      </c>
      <c r="X212" s="13">
        <f t="shared" si="51"/>
        <v>5.8999124724486984E-2</v>
      </c>
      <c r="Y212" s="13">
        <f t="shared" si="52"/>
        <v>-6.5342052705186227E-3</v>
      </c>
      <c r="AA212" s="63"/>
      <c r="AB212" s="39"/>
      <c r="AC212" s="39"/>
    </row>
    <row r="213" spans="1:29" hidden="1">
      <c r="A213" s="60">
        <v>1887.12</v>
      </c>
      <c r="B213" s="62">
        <f t="shared" si="53"/>
        <v>1887</v>
      </c>
      <c r="C213" s="62">
        <v>12</v>
      </c>
      <c r="D213" s="59">
        <f t="shared" si="54"/>
        <v>689549</v>
      </c>
      <c r="E213" s="26">
        <v>5.27</v>
      </c>
      <c r="F213" s="24">
        <v>0.25</v>
      </c>
      <c r="G213" s="26">
        <v>0.36</v>
      </c>
      <c r="H213" s="26">
        <v>8.2776793390000005</v>
      </c>
      <c r="I213" s="24">
        <f t="shared" si="55"/>
        <v>1887.958333333318</v>
      </c>
      <c r="J213" s="15">
        <f>J202*1/12+J214*11/12</f>
        <v>3.6574999999999998</v>
      </c>
      <c r="K213" s="24">
        <f t="shared" si="45"/>
        <v>200.20154588401846</v>
      </c>
      <c r="L213" s="24">
        <f t="shared" si="46"/>
        <v>9.4972270343462259</v>
      </c>
      <c r="M213" s="23">
        <f t="shared" si="56"/>
        <v>534.89285927005778</v>
      </c>
      <c r="N213" s="24">
        <f t="shared" si="47"/>
        <v>13.676006929458566</v>
      </c>
      <c r="O213" s="23">
        <f t="shared" si="48"/>
        <v>36.539170652224058</v>
      </c>
      <c r="P213" s="42">
        <f t="shared" si="42"/>
        <v>15.455513454469948</v>
      </c>
      <c r="Q213" s="25"/>
      <c r="R213" s="41">
        <f t="shared" si="43"/>
        <v>19.857946875058229</v>
      </c>
      <c r="S213" s="41"/>
      <c r="T213" s="40">
        <f t="shared" si="44"/>
        <v>1.429702825508912E-2</v>
      </c>
      <c r="U213" s="15">
        <f t="shared" si="49"/>
        <v>1.0020101707549067</v>
      </c>
      <c r="V213" s="15">
        <f t="shared" si="57"/>
        <v>3.5384371951168614</v>
      </c>
      <c r="W213" s="13">
        <f t="shared" si="50"/>
        <v>5.7678975826847001E-2</v>
      </c>
      <c r="X213" s="13">
        <f t="shared" si="51"/>
        <v>6.1586799125739944E-2</v>
      </c>
      <c r="Y213" s="13">
        <f t="shared" si="52"/>
        <v>-3.9078232988929429E-3</v>
      </c>
      <c r="AA213" s="63"/>
      <c r="AB213" s="39"/>
      <c r="AC213" s="39"/>
    </row>
    <row r="214" spans="1:29" hidden="1">
      <c r="A214" s="60">
        <v>1888.01</v>
      </c>
      <c r="B214" s="62">
        <f t="shared" si="53"/>
        <v>1888</v>
      </c>
      <c r="C214" s="62">
        <v>1</v>
      </c>
      <c r="D214" s="59">
        <f t="shared" si="54"/>
        <v>689580</v>
      </c>
      <c r="E214" s="26">
        <v>5.31</v>
      </c>
      <c r="F214" s="24">
        <v>0.24829999999999999</v>
      </c>
      <c r="G214" s="26">
        <v>0.35170000000000001</v>
      </c>
      <c r="H214" s="26">
        <v>8.3728446279999993</v>
      </c>
      <c r="I214" s="24">
        <f t="shared" si="55"/>
        <v>1888.0416666666513</v>
      </c>
      <c r="J214" s="15">
        <v>3.67</v>
      </c>
      <c r="K214" s="24">
        <f t="shared" si="45"/>
        <v>199.42835131754461</v>
      </c>
      <c r="L214" s="24">
        <f t="shared" si="46"/>
        <v>9.3254349589729433</v>
      </c>
      <c r="M214" s="23">
        <f t="shared" si="56"/>
        <v>534.90334601057032</v>
      </c>
      <c r="N214" s="24">
        <f t="shared" si="47"/>
        <v>13.208842026060349</v>
      </c>
      <c r="O214" s="23">
        <f t="shared" si="48"/>
        <v>35.428532352526858</v>
      </c>
      <c r="P214" s="42">
        <f t="shared" si="42"/>
        <v>15.358662514259906</v>
      </c>
      <c r="Q214" s="25"/>
      <c r="R214" s="41">
        <f t="shared" si="43"/>
        <v>19.731734100274657</v>
      </c>
      <c r="S214" s="41"/>
      <c r="T214" s="40">
        <f t="shared" si="44"/>
        <v>1.8720415575164698E-2</v>
      </c>
      <c r="U214" s="15">
        <f t="shared" si="49"/>
        <v>1.0045816690372138</v>
      </c>
      <c r="V214" s="15">
        <f t="shared" si="57"/>
        <v>3.5052515322032569</v>
      </c>
      <c r="W214" s="13">
        <f t="shared" si="50"/>
        <v>6.0865157184430307E-2</v>
      </c>
      <c r="X214" s="13">
        <f t="shared" si="51"/>
        <v>6.2921439888693254E-2</v>
      </c>
      <c r="Y214" s="13">
        <f t="shared" si="52"/>
        <v>-2.0562827042629461E-3</v>
      </c>
      <c r="AA214" s="63"/>
      <c r="AB214" s="39"/>
      <c r="AC214" s="39"/>
    </row>
    <row r="215" spans="1:29" hidden="1">
      <c r="A215" s="60">
        <v>1888.02</v>
      </c>
      <c r="B215" s="62">
        <f t="shared" si="53"/>
        <v>1888</v>
      </c>
      <c r="C215" s="62">
        <v>2</v>
      </c>
      <c r="D215" s="59">
        <f t="shared" si="54"/>
        <v>689611</v>
      </c>
      <c r="E215" s="26">
        <v>5.28</v>
      </c>
      <c r="F215" s="24">
        <v>0.2467</v>
      </c>
      <c r="G215" s="26">
        <v>0.34329999999999999</v>
      </c>
      <c r="H215" s="26">
        <v>8.2776793390000005</v>
      </c>
      <c r="I215" s="24">
        <f t="shared" si="55"/>
        <v>1888.1249999999845</v>
      </c>
      <c r="J215" s="15">
        <f>J214*11/12+J226*1/12</f>
        <v>3.6516666666666664</v>
      </c>
      <c r="K215" s="24">
        <f t="shared" si="45"/>
        <v>200.5814349653923</v>
      </c>
      <c r="L215" s="24">
        <f t="shared" si="46"/>
        <v>9.3718636374928561</v>
      </c>
      <c r="M215" s="23">
        <f t="shared" si="56"/>
        <v>540.09088193245145</v>
      </c>
      <c r="N215" s="24">
        <f t="shared" si="47"/>
        <v>13.041592163564237</v>
      </c>
      <c r="O215" s="23">
        <f t="shared" si="48"/>
        <v>35.116136319585337</v>
      </c>
      <c r="P215" s="42">
        <f t="shared" si="42"/>
        <v>15.418178318820539</v>
      </c>
      <c r="Q215" s="25"/>
      <c r="R215" s="41">
        <f t="shared" si="43"/>
        <v>19.80730272737447</v>
      </c>
      <c r="S215" s="41"/>
      <c r="T215" s="40">
        <f t="shared" si="44"/>
        <v>1.8545973596228914E-2</v>
      </c>
      <c r="U215" s="15">
        <f t="shared" si="49"/>
        <v>1.0045677011853911</v>
      </c>
      <c r="V215" s="15">
        <f t="shared" si="57"/>
        <v>3.5617945950055767</v>
      </c>
      <c r="W215" s="13">
        <f t="shared" si="50"/>
        <v>5.8453781626417234E-2</v>
      </c>
      <c r="X215" s="13">
        <f t="shared" si="51"/>
        <v>6.0198696369751392E-2</v>
      </c>
      <c r="Y215" s="13">
        <f t="shared" si="52"/>
        <v>-1.7449147433341583E-3</v>
      </c>
      <c r="AA215" s="63"/>
      <c r="AB215" s="39"/>
      <c r="AC215" s="39"/>
    </row>
    <row r="216" spans="1:29" hidden="1">
      <c r="A216" s="60">
        <v>1888.03</v>
      </c>
      <c r="B216" s="62">
        <f t="shared" si="53"/>
        <v>1888</v>
      </c>
      <c r="C216" s="62">
        <v>3</v>
      </c>
      <c r="D216" s="59">
        <f t="shared" si="54"/>
        <v>689640</v>
      </c>
      <c r="E216" s="26">
        <v>5.08</v>
      </c>
      <c r="F216" s="24">
        <v>0.245</v>
      </c>
      <c r="G216" s="26">
        <v>0.33500000000000002</v>
      </c>
      <c r="H216" s="26">
        <v>8.2776793390000005</v>
      </c>
      <c r="I216" s="24">
        <f t="shared" si="55"/>
        <v>1888.2083333333178</v>
      </c>
      <c r="J216" s="15">
        <f>J214*10/12+J226*2/12</f>
        <v>3.6333333333333337</v>
      </c>
      <c r="K216" s="24">
        <f t="shared" si="45"/>
        <v>192.98365333791531</v>
      </c>
      <c r="L216" s="24">
        <f t="shared" si="46"/>
        <v>9.3072824936593026</v>
      </c>
      <c r="M216" s="23">
        <f t="shared" si="56"/>
        <v>521.72131358389663</v>
      </c>
      <c r="N216" s="24">
        <f t="shared" si="47"/>
        <v>12.726284226023944</v>
      </c>
      <c r="O216" s="23">
        <f t="shared" si="48"/>
        <v>34.404850403662479</v>
      </c>
      <c r="P216" s="42">
        <f t="shared" si="42"/>
        <v>14.808972366946568</v>
      </c>
      <c r="Q216" s="25"/>
      <c r="R216" s="41">
        <f t="shared" si="43"/>
        <v>19.026611493191723</v>
      </c>
      <c r="S216" s="41"/>
      <c r="T216" s="40">
        <f t="shared" si="44"/>
        <v>2.3484775724689662E-2</v>
      </c>
      <c r="U216" s="15">
        <f t="shared" si="49"/>
        <v>1.0045537348950258</v>
      </c>
      <c r="V216" s="15">
        <f t="shared" si="57"/>
        <v>3.5780638083993033</v>
      </c>
      <c r="W216" s="13">
        <f t="shared" si="50"/>
        <v>5.7574262323824676E-2</v>
      </c>
      <c r="X216" s="13">
        <f t="shared" si="51"/>
        <v>6.0195091247454258E-2</v>
      </c>
      <c r="Y216" s="13">
        <f t="shared" si="52"/>
        <v>-2.6208289236295812E-3</v>
      </c>
      <c r="AA216" s="63"/>
      <c r="AB216" s="39"/>
      <c r="AC216" s="39"/>
    </row>
    <row r="217" spans="1:29" hidden="1">
      <c r="A217" s="60">
        <v>1888.04</v>
      </c>
      <c r="B217" s="62">
        <f t="shared" si="53"/>
        <v>1888</v>
      </c>
      <c r="C217" s="62">
        <v>4</v>
      </c>
      <c r="D217" s="59">
        <f t="shared" si="54"/>
        <v>689671</v>
      </c>
      <c r="E217" s="26">
        <v>5.0999999999999996</v>
      </c>
      <c r="F217" s="24">
        <v>0.24329999999999999</v>
      </c>
      <c r="G217" s="26">
        <v>0.32669999999999999</v>
      </c>
      <c r="H217" s="26">
        <v>8.18251405</v>
      </c>
      <c r="I217" s="24">
        <f t="shared" si="55"/>
        <v>1888.2916666666511</v>
      </c>
      <c r="J217" s="15">
        <f>J214*9/12+J226*3/12</f>
        <v>3.6150000000000002</v>
      </c>
      <c r="K217" s="24">
        <f t="shared" si="45"/>
        <v>195.99673036919503</v>
      </c>
      <c r="L217" s="24">
        <f t="shared" si="46"/>
        <v>9.3501969605539514</v>
      </c>
      <c r="M217" s="23">
        <f t="shared" si="56"/>
        <v>531.97349242138796</v>
      </c>
      <c r="N217" s="24">
        <f t="shared" si="47"/>
        <v>12.555319963061965</v>
      </c>
      <c r="O217" s="23">
        <f t="shared" si="48"/>
        <v>34.077596073346562</v>
      </c>
      <c r="P217" s="42">
        <f t="shared" si="42"/>
        <v>15.020108681844466</v>
      </c>
      <c r="Q217" s="25"/>
      <c r="R217" s="41">
        <f t="shared" si="43"/>
        <v>19.299571616567668</v>
      </c>
      <c r="S217" s="41"/>
      <c r="T217" s="40">
        <f t="shared" si="44"/>
        <v>2.2632996042627543E-2</v>
      </c>
      <c r="U217" s="15">
        <f t="shared" si="49"/>
        <v>1.0045397701682555</v>
      </c>
      <c r="V217" s="15">
        <f t="shared" si="57"/>
        <v>3.6361609028814996</v>
      </c>
      <c r="W217" s="13">
        <f t="shared" si="50"/>
        <v>5.404622858914121E-2</v>
      </c>
      <c r="X217" s="13">
        <f t="shared" si="51"/>
        <v>5.8966097231183623E-2</v>
      </c>
      <c r="Y217" s="13">
        <f t="shared" si="52"/>
        <v>-4.9198686420424131E-3</v>
      </c>
      <c r="AA217" s="63"/>
      <c r="AB217" s="39"/>
      <c r="AC217" s="39"/>
    </row>
    <row r="218" spans="1:29" hidden="1">
      <c r="A218" s="60">
        <v>1888.05</v>
      </c>
      <c r="B218" s="62">
        <f t="shared" si="53"/>
        <v>1888</v>
      </c>
      <c r="C218" s="62">
        <v>5</v>
      </c>
      <c r="D218" s="59">
        <f t="shared" si="54"/>
        <v>689701</v>
      </c>
      <c r="E218" s="26">
        <v>5.17</v>
      </c>
      <c r="F218" s="24">
        <v>0.2417</v>
      </c>
      <c r="G218" s="26">
        <v>0.31830000000000003</v>
      </c>
      <c r="H218" s="26">
        <v>8.0873811569999994</v>
      </c>
      <c r="I218" s="24">
        <f t="shared" si="55"/>
        <v>1888.3749999999843</v>
      </c>
      <c r="J218" s="15">
        <f>J214*8/12+J226*4/12</f>
        <v>3.5966666666666667</v>
      </c>
      <c r="K218" s="24">
        <f t="shared" si="45"/>
        <v>201.02406062472176</v>
      </c>
      <c r="L218" s="24">
        <f t="shared" si="46"/>
        <v>9.3979720411983081</v>
      </c>
      <c r="M218" s="23">
        <f t="shared" si="56"/>
        <v>547.74431214442791</v>
      </c>
      <c r="N218" s="24">
        <f t="shared" si="47"/>
        <v>12.376394293394378</v>
      </c>
      <c r="O218" s="23">
        <f t="shared" si="48"/>
        <v>33.722826799917101</v>
      </c>
      <c r="P218" s="42">
        <f t="shared" si="42"/>
        <v>15.387916957229136</v>
      </c>
      <c r="Q218" s="25"/>
      <c r="R218" s="41">
        <f t="shared" si="43"/>
        <v>19.772685839694255</v>
      </c>
      <c r="S218" s="41"/>
      <c r="T218" s="40">
        <f t="shared" si="44"/>
        <v>2.3320027160848543E-2</v>
      </c>
      <c r="U218" s="15">
        <f t="shared" si="49"/>
        <v>1.0045258070072212</v>
      </c>
      <c r="V218" s="15">
        <f t="shared" si="57"/>
        <v>3.6956350386550132</v>
      </c>
      <c r="W218" s="13">
        <f t="shared" si="50"/>
        <v>5.0839347211230734E-2</v>
      </c>
      <c r="X218" s="13">
        <f t="shared" si="51"/>
        <v>5.055071098822439E-2</v>
      </c>
      <c r="Y218" s="13">
        <f t="shared" si="52"/>
        <v>2.8863622300634439E-4</v>
      </c>
      <c r="AA218" s="63"/>
      <c r="AB218" s="39"/>
      <c r="AC218" s="39"/>
    </row>
    <row r="219" spans="1:29" hidden="1">
      <c r="A219" s="60">
        <v>1888.06</v>
      </c>
      <c r="B219" s="62">
        <f t="shared" si="53"/>
        <v>1888</v>
      </c>
      <c r="C219" s="62">
        <v>6</v>
      </c>
      <c r="D219" s="59">
        <f t="shared" si="54"/>
        <v>689732</v>
      </c>
      <c r="E219" s="26">
        <v>5.01</v>
      </c>
      <c r="F219" s="24">
        <v>0.24</v>
      </c>
      <c r="G219" s="26">
        <v>0.31</v>
      </c>
      <c r="H219" s="26">
        <v>7.9922320659999997</v>
      </c>
      <c r="I219" s="24">
        <f t="shared" si="55"/>
        <v>1888.4583333333176</v>
      </c>
      <c r="J219" s="15">
        <f>J214*7/12+J226*5/12</f>
        <v>3.5783333333333331</v>
      </c>
      <c r="K219" s="24">
        <f t="shared" si="45"/>
        <v>197.12197881517321</v>
      </c>
      <c r="L219" s="24">
        <f t="shared" si="46"/>
        <v>9.4429690450382395</v>
      </c>
      <c r="M219" s="23">
        <f t="shared" si="56"/>
        <v>539.25619686085554</v>
      </c>
      <c r="N219" s="24">
        <f t="shared" si="47"/>
        <v>12.197168349841057</v>
      </c>
      <c r="O219" s="23">
        <f t="shared" si="48"/>
        <v>33.367149905561924</v>
      </c>
      <c r="P219" s="42">
        <f t="shared" si="42"/>
        <v>15.077628818434693</v>
      </c>
      <c r="Q219" s="25"/>
      <c r="R219" s="41">
        <f t="shared" si="43"/>
        <v>19.375983676114217</v>
      </c>
      <c r="S219" s="41"/>
      <c r="T219" s="40">
        <f t="shared" si="44"/>
        <v>2.5898537334721222E-2</v>
      </c>
      <c r="U219" s="15">
        <f t="shared" si="49"/>
        <v>1.0045118454140671</v>
      </c>
      <c r="V219" s="15">
        <f t="shared" si="57"/>
        <v>3.7565571530193069</v>
      </c>
      <c r="W219" s="13">
        <f t="shared" si="50"/>
        <v>6.4064534325128486E-2</v>
      </c>
      <c r="X219" s="13">
        <f t="shared" si="51"/>
        <v>5.6469285824678916E-2</v>
      </c>
      <c r="Y219" s="13">
        <f t="shared" si="52"/>
        <v>7.5952485004495696E-3</v>
      </c>
      <c r="AA219" s="63"/>
      <c r="AB219" s="39"/>
      <c r="AC219" s="39"/>
    </row>
    <row r="220" spans="1:29" hidden="1">
      <c r="A220" s="60">
        <v>1888.07</v>
      </c>
      <c r="B220" s="62">
        <f t="shared" si="53"/>
        <v>1888</v>
      </c>
      <c r="C220" s="62">
        <v>7</v>
      </c>
      <c r="D220" s="59">
        <f t="shared" si="54"/>
        <v>689762</v>
      </c>
      <c r="E220" s="26">
        <v>5.14</v>
      </c>
      <c r="F220" s="24">
        <v>0.23830000000000001</v>
      </c>
      <c r="G220" s="26">
        <v>0.30170000000000002</v>
      </c>
      <c r="H220" s="26">
        <v>8.0873811569999994</v>
      </c>
      <c r="I220" s="24">
        <f t="shared" si="55"/>
        <v>1888.5416666666508</v>
      </c>
      <c r="J220" s="15">
        <f>J214*6/12+J226*6/12</f>
        <v>3.5600000000000005</v>
      </c>
      <c r="K220" s="24">
        <f t="shared" si="45"/>
        <v>199.85757671394001</v>
      </c>
      <c r="L220" s="24">
        <f t="shared" si="46"/>
        <v>9.265770531309709</v>
      </c>
      <c r="M220" s="23">
        <f t="shared" si="56"/>
        <v>548.85215099311768</v>
      </c>
      <c r="N220" s="24">
        <f t="shared" si="47"/>
        <v>11.73093986276181</v>
      </c>
      <c r="O220" s="23">
        <f t="shared" si="48"/>
        <v>32.215699212961795</v>
      </c>
      <c r="P220" s="42">
        <f t="shared" si="42"/>
        <v>15.27964251549818</v>
      </c>
      <c r="Q220" s="25"/>
      <c r="R220" s="41">
        <f t="shared" si="43"/>
        <v>19.635009581546484</v>
      </c>
      <c r="S220" s="41"/>
      <c r="T220" s="40">
        <f t="shared" si="44"/>
        <v>2.525901292131677E-2</v>
      </c>
      <c r="U220" s="15">
        <f t="shared" si="49"/>
        <v>1.0044978853909405</v>
      </c>
      <c r="V220" s="15">
        <f t="shared" si="57"/>
        <v>3.7291103675228134</v>
      </c>
      <c r="W220" s="13">
        <f t="shared" si="50"/>
        <v>6.4451004161728553E-2</v>
      </c>
      <c r="X220" s="13">
        <f t="shared" si="51"/>
        <v>5.9217498387454715E-2</v>
      </c>
      <c r="Y220" s="13">
        <f t="shared" si="52"/>
        <v>5.2335057742738389E-3</v>
      </c>
      <c r="AA220" s="63"/>
      <c r="AB220" s="39"/>
      <c r="AC220" s="39"/>
    </row>
    <row r="221" spans="1:29" hidden="1">
      <c r="A221" s="60">
        <v>1888.08</v>
      </c>
      <c r="B221" s="62">
        <f t="shared" si="53"/>
        <v>1888</v>
      </c>
      <c r="C221" s="62">
        <v>8</v>
      </c>
      <c r="D221" s="59">
        <f t="shared" si="54"/>
        <v>689793</v>
      </c>
      <c r="E221" s="26">
        <v>5.25</v>
      </c>
      <c r="F221" s="24">
        <v>0.23669999999999999</v>
      </c>
      <c r="G221" s="26">
        <v>0.29330000000000001</v>
      </c>
      <c r="H221" s="26">
        <v>8.0873811569999994</v>
      </c>
      <c r="I221" s="24">
        <f t="shared" si="55"/>
        <v>1888.6249999999841</v>
      </c>
      <c r="J221" s="15">
        <f>J214*5/12+J226*7/12</f>
        <v>3.541666666666667</v>
      </c>
      <c r="K221" s="24">
        <f t="shared" si="45"/>
        <v>204.13468438680641</v>
      </c>
      <c r="L221" s="24">
        <f t="shared" si="46"/>
        <v>9.2035580560680135</v>
      </c>
      <c r="M221" s="23">
        <f t="shared" si="56"/>
        <v>562.70426097124653</v>
      </c>
      <c r="N221" s="24">
        <f t="shared" si="47"/>
        <v>11.404324367742918</v>
      </c>
      <c r="O221" s="23">
        <f t="shared" si="48"/>
        <v>31.43641137959364</v>
      </c>
      <c r="P221" s="42">
        <f t="shared" si="42"/>
        <v>15.60291167008881</v>
      </c>
      <c r="Q221" s="25"/>
      <c r="R221" s="41">
        <f t="shared" si="43"/>
        <v>20.049771885586626</v>
      </c>
      <c r="S221" s="41"/>
      <c r="T221" s="40">
        <f t="shared" si="44"/>
        <v>2.2974575191211148E-2</v>
      </c>
      <c r="U221" s="15">
        <f t="shared" si="49"/>
        <v>1.0044839269399921</v>
      </c>
      <c r="V221" s="15">
        <f t="shared" si="57"/>
        <v>3.7458834785660993</v>
      </c>
      <c r="W221" s="13">
        <f t="shared" si="50"/>
        <v>6.6032456333406708E-2</v>
      </c>
      <c r="X221" s="13">
        <f t="shared" si="51"/>
        <v>5.9213019345224716E-2</v>
      </c>
      <c r="Y221" s="13">
        <f t="shared" si="52"/>
        <v>6.8194369881819927E-3</v>
      </c>
      <c r="AA221" s="63"/>
      <c r="AB221" s="39"/>
      <c r="AC221" s="39"/>
    </row>
    <row r="222" spans="1:29" hidden="1">
      <c r="A222" s="60">
        <v>1888.09</v>
      </c>
      <c r="B222" s="62">
        <f t="shared" si="53"/>
        <v>1888</v>
      </c>
      <c r="C222" s="62">
        <v>9</v>
      </c>
      <c r="D222" s="59">
        <f t="shared" si="54"/>
        <v>689824</v>
      </c>
      <c r="E222" s="26">
        <v>5.38</v>
      </c>
      <c r="F222" s="24">
        <v>0.23499999999999999</v>
      </c>
      <c r="G222" s="26">
        <v>0.28499999999999998</v>
      </c>
      <c r="H222" s="26">
        <v>8.0873811569999994</v>
      </c>
      <c r="I222" s="24">
        <f t="shared" si="55"/>
        <v>1888.7083333333173</v>
      </c>
      <c r="J222" s="15">
        <f>J214*4/12+J226*8/12</f>
        <v>3.5233333333333334</v>
      </c>
      <c r="K222" s="24">
        <f t="shared" si="45"/>
        <v>209.18944800019401</v>
      </c>
      <c r="L222" s="24">
        <f t="shared" si="46"/>
        <v>9.1374573011237139</v>
      </c>
      <c r="M222" s="23">
        <f t="shared" si="56"/>
        <v>578.73686650209402</v>
      </c>
      <c r="N222" s="24">
        <f t="shared" si="47"/>
        <v>11.081597152426633</v>
      </c>
      <c r="O222" s="23">
        <f t="shared" si="48"/>
        <v>30.657993857452933</v>
      </c>
      <c r="P222" s="42">
        <f t="shared" si="42"/>
        <v>15.987828821761427</v>
      </c>
      <c r="Q222" s="25"/>
      <c r="R222" s="41">
        <f t="shared" si="43"/>
        <v>20.542902549349119</v>
      </c>
      <c r="S222" s="41"/>
      <c r="T222" s="40">
        <f t="shared" si="44"/>
        <v>2.1614886504528315E-2</v>
      </c>
      <c r="U222" s="15">
        <f t="shared" si="49"/>
        <v>1.0044699700633755</v>
      </c>
      <c r="V222" s="15">
        <f t="shared" si="57"/>
        <v>3.762679746409713</v>
      </c>
      <c r="W222" s="13">
        <f t="shared" si="50"/>
        <v>6.3167783307784164E-2</v>
      </c>
      <c r="X222" s="13">
        <f t="shared" si="51"/>
        <v>5.9208365106472316E-2</v>
      </c>
      <c r="Y222" s="13">
        <f t="shared" si="52"/>
        <v>3.9594182013118484E-3</v>
      </c>
      <c r="AA222" s="63"/>
      <c r="AB222" s="39"/>
      <c r="AC222" s="39"/>
    </row>
    <row r="223" spans="1:29" hidden="1">
      <c r="A223" s="60">
        <v>1888.1</v>
      </c>
      <c r="B223" s="62">
        <f t="shared" si="53"/>
        <v>1888</v>
      </c>
      <c r="C223" s="62">
        <v>10</v>
      </c>
      <c r="D223" s="59">
        <f t="shared" si="54"/>
        <v>689854</v>
      </c>
      <c r="E223" s="26">
        <v>5.35</v>
      </c>
      <c r="F223" s="24">
        <v>0.23330000000000001</v>
      </c>
      <c r="G223" s="26">
        <v>0.2767</v>
      </c>
      <c r="H223" s="26">
        <v>8.18251405</v>
      </c>
      <c r="I223" s="24">
        <f t="shared" si="55"/>
        <v>1888.7916666666506</v>
      </c>
      <c r="J223" s="15">
        <f>J214*3/12+J226*9/12</f>
        <v>3.5049999999999999</v>
      </c>
      <c r="K223" s="24">
        <f t="shared" si="45"/>
        <v>205.60441323043008</v>
      </c>
      <c r="L223" s="24">
        <f t="shared" si="46"/>
        <v>8.9658896461045501</v>
      </c>
      <c r="M223" s="23">
        <f t="shared" si="56"/>
        <v>570.88568552050424</v>
      </c>
      <c r="N223" s="24">
        <f t="shared" si="47"/>
        <v>10.633783390814957</v>
      </c>
      <c r="O223" s="23">
        <f t="shared" si="48"/>
        <v>29.525994239910943</v>
      </c>
      <c r="P223" s="42">
        <f t="shared" si="42"/>
        <v>15.715941874329708</v>
      </c>
      <c r="Q223" s="25"/>
      <c r="R223" s="41">
        <f t="shared" si="43"/>
        <v>20.193130565349673</v>
      </c>
      <c r="S223" s="41"/>
      <c r="T223" s="40">
        <f t="shared" si="44"/>
        <v>2.5156877140990894E-2</v>
      </c>
      <c r="U223" s="15">
        <f t="shared" si="49"/>
        <v>1.0044560147632471</v>
      </c>
      <c r="V223" s="15">
        <f t="shared" si="57"/>
        <v>3.7355569804328068</v>
      </c>
      <c r="W223" s="13">
        <f t="shared" si="50"/>
        <v>6.2710974958625654E-2</v>
      </c>
      <c r="X223" s="13">
        <f t="shared" si="51"/>
        <v>6.044294371587311E-2</v>
      </c>
      <c r="Y223" s="13">
        <f t="shared" si="52"/>
        <v>2.268031242752544E-3</v>
      </c>
      <c r="AA223" s="63"/>
      <c r="AB223" s="39"/>
      <c r="AC223" s="39"/>
    </row>
    <row r="224" spans="1:29" hidden="1">
      <c r="A224" s="60">
        <v>1888.11</v>
      </c>
      <c r="B224" s="62">
        <f t="shared" si="53"/>
        <v>1888</v>
      </c>
      <c r="C224" s="62">
        <v>11</v>
      </c>
      <c r="D224" s="59">
        <f t="shared" si="54"/>
        <v>689885</v>
      </c>
      <c r="E224" s="26">
        <v>5.24</v>
      </c>
      <c r="F224" s="24">
        <v>0.23169999999999999</v>
      </c>
      <c r="G224" s="26">
        <v>0.26829999999999998</v>
      </c>
      <c r="H224" s="26">
        <v>8.2776793390000005</v>
      </c>
      <c r="I224" s="24">
        <f t="shared" si="55"/>
        <v>1888.8749999999839</v>
      </c>
      <c r="J224" s="15">
        <f>J214*2/12+J226*10/12</f>
        <v>3.4866666666666668</v>
      </c>
      <c r="K224" s="24">
        <f t="shared" si="45"/>
        <v>199.06187863989692</v>
      </c>
      <c r="L224" s="24">
        <f t="shared" si="46"/>
        <v>8.8020300154320825</v>
      </c>
      <c r="M224" s="23">
        <f t="shared" si="56"/>
        <v>554.75620067932164</v>
      </c>
      <c r="N224" s="24">
        <f t="shared" si="47"/>
        <v>10.192424053260369</v>
      </c>
      <c r="O224" s="23">
        <f t="shared" si="48"/>
        <v>28.40478790882862</v>
      </c>
      <c r="P224" s="42">
        <f t="shared" si="42"/>
        <v>15.223749016946286</v>
      </c>
      <c r="Q224" s="25"/>
      <c r="R224" s="41">
        <f t="shared" si="43"/>
        <v>19.562485773849499</v>
      </c>
      <c r="S224" s="41"/>
      <c r="T224" s="40">
        <f t="shared" si="44"/>
        <v>2.9677725599002641E-2</v>
      </c>
      <c r="U224" s="15">
        <f t="shared" si="49"/>
        <v>1.0044420610417675</v>
      </c>
      <c r="V224" s="15">
        <f t="shared" si="57"/>
        <v>3.7090650494671742</v>
      </c>
      <c r="W224" s="13">
        <f t="shared" si="50"/>
        <v>6.9559615555549792E-2</v>
      </c>
      <c r="X224" s="13">
        <f t="shared" si="51"/>
        <v>6.1664849508068054E-2</v>
      </c>
      <c r="Y224" s="13">
        <f t="shared" si="52"/>
        <v>7.8947660474817383E-3</v>
      </c>
      <c r="AA224" s="63"/>
      <c r="AB224" s="39"/>
      <c r="AC224" s="39"/>
    </row>
    <row r="225" spans="1:29" hidden="1">
      <c r="A225" s="60">
        <v>1888.12</v>
      </c>
      <c r="B225" s="62">
        <f t="shared" si="53"/>
        <v>1888</v>
      </c>
      <c r="C225" s="62">
        <v>12</v>
      </c>
      <c r="D225" s="59">
        <f t="shared" si="54"/>
        <v>689915</v>
      </c>
      <c r="E225" s="26">
        <v>5.14</v>
      </c>
      <c r="F225" s="24">
        <v>0.23</v>
      </c>
      <c r="G225" s="26">
        <v>0.26</v>
      </c>
      <c r="H225" s="26">
        <v>8.2776793390000005</v>
      </c>
      <c r="I225" s="24">
        <f t="shared" si="55"/>
        <v>1888.9583333333171</v>
      </c>
      <c r="J225" s="15">
        <f>J214*1/12+J226*11/12</f>
        <v>3.4683333333333333</v>
      </c>
      <c r="K225" s="24">
        <f t="shared" si="45"/>
        <v>195.26298782615842</v>
      </c>
      <c r="L225" s="24">
        <f t="shared" si="46"/>
        <v>8.737448871598529</v>
      </c>
      <c r="M225" s="23">
        <f t="shared" si="56"/>
        <v>546.19841577698469</v>
      </c>
      <c r="N225" s="24">
        <f t="shared" si="47"/>
        <v>9.8771161157200762</v>
      </c>
      <c r="O225" s="23">
        <f t="shared" si="48"/>
        <v>27.628713638524516</v>
      </c>
      <c r="P225" s="42">
        <f t="shared" si="42"/>
        <v>14.946748301089233</v>
      </c>
      <c r="Q225" s="25"/>
      <c r="R225" s="41">
        <f t="shared" si="43"/>
        <v>19.210201901691907</v>
      </c>
      <c r="S225" s="41"/>
      <c r="T225" s="40">
        <f t="shared" si="44"/>
        <v>3.3377840719047036E-2</v>
      </c>
      <c r="U225" s="15">
        <f t="shared" si="49"/>
        <v>1.0044281089010998</v>
      </c>
      <c r="V225" s="15">
        <f t="shared" si="57"/>
        <v>3.7255409428247939</v>
      </c>
      <c r="W225" s="13">
        <f t="shared" si="50"/>
        <v>7.6479390673240166E-2</v>
      </c>
      <c r="X225" s="13">
        <f t="shared" si="51"/>
        <v>6.0154745703598023E-2</v>
      </c>
      <c r="Y225" s="13">
        <f t="shared" si="52"/>
        <v>1.6324644969642144E-2</v>
      </c>
      <c r="AA225" s="63"/>
      <c r="AB225" s="39"/>
      <c r="AC225" s="39"/>
    </row>
    <row r="226" spans="1:29" hidden="1">
      <c r="A226" s="60">
        <v>1889.01</v>
      </c>
      <c r="B226" s="62">
        <f t="shared" si="53"/>
        <v>1889</v>
      </c>
      <c r="C226" s="62">
        <v>1</v>
      </c>
      <c r="D226" s="59">
        <f t="shared" si="54"/>
        <v>689946</v>
      </c>
      <c r="E226" s="26">
        <v>5.24</v>
      </c>
      <c r="F226" s="24">
        <v>0.22919999999999999</v>
      </c>
      <c r="G226" s="26">
        <v>0.26329999999999998</v>
      </c>
      <c r="H226" s="26">
        <v>7.9922320659999997</v>
      </c>
      <c r="I226" s="24">
        <f t="shared" si="55"/>
        <v>1889.0416666666504</v>
      </c>
      <c r="J226" s="15">
        <v>3.45</v>
      </c>
      <c r="K226" s="24">
        <f t="shared" si="45"/>
        <v>206.17149081666824</v>
      </c>
      <c r="L226" s="24">
        <f t="shared" si="46"/>
        <v>9.018035438011518</v>
      </c>
      <c r="M226" s="23">
        <f t="shared" si="56"/>
        <v>578.81430906679157</v>
      </c>
      <c r="N226" s="24">
        <f t="shared" si="47"/>
        <v>10.359723956494033</v>
      </c>
      <c r="O226" s="23">
        <f t="shared" si="48"/>
        <v>29.084314423146218</v>
      </c>
      <c r="P226" s="42">
        <f t="shared" si="42"/>
        <v>15.802286071028169</v>
      </c>
      <c r="Q226" s="25"/>
      <c r="R226" s="41">
        <f t="shared" si="43"/>
        <v>20.31219865365571</v>
      </c>
      <c r="S226" s="41"/>
      <c r="T226" s="40">
        <f t="shared" si="44"/>
        <v>2.5278875559769431E-2</v>
      </c>
      <c r="U226" s="15">
        <f t="shared" si="49"/>
        <v>1.0030847289110842</v>
      </c>
      <c r="V226" s="15">
        <f t="shared" si="57"/>
        <v>3.8756871353847919</v>
      </c>
      <c r="W226" s="13">
        <f t="shared" si="50"/>
        <v>7.8429383860419977E-2</v>
      </c>
      <c r="X226" s="13">
        <f t="shared" si="51"/>
        <v>5.6435569327559776E-2</v>
      </c>
      <c r="Y226" s="13">
        <f t="shared" si="52"/>
        <v>2.1993814532860201E-2</v>
      </c>
      <c r="AA226" s="63"/>
      <c r="AB226" s="39"/>
      <c r="AC226" s="39"/>
    </row>
    <row r="227" spans="1:29" hidden="1">
      <c r="A227" s="60">
        <v>1889.02</v>
      </c>
      <c r="B227" s="62">
        <f t="shared" si="53"/>
        <v>1889</v>
      </c>
      <c r="C227" s="62">
        <v>2</v>
      </c>
      <c r="D227" s="59">
        <f t="shared" si="54"/>
        <v>689977</v>
      </c>
      <c r="E227" s="26">
        <v>5.3</v>
      </c>
      <c r="F227" s="24">
        <v>0.2283</v>
      </c>
      <c r="G227" s="26">
        <v>0.26669999999999999</v>
      </c>
      <c r="H227" s="26">
        <v>7.8970910740000004</v>
      </c>
      <c r="I227" s="24">
        <f t="shared" si="55"/>
        <v>1889.1249999999836</v>
      </c>
      <c r="J227" s="15">
        <f>J226*11/12+J238*1/12</f>
        <v>3.4475000000000002</v>
      </c>
      <c r="K227" s="24">
        <f t="shared" si="45"/>
        <v>211.04454594517193</v>
      </c>
      <c r="L227" s="24">
        <f t="shared" si="46"/>
        <v>9.0908433659024066</v>
      </c>
      <c r="M227" s="23">
        <f t="shared" si="56"/>
        <v>594.62195804295254</v>
      </c>
      <c r="N227" s="24">
        <f t="shared" si="47"/>
        <v>10.61992083086365</v>
      </c>
      <c r="O227" s="23">
        <f t="shared" si="48"/>
        <v>29.921825700010459</v>
      </c>
      <c r="P227" s="42">
        <f t="shared" si="42"/>
        <v>16.192720447849005</v>
      </c>
      <c r="Q227" s="25"/>
      <c r="R227" s="41">
        <f t="shared" si="43"/>
        <v>20.813307687489576</v>
      </c>
      <c r="S227" s="41"/>
      <c r="T227" s="40">
        <f t="shared" si="44"/>
        <v>2.144830161642966E-2</v>
      </c>
      <c r="U227" s="15">
        <f t="shared" si="49"/>
        <v>1.0030826702487605</v>
      </c>
      <c r="V227" s="15">
        <f t="shared" si="57"/>
        <v>3.934479341090042</v>
      </c>
      <c r="W227" s="13">
        <f t="shared" si="50"/>
        <v>7.6820241835158676E-2</v>
      </c>
      <c r="X227" s="13">
        <f t="shared" si="51"/>
        <v>5.2154149905759173E-2</v>
      </c>
      <c r="Y227" s="13">
        <f t="shared" si="52"/>
        <v>2.4666091929399503E-2</v>
      </c>
      <c r="AA227" s="63"/>
      <c r="AB227" s="39"/>
      <c r="AC227" s="39"/>
    </row>
    <row r="228" spans="1:29" hidden="1">
      <c r="A228" s="60">
        <v>1889.03</v>
      </c>
      <c r="B228" s="62">
        <f t="shared" si="53"/>
        <v>1889</v>
      </c>
      <c r="C228" s="62">
        <v>3</v>
      </c>
      <c r="D228" s="59">
        <f t="shared" si="54"/>
        <v>690005</v>
      </c>
      <c r="E228" s="26">
        <v>5.19</v>
      </c>
      <c r="F228" s="24">
        <v>0.22750000000000001</v>
      </c>
      <c r="G228" s="26">
        <v>0.27</v>
      </c>
      <c r="H228" s="26">
        <v>7.8019419829999999</v>
      </c>
      <c r="I228" s="24">
        <f t="shared" si="55"/>
        <v>1889.2083333333169</v>
      </c>
      <c r="J228" s="15">
        <f>J226*10/12+J238*2/12</f>
        <v>3.4449999999999998</v>
      </c>
      <c r="K228" s="24">
        <f t="shared" si="45"/>
        <v>209.18476496699685</v>
      </c>
      <c r="L228" s="24">
        <f t="shared" si="46"/>
        <v>9.1694670578018851</v>
      </c>
      <c r="M228" s="23">
        <f t="shared" si="56"/>
        <v>591.53491908389128</v>
      </c>
      <c r="N228" s="24">
        <f t="shared" si="47"/>
        <v>10.882444420248392</v>
      </c>
      <c r="O228" s="23">
        <f t="shared" si="48"/>
        <v>30.773492900318047</v>
      </c>
      <c r="P228" s="42">
        <f t="shared" si="42"/>
        <v>16.065045360769297</v>
      </c>
      <c r="Q228" s="25"/>
      <c r="R228" s="41">
        <f t="shared" si="43"/>
        <v>20.648519003321113</v>
      </c>
      <c r="S228" s="41"/>
      <c r="T228" s="40">
        <f t="shared" si="44"/>
        <v>2.1895429954547838E-2</v>
      </c>
      <c r="U228" s="15">
        <f t="shared" si="49"/>
        <v>1.0030806115904525</v>
      </c>
      <c r="V228" s="15">
        <f t="shared" si="57"/>
        <v>3.9947391586357051</v>
      </c>
      <c r="W228" s="13">
        <f t="shared" si="50"/>
        <v>7.9191928111553622E-2</v>
      </c>
      <c r="X228" s="13">
        <f t="shared" si="51"/>
        <v>5.0790327947483505E-2</v>
      </c>
      <c r="Y228" s="13">
        <f t="shared" si="52"/>
        <v>2.8401600164070118E-2</v>
      </c>
      <c r="AA228" s="63"/>
      <c r="AB228" s="39"/>
      <c r="AC228" s="39"/>
    </row>
    <row r="229" spans="1:29" hidden="1">
      <c r="A229" s="60">
        <v>1889.04</v>
      </c>
      <c r="B229" s="62">
        <f t="shared" si="53"/>
        <v>1889</v>
      </c>
      <c r="C229" s="62">
        <v>4</v>
      </c>
      <c r="D229" s="59">
        <f t="shared" si="54"/>
        <v>690036</v>
      </c>
      <c r="E229" s="26">
        <v>5.18</v>
      </c>
      <c r="F229" s="24">
        <v>0.22670000000000001</v>
      </c>
      <c r="G229" s="26">
        <v>0.27329999999999999</v>
      </c>
      <c r="H229" s="26">
        <v>7.8019419829999999</v>
      </c>
      <c r="I229" s="24">
        <f t="shared" si="55"/>
        <v>1889.2916666666501</v>
      </c>
      <c r="J229" s="15">
        <f>J226*9/12+J238*3/12</f>
        <v>3.4424999999999999</v>
      </c>
      <c r="K229" s="24">
        <f t="shared" si="45"/>
        <v>208.78171146995058</v>
      </c>
      <c r="L229" s="24">
        <f t="shared" si="46"/>
        <v>9.1372227780381863</v>
      </c>
      <c r="M229" s="23">
        <f t="shared" si="56"/>
        <v>592.54835479144174</v>
      </c>
      <c r="N229" s="24">
        <f t="shared" si="47"/>
        <v>11.015452074273647</v>
      </c>
      <c r="O229" s="23">
        <f t="shared" si="48"/>
        <v>31.263217251834174</v>
      </c>
      <c r="P229" s="42">
        <f t="shared" si="42"/>
        <v>16.050104533967488</v>
      </c>
      <c r="Q229" s="25"/>
      <c r="R229" s="41">
        <f t="shared" si="43"/>
        <v>20.626458817142218</v>
      </c>
      <c r="S229" s="41"/>
      <c r="T229" s="40">
        <f t="shared" si="44"/>
        <v>2.3128536760698454E-2</v>
      </c>
      <c r="U229" s="15">
        <f t="shared" si="49"/>
        <v>1.0030785529361603</v>
      </c>
      <c r="V229" s="15">
        <f t="shared" si="57"/>
        <v>4.0070453983886329</v>
      </c>
      <c r="W229" s="13">
        <f t="shared" si="50"/>
        <v>7.9161366698754065E-2</v>
      </c>
      <c r="X229" s="13">
        <f t="shared" si="51"/>
        <v>4.9273221183053328E-2</v>
      </c>
      <c r="Y229" s="13">
        <f t="shared" si="52"/>
        <v>2.9888145515700737E-2</v>
      </c>
      <c r="AA229" s="63"/>
      <c r="AB229" s="39"/>
      <c r="AC229" s="39"/>
    </row>
    <row r="230" spans="1:29" hidden="1">
      <c r="A230" s="60">
        <v>1889.05</v>
      </c>
      <c r="B230" s="62">
        <f t="shared" si="53"/>
        <v>1889</v>
      </c>
      <c r="C230" s="62">
        <v>5</v>
      </c>
      <c r="D230" s="59">
        <f t="shared" si="54"/>
        <v>690066</v>
      </c>
      <c r="E230" s="26">
        <v>5.32</v>
      </c>
      <c r="F230" s="24">
        <v>0.2258</v>
      </c>
      <c r="G230" s="26">
        <v>0.2767</v>
      </c>
      <c r="H230" s="26">
        <v>7.6116519010000001</v>
      </c>
      <c r="I230" s="24">
        <f t="shared" si="55"/>
        <v>1889.3749999999834</v>
      </c>
      <c r="J230" s="15">
        <f>J226*8/12+J238*4/12</f>
        <v>3.4400000000000004</v>
      </c>
      <c r="K230" s="24">
        <f t="shared" si="45"/>
        <v>219.78503769729869</v>
      </c>
      <c r="L230" s="24">
        <f t="shared" si="46"/>
        <v>9.3284702090319627</v>
      </c>
      <c r="M230" s="23">
        <f t="shared" si="56"/>
        <v>625.98343687002819</v>
      </c>
      <c r="N230" s="24">
        <f t="shared" si="47"/>
        <v>11.431300738880179</v>
      </c>
      <c r="O230" s="23">
        <f t="shared" si="48"/>
        <v>32.558198680815188</v>
      </c>
      <c r="P230" s="42">
        <f t="shared" si="42"/>
        <v>16.915421076068384</v>
      </c>
      <c r="Q230" s="25"/>
      <c r="R230" s="41">
        <f t="shared" si="43"/>
        <v>21.731410413817368</v>
      </c>
      <c r="S230" s="41"/>
      <c r="T230" s="40">
        <f t="shared" si="44"/>
        <v>1.7511818172382072E-2</v>
      </c>
      <c r="U230" s="15">
        <f t="shared" si="49"/>
        <v>1.0030764942858854</v>
      </c>
      <c r="V230" s="15">
        <f t="shared" si="57"/>
        <v>4.1198651903935755</v>
      </c>
      <c r="W230" s="13">
        <f t="shared" si="50"/>
        <v>6.8988386709887273E-2</v>
      </c>
      <c r="X230" s="13">
        <f t="shared" si="51"/>
        <v>4.6597834745883082E-2</v>
      </c>
      <c r="Y230" s="13">
        <f t="shared" si="52"/>
        <v>2.2390551964004191E-2</v>
      </c>
      <c r="AA230" s="63"/>
      <c r="AB230" s="39"/>
      <c r="AC230" s="39"/>
    </row>
    <row r="231" spans="1:29" hidden="1">
      <c r="A231" s="60">
        <v>1889.06</v>
      </c>
      <c r="B231" s="62">
        <f t="shared" si="53"/>
        <v>1889</v>
      </c>
      <c r="C231" s="62">
        <v>6</v>
      </c>
      <c r="D231" s="59">
        <f t="shared" si="54"/>
        <v>690097</v>
      </c>
      <c r="E231" s="26">
        <v>5.41</v>
      </c>
      <c r="F231" s="24">
        <v>0.22500000000000001</v>
      </c>
      <c r="G231" s="26">
        <v>0.28000000000000003</v>
      </c>
      <c r="H231" s="26">
        <v>7.6116519010000001</v>
      </c>
      <c r="I231" s="24">
        <f t="shared" si="55"/>
        <v>1889.4583333333167</v>
      </c>
      <c r="J231" s="15">
        <f>J226*7/12+J238*5/12</f>
        <v>3.4375</v>
      </c>
      <c r="K231" s="24">
        <f t="shared" si="45"/>
        <v>223.50320562826801</v>
      </c>
      <c r="L231" s="24">
        <f t="shared" si="46"/>
        <v>9.2954198274233484</v>
      </c>
      <c r="M231" s="23">
        <f t="shared" si="56"/>
        <v>638.77962084739943</v>
      </c>
      <c r="N231" s="24">
        <f t="shared" si="47"/>
        <v>11.56763356301572</v>
      </c>
      <c r="O231" s="23">
        <f t="shared" si="48"/>
        <v>33.060682779532691</v>
      </c>
      <c r="P231" s="42">
        <f t="shared" si="42"/>
        <v>17.219302943947689</v>
      </c>
      <c r="Q231" s="25"/>
      <c r="R231" s="41">
        <f t="shared" si="43"/>
        <v>22.110623383995311</v>
      </c>
      <c r="S231" s="41"/>
      <c r="T231" s="40">
        <f t="shared" si="44"/>
        <v>1.765522513178451E-2</v>
      </c>
      <c r="U231" s="15">
        <f t="shared" si="49"/>
        <v>1.0030744356396279</v>
      </c>
      <c r="V231" s="15">
        <f t="shared" si="57"/>
        <v>4.1325399321104399</v>
      </c>
      <c r="W231" s="13">
        <f t="shared" si="50"/>
        <v>6.3268517995436868E-2</v>
      </c>
      <c r="X231" s="13">
        <f t="shared" si="51"/>
        <v>4.5106915051926988E-2</v>
      </c>
      <c r="Y231" s="13">
        <f t="shared" si="52"/>
        <v>1.816160294350988E-2</v>
      </c>
      <c r="AA231" s="63"/>
      <c r="AB231" s="39"/>
      <c r="AC231" s="39"/>
    </row>
    <row r="232" spans="1:29" hidden="1">
      <c r="A232" s="60">
        <v>1889.07</v>
      </c>
      <c r="B232" s="62">
        <f t="shared" si="53"/>
        <v>1889</v>
      </c>
      <c r="C232" s="62">
        <v>7</v>
      </c>
      <c r="D232" s="59">
        <f t="shared" si="54"/>
        <v>690127</v>
      </c>
      <c r="E232" s="26">
        <v>5.3</v>
      </c>
      <c r="F232" s="24">
        <v>0.22420000000000001</v>
      </c>
      <c r="G232" s="26">
        <v>0.2833</v>
      </c>
      <c r="H232" s="26">
        <v>7.6116519010000001</v>
      </c>
      <c r="I232" s="24">
        <f t="shared" si="55"/>
        <v>1889.5416666666499</v>
      </c>
      <c r="J232" s="15">
        <f>J226*6/12+J238*6/12</f>
        <v>3.4350000000000005</v>
      </c>
      <c r="K232" s="24">
        <f t="shared" si="45"/>
        <v>218.95877815708326</v>
      </c>
      <c r="L232" s="24">
        <f t="shared" si="46"/>
        <v>9.2623694458147305</v>
      </c>
      <c r="M232" s="23">
        <f t="shared" si="56"/>
        <v>627.99750888614585</v>
      </c>
      <c r="N232" s="24">
        <f t="shared" si="47"/>
        <v>11.703966387151263</v>
      </c>
      <c r="O232" s="23">
        <f t="shared" si="48"/>
        <v>33.568244201404745</v>
      </c>
      <c r="P232" s="42">
        <f t="shared" si="42"/>
        <v>16.889214491107523</v>
      </c>
      <c r="Q232" s="25"/>
      <c r="R232" s="41">
        <f t="shared" si="43"/>
        <v>21.675368705170975</v>
      </c>
      <c r="S232" s="41"/>
      <c r="T232" s="40">
        <f t="shared" si="44"/>
        <v>1.7653549602927893E-2</v>
      </c>
      <c r="U232" s="15">
        <f t="shared" si="49"/>
        <v>1.003072376997389</v>
      </c>
      <c r="V232" s="15">
        <f t="shared" si="57"/>
        <v>4.1452451601599059</v>
      </c>
      <c r="W232" s="13">
        <f t="shared" si="50"/>
        <v>6.7585212009594775E-2</v>
      </c>
      <c r="X232" s="13">
        <f t="shared" si="51"/>
        <v>4.363725864485013E-2</v>
      </c>
      <c r="Y232" s="13">
        <f t="shared" si="52"/>
        <v>2.3947953364744645E-2</v>
      </c>
      <c r="AA232" s="63"/>
      <c r="AB232" s="39"/>
      <c r="AC232" s="39"/>
    </row>
    <row r="233" spans="1:29" hidden="1">
      <c r="A233" s="60">
        <v>1889.08</v>
      </c>
      <c r="B233" s="62">
        <f t="shared" si="53"/>
        <v>1889</v>
      </c>
      <c r="C233" s="62">
        <v>8</v>
      </c>
      <c r="D233" s="59">
        <f t="shared" si="54"/>
        <v>690158</v>
      </c>
      <c r="E233" s="26">
        <v>5.37</v>
      </c>
      <c r="F233" s="24">
        <v>0.2233</v>
      </c>
      <c r="G233" s="26">
        <v>0.28670000000000001</v>
      </c>
      <c r="H233" s="26">
        <v>7.6116519010000001</v>
      </c>
      <c r="I233" s="24">
        <f t="shared" si="55"/>
        <v>1889.6249999999832</v>
      </c>
      <c r="J233" s="15">
        <f>J226*5/12+J238*7/12</f>
        <v>3.4325000000000001</v>
      </c>
      <c r="K233" s="24">
        <f t="shared" si="45"/>
        <v>221.8506865478372</v>
      </c>
      <c r="L233" s="24">
        <f t="shared" si="46"/>
        <v>9.2251877665050355</v>
      </c>
      <c r="M233" s="23">
        <f t="shared" si="56"/>
        <v>638.49671881065285</v>
      </c>
      <c r="N233" s="24">
        <f t="shared" si="47"/>
        <v>11.844430508987882</v>
      </c>
      <c r="O233" s="23">
        <f t="shared" si="48"/>
        <v>34.088828544322936</v>
      </c>
      <c r="P233" s="42">
        <f t="shared" si="42"/>
        <v>17.131853975345731</v>
      </c>
      <c r="Q233" s="25"/>
      <c r="R233" s="41">
        <f t="shared" si="43"/>
        <v>21.973135389628169</v>
      </c>
      <c r="S233" s="41"/>
      <c r="T233" s="40">
        <f t="shared" si="44"/>
        <v>1.6839963503965161E-2</v>
      </c>
      <c r="U233" s="15">
        <f t="shared" si="49"/>
        <v>1.0030703183591692</v>
      </c>
      <c r="V233" s="15">
        <f t="shared" si="57"/>
        <v>4.157980916038519</v>
      </c>
      <c r="W233" s="13">
        <f t="shared" si="50"/>
        <v>6.7390705049081179E-2</v>
      </c>
      <c r="X233" s="13">
        <f t="shared" si="51"/>
        <v>4.2188412475791415E-2</v>
      </c>
      <c r="Y233" s="13">
        <f t="shared" si="52"/>
        <v>2.5202292573289764E-2</v>
      </c>
      <c r="AA233" s="63"/>
      <c r="AB233" s="39"/>
      <c r="AC233" s="39"/>
    </row>
    <row r="234" spans="1:29" hidden="1">
      <c r="A234" s="60">
        <v>1889.09</v>
      </c>
      <c r="B234" s="62">
        <f t="shared" si="53"/>
        <v>1889</v>
      </c>
      <c r="C234" s="62">
        <v>9</v>
      </c>
      <c r="D234" s="59">
        <f t="shared" si="54"/>
        <v>690189</v>
      </c>
      <c r="E234" s="26">
        <v>5.5</v>
      </c>
      <c r="F234" s="24">
        <v>0.2225</v>
      </c>
      <c r="G234" s="26">
        <v>0.28999999999999998</v>
      </c>
      <c r="H234" s="26">
        <v>7.7067928930000003</v>
      </c>
      <c r="I234" s="24">
        <f t="shared" si="55"/>
        <v>1889.7083333333164</v>
      </c>
      <c r="J234" s="15">
        <f>J226*4/12+J238*8/12</f>
        <v>3.4299999999999997</v>
      </c>
      <c r="K234" s="24">
        <f t="shared" si="45"/>
        <v>224.41630701804823</v>
      </c>
      <c r="L234" s="24">
        <f t="shared" si="46"/>
        <v>9.0786596930028605</v>
      </c>
      <c r="M234" s="23">
        <f t="shared" si="56"/>
        <v>648.05809612129224</v>
      </c>
      <c r="N234" s="24">
        <f t="shared" si="47"/>
        <v>11.832859824587997</v>
      </c>
      <c r="O234" s="23">
        <f t="shared" si="48"/>
        <v>34.170335977304497</v>
      </c>
      <c r="P234" s="42">
        <f t="shared" si="42"/>
        <v>17.350788026348603</v>
      </c>
      <c r="Q234" s="25"/>
      <c r="R234" s="41">
        <f t="shared" si="43"/>
        <v>22.236764738619282</v>
      </c>
      <c r="S234" s="41"/>
      <c r="T234" s="40">
        <f t="shared" si="44"/>
        <v>1.3960101329211376E-2</v>
      </c>
      <c r="U234" s="15">
        <f t="shared" si="49"/>
        <v>1.0030682597249694</v>
      </c>
      <c r="V234" s="15">
        <f t="shared" si="57"/>
        <v>4.1192590235257391</v>
      </c>
      <c r="W234" s="13">
        <f t="shared" si="50"/>
        <v>6.0867239445564492E-2</v>
      </c>
      <c r="X234" s="13">
        <f t="shared" si="51"/>
        <v>3.9418328540952619E-2</v>
      </c>
      <c r="Y234" s="13">
        <f t="shared" si="52"/>
        <v>2.1448910904611873E-2</v>
      </c>
      <c r="AA234" s="63"/>
      <c r="AB234" s="39"/>
      <c r="AC234" s="39"/>
    </row>
    <row r="235" spans="1:29" hidden="1">
      <c r="A235" s="60">
        <v>1889.1</v>
      </c>
      <c r="B235" s="62">
        <f t="shared" si="53"/>
        <v>1889</v>
      </c>
      <c r="C235" s="62">
        <v>10</v>
      </c>
      <c r="D235" s="59">
        <f t="shared" si="54"/>
        <v>690219</v>
      </c>
      <c r="E235" s="26">
        <v>5.4</v>
      </c>
      <c r="F235" s="24">
        <v>0.22170000000000001</v>
      </c>
      <c r="G235" s="26">
        <v>0.29330000000000001</v>
      </c>
      <c r="H235" s="26">
        <v>7.7067928930000003</v>
      </c>
      <c r="I235" s="24">
        <f t="shared" si="55"/>
        <v>1889.7916666666497</v>
      </c>
      <c r="J235" s="15">
        <f>J226*3/12+J238*9/12</f>
        <v>3.4275000000000002</v>
      </c>
      <c r="K235" s="24">
        <f t="shared" si="45"/>
        <v>220.33601052681101</v>
      </c>
      <c r="L235" s="24">
        <f t="shared" si="46"/>
        <v>9.0460173210729611</v>
      </c>
      <c r="M235" s="23">
        <f t="shared" si="56"/>
        <v>638.45210770560357</v>
      </c>
      <c r="N235" s="24">
        <f t="shared" si="47"/>
        <v>11.967509608798826</v>
      </c>
      <c r="O235" s="23">
        <f t="shared" si="48"/>
        <v>34.677407998158053</v>
      </c>
      <c r="P235" s="42">
        <f t="shared" si="42"/>
        <v>17.05321440295549</v>
      </c>
      <c r="Q235" s="25"/>
      <c r="R235" s="41">
        <f t="shared" si="43"/>
        <v>21.840470810168508</v>
      </c>
      <c r="S235" s="41"/>
      <c r="T235" s="40">
        <f t="shared" si="44"/>
        <v>9.5907592579842077E-3</v>
      </c>
      <c r="U235" s="15">
        <f t="shared" si="49"/>
        <v>1.0030662010947902</v>
      </c>
      <c r="V235" s="15">
        <f t="shared" si="57"/>
        <v>4.1318979800843403</v>
      </c>
      <c r="W235" s="13">
        <f t="shared" si="50"/>
        <v>6.092296094744909E-2</v>
      </c>
      <c r="X235" s="13">
        <f t="shared" si="51"/>
        <v>3.8043920536298348E-2</v>
      </c>
      <c r="Y235" s="13">
        <f t="shared" si="52"/>
        <v>2.2879040411150742E-2</v>
      </c>
      <c r="AA235" s="63"/>
      <c r="AB235" s="39"/>
      <c r="AC235" s="39"/>
    </row>
    <row r="236" spans="1:29" hidden="1">
      <c r="A236" s="60">
        <v>1889.11</v>
      </c>
      <c r="B236" s="62">
        <f t="shared" si="53"/>
        <v>1889</v>
      </c>
      <c r="C236" s="62">
        <v>11</v>
      </c>
      <c r="D236" s="59">
        <f t="shared" si="54"/>
        <v>690250</v>
      </c>
      <c r="E236" s="26">
        <v>5.35</v>
      </c>
      <c r="F236" s="24">
        <v>0.2208</v>
      </c>
      <c r="G236" s="26">
        <v>0.29670000000000002</v>
      </c>
      <c r="H236" s="26">
        <v>7.7067928930000003</v>
      </c>
      <c r="I236" s="24">
        <f t="shared" si="55"/>
        <v>1889.8749999999829</v>
      </c>
      <c r="J236" s="15">
        <f>J226*2/12+J238*10/12</f>
        <v>3.4250000000000003</v>
      </c>
      <c r="K236" s="24">
        <f t="shared" si="45"/>
        <v>218.29586228119237</v>
      </c>
      <c r="L236" s="24">
        <f t="shared" si="46"/>
        <v>9.0092946526518283</v>
      </c>
      <c r="M236" s="23">
        <f t="shared" si="56"/>
        <v>634.71598055680772</v>
      </c>
      <c r="N236" s="24">
        <f t="shared" si="47"/>
        <v>12.106239689500892</v>
      </c>
      <c r="O236" s="23">
        <f t="shared" si="48"/>
        <v>35.200043258169131</v>
      </c>
      <c r="P236" s="42">
        <f t="shared" si="42"/>
        <v>16.906021170249371</v>
      </c>
      <c r="Q236" s="25"/>
      <c r="R236" s="41">
        <f t="shared" si="43"/>
        <v>21.638643677166321</v>
      </c>
      <c r="S236" s="41"/>
      <c r="T236" s="40">
        <f t="shared" si="44"/>
        <v>5.0333918368153513E-3</v>
      </c>
      <c r="U236" s="15">
        <f t="shared" si="49"/>
        <v>1.0030641424686324</v>
      </c>
      <c r="V236" s="15">
        <f t="shared" si="57"/>
        <v>4.1445672101944364</v>
      </c>
      <c r="W236" s="13">
        <f t="shared" si="50"/>
        <v>6.2520222349584431E-2</v>
      </c>
      <c r="X236" s="13">
        <f t="shared" si="51"/>
        <v>3.6687601738395026E-2</v>
      </c>
      <c r="Y236" s="13">
        <f t="shared" si="52"/>
        <v>2.5832620611189405E-2</v>
      </c>
      <c r="AA236" s="63"/>
      <c r="AB236" s="39"/>
      <c r="AC236" s="39"/>
    </row>
    <row r="237" spans="1:29" hidden="1">
      <c r="A237" s="60">
        <v>1889.12</v>
      </c>
      <c r="B237" s="62">
        <f t="shared" si="53"/>
        <v>1889</v>
      </c>
      <c r="C237" s="62">
        <v>12</v>
      </c>
      <c r="D237" s="59">
        <f t="shared" si="54"/>
        <v>690280</v>
      </c>
      <c r="E237" s="26">
        <v>5.32</v>
      </c>
      <c r="F237" s="24">
        <v>0.22</v>
      </c>
      <c r="G237" s="26">
        <v>0.3</v>
      </c>
      <c r="H237" s="26">
        <v>7.8019419829999999</v>
      </c>
      <c r="I237" s="24">
        <f t="shared" si="55"/>
        <v>1889.9583333333162</v>
      </c>
      <c r="J237" s="15">
        <f>J226*1/12+J238*11/12</f>
        <v>3.4224999999999999</v>
      </c>
      <c r="K237" s="24">
        <f t="shared" si="45"/>
        <v>214.42446042859794</v>
      </c>
      <c r="L237" s="24">
        <f t="shared" si="46"/>
        <v>8.8671769350172056</v>
      </c>
      <c r="M237" s="23">
        <f t="shared" si="56"/>
        <v>625.60802483577277</v>
      </c>
      <c r="N237" s="24">
        <f t="shared" si="47"/>
        <v>12.091604911387099</v>
      </c>
      <c r="O237" s="23">
        <f t="shared" si="48"/>
        <v>35.278648017054849</v>
      </c>
      <c r="P237" s="42">
        <f t="shared" si="42"/>
        <v>16.610338076603394</v>
      </c>
      <c r="Q237" s="25"/>
      <c r="R237" s="41">
        <f t="shared" si="43"/>
        <v>21.248155988127657</v>
      </c>
      <c r="S237" s="41"/>
      <c r="T237" s="40">
        <f t="shared" si="44"/>
        <v>4.3897649033883823E-3</v>
      </c>
      <c r="U237" s="15">
        <f t="shared" si="49"/>
        <v>1.0030620838464972</v>
      </c>
      <c r="V237" s="15">
        <f t="shared" si="57"/>
        <v>4.1065665379782672</v>
      </c>
      <c r="W237" s="13">
        <f t="shared" si="50"/>
        <v>5.5603778877094223E-2</v>
      </c>
      <c r="X237" s="13">
        <f t="shared" si="51"/>
        <v>3.6620242497589439E-2</v>
      </c>
      <c r="Y237" s="13">
        <f t="shared" si="52"/>
        <v>1.8983536379504784E-2</v>
      </c>
      <c r="AA237" s="63"/>
      <c r="AB237" s="39"/>
      <c r="AC237" s="39"/>
    </row>
    <row r="238" spans="1:29" hidden="1">
      <c r="A238" s="60">
        <v>1890.01</v>
      </c>
      <c r="B238" s="62">
        <f t="shared" si="53"/>
        <v>1890</v>
      </c>
      <c r="C238" s="62">
        <v>1</v>
      </c>
      <c r="D238" s="59">
        <f t="shared" si="54"/>
        <v>690311</v>
      </c>
      <c r="E238" s="26">
        <v>5.38</v>
      </c>
      <c r="F238" s="24">
        <v>0.22</v>
      </c>
      <c r="G238" s="26">
        <v>0.29920000000000002</v>
      </c>
      <c r="H238" s="26">
        <v>7.6116519010000001</v>
      </c>
      <c r="I238" s="24">
        <f t="shared" si="55"/>
        <v>1890.0416666666495</v>
      </c>
      <c r="J238" s="15">
        <v>3.42</v>
      </c>
      <c r="K238" s="24">
        <f t="shared" si="45"/>
        <v>222.2638163179449</v>
      </c>
      <c r="L238" s="24">
        <f t="shared" si="46"/>
        <v>9.088854942369494</v>
      </c>
      <c r="M238" s="23">
        <f t="shared" si="56"/>
        <v>650.69006223740655</v>
      </c>
      <c r="N238" s="24">
        <f t="shared" si="47"/>
        <v>12.360842721622513</v>
      </c>
      <c r="O238" s="23">
        <f t="shared" si="48"/>
        <v>36.187075580191831</v>
      </c>
      <c r="P238" s="42">
        <f t="shared" si="42"/>
        <v>17.220071982181903</v>
      </c>
      <c r="Q238" s="25"/>
      <c r="R238" s="41">
        <f t="shared" si="43"/>
        <v>22.01548632674163</v>
      </c>
      <c r="S238" s="41"/>
      <c r="T238" s="40">
        <f t="shared" si="44"/>
        <v>-2.9555589998916665E-3</v>
      </c>
      <c r="U238" s="15">
        <f t="shared" si="49"/>
        <v>1.0014510943480162</v>
      </c>
      <c r="V238" s="15">
        <f t="shared" si="57"/>
        <v>4.2221190609680992</v>
      </c>
      <c r="W238" s="13">
        <f t="shared" si="50"/>
        <v>5.3163830437164883E-2</v>
      </c>
      <c r="X238" s="13">
        <f t="shared" si="51"/>
        <v>3.3981739109766762E-2</v>
      </c>
      <c r="Y238" s="13">
        <f t="shared" si="52"/>
        <v>1.9182091327398121E-2</v>
      </c>
      <c r="AA238" s="63"/>
      <c r="AB238" s="39"/>
      <c r="AC238" s="39"/>
    </row>
    <row r="239" spans="1:29" hidden="1">
      <c r="A239" s="60">
        <v>1890.02</v>
      </c>
      <c r="B239" s="62">
        <f t="shared" si="53"/>
        <v>1890</v>
      </c>
      <c r="C239" s="62">
        <v>2</v>
      </c>
      <c r="D239" s="59">
        <f t="shared" si="54"/>
        <v>690342</v>
      </c>
      <c r="E239" s="26">
        <v>5.32</v>
      </c>
      <c r="F239" s="24">
        <v>0.22</v>
      </c>
      <c r="G239" s="26">
        <v>0.29830000000000001</v>
      </c>
      <c r="H239" s="26">
        <v>7.6116519010000001</v>
      </c>
      <c r="I239" s="24">
        <f t="shared" si="55"/>
        <v>1890.1249999999827</v>
      </c>
      <c r="J239" s="15">
        <f>J238*11/12+J250*1/12</f>
        <v>3.4366666666666665</v>
      </c>
      <c r="K239" s="24">
        <f t="shared" si="45"/>
        <v>219.78503769729869</v>
      </c>
      <c r="L239" s="24">
        <f t="shared" si="46"/>
        <v>9.088854942369494</v>
      </c>
      <c r="M239" s="23">
        <f t="shared" si="56"/>
        <v>645.65064106146633</v>
      </c>
      <c r="N239" s="24">
        <f t="shared" si="47"/>
        <v>12.323661042312818</v>
      </c>
      <c r="O239" s="23">
        <f t="shared" si="48"/>
        <v>36.202553802375071</v>
      </c>
      <c r="P239" s="42">
        <f t="shared" si="42"/>
        <v>17.026814982671411</v>
      </c>
      <c r="Q239" s="25"/>
      <c r="R239" s="41">
        <f t="shared" si="43"/>
        <v>21.755939559525405</v>
      </c>
      <c r="S239" s="41"/>
      <c r="T239" s="40">
        <f t="shared" si="44"/>
        <v>-2.4631020800412462E-3</v>
      </c>
      <c r="U239" s="15">
        <f t="shared" si="49"/>
        <v>1.0014660798155122</v>
      </c>
      <c r="V239" s="15">
        <f t="shared" si="57"/>
        <v>4.2282457540741216</v>
      </c>
      <c r="W239" s="13">
        <f t="shared" si="50"/>
        <v>5.4922624918724683E-2</v>
      </c>
      <c r="X239" s="13">
        <f t="shared" si="51"/>
        <v>3.2901738937891167E-2</v>
      </c>
      <c r="Y239" s="13">
        <f t="shared" si="52"/>
        <v>2.2020885980833516E-2</v>
      </c>
      <c r="AA239" s="63"/>
      <c r="AB239" s="39"/>
      <c r="AC239" s="39"/>
    </row>
    <row r="240" spans="1:29" hidden="1">
      <c r="A240" s="60">
        <v>1890.03</v>
      </c>
      <c r="B240" s="62">
        <f t="shared" si="53"/>
        <v>1890</v>
      </c>
      <c r="C240" s="62">
        <v>3</v>
      </c>
      <c r="D240" s="59">
        <f t="shared" si="54"/>
        <v>690370</v>
      </c>
      <c r="E240" s="26">
        <v>5.28</v>
      </c>
      <c r="F240" s="24">
        <v>0.22</v>
      </c>
      <c r="G240" s="26">
        <v>0.29749999999999999</v>
      </c>
      <c r="H240" s="26">
        <v>7.6116519010000001</v>
      </c>
      <c r="I240" s="24">
        <f t="shared" si="55"/>
        <v>1890.208333333316</v>
      </c>
      <c r="J240" s="15">
        <f>J238*10/12+J250*2/12</f>
        <v>3.4533333333333336</v>
      </c>
      <c r="K240" s="24">
        <f t="shared" si="45"/>
        <v>218.13251861686786</v>
      </c>
      <c r="L240" s="24">
        <f t="shared" si="46"/>
        <v>9.088854942369494</v>
      </c>
      <c r="M240" s="23">
        <f t="shared" si="56"/>
        <v>643.02111150827102</v>
      </c>
      <c r="N240" s="24">
        <f t="shared" si="47"/>
        <v>12.290610660704202</v>
      </c>
      <c r="O240" s="23">
        <f t="shared" si="48"/>
        <v>36.230829673051254</v>
      </c>
      <c r="P240" s="42">
        <f t="shared" si="42"/>
        <v>16.901122288589907</v>
      </c>
      <c r="Q240" s="25"/>
      <c r="R240" s="41">
        <f t="shared" si="43"/>
        <v>21.582789932235606</v>
      </c>
      <c r="S240" s="41"/>
      <c r="T240" s="40">
        <f t="shared" si="44"/>
        <v>-3.1144040035788328E-3</v>
      </c>
      <c r="U240" s="15">
        <f t="shared" si="49"/>
        <v>1.0014810640939893</v>
      </c>
      <c r="V240" s="15">
        <f t="shared" si="57"/>
        <v>4.2344446998291945</v>
      </c>
      <c r="W240" s="13">
        <f t="shared" si="50"/>
        <v>5.6526328677811932E-2</v>
      </c>
      <c r="X240" s="13">
        <f t="shared" si="51"/>
        <v>3.3057381066337488E-2</v>
      </c>
      <c r="Y240" s="13">
        <f t="shared" si="52"/>
        <v>2.3468947611474444E-2</v>
      </c>
      <c r="AA240" s="63"/>
      <c r="AB240" s="39"/>
      <c r="AC240" s="39"/>
    </row>
    <row r="241" spans="1:29" hidden="1">
      <c r="A241" s="60">
        <v>1890.04</v>
      </c>
      <c r="B241" s="62">
        <f t="shared" si="53"/>
        <v>1890</v>
      </c>
      <c r="C241" s="62">
        <v>4</v>
      </c>
      <c r="D241" s="59">
        <f t="shared" si="54"/>
        <v>690401</v>
      </c>
      <c r="E241" s="26">
        <v>5.39</v>
      </c>
      <c r="F241" s="24">
        <v>0.22</v>
      </c>
      <c r="G241" s="26">
        <v>0.29670000000000002</v>
      </c>
      <c r="H241" s="26">
        <v>7.6116519010000001</v>
      </c>
      <c r="I241" s="24">
        <f t="shared" si="55"/>
        <v>1890.2916666666492</v>
      </c>
      <c r="J241" s="15">
        <f>J238*9/12+J250*3/12</f>
        <v>3.4699999999999998</v>
      </c>
      <c r="K241" s="24">
        <f t="shared" si="45"/>
        <v>222.6769460880526</v>
      </c>
      <c r="L241" s="24">
        <f t="shared" si="46"/>
        <v>9.088854942369494</v>
      </c>
      <c r="M241" s="23">
        <f t="shared" si="56"/>
        <v>658.65009685743041</v>
      </c>
      <c r="N241" s="24">
        <f t="shared" si="47"/>
        <v>12.257560279095586</v>
      </c>
      <c r="O241" s="23">
        <f t="shared" si="48"/>
        <v>36.256304960593617</v>
      </c>
      <c r="P241" s="42">
        <f t="shared" si="42"/>
        <v>17.257854542603198</v>
      </c>
      <c r="Q241" s="25"/>
      <c r="R241" s="41">
        <f t="shared" si="43"/>
        <v>22.023576461344529</v>
      </c>
      <c r="S241" s="41"/>
      <c r="T241" s="40">
        <f t="shared" si="44"/>
        <v>-7.5703300803300205E-4</v>
      </c>
      <c r="U241" s="15">
        <f t="shared" si="49"/>
        <v>1.0014960471849268</v>
      </c>
      <c r="V241" s="15">
        <f t="shared" si="57"/>
        <v>4.2407161838320944</v>
      </c>
      <c r="W241" s="13">
        <f t="shared" si="50"/>
        <v>5.5663849243016372E-2</v>
      </c>
      <c r="X241" s="13">
        <f t="shared" si="51"/>
        <v>3.3211150243813048E-2</v>
      </c>
      <c r="Y241" s="13">
        <f t="shared" si="52"/>
        <v>2.2452698999203324E-2</v>
      </c>
      <c r="AA241" s="63"/>
      <c r="AB241" s="39"/>
      <c r="AC241" s="39"/>
    </row>
    <row r="242" spans="1:29" hidden="1">
      <c r="A242" s="60">
        <v>1890.05</v>
      </c>
      <c r="B242" s="62">
        <f t="shared" si="53"/>
        <v>1890</v>
      </c>
      <c r="C242" s="62">
        <v>5</v>
      </c>
      <c r="D242" s="59">
        <f t="shared" si="54"/>
        <v>690431</v>
      </c>
      <c r="E242" s="26">
        <v>5.62</v>
      </c>
      <c r="F242" s="24">
        <v>0.22</v>
      </c>
      <c r="G242" s="26">
        <v>0.29580000000000001</v>
      </c>
      <c r="H242" s="26">
        <v>7.7067928930000003</v>
      </c>
      <c r="I242" s="24">
        <f t="shared" si="55"/>
        <v>1890.3749999999825</v>
      </c>
      <c r="J242" s="15">
        <f>J238*8/12+J250*4/12</f>
        <v>3.4866666666666664</v>
      </c>
      <c r="K242" s="24">
        <f t="shared" si="45"/>
        <v>229.31266280753294</v>
      </c>
      <c r="L242" s="24">
        <f t="shared" si="46"/>
        <v>8.9766522807219289</v>
      </c>
      <c r="M242" s="23">
        <f t="shared" si="56"/>
        <v>680.49035297713601</v>
      </c>
      <c r="N242" s="24">
        <f t="shared" si="47"/>
        <v>12.069517021079758</v>
      </c>
      <c r="O242" s="23">
        <f t="shared" si="48"/>
        <v>35.816556300825056</v>
      </c>
      <c r="P242" s="42">
        <f t="shared" si="42"/>
        <v>17.786430487858624</v>
      </c>
      <c r="Q242" s="25"/>
      <c r="R242" s="41">
        <f t="shared" si="43"/>
        <v>22.677242329476815</v>
      </c>
      <c r="S242" s="41"/>
      <c r="T242" s="40">
        <f t="shared" si="44"/>
        <v>1.4888374225166395E-3</v>
      </c>
      <c r="U242" s="15">
        <f t="shared" si="49"/>
        <v>1.0015110290898022</v>
      </c>
      <c r="V242" s="15">
        <f t="shared" si="57"/>
        <v>4.1946301842867291</v>
      </c>
      <c r="W242" s="13">
        <f t="shared" si="50"/>
        <v>5.002171534259392E-2</v>
      </c>
      <c r="X242" s="13">
        <f t="shared" si="51"/>
        <v>3.7143716427277651E-2</v>
      </c>
      <c r="Y242" s="13">
        <f t="shared" si="52"/>
        <v>1.2877998915316269E-2</v>
      </c>
      <c r="AA242" s="63"/>
      <c r="AB242" s="39"/>
      <c r="AC242" s="39"/>
    </row>
    <row r="243" spans="1:29" hidden="1">
      <c r="A243" s="60">
        <v>1890.06</v>
      </c>
      <c r="B243" s="62">
        <f t="shared" si="53"/>
        <v>1890</v>
      </c>
      <c r="C243" s="62">
        <v>6</v>
      </c>
      <c r="D243" s="59">
        <f t="shared" si="54"/>
        <v>690462</v>
      </c>
      <c r="E243" s="26">
        <v>5.58</v>
      </c>
      <c r="F243" s="24">
        <v>0.22</v>
      </c>
      <c r="G243" s="26">
        <v>0.29499999999999998</v>
      </c>
      <c r="H243" s="26">
        <v>7.7067928930000003</v>
      </c>
      <c r="I243" s="24">
        <f t="shared" si="55"/>
        <v>1890.4583333333157</v>
      </c>
      <c r="J243" s="15">
        <f>J238*7/12+J250*5/12</f>
        <v>3.5033333333333334</v>
      </c>
      <c r="K243" s="24">
        <f t="shared" si="45"/>
        <v>227.68054421103801</v>
      </c>
      <c r="L243" s="24">
        <f t="shared" si="46"/>
        <v>8.9766522807219289</v>
      </c>
      <c r="M243" s="23">
        <f t="shared" si="56"/>
        <v>677.86687296862385</v>
      </c>
      <c r="N243" s="24">
        <f t="shared" si="47"/>
        <v>12.03687464914986</v>
      </c>
      <c r="O243" s="23">
        <f t="shared" si="48"/>
        <v>35.837047943681732</v>
      </c>
      <c r="P243" s="42">
        <f t="shared" si="42"/>
        <v>17.684360844450165</v>
      </c>
      <c r="Q243" s="25"/>
      <c r="R243" s="41">
        <f t="shared" si="43"/>
        <v>22.525314186078063</v>
      </c>
      <c r="S243" s="41"/>
      <c r="T243" s="40">
        <f t="shared" si="44"/>
        <v>3.6494746472915951E-3</v>
      </c>
      <c r="U243" s="15">
        <f t="shared" si="49"/>
        <v>1.0015260098100913</v>
      </c>
      <c r="V243" s="15">
        <f t="shared" si="57"/>
        <v>4.200968392516149</v>
      </c>
      <c r="W243" s="13">
        <f t="shared" si="50"/>
        <v>4.8919622526198081E-2</v>
      </c>
      <c r="X243" s="13">
        <f t="shared" si="51"/>
        <v>3.8567883928620983E-2</v>
      </c>
      <c r="Y243" s="13">
        <f t="shared" si="52"/>
        <v>1.0351738597577098E-2</v>
      </c>
      <c r="AA243" s="63"/>
      <c r="AB243" s="39"/>
      <c r="AC243" s="39"/>
    </row>
    <row r="244" spans="1:29" hidden="1">
      <c r="A244" s="60">
        <v>1890.07</v>
      </c>
      <c r="B244" s="62">
        <f t="shared" si="53"/>
        <v>1890</v>
      </c>
      <c r="C244" s="62">
        <v>7</v>
      </c>
      <c r="D244" s="59">
        <f t="shared" si="54"/>
        <v>690492</v>
      </c>
      <c r="E244" s="26">
        <v>5.54</v>
      </c>
      <c r="F244" s="24">
        <v>0.22</v>
      </c>
      <c r="G244" s="26">
        <v>0.29420000000000002</v>
      </c>
      <c r="H244" s="26">
        <v>7.7067928930000003</v>
      </c>
      <c r="I244" s="24">
        <f t="shared" si="55"/>
        <v>1890.541666666649</v>
      </c>
      <c r="J244" s="15">
        <f>J238*6/12+J250*6/12</f>
        <v>3.5199999999999996</v>
      </c>
      <c r="K244" s="24">
        <f t="shared" si="45"/>
        <v>226.04842561454313</v>
      </c>
      <c r="L244" s="24">
        <f t="shared" si="46"/>
        <v>8.9766522807219289</v>
      </c>
      <c r="M244" s="23">
        <f t="shared" si="56"/>
        <v>675.2347734021389</v>
      </c>
      <c r="N244" s="24">
        <f t="shared" si="47"/>
        <v>12.004232277219963</v>
      </c>
      <c r="O244" s="23">
        <f t="shared" si="48"/>
        <v>35.858135439514307</v>
      </c>
      <c r="P244" s="42">
        <f t="shared" si="42"/>
        <v>17.589295440864863</v>
      </c>
      <c r="Q244" s="25"/>
      <c r="R244" s="41">
        <f t="shared" si="43"/>
        <v>22.381223142941998</v>
      </c>
      <c r="S244" s="41"/>
      <c r="T244" s="40">
        <f t="shared" si="44"/>
        <v>3.7884300307325924E-3</v>
      </c>
      <c r="U244" s="15">
        <f t="shared" si="49"/>
        <v>1.0015409893472669</v>
      </c>
      <c r="V244" s="15">
        <f t="shared" si="57"/>
        <v>4.2073791114950119</v>
      </c>
      <c r="W244" s="13">
        <f t="shared" si="50"/>
        <v>4.8431560238712645E-2</v>
      </c>
      <c r="X244" s="13">
        <f t="shared" si="51"/>
        <v>3.7442974683895569E-2</v>
      </c>
      <c r="Y244" s="13">
        <f t="shared" si="52"/>
        <v>1.0988585554817076E-2</v>
      </c>
      <c r="AA244" s="63"/>
      <c r="AB244" s="39"/>
      <c r="AC244" s="39"/>
    </row>
    <row r="245" spans="1:29" hidden="1">
      <c r="A245" s="60">
        <v>1890.08</v>
      </c>
      <c r="B245" s="62">
        <f t="shared" si="53"/>
        <v>1890</v>
      </c>
      <c r="C245" s="62">
        <v>8</v>
      </c>
      <c r="D245" s="59">
        <f t="shared" si="54"/>
        <v>690523</v>
      </c>
      <c r="E245" s="26">
        <v>5.41</v>
      </c>
      <c r="F245" s="24">
        <v>0.22</v>
      </c>
      <c r="G245" s="26">
        <v>0.29330000000000001</v>
      </c>
      <c r="H245" s="26">
        <v>7.9922320659999997</v>
      </c>
      <c r="I245" s="24">
        <f t="shared" si="55"/>
        <v>1890.6249999999823</v>
      </c>
      <c r="J245" s="15">
        <f>J238*5/12+J250*7/12</f>
        <v>3.5366666666666671</v>
      </c>
      <c r="K245" s="24">
        <f t="shared" si="45"/>
        <v>212.86026055690363</v>
      </c>
      <c r="L245" s="24">
        <f t="shared" si="46"/>
        <v>8.656054957951719</v>
      </c>
      <c r="M245" s="23">
        <f t="shared" si="56"/>
        <v>637.99480953572879</v>
      </c>
      <c r="N245" s="24">
        <f t="shared" si="47"/>
        <v>11.540095087123815</v>
      </c>
      <c r="O245" s="23">
        <f t="shared" si="48"/>
        <v>34.588517123258647</v>
      </c>
      <c r="P245" s="42">
        <f t="shared" si="42"/>
        <v>16.596791133979099</v>
      </c>
      <c r="Q245" s="25"/>
      <c r="R245" s="41">
        <f t="shared" si="43"/>
        <v>21.097417913470924</v>
      </c>
      <c r="S245" s="41"/>
      <c r="T245" s="40">
        <f t="shared" si="44"/>
        <v>1.0599942338932966E-2</v>
      </c>
      <c r="U245" s="15">
        <f t="shared" si="49"/>
        <v>1.0015559677028012</v>
      </c>
      <c r="V245" s="15">
        <f t="shared" si="57"/>
        <v>4.0633663238947353</v>
      </c>
      <c r="W245" s="13">
        <f t="shared" si="50"/>
        <v>5.7523024341116669E-2</v>
      </c>
      <c r="X245" s="13">
        <f t="shared" si="51"/>
        <v>4.26487529392785E-2</v>
      </c>
      <c r="Y245" s="13">
        <f t="shared" si="52"/>
        <v>1.4874271401838168E-2</v>
      </c>
      <c r="AA245" s="63"/>
      <c r="AB245" s="39"/>
      <c r="AC245" s="39"/>
    </row>
    <row r="246" spans="1:29" hidden="1">
      <c r="A246" s="60">
        <v>1890.09</v>
      </c>
      <c r="B246" s="62">
        <f t="shared" si="53"/>
        <v>1890</v>
      </c>
      <c r="C246" s="62">
        <v>9</v>
      </c>
      <c r="D246" s="59">
        <f t="shared" si="54"/>
        <v>690554</v>
      </c>
      <c r="E246" s="26">
        <v>5.32</v>
      </c>
      <c r="F246" s="24">
        <v>0.22</v>
      </c>
      <c r="G246" s="26">
        <v>0.29249999999999998</v>
      </c>
      <c r="H246" s="26">
        <v>8.0873811569999994</v>
      </c>
      <c r="I246" s="24">
        <f t="shared" si="55"/>
        <v>1890.7083333333155</v>
      </c>
      <c r="J246" s="15">
        <f>J238*4/12+J250*8/12</f>
        <v>3.5533333333333337</v>
      </c>
      <c r="K246" s="24">
        <f t="shared" si="45"/>
        <v>206.85648017863051</v>
      </c>
      <c r="L246" s="24">
        <f t="shared" si="46"/>
        <v>8.5542153457328407</v>
      </c>
      <c r="M246" s="23">
        <f t="shared" si="56"/>
        <v>622.13658736571529</v>
      </c>
      <c r="N246" s="24">
        <f t="shared" si="47"/>
        <v>11.373218130122071</v>
      </c>
      <c r="O246" s="23">
        <f t="shared" si="48"/>
        <v>34.205818008359344</v>
      </c>
      <c r="P246" s="42">
        <f t="shared" si="42"/>
        <v>16.169702000615299</v>
      </c>
      <c r="Q246" s="25"/>
      <c r="R246" s="41">
        <f t="shared" si="43"/>
        <v>20.535953743709694</v>
      </c>
      <c r="S246" s="41"/>
      <c r="T246" s="40">
        <f t="shared" si="44"/>
        <v>1.218010758330635E-2</v>
      </c>
      <c r="U246" s="15">
        <f t="shared" si="49"/>
        <v>1.0015709448781633</v>
      </c>
      <c r="V246" s="15">
        <f t="shared" si="57"/>
        <v>4.0218083728124885</v>
      </c>
      <c r="W246" s="13">
        <f t="shared" si="50"/>
        <v>5.6785962529206646E-2</v>
      </c>
      <c r="X246" s="13">
        <f t="shared" si="51"/>
        <v>4.2748953207462304E-2</v>
      </c>
      <c r="Y246" s="13">
        <f t="shared" si="52"/>
        <v>1.4037009321744343E-2</v>
      </c>
      <c r="AA246" s="63"/>
      <c r="AB246" s="39"/>
      <c r="AC246" s="39"/>
    </row>
    <row r="247" spans="1:29" hidden="1">
      <c r="A247" s="60">
        <v>1890.1</v>
      </c>
      <c r="B247" s="62">
        <f t="shared" si="53"/>
        <v>1890</v>
      </c>
      <c r="C247" s="62">
        <v>10</v>
      </c>
      <c r="D247" s="59">
        <f t="shared" si="54"/>
        <v>690584</v>
      </c>
      <c r="E247" s="26">
        <v>5.08</v>
      </c>
      <c r="F247" s="24">
        <v>0.22</v>
      </c>
      <c r="G247" s="26">
        <v>0.29170000000000001</v>
      </c>
      <c r="H247" s="26">
        <v>8.0873811569999994</v>
      </c>
      <c r="I247" s="24">
        <f t="shared" si="55"/>
        <v>1890.7916666666488</v>
      </c>
      <c r="J247" s="15">
        <f>J238*3/12+J250*9/12</f>
        <v>3.57</v>
      </c>
      <c r="K247" s="24">
        <f t="shared" si="45"/>
        <v>197.52460889237651</v>
      </c>
      <c r="L247" s="24">
        <f t="shared" si="46"/>
        <v>8.5542153457328407</v>
      </c>
      <c r="M247" s="23">
        <f t="shared" si="56"/>
        <v>596.21422955881053</v>
      </c>
      <c r="N247" s="24">
        <f t="shared" si="47"/>
        <v>11.342111892501226</v>
      </c>
      <c r="O247" s="23">
        <f t="shared" si="48"/>
        <v>34.235372197304137</v>
      </c>
      <c r="P247" s="42">
        <f t="shared" si="42"/>
        <v>15.482849163344437</v>
      </c>
      <c r="Q247" s="25"/>
      <c r="R247" s="41">
        <f t="shared" si="43"/>
        <v>19.649063391074307</v>
      </c>
      <c r="S247" s="41"/>
      <c r="T247" s="40">
        <f t="shared" si="44"/>
        <v>1.475697776515969E-2</v>
      </c>
      <c r="U247" s="15">
        <f t="shared" si="49"/>
        <v>1.0015859208748206</v>
      </c>
      <c r="V247" s="15">
        <f t="shared" si="57"/>
        <v>4.0281264120767126</v>
      </c>
      <c r="W247" s="13">
        <f t="shared" si="50"/>
        <v>6.6802957605611724E-2</v>
      </c>
      <c r="X247" s="13">
        <f t="shared" si="51"/>
        <v>4.4173154154254712E-2</v>
      </c>
      <c r="Y247" s="13">
        <f t="shared" si="52"/>
        <v>2.2629803451357011E-2</v>
      </c>
      <c r="AA247" s="63"/>
      <c r="AB247" s="39"/>
      <c r="AC247" s="39"/>
    </row>
    <row r="248" spans="1:29" hidden="1">
      <c r="A248" s="60">
        <v>1890.11</v>
      </c>
      <c r="B248" s="62">
        <f t="shared" si="53"/>
        <v>1890</v>
      </c>
      <c r="C248" s="62">
        <v>11</v>
      </c>
      <c r="D248" s="59">
        <f t="shared" si="54"/>
        <v>690615</v>
      </c>
      <c r="E248" s="26">
        <v>4.71</v>
      </c>
      <c r="F248" s="24">
        <v>0.22</v>
      </c>
      <c r="G248" s="26">
        <v>0.2908</v>
      </c>
      <c r="H248" s="26">
        <v>7.8970910740000004</v>
      </c>
      <c r="I248" s="24">
        <f t="shared" si="55"/>
        <v>1890.874999999982</v>
      </c>
      <c r="J248" s="15">
        <f>J238*2/12+J250*10/12</f>
        <v>3.5866666666666669</v>
      </c>
      <c r="K248" s="24">
        <f t="shared" si="45"/>
        <v>187.55090781165276</v>
      </c>
      <c r="L248" s="24">
        <f t="shared" si="46"/>
        <v>8.7603396430071356</v>
      </c>
      <c r="M248" s="23">
        <f t="shared" si="56"/>
        <v>568.312849199065</v>
      </c>
      <c r="N248" s="24">
        <f t="shared" si="47"/>
        <v>11.579576219029434</v>
      </c>
      <c r="O248" s="23">
        <f t="shared" si="48"/>
        <v>35.088190349700241</v>
      </c>
      <c r="P248" s="42">
        <f t="shared" si="42"/>
        <v>14.745043493292801</v>
      </c>
      <c r="Q248" s="25"/>
      <c r="R248" s="41">
        <f t="shared" si="43"/>
        <v>18.703194594453677</v>
      </c>
      <c r="S248" s="41"/>
      <c r="T248" s="40">
        <f t="shared" si="44"/>
        <v>1.4479293188767409E-2</v>
      </c>
      <c r="U248" s="15">
        <f t="shared" si="49"/>
        <v>1.0016008956942393</v>
      </c>
      <c r="V248" s="15">
        <f t="shared" si="57"/>
        <v>4.1317312756751186</v>
      </c>
      <c r="W248" s="13">
        <f t="shared" si="50"/>
        <v>8.0435404955262024E-2</v>
      </c>
      <c r="X248" s="13">
        <f t="shared" si="51"/>
        <v>4.1831556662647928E-2</v>
      </c>
      <c r="Y248" s="13">
        <f t="shared" si="52"/>
        <v>3.8603848292614096E-2</v>
      </c>
      <c r="AA248" s="63"/>
      <c r="AB248" s="39"/>
      <c r="AC248" s="39"/>
    </row>
    <row r="249" spans="1:29" hidden="1">
      <c r="A249" s="60">
        <v>1890.12</v>
      </c>
      <c r="B249" s="62">
        <f t="shared" si="53"/>
        <v>1890</v>
      </c>
      <c r="C249" s="62">
        <v>12</v>
      </c>
      <c r="D249" s="59">
        <f t="shared" si="54"/>
        <v>690645</v>
      </c>
      <c r="E249" s="26">
        <v>4.5999999999999996</v>
      </c>
      <c r="F249" s="24">
        <v>0.22</v>
      </c>
      <c r="G249" s="26">
        <v>0.28999999999999998</v>
      </c>
      <c r="H249" s="26">
        <v>7.8970910740000004</v>
      </c>
      <c r="I249" s="24">
        <f t="shared" si="55"/>
        <v>1890.9583333333153</v>
      </c>
      <c r="J249" s="15">
        <f>J238*1/12+J250*11/12</f>
        <v>3.6033333333333335</v>
      </c>
      <c r="K249" s="24">
        <f t="shared" si="45"/>
        <v>183.17073799014921</v>
      </c>
      <c r="L249" s="24">
        <f t="shared" si="46"/>
        <v>8.7603396430071356</v>
      </c>
      <c r="M249" s="23">
        <f t="shared" si="56"/>
        <v>557.25226650056948</v>
      </c>
      <c r="N249" s="24">
        <f t="shared" si="47"/>
        <v>11.547720438509407</v>
      </c>
      <c r="O249" s="23">
        <f t="shared" si="48"/>
        <v>35.131121148948942</v>
      </c>
      <c r="P249" s="42">
        <f t="shared" si="42"/>
        <v>14.442991231338437</v>
      </c>
      <c r="Q249" s="25"/>
      <c r="R249" s="41">
        <f t="shared" si="43"/>
        <v>18.311029377300365</v>
      </c>
      <c r="S249" s="41"/>
      <c r="T249" s="40">
        <f t="shared" si="44"/>
        <v>1.4743783055440995E-2</v>
      </c>
      <c r="U249" s="15">
        <f t="shared" si="49"/>
        <v>1.001615869337882</v>
      </c>
      <c r="V249" s="15">
        <f t="shared" si="57"/>
        <v>4.1383457464841005</v>
      </c>
      <c r="W249" s="13">
        <f t="shared" si="50"/>
        <v>9.0655952073073642E-2</v>
      </c>
      <c r="X249" s="13">
        <f t="shared" si="51"/>
        <v>4.3266469458853374E-2</v>
      </c>
      <c r="Y249" s="13">
        <f t="shared" si="52"/>
        <v>4.7389482614220269E-2</v>
      </c>
      <c r="AA249" s="63"/>
      <c r="AB249" s="39"/>
      <c r="AC249" s="39"/>
    </row>
    <row r="250" spans="1:29" hidden="1">
      <c r="A250" s="60">
        <v>1891.01</v>
      </c>
      <c r="B250" s="62">
        <f t="shared" si="53"/>
        <v>1891</v>
      </c>
      <c r="C250" s="62">
        <v>1</v>
      </c>
      <c r="D250" s="59">
        <f t="shared" si="54"/>
        <v>690676</v>
      </c>
      <c r="E250" s="26">
        <v>4.84</v>
      </c>
      <c r="F250" s="24">
        <v>0.22</v>
      </c>
      <c r="G250" s="26">
        <v>0.29420000000000002</v>
      </c>
      <c r="H250" s="26">
        <v>7.8019419829999999</v>
      </c>
      <c r="I250" s="24">
        <f t="shared" si="55"/>
        <v>1891.0416666666486</v>
      </c>
      <c r="J250" s="15">
        <v>3.62</v>
      </c>
      <c r="K250" s="24">
        <f t="shared" si="45"/>
        <v>195.07789257037857</v>
      </c>
      <c r="L250" s="24">
        <f t="shared" si="46"/>
        <v>8.8671769350172056</v>
      </c>
      <c r="M250" s="23">
        <f t="shared" si="56"/>
        <v>595.72489678222917</v>
      </c>
      <c r="N250" s="24">
        <f t="shared" si="47"/>
        <v>11.857833883100284</v>
      </c>
      <c r="O250" s="23">
        <f t="shared" si="48"/>
        <v>36.211211701101618</v>
      </c>
      <c r="P250" s="42">
        <f t="shared" si="42"/>
        <v>15.428980086469096</v>
      </c>
      <c r="Q250" s="25"/>
      <c r="R250" s="41">
        <f t="shared" si="43"/>
        <v>19.546976727737356</v>
      </c>
      <c r="S250" s="41"/>
      <c r="T250" s="40">
        <f t="shared" si="44"/>
        <v>9.9493808251887791E-3</v>
      </c>
      <c r="U250" s="15">
        <f t="shared" si="49"/>
        <v>1.0031553683529171</v>
      </c>
      <c r="V250" s="15">
        <f t="shared" si="57"/>
        <v>4.1955837893125638</v>
      </c>
      <c r="W250" s="13">
        <f t="shared" si="50"/>
        <v>8.5548769908164513E-2</v>
      </c>
      <c r="X250" s="13">
        <f t="shared" si="51"/>
        <v>4.0846766627982367E-2</v>
      </c>
      <c r="Y250" s="13">
        <f t="shared" si="52"/>
        <v>4.4702003280182145E-2</v>
      </c>
      <c r="AA250" s="63"/>
      <c r="AB250" s="39"/>
      <c r="AC250" s="39"/>
    </row>
    <row r="251" spans="1:29" hidden="1">
      <c r="A251" s="60">
        <v>1891.02</v>
      </c>
      <c r="B251" s="62">
        <f t="shared" si="53"/>
        <v>1891</v>
      </c>
      <c r="C251" s="62">
        <v>2</v>
      </c>
      <c r="D251" s="59">
        <f t="shared" si="54"/>
        <v>690707</v>
      </c>
      <c r="E251" s="26">
        <v>4.9000000000000004</v>
      </c>
      <c r="F251" s="24">
        <v>0.22</v>
      </c>
      <c r="G251" s="26">
        <v>0.29830000000000001</v>
      </c>
      <c r="H251" s="26">
        <v>7.8970910740000004</v>
      </c>
      <c r="I251" s="24">
        <f t="shared" si="55"/>
        <v>1891.1249999999818</v>
      </c>
      <c r="J251" s="15">
        <f>J250*11/12+J262*1/12</f>
        <v>3.6183333333333332</v>
      </c>
      <c r="K251" s="24">
        <f t="shared" si="45"/>
        <v>195.11665568515897</v>
      </c>
      <c r="L251" s="24">
        <f t="shared" si="46"/>
        <v>8.7603396430071356</v>
      </c>
      <c r="M251" s="23">
        <f t="shared" si="56"/>
        <v>598.0726163639697</v>
      </c>
      <c r="N251" s="24">
        <f t="shared" si="47"/>
        <v>11.878224161404676</v>
      </c>
      <c r="O251" s="23">
        <f t="shared" si="48"/>
        <v>36.409196216606553</v>
      </c>
      <c r="P251" s="42">
        <f t="shared" si="42"/>
        <v>15.476522332432541</v>
      </c>
      <c r="Q251" s="25"/>
      <c r="R251" s="41">
        <f t="shared" si="43"/>
        <v>19.59076059677421</v>
      </c>
      <c r="S251" s="41"/>
      <c r="T251" s="40">
        <f t="shared" si="44"/>
        <v>9.9700471158192527E-3</v>
      </c>
      <c r="U251" s="15">
        <f t="shared" si="49"/>
        <v>1.0031539903074633</v>
      </c>
      <c r="V251" s="15">
        <f t="shared" si="57"/>
        <v>4.158111877717503</v>
      </c>
      <c r="W251" s="13">
        <f t="shared" si="50"/>
        <v>8.9584708934725477E-2</v>
      </c>
      <c r="X251" s="13">
        <f t="shared" si="51"/>
        <v>4.3285854411421187E-2</v>
      </c>
      <c r="Y251" s="13">
        <f t="shared" si="52"/>
        <v>4.6298854523304289E-2</v>
      </c>
      <c r="AA251" s="63"/>
      <c r="AB251" s="39"/>
      <c r="AC251" s="39"/>
    </row>
    <row r="252" spans="1:29" hidden="1">
      <c r="A252" s="60">
        <v>1891.03</v>
      </c>
      <c r="B252" s="62">
        <f t="shared" si="53"/>
        <v>1891</v>
      </c>
      <c r="C252" s="62">
        <v>3</v>
      </c>
      <c r="D252" s="59">
        <f t="shared" si="54"/>
        <v>690735</v>
      </c>
      <c r="E252" s="26">
        <v>4.8099999999999996</v>
      </c>
      <c r="F252" s="24">
        <v>0.22</v>
      </c>
      <c r="G252" s="26">
        <v>0.30249999999999999</v>
      </c>
      <c r="H252" s="26">
        <v>7.9922320659999997</v>
      </c>
      <c r="I252" s="24">
        <f t="shared" si="55"/>
        <v>1891.2083333333151</v>
      </c>
      <c r="J252" s="15">
        <f>J250*10/12+J262*2/12</f>
        <v>3.6166666666666671</v>
      </c>
      <c r="K252" s="24">
        <f t="shared" si="45"/>
        <v>189.25283794430803</v>
      </c>
      <c r="L252" s="24">
        <f t="shared" si="46"/>
        <v>8.656054957951719</v>
      </c>
      <c r="M252" s="23">
        <f t="shared" si="56"/>
        <v>582.30985969747962</v>
      </c>
      <c r="N252" s="24">
        <f t="shared" si="47"/>
        <v>11.902075567183614</v>
      </c>
      <c r="O252" s="23">
        <f t="shared" si="48"/>
        <v>36.621358120267693</v>
      </c>
      <c r="P252" s="42">
        <f t="shared" si="42"/>
        <v>15.051623357657389</v>
      </c>
      <c r="Q252" s="25"/>
      <c r="R252" s="41">
        <f t="shared" si="43"/>
        <v>19.038836516513712</v>
      </c>
      <c r="S252" s="41"/>
      <c r="T252" s="40">
        <f t="shared" si="44"/>
        <v>1.2986888034787751E-2</v>
      </c>
      <c r="U252" s="15">
        <f t="shared" si="49"/>
        <v>1.0031526122631842</v>
      </c>
      <c r="V252" s="15">
        <f t="shared" si="57"/>
        <v>4.1215714789915268</v>
      </c>
      <c r="W252" s="13">
        <f t="shared" si="50"/>
        <v>9.6725404865003473E-2</v>
      </c>
      <c r="X252" s="13">
        <f t="shared" si="51"/>
        <v>4.4417938971399895E-2</v>
      </c>
      <c r="Y252" s="13">
        <f t="shared" si="52"/>
        <v>5.2307465893603577E-2</v>
      </c>
      <c r="AA252" s="63"/>
      <c r="AB252" s="39"/>
      <c r="AC252" s="39"/>
    </row>
    <row r="253" spans="1:29" hidden="1">
      <c r="A253" s="60">
        <v>1891.04</v>
      </c>
      <c r="B253" s="62">
        <f t="shared" si="53"/>
        <v>1891</v>
      </c>
      <c r="C253" s="62">
        <v>4</v>
      </c>
      <c r="D253" s="59">
        <f t="shared" si="54"/>
        <v>690766</v>
      </c>
      <c r="E253" s="26">
        <v>4.97</v>
      </c>
      <c r="F253" s="24">
        <v>0.22</v>
      </c>
      <c r="G253" s="26">
        <v>0.30669999999999997</v>
      </c>
      <c r="H253" s="26">
        <v>8.0873811569999994</v>
      </c>
      <c r="I253" s="24">
        <f t="shared" si="55"/>
        <v>1891.2916666666483</v>
      </c>
      <c r="J253" s="15">
        <f>J250*9/12+J262*3/12</f>
        <v>3.6149999999999998</v>
      </c>
      <c r="K253" s="24">
        <f t="shared" si="45"/>
        <v>193.24750121951007</v>
      </c>
      <c r="L253" s="24">
        <f t="shared" si="46"/>
        <v>8.5542153457328407</v>
      </c>
      <c r="M253" s="23">
        <f t="shared" si="56"/>
        <v>596.79435657079932</v>
      </c>
      <c r="N253" s="24">
        <f t="shared" si="47"/>
        <v>11.925353847892101</v>
      </c>
      <c r="O253" s="23">
        <f t="shared" si="48"/>
        <v>36.828335847135648</v>
      </c>
      <c r="P253" s="42">
        <f t="shared" si="42"/>
        <v>15.408945125474126</v>
      </c>
      <c r="Q253" s="25"/>
      <c r="R253" s="41">
        <f t="shared" si="43"/>
        <v>19.474152883159576</v>
      </c>
      <c r="S253" s="41"/>
      <c r="T253" s="40">
        <f t="shared" si="44"/>
        <v>1.164875270443929E-2</v>
      </c>
      <c r="U253" s="15">
        <f t="shared" si="49"/>
        <v>1.0031512342200799</v>
      </c>
      <c r="V253" s="15">
        <f t="shared" si="57"/>
        <v>4.0859214985900998</v>
      </c>
      <c r="W253" s="13">
        <f t="shared" si="50"/>
        <v>0.10461707356759886</v>
      </c>
      <c r="X253" s="13">
        <f t="shared" si="51"/>
        <v>4.6853315298751586E-2</v>
      </c>
      <c r="Y253" s="13">
        <f t="shared" si="52"/>
        <v>5.7763758268847276E-2</v>
      </c>
      <c r="AA253" s="63"/>
      <c r="AB253" s="39"/>
      <c r="AC253" s="39"/>
    </row>
    <row r="254" spans="1:29" hidden="1">
      <c r="A254" s="60">
        <v>1891.05</v>
      </c>
      <c r="B254" s="62">
        <f t="shared" si="53"/>
        <v>1891</v>
      </c>
      <c r="C254" s="62">
        <v>5</v>
      </c>
      <c r="D254" s="59">
        <f t="shared" si="54"/>
        <v>690796</v>
      </c>
      <c r="E254" s="26">
        <v>4.95</v>
      </c>
      <c r="F254" s="24">
        <v>0.22</v>
      </c>
      <c r="G254" s="26">
        <v>0.31080000000000002</v>
      </c>
      <c r="H254" s="26">
        <v>7.9922320659999997</v>
      </c>
      <c r="I254" s="24">
        <f t="shared" si="55"/>
        <v>1891.3749999999816</v>
      </c>
      <c r="J254" s="15">
        <f>J250*8/12+J262*4/12</f>
        <v>3.6133333333333333</v>
      </c>
      <c r="K254" s="24">
        <f t="shared" si="45"/>
        <v>194.76123655391368</v>
      </c>
      <c r="L254" s="24">
        <f t="shared" si="46"/>
        <v>8.656054957951719</v>
      </c>
      <c r="M254" s="23">
        <f t="shared" si="56"/>
        <v>603.69679563082502</v>
      </c>
      <c r="N254" s="24">
        <f t="shared" si="47"/>
        <v>12.228644913324519</v>
      </c>
      <c r="O254" s="23">
        <f t="shared" si="48"/>
        <v>37.904841228699077</v>
      </c>
      <c r="P254" s="42">
        <f t="shared" si="42"/>
        <v>15.566495230713256</v>
      </c>
      <c r="Q254" s="25"/>
      <c r="R254" s="41">
        <f t="shared" si="43"/>
        <v>19.657392023024798</v>
      </c>
      <c r="S254" s="41"/>
      <c r="T254" s="40">
        <f t="shared" si="44"/>
        <v>1.0822741109611185E-2</v>
      </c>
      <c r="U254" s="15">
        <f t="shared" si="49"/>
        <v>1.0031498561781502</v>
      </c>
      <c r="V254" s="15">
        <f t="shared" si="57"/>
        <v>4.1475941791098787</v>
      </c>
      <c r="W254" s="13">
        <f t="shared" si="50"/>
        <v>9.8024292185349138E-2</v>
      </c>
      <c r="X254" s="13">
        <f t="shared" si="51"/>
        <v>4.5498409289771224E-2</v>
      </c>
      <c r="Y254" s="13">
        <f t="shared" si="52"/>
        <v>5.2525882895577913E-2</v>
      </c>
      <c r="AA254" s="63"/>
      <c r="AB254" s="39"/>
      <c r="AC254" s="39"/>
    </row>
    <row r="255" spans="1:29" hidden="1">
      <c r="A255" s="60">
        <v>1891.06</v>
      </c>
      <c r="B255" s="62">
        <f t="shared" si="53"/>
        <v>1891</v>
      </c>
      <c r="C255" s="62">
        <v>6</v>
      </c>
      <c r="D255" s="59">
        <f t="shared" si="54"/>
        <v>690827</v>
      </c>
      <c r="E255" s="26">
        <v>4.8499999999999996</v>
      </c>
      <c r="F255" s="24">
        <v>0.22</v>
      </c>
      <c r="G255" s="26">
        <v>0.315</v>
      </c>
      <c r="H255" s="26">
        <v>7.8019419829999999</v>
      </c>
      <c r="I255" s="24">
        <f t="shared" si="55"/>
        <v>1891.4583333333148</v>
      </c>
      <c r="J255" s="15">
        <f>J250*7/12+J262*5/12</f>
        <v>3.6116666666666668</v>
      </c>
      <c r="K255" s="24">
        <f t="shared" si="45"/>
        <v>195.48094606742478</v>
      </c>
      <c r="L255" s="24">
        <f t="shared" si="46"/>
        <v>8.8671769350172056</v>
      </c>
      <c r="M255" s="23">
        <f t="shared" si="56"/>
        <v>608.21811038439694</v>
      </c>
      <c r="N255" s="24">
        <f t="shared" si="47"/>
        <v>12.696185156956457</v>
      </c>
      <c r="O255" s="23">
        <f t="shared" si="48"/>
        <v>39.502825725996921</v>
      </c>
      <c r="P255" s="42">
        <f t="shared" si="42"/>
        <v>15.658211395638149</v>
      </c>
      <c r="Q255" s="25"/>
      <c r="R255" s="41">
        <f t="shared" si="43"/>
        <v>19.757483904273556</v>
      </c>
      <c r="S255" s="41"/>
      <c r="T255" s="40">
        <f t="shared" si="44"/>
        <v>8.097887936257743E-3</v>
      </c>
      <c r="U255" s="15">
        <f t="shared" si="49"/>
        <v>1.003148478137396</v>
      </c>
      <c r="V255" s="15">
        <f t="shared" si="57"/>
        <v>4.262137348095381</v>
      </c>
      <c r="W255" s="13">
        <f t="shared" si="50"/>
        <v>0.1080098855166145</v>
      </c>
      <c r="X255" s="13">
        <f t="shared" si="51"/>
        <v>4.2866396856341415E-2</v>
      </c>
      <c r="Y255" s="13">
        <f t="shared" si="52"/>
        <v>6.5143488660273086E-2</v>
      </c>
      <c r="AA255" s="63"/>
      <c r="AB255" s="39"/>
      <c r="AC255" s="39"/>
    </row>
    <row r="256" spans="1:29" hidden="1">
      <c r="A256" s="60">
        <v>1891.07</v>
      </c>
      <c r="B256" s="62">
        <f t="shared" si="53"/>
        <v>1891</v>
      </c>
      <c r="C256" s="62">
        <v>7</v>
      </c>
      <c r="D256" s="59">
        <f t="shared" si="54"/>
        <v>690857</v>
      </c>
      <c r="E256" s="26">
        <v>4.7699999999999996</v>
      </c>
      <c r="F256" s="24">
        <v>0.22</v>
      </c>
      <c r="G256" s="26">
        <v>0.31919999999999998</v>
      </c>
      <c r="H256" s="26">
        <v>7.7067928930000003</v>
      </c>
      <c r="I256" s="24">
        <f t="shared" si="55"/>
        <v>1891.5416666666481</v>
      </c>
      <c r="J256" s="15">
        <f>J250*6/12+J262*6/12</f>
        <v>3.61</v>
      </c>
      <c r="K256" s="24">
        <f t="shared" si="45"/>
        <v>194.63014263201637</v>
      </c>
      <c r="L256" s="24">
        <f t="shared" si="46"/>
        <v>8.9766522807219289</v>
      </c>
      <c r="M256" s="23">
        <f t="shared" si="56"/>
        <v>607.89841758703403</v>
      </c>
      <c r="N256" s="24">
        <f t="shared" si="47"/>
        <v>13.024306400029271</v>
      </c>
      <c r="O256" s="23">
        <f t="shared" si="48"/>
        <v>40.679491591987684</v>
      </c>
      <c r="P256" s="42">
        <f t="shared" si="42"/>
        <v>15.617919238645994</v>
      </c>
      <c r="Q256" s="25"/>
      <c r="R256" s="41">
        <f t="shared" si="43"/>
        <v>19.690897636411641</v>
      </c>
      <c r="S256" s="41"/>
      <c r="T256" s="40">
        <f t="shared" si="44"/>
        <v>6.1039371490865871E-3</v>
      </c>
      <c r="U256" s="15">
        <f t="shared" si="49"/>
        <v>1.0031471000978167</v>
      </c>
      <c r="V256" s="15">
        <f t="shared" si="57"/>
        <v>4.3283431846838383</v>
      </c>
      <c r="W256" s="13">
        <f t="shared" si="50"/>
        <v>9.9379431855061151E-2</v>
      </c>
      <c r="X256" s="13">
        <f t="shared" si="51"/>
        <v>4.0163486114168423E-2</v>
      </c>
      <c r="Y256" s="13">
        <f t="shared" si="52"/>
        <v>5.9215945740892728E-2</v>
      </c>
      <c r="AA256" s="63"/>
      <c r="AB256" s="39"/>
      <c r="AC256" s="39"/>
    </row>
    <row r="257" spans="1:29" hidden="1">
      <c r="A257" s="60">
        <v>1891.08</v>
      </c>
      <c r="B257" s="62">
        <f t="shared" si="53"/>
        <v>1891</v>
      </c>
      <c r="C257" s="62">
        <v>8</v>
      </c>
      <c r="D257" s="59">
        <f t="shared" si="54"/>
        <v>690888</v>
      </c>
      <c r="E257" s="26">
        <v>4.93</v>
      </c>
      <c r="F257" s="24">
        <v>0.22</v>
      </c>
      <c r="G257" s="26">
        <v>0.32329999999999998</v>
      </c>
      <c r="H257" s="26">
        <v>7.7067928930000003</v>
      </c>
      <c r="I257" s="24">
        <f t="shared" si="55"/>
        <v>1891.6249999999814</v>
      </c>
      <c r="J257" s="15">
        <f>J250*5/12+J262*7/12</f>
        <v>3.6083333333333334</v>
      </c>
      <c r="K257" s="24">
        <f t="shared" si="45"/>
        <v>201.15861701799594</v>
      </c>
      <c r="L257" s="24">
        <f t="shared" si="46"/>
        <v>8.9766522807219289</v>
      </c>
      <c r="M257" s="23">
        <f t="shared" si="56"/>
        <v>630.6255771544038</v>
      </c>
      <c r="N257" s="24">
        <f t="shared" si="47"/>
        <v>13.191598556169998</v>
      </c>
      <c r="O257" s="23">
        <f t="shared" si="48"/>
        <v>41.355222939963241</v>
      </c>
      <c r="P257" s="42">
        <f t="shared" si="42"/>
        <v>16.163998509963037</v>
      </c>
      <c r="Q257" s="25"/>
      <c r="R257" s="41">
        <f t="shared" si="43"/>
        <v>20.360263494436559</v>
      </c>
      <c r="S257" s="41"/>
      <c r="T257" s="40">
        <f t="shared" si="44"/>
        <v>2.0408967091835109E-3</v>
      </c>
      <c r="U257" s="15">
        <f t="shared" si="49"/>
        <v>1.0031457220594129</v>
      </c>
      <c r="V257" s="15">
        <f t="shared" si="57"/>
        <v>4.3419649139437411</v>
      </c>
      <c r="W257" s="13">
        <f t="shared" si="50"/>
        <v>9.5855168065712038E-2</v>
      </c>
      <c r="X257" s="13">
        <f t="shared" si="51"/>
        <v>3.87584702306214E-2</v>
      </c>
      <c r="Y257" s="13">
        <f t="shared" si="52"/>
        <v>5.7096697835090637E-2</v>
      </c>
      <c r="AA257" s="63"/>
      <c r="AB257" s="39"/>
      <c r="AC257" s="39"/>
    </row>
    <row r="258" spans="1:29" hidden="1">
      <c r="A258" s="60">
        <v>1891.09</v>
      </c>
      <c r="B258" s="62">
        <f t="shared" si="53"/>
        <v>1891</v>
      </c>
      <c r="C258" s="62">
        <v>9</v>
      </c>
      <c r="D258" s="59">
        <f t="shared" si="54"/>
        <v>690919</v>
      </c>
      <c r="E258" s="26">
        <v>5.33</v>
      </c>
      <c r="F258" s="24">
        <v>0.22</v>
      </c>
      <c r="G258" s="26">
        <v>0.32750000000000001</v>
      </c>
      <c r="H258" s="26">
        <v>7.6116519010000001</v>
      </c>
      <c r="I258" s="24">
        <f t="shared" si="55"/>
        <v>1891.7083333333146</v>
      </c>
      <c r="J258" s="15">
        <f>J250*4/12+J262*8/12</f>
        <v>3.6066666666666665</v>
      </c>
      <c r="K258" s="24">
        <f t="shared" si="45"/>
        <v>220.19816746740639</v>
      </c>
      <c r="L258" s="24">
        <f t="shared" si="46"/>
        <v>9.088854942369494</v>
      </c>
      <c r="M258" s="23">
        <f t="shared" si="56"/>
        <v>692.6883730488413</v>
      </c>
      <c r="N258" s="24">
        <f t="shared" si="47"/>
        <v>13.529999971027317</v>
      </c>
      <c r="O258" s="23">
        <f t="shared" si="48"/>
        <v>42.561996655440062</v>
      </c>
      <c r="P258" s="42">
        <f t="shared" ref="P258:P321" si="58">K258/AVERAGE(N138:N257)</f>
        <v>17.711261413256526</v>
      </c>
      <c r="Q258" s="25"/>
      <c r="R258" s="41">
        <f t="shared" ref="R258:R321" si="59">M258/AVERAGE(O138:O257)</f>
        <v>22.282941160981018</v>
      </c>
      <c r="S258" s="41"/>
      <c r="T258" s="40">
        <f t="shared" ref="T258:T321" si="60">1/P258-(J258/100-(((H258/H138)^(1/10))-1))</f>
        <v>-8.2668332111861531E-3</v>
      </c>
      <c r="U258" s="15">
        <f t="shared" si="49"/>
        <v>1.0031443440221843</v>
      </c>
      <c r="V258" s="15">
        <f t="shared" si="57"/>
        <v>4.4100661581200882</v>
      </c>
      <c r="W258" s="13">
        <f t="shared" si="50"/>
        <v>8.40998616835682E-2</v>
      </c>
      <c r="X258" s="13">
        <f t="shared" si="51"/>
        <v>3.6083976929712769E-2</v>
      </c>
      <c r="Y258" s="13">
        <f t="shared" si="52"/>
        <v>4.8015884753855431E-2</v>
      </c>
      <c r="AA258" s="63"/>
      <c r="AB258" s="39"/>
      <c r="AC258" s="39"/>
    </row>
    <row r="259" spans="1:29" hidden="1">
      <c r="A259" s="60">
        <v>1891.1</v>
      </c>
      <c r="B259" s="62">
        <f t="shared" si="53"/>
        <v>1891</v>
      </c>
      <c r="C259" s="62">
        <v>10</v>
      </c>
      <c r="D259" s="59">
        <f t="shared" si="54"/>
        <v>690949</v>
      </c>
      <c r="E259" s="26">
        <v>5.33</v>
      </c>
      <c r="F259" s="24">
        <v>0.22</v>
      </c>
      <c r="G259" s="26">
        <v>0.33169999999999999</v>
      </c>
      <c r="H259" s="26">
        <v>7.6116519010000001</v>
      </c>
      <c r="I259" s="24">
        <f t="shared" si="55"/>
        <v>1891.7916666666479</v>
      </c>
      <c r="J259" s="15">
        <f>J250*3/12+J262*9/12</f>
        <v>3.6049999999999995</v>
      </c>
      <c r="K259" s="24">
        <f t="shared" si="45"/>
        <v>220.19816746740639</v>
      </c>
      <c r="L259" s="24">
        <f t="shared" si="46"/>
        <v>9.088854942369494</v>
      </c>
      <c r="M259" s="23">
        <f t="shared" si="56"/>
        <v>695.07097845957833</v>
      </c>
      <c r="N259" s="24">
        <f t="shared" si="47"/>
        <v>13.703514474472552</v>
      </c>
      <c r="O259" s="23">
        <f t="shared" si="48"/>
        <v>43.25610573265331</v>
      </c>
      <c r="P259" s="42">
        <f t="shared" si="58"/>
        <v>17.716568589826366</v>
      </c>
      <c r="Q259" s="25"/>
      <c r="R259" s="41">
        <f t="shared" si="59"/>
        <v>22.264637311753695</v>
      </c>
      <c r="S259" s="41"/>
      <c r="T259" s="40">
        <f t="shared" si="60"/>
        <v>-9.170423000387902E-3</v>
      </c>
      <c r="U259" s="15">
        <f t="shared" si="49"/>
        <v>1.0031429659861315</v>
      </c>
      <c r="V259" s="15">
        <f t="shared" si="57"/>
        <v>4.4239329232818108</v>
      </c>
      <c r="W259" s="13">
        <f t="shared" si="50"/>
        <v>8.2862897990116258E-2</v>
      </c>
      <c r="X259" s="13">
        <f t="shared" si="51"/>
        <v>3.5972016765844606E-2</v>
      </c>
      <c r="Y259" s="13">
        <f t="shared" si="52"/>
        <v>4.6890881224271652E-2</v>
      </c>
      <c r="AA259" s="63"/>
      <c r="AB259" s="39"/>
      <c r="AC259" s="39"/>
    </row>
    <row r="260" spans="1:29" hidden="1">
      <c r="A260" s="60">
        <v>1891.11</v>
      </c>
      <c r="B260" s="62">
        <f t="shared" si="53"/>
        <v>1891</v>
      </c>
      <c r="C260" s="62">
        <v>11</v>
      </c>
      <c r="D260" s="59">
        <f t="shared" si="54"/>
        <v>690980</v>
      </c>
      <c r="E260" s="26">
        <v>5.25</v>
      </c>
      <c r="F260" s="24">
        <v>0.22</v>
      </c>
      <c r="G260" s="26">
        <v>0.33579999999999999</v>
      </c>
      <c r="H260" s="26">
        <v>7.5165028100000004</v>
      </c>
      <c r="I260" s="24">
        <f t="shared" si="55"/>
        <v>1891.8749999999811</v>
      </c>
      <c r="J260" s="15">
        <f>J250*2/12+J262*10/12</f>
        <v>3.6033333333333335</v>
      </c>
      <c r="K260" s="24">
        <f t="shared" si="45"/>
        <v>219.63871254110529</v>
      </c>
      <c r="L260" s="24">
        <f t="shared" si="46"/>
        <v>9.2039079541034585</v>
      </c>
      <c r="M260" s="23">
        <f t="shared" si="56"/>
        <v>695.72608484658201</v>
      </c>
      <c r="N260" s="24">
        <f t="shared" si="47"/>
        <v>14.048510413581552</v>
      </c>
      <c r="O260" s="23">
        <f t="shared" si="48"/>
        <v>44.499965579329945</v>
      </c>
      <c r="P260" s="42">
        <f t="shared" si="58"/>
        <v>17.671739174764003</v>
      </c>
      <c r="Q260" s="25"/>
      <c r="R260" s="41">
        <f t="shared" si="59"/>
        <v>22.185040648628007</v>
      </c>
      <c r="S260" s="41"/>
      <c r="T260" s="40">
        <f t="shared" si="60"/>
        <v>-9.3283281651973596E-3</v>
      </c>
      <c r="U260" s="15">
        <f t="shared" si="49"/>
        <v>1.0031415879512546</v>
      </c>
      <c r="V260" s="15">
        <f t="shared" si="57"/>
        <v>4.4940144064047098</v>
      </c>
      <c r="W260" s="13">
        <f t="shared" si="50"/>
        <v>8.4106484081104993E-2</v>
      </c>
      <c r="X260" s="13">
        <f t="shared" si="51"/>
        <v>3.3305277516018306E-2</v>
      </c>
      <c r="Y260" s="13">
        <f t="shared" si="52"/>
        <v>5.0801206565086687E-2</v>
      </c>
      <c r="AA260" s="63"/>
      <c r="AB260" s="39"/>
      <c r="AC260" s="39"/>
    </row>
    <row r="261" spans="1:29" hidden="1">
      <c r="A261" s="60">
        <v>1891.12</v>
      </c>
      <c r="B261" s="62">
        <f t="shared" si="53"/>
        <v>1891</v>
      </c>
      <c r="C261" s="62">
        <v>12</v>
      </c>
      <c r="D261" s="59">
        <f t="shared" si="54"/>
        <v>691010</v>
      </c>
      <c r="E261" s="26">
        <v>5.41</v>
      </c>
      <c r="F261" s="24">
        <v>0.22</v>
      </c>
      <c r="G261" s="26">
        <v>0.34</v>
      </c>
      <c r="H261" s="26">
        <v>7.5165028100000004</v>
      </c>
      <c r="I261" s="24">
        <f t="shared" si="55"/>
        <v>1891.9583333333144</v>
      </c>
      <c r="J261" s="15">
        <f>J250*1/12+J262*11/12</f>
        <v>3.601666666666667</v>
      </c>
      <c r="K261" s="24">
        <f t="shared" si="45"/>
        <v>226.33246378045325</v>
      </c>
      <c r="L261" s="24">
        <f t="shared" si="46"/>
        <v>9.2039079541034585</v>
      </c>
      <c r="M261" s="23">
        <f t="shared" si="56"/>
        <v>719.35868518898974</v>
      </c>
      <c r="N261" s="24">
        <f t="shared" si="47"/>
        <v>14.22422138361444</v>
      </c>
      <c r="O261" s="23">
        <f t="shared" si="48"/>
        <v>45.209233449955001</v>
      </c>
      <c r="P261" s="42">
        <f t="shared" si="58"/>
        <v>18.206303000209935</v>
      </c>
      <c r="Q261" s="25"/>
      <c r="R261" s="41">
        <f t="shared" si="59"/>
        <v>22.828744233682706</v>
      </c>
      <c r="S261" s="41"/>
      <c r="T261" s="40">
        <f t="shared" si="60"/>
        <v>-1.0973154464467422E-2</v>
      </c>
      <c r="U261" s="15">
        <f t="shared" si="49"/>
        <v>1.0031402099175537</v>
      </c>
      <c r="V261" s="15">
        <f t="shared" si="57"/>
        <v>4.508132747916636</v>
      </c>
      <c r="W261" s="13">
        <f t="shared" si="50"/>
        <v>7.7809819283636061E-2</v>
      </c>
      <c r="X261" s="13">
        <f t="shared" si="51"/>
        <v>3.195851091253088E-2</v>
      </c>
      <c r="Y261" s="13">
        <f t="shared" si="52"/>
        <v>4.5851308371105182E-2</v>
      </c>
      <c r="AA261" s="63"/>
      <c r="AB261" s="39"/>
      <c r="AC261" s="39"/>
    </row>
    <row r="262" spans="1:29" hidden="1">
      <c r="A262" s="60">
        <v>1892.01</v>
      </c>
      <c r="B262" s="62">
        <f t="shared" si="53"/>
        <v>1892</v>
      </c>
      <c r="C262" s="62">
        <v>1</v>
      </c>
      <c r="D262" s="59">
        <f t="shared" si="54"/>
        <v>691041</v>
      </c>
      <c r="E262" s="26">
        <v>5.51</v>
      </c>
      <c r="F262" s="24">
        <v>0.22170000000000001</v>
      </c>
      <c r="G262" s="26">
        <v>0.34250000000000003</v>
      </c>
      <c r="H262" s="26">
        <v>7.3262127269999997</v>
      </c>
      <c r="I262" s="24">
        <f t="shared" si="55"/>
        <v>1892.0416666666476</v>
      </c>
      <c r="J262" s="15">
        <v>3.6</v>
      </c>
      <c r="K262" s="24">
        <f t="shared" si="45"/>
        <v>236.50345199701982</v>
      </c>
      <c r="L262" s="24">
        <f t="shared" si="46"/>
        <v>9.515937442420924</v>
      </c>
      <c r="M262" s="23">
        <f t="shared" si="56"/>
        <v>754.20581346236008</v>
      </c>
      <c r="N262" s="24">
        <f t="shared" si="47"/>
        <v>14.700985899996242</v>
      </c>
      <c r="O262" s="23">
        <f t="shared" si="48"/>
        <v>46.88121435768754</v>
      </c>
      <c r="P262" s="42">
        <f t="shared" si="58"/>
        <v>19.016388404225275</v>
      </c>
      <c r="Q262" s="25"/>
      <c r="R262" s="41">
        <f t="shared" si="59"/>
        <v>23.815222199457583</v>
      </c>
      <c r="S262" s="41"/>
      <c r="T262" s="40">
        <f t="shared" si="60"/>
        <v>-1.5780715423090889E-2</v>
      </c>
      <c r="U262" s="15">
        <f t="shared" si="49"/>
        <v>1.0019594526744053</v>
      </c>
      <c r="V262" s="15">
        <f t="shared" si="57"/>
        <v>4.6397505750525116</v>
      </c>
      <c r="W262" s="13">
        <f t="shared" si="50"/>
        <v>7.6637316745876705E-2</v>
      </c>
      <c r="X262" s="13">
        <f t="shared" si="51"/>
        <v>3.0439961943855121E-2</v>
      </c>
      <c r="Y262" s="13">
        <f t="shared" si="52"/>
        <v>4.6197354802021584E-2</v>
      </c>
      <c r="AA262" s="63"/>
      <c r="AB262" s="39"/>
      <c r="AC262" s="39"/>
    </row>
    <row r="263" spans="1:29" hidden="1">
      <c r="A263" s="60">
        <v>1892.02</v>
      </c>
      <c r="B263" s="62">
        <f t="shared" si="53"/>
        <v>1892</v>
      </c>
      <c r="C263" s="62">
        <v>2</v>
      </c>
      <c r="D263" s="59">
        <f t="shared" si="54"/>
        <v>691072</v>
      </c>
      <c r="E263" s="26">
        <v>5.52</v>
      </c>
      <c r="F263" s="24">
        <v>0.2233</v>
      </c>
      <c r="G263" s="26">
        <v>0.34499999999999997</v>
      </c>
      <c r="H263" s="26">
        <v>7.3262127269999997</v>
      </c>
      <c r="I263" s="24">
        <f t="shared" si="55"/>
        <v>1892.1249999999809</v>
      </c>
      <c r="J263" s="15">
        <f>J262*11/12+J274*1/12</f>
        <v>3.6125000000000003</v>
      </c>
      <c r="K263" s="24">
        <f t="shared" si="45"/>
        <v>236.93267786271315</v>
      </c>
      <c r="L263" s="24">
        <f t="shared" si="46"/>
        <v>9.5846135809318564</v>
      </c>
      <c r="M263" s="23">
        <f t="shared" si="56"/>
        <v>758.12170662269921</v>
      </c>
      <c r="N263" s="24">
        <f t="shared" si="47"/>
        <v>14.808292366419572</v>
      </c>
      <c r="O263" s="23">
        <f t="shared" si="48"/>
        <v>47.3826066639187</v>
      </c>
      <c r="P263" s="42">
        <f t="shared" si="58"/>
        <v>19.03642504097844</v>
      </c>
      <c r="Q263" s="25"/>
      <c r="R263" s="41">
        <f t="shared" si="59"/>
        <v>23.810068229783095</v>
      </c>
      <c r="S263" s="41"/>
      <c r="T263" s="40">
        <f t="shared" si="60"/>
        <v>-1.6860961424131314E-2</v>
      </c>
      <c r="U263" s="15">
        <f t="shared" si="49"/>
        <v>1.0019704792347714</v>
      </c>
      <c r="V263" s="15">
        <f t="shared" si="57"/>
        <v>4.6488419467253719</v>
      </c>
      <c r="W263" s="13">
        <f t="shared" si="50"/>
        <v>7.735600264397724E-2</v>
      </c>
      <c r="X263" s="13">
        <f t="shared" si="51"/>
        <v>3.0423648145837978E-2</v>
      </c>
      <c r="Y263" s="13">
        <f t="shared" si="52"/>
        <v>4.6932354498139262E-2</v>
      </c>
      <c r="AA263" s="63"/>
      <c r="AB263" s="39"/>
      <c r="AC263" s="39"/>
    </row>
    <row r="264" spans="1:29" hidden="1">
      <c r="A264" s="60">
        <v>1892.03</v>
      </c>
      <c r="B264" s="62">
        <f t="shared" si="53"/>
        <v>1892</v>
      </c>
      <c r="C264" s="62">
        <v>3</v>
      </c>
      <c r="D264" s="59">
        <f t="shared" si="54"/>
        <v>691101</v>
      </c>
      <c r="E264" s="26">
        <v>5.58</v>
      </c>
      <c r="F264" s="24">
        <v>0.22500000000000001</v>
      </c>
      <c r="G264" s="26">
        <v>0.34749999999999998</v>
      </c>
      <c r="H264" s="26">
        <v>7.135922645</v>
      </c>
      <c r="I264" s="24">
        <f t="shared" si="55"/>
        <v>1892.2083333333142</v>
      </c>
      <c r="J264" s="15">
        <f>J262*10/12+J274*2/12</f>
        <v>3.625</v>
      </c>
      <c r="K264" s="24">
        <f t="shared" si="45"/>
        <v>245.89487404680241</v>
      </c>
      <c r="L264" s="24">
        <f t="shared" si="46"/>
        <v>9.9151158889839692</v>
      </c>
      <c r="M264" s="23">
        <f t="shared" si="56"/>
        <v>789.44216826059221</v>
      </c>
      <c r="N264" s="24">
        <f t="shared" si="47"/>
        <v>15.313345650764127</v>
      </c>
      <c r="O264" s="23">
        <f t="shared" si="48"/>
        <v>49.16328915242935</v>
      </c>
      <c r="P264" s="42">
        <f t="shared" si="58"/>
        <v>19.738054849323014</v>
      </c>
      <c r="Q264" s="25"/>
      <c r="R264" s="41">
        <f t="shared" si="59"/>
        <v>24.656692455919991</v>
      </c>
      <c r="S264" s="41"/>
      <c r="T264" s="40">
        <f t="shared" si="60"/>
        <v>-2.1394100412433774E-2</v>
      </c>
      <c r="U264" s="15">
        <f t="shared" si="49"/>
        <v>1.0019815052999086</v>
      </c>
      <c r="V264" s="15">
        <f t="shared" si="57"/>
        <v>4.7822150145804407</v>
      </c>
      <c r="W264" s="13">
        <f t="shared" si="50"/>
        <v>7.3485534352514703E-2</v>
      </c>
      <c r="X264" s="13">
        <f t="shared" si="51"/>
        <v>2.7698926761728471E-2</v>
      </c>
      <c r="Y264" s="13">
        <f t="shared" si="52"/>
        <v>4.5786607590786232E-2</v>
      </c>
      <c r="AA264" s="63"/>
      <c r="AB264" s="39"/>
      <c r="AC264" s="39"/>
    </row>
    <row r="265" spans="1:29" hidden="1">
      <c r="A265" s="60">
        <v>1892.04</v>
      </c>
      <c r="B265" s="62">
        <f t="shared" si="53"/>
        <v>1892</v>
      </c>
      <c r="C265" s="62">
        <v>4</v>
      </c>
      <c r="D265" s="59">
        <f t="shared" si="54"/>
        <v>691132</v>
      </c>
      <c r="E265" s="26">
        <v>5.57</v>
      </c>
      <c r="F265" s="24">
        <v>0.22670000000000001</v>
      </c>
      <c r="G265" s="26">
        <v>0.35</v>
      </c>
      <c r="H265" s="26">
        <v>7.0407735540000003</v>
      </c>
      <c r="I265" s="24">
        <f t="shared" si="55"/>
        <v>1892.2916666666474</v>
      </c>
      <c r="J265" s="15">
        <f>J262*9/12+J274*3/12</f>
        <v>3.6374999999999997</v>
      </c>
      <c r="K265" s="24">
        <f t="shared" si="45"/>
        <v>248.7712730094714</v>
      </c>
      <c r="L265" s="24">
        <f t="shared" si="46"/>
        <v>10.125035474191593</v>
      </c>
      <c r="M265" s="23">
        <f t="shared" si="56"/>
        <v>801.38566569404441</v>
      </c>
      <c r="N265" s="24">
        <f t="shared" si="47"/>
        <v>15.631947137040392</v>
      </c>
      <c r="O265" s="23">
        <f t="shared" si="48"/>
        <v>50.356370375747844</v>
      </c>
      <c r="P265" s="42">
        <f t="shared" si="58"/>
        <v>19.943265241638642</v>
      </c>
      <c r="Q265" s="25"/>
      <c r="R265" s="41">
        <f t="shared" si="59"/>
        <v>24.881133648672151</v>
      </c>
      <c r="S265" s="41"/>
      <c r="T265" s="40">
        <f t="shared" si="60"/>
        <v>-2.4221072749668865E-2</v>
      </c>
      <c r="U265" s="15">
        <f t="shared" si="49"/>
        <v>1.0019925308702788</v>
      </c>
      <c r="V265" s="15">
        <f t="shared" si="57"/>
        <v>4.8564459636708266</v>
      </c>
      <c r="W265" s="13">
        <f t="shared" si="50"/>
        <v>7.4533445976514567E-2</v>
      </c>
      <c r="X265" s="13">
        <f t="shared" si="51"/>
        <v>2.5075276650222245E-2</v>
      </c>
      <c r="Y265" s="13">
        <f t="shared" si="52"/>
        <v>4.9458169326292323E-2</v>
      </c>
      <c r="AA265" s="63"/>
      <c r="AB265" s="39"/>
      <c r="AC265" s="39"/>
    </row>
    <row r="266" spans="1:29" hidden="1">
      <c r="A266" s="60">
        <v>1892.05</v>
      </c>
      <c r="B266" s="62">
        <f t="shared" si="53"/>
        <v>1892</v>
      </c>
      <c r="C266" s="62">
        <v>5</v>
      </c>
      <c r="D266" s="59">
        <f t="shared" si="54"/>
        <v>691162</v>
      </c>
      <c r="E266" s="26">
        <v>5.57</v>
      </c>
      <c r="F266" s="24">
        <v>0.2283</v>
      </c>
      <c r="G266" s="26">
        <v>0.35249999999999998</v>
      </c>
      <c r="H266" s="26">
        <v>7.0407735540000003</v>
      </c>
      <c r="I266" s="24">
        <f t="shared" si="55"/>
        <v>1892.3749999999807</v>
      </c>
      <c r="J266" s="15">
        <f>J262*8/12+J274*4/12</f>
        <v>3.65</v>
      </c>
      <c r="K266" s="24">
        <f t="shared" ref="K266:K329" si="61">E266*$H$1851/H266</f>
        <v>248.7712730094714</v>
      </c>
      <c r="L266" s="24">
        <f t="shared" ref="L266:L329" si="62">F266*$H$1851/H266</f>
        <v>10.19649580396092</v>
      </c>
      <c r="M266" s="23">
        <f t="shared" si="56"/>
        <v>804.12289411232621</v>
      </c>
      <c r="N266" s="24">
        <f t="shared" ref="N266:N329" si="63">G266*$H$1851/H266</f>
        <v>15.743603902304967</v>
      </c>
      <c r="O266" s="23">
        <f t="shared" ref="O266:O329" si="64">N266*(M266/K266)</f>
        <v>50.889285489155291</v>
      </c>
      <c r="P266" s="42">
        <f t="shared" si="58"/>
        <v>19.911465213489802</v>
      </c>
      <c r="Q266" s="25"/>
      <c r="R266" s="41">
        <f t="shared" si="59"/>
        <v>24.810091390835648</v>
      </c>
      <c r="S266" s="41"/>
      <c r="T266" s="40">
        <f t="shared" si="60"/>
        <v>-2.5143580225281473E-2</v>
      </c>
      <c r="U266" s="15">
        <f t="shared" ref="U266:U329" si="65">((J266/J267+J266/1200+((1+J267/1200)^(-119))*(1-J266/J267)))</f>
        <v>1.0020035559463432</v>
      </c>
      <c r="V266" s="15">
        <f t="shared" si="57"/>
        <v>4.8661225821732819</v>
      </c>
      <c r="W266" s="13">
        <f t="shared" ref="W266:W329" si="66">(($M386/$M266)^(1/10)-1)</f>
        <v>7.2985343834107708E-2</v>
      </c>
      <c r="X266" s="13">
        <f t="shared" ref="X266:X329" si="67">(($V386/$V266)^(1/10)-1)</f>
        <v>2.384591749367071E-2</v>
      </c>
      <c r="Y266" s="13">
        <f t="shared" ref="Y266:Y329" si="68">W266-X266</f>
        <v>4.9139426340436998E-2</v>
      </c>
      <c r="AA266" s="63"/>
      <c r="AB266" s="39"/>
      <c r="AC266" s="39"/>
    </row>
    <row r="267" spans="1:29" hidden="1">
      <c r="A267" s="60">
        <v>1892.06</v>
      </c>
      <c r="B267" s="62">
        <f t="shared" ref="B267:B330" si="69">VALUE(LEFT(A267, 4))</f>
        <v>1892</v>
      </c>
      <c r="C267" s="62">
        <v>6</v>
      </c>
      <c r="D267" s="59">
        <f t="shared" ref="D267:D330" si="70">DATE(B267, VALUE(C267), 1)</f>
        <v>691193</v>
      </c>
      <c r="E267" s="26">
        <v>5.54</v>
      </c>
      <c r="F267" s="24">
        <v>0.23</v>
      </c>
      <c r="G267" s="26">
        <v>0.35499999999999998</v>
      </c>
      <c r="H267" s="26">
        <v>7.0407735540000003</v>
      </c>
      <c r="I267" s="24">
        <f t="shared" ref="I267:I330" si="71">I266+1/12</f>
        <v>1892.4583333333139</v>
      </c>
      <c r="J267" s="15">
        <f>J262*7/12+J274*5/12</f>
        <v>3.6625000000000001</v>
      </c>
      <c r="K267" s="24">
        <f t="shared" si="61"/>
        <v>247.4313918262965</v>
      </c>
      <c r="L267" s="24">
        <f t="shared" si="62"/>
        <v>10.27242240434083</v>
      </c>
      <c r="M267" s="23">
        <f t="shared" ref="M267:M330" si="72">M266*((K267+(L267/12))/K266)</f>
        <v>802.55892079942078</v>
      </c>
      <c r="N267" s="24">
        <f t="shared" si="63"/>
        <v>15.85526066756954</v>
      </c>
      <c r="O267" s="23">
        <f t="shared" si="64"/>
        <v>51.427512072887069</v>
      </c>
      <c r="P267" s="42">
        <f t="shared" si="58"/>
        <v>19.769284397136744</v>
      </c>
      <c r="Q267" s="25"/>
      <c r="R267" s="41">
        <f t="shared" si="59"/>
        <v>24.603632002808613</v>
      </c>
      <c r="S267" s="41"/>
      <c r="T267" s="40">
        <f t="shared" si="60"/>
        <v>-2.5776978828835735E-2</v>
      </c>
      <c r="U267" s="15">
        <f t="shared" si="65"/>
        <v>1.0020145805285625</v>
      </c>
      <c r="V267" s="15">
        <f t="shared" ref="V267:V330" si="73">V266*U266*H266/H267</f>
        <v>4.8758721310084301</v>
      </c>
      <c r="W267" s="13">
        <f t="shared" si="66"/>
        <v>7.1649221258020424E-2</v>
      </c>
      <c r="X267" s="13">
        <f t="shared" si="67"/>
        <v>2.2632157413557286E-2</v>
      </c>
      <c r="Y267" s="13">
        <f t="shared" si="68"/>
        <v>4.9017063844463138E-2</v>
      </c>
      <c r="AA267" s="63"/>
      <c r="AB267" s="39"/>
      <c r="AC267" s="39"/>
    </row>
    <row r="268" spans="1:29" hidden="1">
      <c r="A268" s="60">
        <v>1892.07</v>
      </c>
      <c r="B268" s="62">
        <f t="shared" si="69"/>
        <v>1892</v>
      </c>
      <c r="C268" s="62">
        <v>7</v>
      </c>
      <c r="D268" s="59">
        <f t="shared" si="70"/>
        <v>691223</v>
      </c>
      <c r="E268" s="26">
        <v>5.54</v>
      </c>
      <c r="F268" s="24">
        <v>0.23169999999999999</v>
      </c>
      <c r="G268" s="26">
        <v>0.35749999999999998</v>
      </c>
      <c r="H268" s="26">
        <v>7.2310717359999996</v>
      </c>
      <c r="I268" s="24">
        <f t="shared" si="71"/>
        <v>1892.5416666666472</v>
      </c>
      <c r="J268" s="15">
        <f>J262*6/12+J274*6/12</f>
        <v>3.6749999999999998</v>
      </c>
      <c r="K268" s="24">
        <f t="shared" si="61"/>
        <v>240.91980602638574</v>
      </c>
      <c r="L268" s="24">
        <f t="shared" si="62"/>
        <v>10.076014270092701</v>
      </c>
      <c r="M268" s="23">
        <f t="shared" si="72"/>
        <v>784.16170648293223</v>
      </c>
      <c r="N268" s="24">
        <f t="shared" si="63"/>
        <v>15.546720334735181</v>
      </c>
      <c r="O268" s="23">
        <f t="shared" si="64"/>
        <v>50.602492791994273</v>
      </c>
      <c r="P268" s="42">
        <f t="shared" si="58"/>
        <v>19.211886434505555</v>
      </c>
      <c r="Q268" s="25"/>
      <c r="R268" s="41">
        <f t="shared" si="59"/>
        <v>23.882788577933084</v>
      </c>
      <c r="S268" s="41"/>
      <c r="T268" s="40">
        <f t="shared" si="60"/>
        <v>-2.0998101755070608E-2</v>
      </c>
      <c r="U268" s="15">
        <f t="shared" si="65"/>
        <v>1.0020256046173972</v>
      </c>
      <c r="V268" s="15">
        <f t="shared" si="73"/>
        <v>4.757119439542385</v>
      </c>
      <c r="W268" s="13">
        <f t="shared" si="66"/>
        <v>7.6879024073567059E-2</v>
      </c>
      <c r="X268" s="13">
        <f t="shared" si="67"/>
        <v>2.5345671985546492E-2</v>
      </c>
      <c r="Y268" s="13">
        <f t="shared" si="68"/>
        <v>5.1533352088020568E-2</v>
      </c>
      <c r="AA268" s="63"/>
      <c r="AB268" s="39"/>
      <c r="AC268" s="39"/>
    </row>
    <row r="269" spans="1:29" hidden="1">
      <c r="A269" s="60">
        <v>1892.08</v>
      </c>
      <c r="B269" s="62">
        <f t="shared" si="69"/>
        <v>1892</v>
      </c>
      <c r="C269" s="62">
        <v>8</v>
      </c>
      <c r="D269" s="59">
        <f t="shared" si="70"/>
        <v>691254</v>
      </c>
      <c r="E269" s="26">
        <v>5.62</v>
      </c>
      <c r="F269" s="24">
        <v>0.23330000000000001</v>
      </c>
      <c r="G269" s="26">
        <v>0.36</v>
      </c>
      <c r="H269" s="26">
        <v>7.3262127269999997</v>
      </c>
      <c r="I269" s="24">
        <f t="shared" si="71"/>
        <v>1892.6249999999804</v>
      </c>
      <c r="J269" s="15">
        <f>J262*5/12+J274*7/12</f>
        <v>3.6875</v>
      </c>
      <c r="K269" s="24">
        <f t="shared" si="61"/>
        <v>241.22493651964638</v>
      </c>
      <c r="L269" s="24">
        <f t="shared" si="62"/>
        <v>10.013839446625179</v>
      </c>
      <c r="M269" s="23">
        <f t="shared" si="72"/>
        <v>787.87100757960786</v>
      </c>
      <c r="N269" s="24">
        <f t="shared" si="63"/>
        <v>15.452131164959553</v>
      </c>
      <c r="O269" s="23">
        <f t="shared" si="64"/>
        <v>50.468605467732885</v>
      </c>
      <c r="P269" s="42">
        <f t="shared" si="58"/>
        <v>19.204303803173822</v>
      </c>
      <c r="Q269" s="25"/>
      <c r="R269" s="41">
        <f t="shared" si="59"/>
        <v>23.846985014935321</v>
      </c>
      <c r="S269" s="41"/>
      <c r="T269" s="40">
        <f t="shared" si="60"/>
        <v>-2.0715090945244069E-2</v>
      </c>
      <c r="U269" s="15">
        <f t="shared" si="65"/>
        <v>1.0020366282133073</v>
      </c>
      <c r="V269" s="15">
        <f t="shared" si="73"/>
        <v>4.7048525790062872</v>
      </c>
      <c r="W269" s="13">
        <f t="shared" si="66"/>
        <v>8.081104988555432E-2</v>
      </c>
      <c r="X269" s="13">
        <f t="shared" si="67"/>
        <v>2.7870499187624853E-2</v>
      </c>
      <c r="Y269" s="13">
        <f t="shared" si="68"/>
        <v>5.2940550697929467E-2</v>
      </c>
      <c r="AA269" s="63"/>
      <c r="AB269" s="39"/>
      <c r="AC269" s="39"/>
    </row>
    <row r="270" spans="1:29" hidden="1">
      <c r="A270" s="60">
        <v>1892.09</v>
      </c>
      <c r="B270" s="62">
        <f t="shared" si="69"/>
        <v>1892</v>
      </c>
      <c r="C270" s="62">
        <v>9</v>
      </c>
      <c r="D270" s="59">
        <f t="shared" si="70"/>
        <v>691285</v>
      </c>
      <c r="E270" s="26">
        <v>5.48</v>
      </c>
      <c r="F270" s="24">
        <v>0.23499999999999999</v>
      </c>
      <c r="G270" s="26">
        <v>0.36249999999999999</v>
      </c>
      <c r="H270" s="26">
        <v>7.3262127269999997</v>
      </c>
      <c r="I270" s="24">
        <f t="shared" si="71"/>
        <v>1892.7083333333137</v>
      </c>
      <c r="J270" s="15">
        <f>J262*4/12+J274*8/12</f>
        <v>3.7</v>
      </c>
      <c r="K270" s="24">
        <f t="shared" si="61"/>
        <v>235.21577439993987</v>
      </c>
      <c r="L270" s="24">
        <f t="shared" si="62"/>
        <v>10.086807843793041</v>
      </c>
      <c r="M270" s="23">
        <f t="shared" si="72"/>
        <v>770.9897263525537</v>
      </c>
      <c r="N270" s="24">
        <f t="shared" si="63"/>
        <v>15.559437631382883</v>
      </c>
      <c r="O270" s="23">
        <f t="shared" si="64"/>
        <v>51.000689015109614</v>
      </c>
      <c r="P270" s="42">
        <f t="shared" si="58"/>
        <v>18.694271809588194</v>
      </c>
      <c r="Q270" s="25"/>
      <c r="R270" s="41">
        <f t="shared" si="59"/>
        <v>23.191984913721978</v>
      </c>
      <c r="S270" s="41"/>
      <c r="T270" s="40">
        <f t="shared" si="60"/>
        <v>-1.6774511432559903E-2</v>
      </c>
      <c r="U270" s="15">
        <f t="shared" si="65"/>
        <v>1.0020476513167518</v>
      </c>
      <c r="V270" s="15">
        <f t="shared" si="73"/>
        <v>4.7144346145081428</v>
      </c>
      <c r="W270" s="13">
        <f t="shared" si="66"/>
        <v>8.2466644497334762E-2</v>
      </c>
      <c r="X270" s="13">
        <f t="shared" si="67"/>
        <v>2.6651264324677681E-2</v>
      </c>
      <c r="Y270" s="13">
        <f t="shared" si="68"/>
        <v>5.5815380172657081E-2</v>
      </c>
      <c r="AA270" s="63"/>
      <c r="AB270" s="39"/>
      <c r="AC270" s="39"/>
    </row>
    <row r="271" spans="1:29" hidden="1">
      <c r="A271" s="60">
        <v>1892.1</v>
      </c>
      <c r="B271" s="62">
        <f t="shared" si="69"/>
        <v>1892</v>
      </c>
      <c r="C271" s="62">
        <v>10</v>
      </c>
      <c r="D271" s="59">
        <f t="shared" si="70"/>
        <v>691315</v>
      </c>
      <c r="E271" s="26">
        <v>5.59</v>
      </c>
      <c r="F271" s="24">
        <v>0.23669999999999999</v>
      </c>
      <c r="G271" s="26">
        <v>0.36499999999999999</v>
      </c>
      <c r="H271" s="26">
        <v>7.3262127269999997</v>
      </c>
      <c r="I271" s="24">
        <f t="shared" si="71"/>
        <v>1892.791666666647</v>
      </c>
      <c r="J271" s="15">
        <f>J262*3/12+J274*9/12</f>
        <v>3.7124999999999999</v>
      </c>
      <c r="K271" s="24">
        <f t="shared" si="61"/>
        <v>239.9372589225664</v>
      </c>
      <c r="L271" s="24">
        <f t="shared" si="62"/>
        <v>10.159776240960905</v>
      </c>
      <c r="M271" s="23">
        <f t="shared" si="72"/>
        <v>789.2409384421677</v>
      </c>
      <c r="N271" s="24">
        <f t="shared" si="63"/>
        <v>15.666744097806214</v>
      </c>
      <c r="O271" s="23">
        <f t="shared" si="64"/>
        <v>51.533621204184477</v>
      </c>
      <c r="P271" s="42">
        <f t="shared" si="58"/>
        <v>19.040214915324707</v>
      </c>
      <c r="Q271" s="25"/>
      <c r="R271" s="41">
        <f t="shared" si="59"/>
        <v>23.59682127977733</v>
      </c>
      <c r="S271" s="41"/>
      <c r="T271" s="40">
        <f t="shared" si="60"/>
        <v>-1.6971520676857088E-2</v>
      </c>
      <c r="U271" s="15">
        <f t="shared" si="65"/>
        <v>1.0020586739281898</v>
      </c>
      <c r="V271" s="15">
        <f t="shared" si="73"/>
        <v>4.7240881327542796</v>
      </c>
      <c r="W271" s="13">
        <f t="shared" si="66"/>
        <v>6.9575564911896981E-2</v>
      </c>
      <c r="X271" s="13">
        <f t="shared" si="67"/>
        <v>1.9732244460616721E-2</v>
      </c>
      <c r="Y271" s="13">
        <f t="shared" si="68"/>
        <v>4.984332045128026E-2</v>
      </c>
      <c r="AA271" s="63"/>
      <c r="AB271" s="39"/>
      <c r="AC271" s="39"/>
    </row>
    <row r="272" spans="1:29" hidden="1">
      <c r="A272" s="60">
        <v>1892.11</v>
      </c>
      <c r="B272" s="62">
        <f t="shared" si="69"/>
        <v>1892</v>
      </c>
      <c r="C272" s="62">
        <v>11</v>
      </c>
      <c r="D272" s="59">
        <f t="shared" si="70"/>
        <v>691346</v>
      </c>
      <c r="E272" s="26">
        <v>5.57</v>
      </c>
      <c r="F272" s="24">
        <v>0.23830000000000001</v>
      </c>
      <c r="G272" s="26">
        <v>0.36749999999999999</v>
      </c>
      <c r="H272" s="26">
        <v>7.5165028100000004</v>
      </c>
      <c r="I272" s="24">
        <f t="shared" si="71"/>
        <v>1892.8749999999802</v>
      </c>
      <c r="J272" s="15">
        <f>J262*2/12+J274*10/12</f>
        <v>3.7250000000000001</v>
      </c>
      <c r="K272" s="24">
        <f t="shared" si="61"/>
        <v>233.02621501980124</v>
      </c>
      <c r="L272" s="24">
        <f t="shared" si="62"/>
        <v>9.9695057521038848</v>
      </c>
      <c r="M272" s="23">
        <f t="shared" si="72"/>
        <v>769.24077830023737</v>
      </c>
      <c r="N272" s="24">
        <f t="shared" si="63"/>
        <v>15.374709877877368</v>
      </c>
      <c r="O272" s="23">
        <f t="shared" si="64"/>
        <v>50.7533188555363</v>
      </c>
      <c r="P272" s="42">
        <f t="shared" si="58"/>
        <v>18.463312690799992</v>
      </c>
      <c r="Q272" s="25"/>
      <c r="R272" s="41">
        <f t="shared" si="59"/>
        <v>22.85880722426629</v>
      </c>
      <c r="S272" s="41"/>
      <c r="T272" s="40">
        <f t="shared" si="60"/>
        <v>-1.2059526892530634E-2</v>
      </c>
      <c r="U272" s="15">
        <f t="shared" si="65"/>
        <v>1.0020696960480802</v>
      </c>
      <c r="V272" s="15">
        <f t="shared" si="73"/>
        <v>4.6139708203501124</v>
      </c>
      <c r="W272" s="13">
        <f t="shared" si="66"/>
        <v>7.2025883368207477E-2</v>
      </c>
      <c r="X272" s="13">
        <f t="shared" si="67"/>
        <v>2.5727722107278694E-2</v>
      </c>
      <c r="Y272" s="13">
        <f t="shared" si="68"/>
        <v>4.6298161260928783E-2</v>
      </c>
      <c r="AA272" s="63"/>
      <c r="AB272" s="39"/>
      <c r="AC272" s="39"/>
    </row>
    <row r="273" spans="1:29" hidden="1">
      <c r="A273" s="60">
        <v>1892.12</v>
      </c>
      <c r="B273" s="62">
        <f t="shared" si="69"/>
        <v>1892</v>
      </c>
      <c r="C273" s="62">
        <v>12</v>
      </c>
      <c r="D273" s="59">
        <f t="shared" si="70"/>
        <v>691376</v>
      </c>
      <c r="E273" s="26">
        <v>5.51</v>
      </c>
      <c r="F273" s="24">
        <v>0.24</v>
      </c>
      <c r="G273" s="26">
        <v>0.37</v>
      </c>
      <c r="H273" s="26">
        <v>7.6116519010000001</v>
      </c>
      <c r="I273" s="24">
        <f t="shared" si="71"/>
        <v>1892.9583333333135</v>
      </c>
      <c r="J273" s="15">
        <f>J262*1/12+J274*11/12</f>
        <v>3.7374999999999998</v>
      </c>
      <c r="K273" s="24">
        <f t="shared" si="61"/>
        <v>227.63450332934505</v>
      </c>
      <c r="L273" s="24">
        <f t="shared" si="62"/>
        <v>9.9151144825849027</v>
      </c>
      <c r="M273" s="23">
        <f t="shared" si="72"/>
        <v>754.1698045686112</v>
      </c>
      <c r="N273" s="24">
        <f t="shared" si="63"/>
        <v>15.285801493985058</v>
      </c>
      <c r="O273" s="23">
        <f t="shared" si="64"/>
        <v>50.642981432012007</v>
      </c>
      <c r="P273" s="42">
        <f t="shared" si="58"/>
        <v>18.013009251275736</v>
      </c>
      <c r="Q273" s="25"/>
      <c r="R273" s="41">
        <f t="shared" si="59"/>
        <v>22.281362092837369</v>
      </c>
      <c r="S273" s="41"/>
      <c r="T273" s="40">
        <f t="shared" si="60"/>
        <v>-8.6868929989243407E-3</v>
      </c>
      <c r="U273" s="15">
        <f t="shared" si="65"/>
        <v>1.0020807176768802</v>
      </c>
      <c r="V273" s="15">
        <f t="shared" si="73"/>
        <v>4.5657242423970628</v>
      </c>
      <c r="W273" s="13">
        <f t="shared" si="66"/>
        <v>7.0814419603888235E-2</v>
      </c>
      <c r="X273" s="13">
        <f t="shared" si="67"/>
        <v>2.585311813181157E-2</v>
      </c>
      <c r="Y273" s="13">
        <f t="shared" si="68"/>
        <v>4.4961301472076665E-2</v>
      </c>
      <c r="AA273" s="63"/>
      <c r="AB273" s="39"/>
      <c r="AC273" s="39"/>
    </row>
    <row r="274" spans="1:29" hidden="1">
      <c r="A274" s="60">
        <v>1893.01</v>
      </c>
      <c r="B274" s="62">
        <f t="shared" si="69"/>
        <v>1893</v>
      </c>
      <c r="C274" s="62">
        <v>1</v>
      </c>
      <c r="D274" s="59">
        <f t="shared" si="70"/>
        <v>691407</v>
      </c>
      <c r="E274" s="26">
        <v>5.61</v>
      </c>
      <c r="F274" s="24">
        <v>0.24079999999999999</v>
      </c>
      <c r="G274" s="26">
        <v>0.36080000000000001</v>
      </c>
      <c r="H274" s="26">
        <v>7.8970910740000004</v>
      </c>
      <c r="I274" s="24">
        <f t="shared" si="71"/>
        <v>1893.0416666666467</v>
      </c>
      <c r="J274" s="15">
        <v>3.75</v>
      </c>
      <c r="K274" s="24">
        <f t="shared" si="61"/>
        <v>223.38866089668198</v>
      </c>
      <c r="L274" s="24">
        <f t="shared" si="62"/>
        <v>9.5885899365278107</v>
      </c>
      <c r="M274" s="23">
        <f t="shared" si="72"/>
        <v>742.75032566811683</v>
      </c>
      <c r="N274" s="24">
        <f t="shared" si="63"/>
        <v>14.366957014531703</v>
      </c>
      <c r="O274" s="23">
        <f t="shared" si="64"/>
        <v>47.769040552772999</v>
      </c>
      <c r="P274" s="42">
        <f t="shared" si="58"/>
        <v>17.656643708098766</v>
      </c>
      <c r="Q274" s="25"/>
      <c r="R274" s="41">
        <f t="shared" si="59"/>
        <v>21.820189744893522</v>
      </c>
      <c r="S274" s="41"/>
      <c r="T274" s="40">
        <f t="shared" si="60"/>
        <v>-4.1021548362557489E-3</v>
      </c>
      <c r="U274" s="15">
        <f t="shared" si="65"/>
        <v>1.0034696890853201</v>
      </c>
      <c r="V274" s="15">
        <f t="shared" si="73"/>
        <v>4.4098534317855815</v>
      </c>
      <c r="W274" s="13">
        <f t="shared" si="66"/>
        <v>7.6951059063106397E-2</v>
      </c>
      <c r="X274" s="13">
        <f t="shared" si="67"/>
        <v>2.8480473837699138E-2</v>
      </c>
      <c r="Y274" s="13">
        <f t="shared" si="68"/>
        <v>4.8470585225407259E-2</v>
      </c>
      <c r="AA274" s="63"/>
      <c r="AB274" s="39"/>
      <c r="AC274" s="39"/>
    </row>
    <row r="275" spans="1:29" hidden="1">
      <c r="A275" s="60">
        <v>1893.02</v>
      </c>
      <c r="B275" s="62">
        <f t="shared" si="69"/>
        <v>1893</v>
      </c>
      <c r="C275" s="62">
        <v>2</v>
      </c>
      <c r="D275" s="59">
        <f t="shared" si="70"/>
        <v>691438</v>
      </c>
      <c r="E275" s="26">
        <v>5.51</v>
      </c>
      <c r="F275" s="24">
        <v>0.2417</v>
      </c>
      <c r="G275" s="26">
        <v>0.35170000000000001</v>
      </c>
      <c r="H275" s="26">
        <v>7.9922320659999997</v>
      </c>
      <c r="I275" s="24">
        <f t="shared" si="71"/>
        <v>1893.12499999998</v>
      </c>
      <c r="J275" s="15">
        <f>J274*11/12+J286*1/12</f>
        <v>3.7458333333333336</v>
      </c>
      <c r="K275" s="24">
        <f t="shared" si="61"/>
        <v>216.79483099233622</v>
      </c>
      <c r="L275" s="24">
        <f t="shared" si="62"/>
        <v>9.5098567424405935</v>
      </c>
      <c r="M275" s="23">
        <f t="shared" si="72"/>
        <v>723.46130479519161</v>
      </c>
      <c r="N275" s="24">
        <f t="shared" si="63"/>
        <v>13.837884221416454</v>
      </c>
      <c r="O275" s="23">
        <f t="shared" si="64"/>
        <v>46.178101796092371</v>
      </c>
      <c r="P275" s="42">
        <f t="shared" si="58"/>
        <v>17.125193854872446</v>
      </c>
      <c r="Q275" s="25"/>
      <c r="R275" s="41">
        <f t="shared" si="59"/>
        <v>21.148920730797137</v>
      </c>
      <c r="S275" s="41"/>
      <c r="T275" s="40">
        <f t="shared" si="60"/>
        <v>-2.0583817590019496E-3</v>
      </c>
      <c r="U275" s="15">
        <f t="shared" si="65"/>
        <v>1.0034662840811108</v>
      </c>
      <c r="V275" s="15">
        <f t="shared" si="73"/>
        <v>4.372476406690109</v>
      </c>
      <c r="W275" s="13">
        <f t="shared" si="66"/>
        <v>7.9504556444095487E-2</v>
      </c>
      <c r="X275" s="13">
        <f t="shared" si="67"/>
        <v>2.9566725037911024E-2</v>
      </c>
      <c r="Y275" s="13">
        <f t="shared" si="68"/>
        <v>4.9937831406184463E-2</v>
      </c>
      <c r="AA275" s="63"/>
      <c r="AB275" s="39"/>
      <c r="AC275" s="39"/>
    </row>
    <row r="276" spans="1:29" hidden="1">
      <c r="A276" s="60">
        <v>1893.03</v>
      </c>
      <c r="B276" s="62">
        <f t="shared" si="69"/>
        <v>1893</v>
      </c>
      <c r="C276" s="62">
        <v>3</v>
      </c>
      <c r="D276" s="59">
        <f t="shared" si="70"/>
        <v>691466</v>
      </c>
      <c r="E276" s="26">
        <v>5.31</v>
      </c>
      <c r="F276" s="24">
        <v>0.24249999999999999</v>
      </c>
      <c r="G276" s="26">
        <v>0.34250000000000003</v>
      </c>
      <c r="H276" s="26">
        <v>7.8019419829999999</v>
      </c>
      <c r="I276" s="24">
        <f t="shared" si="71"/>
        <v>1893.2083333333132</v>
      </c>
      <c r="J276" s="15">
        <f>J274*10/12+J286*2/12</f>
        <v>3.7416666666666667</v>
      </c>
      <c r="K276" s="24">
        <f t="shared" si="61"/>
        <v>214.02140693155164</v>
      </c>
      <c r="L276" s="24">
        <f t="shared" si="62"/>
        <v>9.7740473033712387</v>
      </c>
      <c r="M276" s="23">
        <f t="shared" si="72"/>
        <v>716.92423516730253</v>
      </c>
      <c r="N276" s="24">
        <f t="shared" si="63"/>
        <v>13.804582273833606</v>
      </c>
      <c r="O276" s="23">
        <f t="shared" si="64"/>
        <v>46.242288238192309</v>
      </c>
      <c r="P276" s="42">
        <f t="shared" si="58"/>
        <v>16.899589031582316</v>
      </c>
      <c r="Q276" s="25"/>
      <c r="R276" s="41">
        <f t="shared" si="59"/>
        <v>20.861750450681814</v>
      </c>
      <c r="S276" s="41"/>
      <c r="T276" s="40">
        <f t="shared" si="60"/>
        <v>-2.6649839599117708E-3</v>
      </c>
      <c r="U276" s="15">
        <f t="shared" si="65"/>
        <v>1.0034628790950846</v>
      </c>
      <c r="V276" s="15">
        <f t="shared" si="73"/>
        <v>4.494647416243394</v>
      </c>
      <c r="W276" s="13">
        <f t="shared" si="66"/>
        <v>8.0154225703686688E-2</v>
      </c>
      <c r="X276" s="13">
        <f t="shared" si="67"/>
        <v>3.0392125950546411E-2</v>
      </c>
      <c r="Y276" s="13">
        <f t="shared" si="68"/>
        <v>4.9762099753140276E-2</v>
      </c>
      <c r="AA276" s="63"/>
      <c r="AB276" s="39"/>
      <c r="AC276" s="39"/>
    </row>
    <row r="277" spans="1:29" hidden="1">
      <c r="A277" s="60">
        <v>1893.04</v>
      </c>
      <c r="B277" s="62">
        <f t="shared" si="69"/>
        <v>1893</v>
      </c>
      <c r="C277" s="62">
        <v>4</v>
      </c>
      <c r="D277" s="59">
        <f t="shared" si="70"/>
        <v>691497</v>
      </c>
      <c r="E277" s="26">
        <v>5.31</v>
      </c>
      <c r="F277" s="24">
        <v>0.24329999999999999</v>
      </c>
      <c r="G277" s="26">
        <v>0.33329999999999999</v>
      </c>
      <c r="H277" s="26">
        <v>7.7067928930000003</v>
      </c>
      <c r="I277" s="24">
        <f t="shared" si="71"/>
        <v>1893.2916666666465</v>
      </c>
      <c r="J277" s="15">
        <f>J274*9/12+J286*3/12</f>
        <v>3.7375000000000003</v>
      </c>
      <c r="K277" s="24">
        <f t="shared" si="61"/>
        <v>216.66374368469744</v>
      </c>
      <c r="L277" s="24">
        <f t="shared" si="62"/>
        <v>9.9273613631802071</v>
      </c>
      <c r="M277" s="23">
        <f t="shared" si="72"/>
        <v>728.54668197847445</v>
      </c>
      <c r="N277" s="24">
        <f t="shared" si="63"/>
        <v>13.599628205293723</v>
      </c>
      <c r="O277" s="23">
        <f t="shared" si="64"/>
        <v>45.729681563733628</v>
      </c>
      <c r="P277" s="42">
        <f t="shared" si="58"/>
        <v>17.102541578254911</v>
      </c>
      <c r="Q277" s="25"/>
      <c r="R277" s="41">
        <f t="shared" si="59"/>
        <v>21.104034801510576</v>
      </c>
      <c r="S277" s="41"/>
      <c r="T277" s="40">
        <f t="shared" si="60"/>
        <v>-3.5887991634665634E-3</v>
      </c>
      <c r="U277" s="15">
        <f t="shared" si="65"/>
        <v>1.0034594741272465</v>
      </c>
      <c r="V277" s="15">
        <f t="shared" si="73"/>
        <v>4.5658955119810773</v>
      </c>
      <c r="W277" s="13">
        <f t="shared" si="66"/>
        <v>7.4319206922216052E-2</v>
      </c>
      <c r="X277" s="13">
        <f t="shared" si="67"/>
        <v>2.8984664515630643E-2</v>
      </c>
      <c r="Y277" s="13">
        <f t="shared" si="68"/>
        <v>4.533454240658541E-2</v>
      </c>
      <c r="AA277" s="63"/>
      <c r="AB277" s="39"/>
      <c r="AC277" s="39"/>
    </row>
    <row r="278" spans="1:29" hidden="1">
      <c r="A278" s="60">
        <v>1893.05</v>
      </c>
      <c r="B278" s="62">
        <f t="shared" si="69"/>
        <v>1893</v>
      </c>
      <c r="C278" s="62">
        <v>5</v>
      </c>
      <c r="D278" s="59">
        <f t="shared" si="70"/>
        <v>691527</v>
      </c>
      <c r="E278" s="26">
        <v>4.84</v>
      </c>
      <c r="F278" s="24">
        <v>0.2442</v>
      </c>
      <c r="G278" s="26">
        <v>0.32419999999999999</v>
      </c>
      <c r="H278" s="26">
        <v>7.6116519010000001</v>
      </c>
      <c r="I278" s="24">
        <f t="shared" si="71"/>
        <v>1893.3749999999798</v>
      </c>
      <c r="J278" s="15">
        <f>J274*8/12+J286*4/12</f>
        <v>3.7333333333333334</v>
      </c>
      <c r="K278" s="24">
        <f t="shared" si="61"/>
        <v>199.9548087321289</v>
      </c>
      <c r="L278" s="24">
        <f t="shared" si="62"/>
        <v>10.088628986030137</v>
      </c>
      <c r="M278" s="23">
        <f t="shared" si="72"/>
        <v>675.18871896772953</v>
      </c>
      <c r="N278" s="24">
        <f t="shared" si="63"/>
        <v>13.393667146891772</v>
      </c>
      <c r="O278" s="23">
        <f t="shared" si="64"/>
        <v>45.226484026722702</v>
      </c>
      <c r="P278" s="42">
        <f t="shared" si="58"/>
        <v>15.780987310776251</v>
      </c>
      <c r="Q278" s="25"/>
      <c r="R278" s="41">
        <f t="shared" si="59"/>
        <v>19.473767640169999</v>
      </c>
      <c r="S278" s="41"/>
      <c r="T278" s="40">
        <f t="shared" si="60"/>
        <v>1.0804606415404303E-3</v>
      </c>
      <c r="U278" s="15">
        <f t="shared" si="65"/>
        <v>1.0034560691776027</v>
      </c>
      <c r="V278" s="15">
        <f t="shared" si="73"/>
        <v>4.6389594451887906</v>
      </c>
      <c r="W278" s="13">
        <f t="shared" si="66"/>
        <v>8.3296094909939056E-2</v>
      </c>
      <c r="X278" s="13">
        <f t="shared" si="67"/>
        <v>2.993018558755467E-2</v>
      </c>
      <c r="Y278" s="13">
        <f t="shared" si="68"/>
        <v>5.3365909322384386E-2</v>
      </c>
      <c r="AA278" s="63"/>
      <c r="AB278" s="39"/>
      <c r="AC278" s="39"/>
    </row>
    <row r="279" spans="1:29" hidden="1">
      <c r="A279" s="60">
        <v>1893.06</v>
      </c>
      <c r="B279" s="62">
        <f t="shared" si="69"/>
        <v>1893</v>
      </c>
      <c r="C279" s="62">
        <v>6</v>
      </c>
      <c r="D279" s="59">
        <f t="shared" si="70"/>
        <v>691558</v>
      </c>
      <c r="E279" s="26">
        <v>4.6100000000000003</v>
      </c>
      <c r="F279" s="24">
        <v>0.245</v>
      </c>
      <c r="G279" s="26">
        <v>0.315</v>
      </c>
      <c r="H279" s="26">
        <v>7.4213618180000003</v>
      </c>
      <c r="I279" s="24">
        <f t="shared" si="71"/>
        <v>1893.458333333313</v>
      </c>
      <c r="J279" s="15">
        <f>J274*7/12+J286*5/12</f>
        <v>3.729166666666667</v>
      </c>
      <c r="K279" s="24">
        <f t="shared" si="61"/>
        <v>195.33619779646756</v>
      </c>
      <c r="L279" s="24">
        <f t="shared" si="62"/>
        <v>10.381207908922896</v>
      </c>
      <c r="M279" s="23">
        <f t="shared" si="72"/>
        <v>662.51421610706382</v>
      </c>
      <c r="N279" s="24">
        <f t="shared" si="63"/>
        <v>13.347267311472297</v>
      </c>
      <c r="O279" s="23">
        <f t="shared" si="64"/>
        <v>45.269409560460986</v>
      </c>
      <c r="P279" s="42">
        <f t="shared" si="58"/>
        <v>15.416503863597683</v>
      </c>
      <c r="Q279" s="25"/>
      <c r="R279" s="41">
        <f t="shared" si="59"/>
        <v>19.029235819010797</v>
      </c>
      <c r="S279" s="41"/>
      <c r="T279" s="40">
        <f t="shared" si="60"/>
        <v>3.0336802960417297E-3</v>
      </c>
      <c r="U279" s="15">
        <f t="shared" si="65"/>
        <v>1.003452664246159</v>
      </c>
      <c r="V279" s="15">
        <f t="shared" si="73"/>
        <v>4.774349998094368</v>
      </c>
      <c r="W279" s="13">
        <f t="shared" si="66"/>
        <v>7.9623432575239184E-2</v>
      </c>
      <c r="X279" s="13">
        <f t="shared" si="67"/>
        <v>2.718448252896466E-2</v>
      </c>
      <c r="Y279" s="13">
        <f t="shared" si="68"/>
        <v>5.2438950046274524E-2</v>
      </c>
      <c r="AA279" s="63"/>
      <c r="AB279" s="39"/>
      <c r="AC279" s="39"/>
    </row>
    <row r="280" spans="1:29" hidden="1">
      <c r="A280" s="60">
        <v>1893.07</v>
      </c>
      <c r="B280" s="62">
        <f t="shared" si="69"/>
        <v>1893</v>
      </c>
      <c r="C280" s="62">
        <v>7</v>
      </c>
      <c r="D280" s="59">
        <f t="shared" si="70"/>
        <v>691588</v>
      </c>
      <c r="E280" s="26">
        <v>4.18</v>
      </c>
      <c r="F280" s="24">
        <v>0.24579999999999999</v>
      </c>
      <c r="G280" s="26">
        <v>0.30580000000000002</v>
      </c>
      <c r="H280" s="26">
        <v>7.2310717359999996</v>
      </c>
      <c r="I280" s="24">
        <f t="shared" si="71"/>
        <v>1893.5416666666463</v>
      </c>
      <c r="J280" s="15">
        <f>J274*6/12+J286*6/12</f>
        <v>3.7250000000000005</v>
      </c>
      <c r="K280" s="24">
        <f t="shared" si="61"/>
        <v>181.77703775998054</v>
      </c>
      <c r="L280" s="24">
        <f t="shared" si="62"/>
        <v>10.689185617560579</v>
      </c>
      <c r="M280" s="23">
        <f t="shared" si="72"/>
        <v>619.54731293464124</v>
      </c>
      <c r="N280" s="24">
        <f t="shared" si="63"/>
        <v>13.298425394019631</v>
      </c>
      <c r="O280" s="23">
        <f t="shared" si="64"/>
        <v>45.324777104165868</v>
      </c>
      <c r="P280" s="42">
        <f t="shared" si="58"/>
        <v>14.349854182760943</v>
      </c>
      <c r="Q280" s="25"/>
      <c r="R280" s="41">
        <f t="shared" si="59"/>
        <v>17.725059871200951</v>
      </c>
      <c r="S280" s="41"/>
      <c r="T280" s="40">
        <f t="shared" si="60"/>
        <v>7.3343907719461143E-3</v>
      </c>
      <c r="U280" s="15">
        <f t="shared" si="65"/>
        <v>1.0034492593329205</v>
      </c>
      <c r="V280" s="15">
        <f t="shared" si="73"/>
        <v>4.9169079628210657</v>
      </c>
      <c r="W280" s="13">
        <f t="shared" si="66"/>
        <v>8.2233931613144851E-2</v>
      </c>
      <c r="X280" s="13">
        <f t="shared" si="67"/>
        <v>2.4379812473846796E-2</v>
      </c>
      <c r="Y280" s="13">
        <f t="shared" si="68"/>
        <v>5.7854119139298055E-2</v>
      </c>
      <c r="AA280" s="63"/>
      <c r="AB280" s="39"/>
      <c r="AC280" s="39"/>
    </row>
    <row r="281" spans="1:29" hidden="1">
      <c r="A281" s="60">
        <v>1893.08</v>
      </c>
      <c r="B281" s="62">
        <f t="shared" si="69"/>
        <v>1893</v>
      </c>
      <c r="C281" s="62">
        <v>8</v>
      </c>
      <c r="D281" s="59">
        <f t="shared" si="70"/>
        <v>691619</v>
      </c>
      <c r="E281" s="26">
        <v>4.08</v>
      </c>
      <c r="F281" s="24">
        <v>0.2467</v>
      </c>
      <c r="G281" s="26">
        <v>0.29670000000000002</v>
      </c>
      <c r="H281" s="26">
        <v>6.9456325620000001</v>
      </c>
      <c r="I281" s="24">
        <f t="shared" si="71"/>
        <v>1893.6249999999795</v>
      </c>
      <c r="J281" s="15">
        <f>J274*5/12+J286*7/12</f>
        <v>3.7208333333333337</v>
      </c>
      <c r="K281" s="24">
        <f t="shared" si="61"/>
        <v>184.71993566422699</v>
      </c>
      <c r="L281" s="24">
        <f t="shared" si="62"/>
        <v>11.169217678520784</v>
      </c>
      <c r="M281" s="23">
        <f t="shared" si="72"/>
        <v>632.74985720765085</v>
      </c>
      <c r="N281" s="24">
        <f t="shared" si="63"/>
        <v>13.432942380288273</v>
      </c>
      <c r="O281" s="23">
        <f t="shared" si="64"/>
        <v>46.01394182193873</v>
      </c>
      <c r="P281" s="42">
        <f t="shared" si="58"/>
        <v>14.588056535807809</v>
      </c>
      <c r="Q281" s="25"/>
      <c r="R281" s="41">
        <f t="shared" si="59"/>
        <v>18.033912740781631</v>
      </c>
      <c r="S281" s="41"/>
      <c r="T281" s="40">
        <f t="shared" si="60"/>
        <v>2.3197397456332924E-3</v>
      </c>
      <c r="U281" s="15">
        <f t="shared" si="65"/>
        <v>1.0034458544378932</v>
      </c>
      <c r="V281" s="15">
        <f t="shared" si="73"/>
        <v>5.1366309144522324</v>
      </c>
      <c r="W281" s="13">
        <f t="shared" si="66"/>
        <v>7.6898267849162094E-2</v>
      </c>
      <c r="X281" s="13">
        <f t="shared" si="67"/>
        <v>2.0124175219046636E-2</v>
      </c>
      <c r="Y281" s="13">
        <f t="shared" si="68"/>
        <v>5.6774092630115458E-2</v>
      </c>
      <c r="AA281" s="63"/>
      <c r="AB281" s="39"/>
      <c r="AC281" s="39"/>
    </row>
    <row r="282" spans="1:29" hidden="1">
      <c r="A282" s="60">
        <v>1893.09</v>
      </c>
      <c r="B282" s="62">
        <f t="shared" si="69"/>
        <v>1893</v>
      </c>
      <c r="C282" s="62">
        <v>9</v>
      </c>
      <c r="D282" s="59">
        <f t="shared" si="70"/>
        <v>691650</v>
      </c>
      <c r="E282" s="26">
        <v>4.37</v>
      </c>
      <c r="F282" s="24">
        <v>0.2475</v>
      </c>
      <c r="G282" s="26">
        <v>0.28749999999999998</v>
      </c>
      <c r="H282" s="26">
        <v>7.2310717359999996</v>
      </c>
      <c r="I282" s="24">
        <f t="shared" si="71"/>
        <v>1893.7083333333128</v>
      </c>
      <c r="J282" s="15">
        <f>J274*4/12+J286*8/12</f>
        <v>3.7166666666666668</v>
      </c>
      <c r="K282" s="24">
        <f t="shared" si="61"/>
        <v>190.03963038543424</v>
      </c>
      <c r="L282" s="24">
        <f t="shared" si="62"/>
        <v>10.763114077893585</v>
      </c>
      <c r="M282" s="23">
        <f t="shared" si="72"/>
        <v>654.04461334254779</v>
      </c>
      <c r="N282" s="24">
        <f t="shared" si="63"/>
        <v>12.50260726219962</v>
      </c>
      <c r="O282" s="23">
        <f t="shared" si="64"/>
        <v>43.029250877799193</v>
      </c>
      <c r="P282" s="42">
        <f t="shared" si="58"/>
        <v>15.012069079138755</v>
      </c>
      <c r="Q282" s="25"/>
      <c r="R282" s="41">
        <f t="shared" si="59"/>
        <v>18.567014551942304</v>
      </c>
      <c r="S282" s="41"/>
      <c r="T282" s="40">
        <f t="shared" si="60"/>
        <v>5.344300356698875E-3</v>
      </c>
      <c r="U282" s="15">
        <f t="shared" si="65"/>
        <v>1.0034424495610827</v>
      </c>
      <c r="V282" s="15">
        <f t="shared" si="73"/>
        <v>4.950869043250731</v>
      </c>
      <c r="W282" s="13">
        <f t="shared" si="66"/>
        <v>6.9957661753171863E-2</v>
      </c>
      <c r="X282" s="13">
        <f t="shared" si="67"/>
        <v>2.291964142433156E-2</v>
      </c>
      <c r="Y282" s="13">
        <f t="shared" si="68"/>
        <v>4.7038020328840302E-2</v>
      </c>
      <c r="AA282" s="63"/>
      <c r="AB282" s="39"/>
      <c r="AC282" s="39"/>
    </row>
    <row r="283" spans="1:29" hidden="1">
      <c r="A283" s="60">
        <v>1893.1</v>
      </c>
      <c r="B283" s="62">
        <f t="shared" si="69"/>
        <v>1893</v>
      </c>
      <c r="C283" s="62">
        <v>10</v>
      </c>
      <c r="D283" s="59">
        <f t="shared" si="70"/>
        <v>691680</v>
      </c>
      <c r="E283" s="26">
        <v>4.5</v>
      </c>
      <c r="F283" s="24">
        <v>0.24829999999999999</v>
      </c>
      <c r="G283" s="26">
        <v>0.27829999999999999</v>
      </c>
      <c r="H283" s="26">
        <v>7.3262127269999997</v>
      </c>
      <c r="I283" s="24">
        <f t="shared" si="71"/>
        <v>1893.7916666666461</v>
      </c>
      <c r="J283" s="15">
        <f>J274*3/12+J286*9/12</f>
        <v>3.7125000000000004</v>
      </c>
      <c r="K283" s="24">
        <f t="shared" si="61"/>
        <v>193.15163956199441</v>
      </c>
      <c r="L283" s="24">
        <f t="shared" si="62"/>
        <v>10.657678245165158</v>
      </c>
      <c r="M283" s="23">
        <f t="shared" si="72"/>
        <v>667.8116151018362</v>
      </c>
      <c r="N283" s="24">
        <f t="shared" si="63"/>
        <v>11.945355842245123</v>
      </c>
      <c r="O283" s="23">
        <f t="shared" si="64"/>
        <v>41.300438329520226</v>
      </c>
      <c r="P283" s="42">
        <f t="shared" si="58"/>
        <v>15.271794153520174</v>
      </c>
      <c r="Q283" s="25"/>
      <c r="R283" s="41">
        <f t="shared" si="59"/>
        <v>18.897533570630859</v>
      </c>
      <c r="S283" s="41"/>
      <c r="T283" s="40">
        <f t="shared" si="60"/>
        <v>5.5295620163699488E-3</v>
      </c>
      <c r="U283" s="15">
        <f t="shared" si="65"/>
        <v>1.0034390447024946</v>
      </c>
      <c r="V283" s="15">
        <f t="shared" si="73"/>
        <v>4.9033969592876216</v>
      </c>
      <c r="W283" s="13">
        <f t="shared" si="66"/>
        <v>6.5935928115401499E-2</v>
      </c>
      <c r="X283" s="13">
        <f t="shared" si="67"/>
        <v>2.5305820298042736E-2</v>
      </c>
      <c r="Y283" s="13">
        <f t="shared" si="68"/>
        <v>4.0630107817358763E-2</v>
      </c>
      <c r="AA283" s="63"/>
      <c r="AB283" s="39"/>
      <c r="AC283" s="39"/>
    </row>
    <row r="284" spans="1:29" hidden="1">
      <c r="A284" s="60">
        <v>1893.11</v>
      </c>
      <c r="B284" s="62">
        <f t="shared" si="69"/>
        <v>1893</v>
      </c>
      <c r="C284" s="62">
        <v>11</v>
      </c>
      <c r="D284" s="59">
        <f t="shared" si="70"/>
        <v>691711</v>
      </c>
      <c r="E284" s="26">
        <v>4.57</v>
      </c>
      <c r="F284" s="24">
        <v>0.2492</v>
      </c>
      <c r="G284" s="26">
        <v>0.26919999999999999</v>
      </c>
      <c r="H284" s="26">
        <v>7.135922645</v>
      </c>
      <c r="I284" s="24">
        <f t="shared" si="71"/>
        <v>1893.8749999999793</v>
      </c>
      <c r="J284" s="15">
        <f>J274*2/12+J286*10/12</f>
        <v>3.7083333333333335</v>
      </c>
      <c r="K284" s="24">
        <f t="shared" si="61"/>
        <v>201.38702050069662</v>
      </c>
      <c r="L284" s="24">
        <f t="shared" si="62"/>
        <v>10.981541686821357</v>
      </c>
      <c r="M284" s="23">
        <f t="shared" si="72"/>
        <v>699.44901918338041</v>
      </c>
      <c r="N284" s="24">
        <f t="shared" si="63"/>
        <v>11.862885321397709</v>
      </c>
      <c r="O284" s="23">
        <f t="shared" si="64"/>
        <v>41.201679642049456</v>
      </c>
      <c r="P284" s="42">
        <f t="shared" si="58"/>
        <v>15.942411400571663</v>
      </c>
      <c r="Q284" s="25"/>
      <c r="R284" s="41">
        <f t="shared" si="59"/>
        <v>19.737917734430319</v>
      </c>
      <c r="S284" s="41"/>
      <c r="T284" s="40">
        <f t="shared" si="60"/>
        <v>1.2583784971808495E-3</v>
      </c>
      <c r="U284" s="15">
        <f t="shared" si="65"/>
        <v>1.0034356398621347</v>
      </c>
      <c r="V284" s="15">
        <f t="shared" si="73"/>
        <v>5.0514660734074015</v>
      </c>
      <c r="W284" s="13">
        <f t="shared" si="66"/>
        <v>6.3083964291856143E-2</v>
      </c>
      <c r="X284" s="13">
        <f t="shared" si="67"/>
        <v>2.3672093881791145E-2</v>
      </c>
      <c r="Y284" s="13">
        <f t="shared" si="68"/>
        <v>3.9411870410064997E-2</v>
      </c>
      <c r="AA284" s="63"/>
      <c r="AB284" s="39"/>
      <c r="AC284" s="39"/>
    </row>
    <row r="285" spans="1:29" hidden="1">
      <c r="A285" s="60">
        <v>1893.12</v>
      </c>
      <c r="B285" s="62">
        <f t="shared" si="69"/>
        <v>1893</v>
      </c>
      <c r="C285" s="62">
        <v>12</v>
      </c>
      <c r="D285" s="59">
        <f t="shared" si="70"/>
        <v>691741</v>
      </c>
      <c r="E285" s="26">
        <v>4.41</v>
      </c>
      <c r="F285" s="24">
        <v>0.25</v>
      </c>
      <c r="G285" s="26">
        <v>0.26</v>
      </c>
      <c r="H285" s="26">
        <v>7.0407735540000003</v>
      </c>
      <c r="I285" s="24">
        <f t="shared" si="71"/>
        <v>1893.9583333333126</v>
      </c>
      <c r="J285" s="15">
        <f>J274*1/12+J286*11/12</f>
        <v>3.7041666666666671</v>
      </c>
      <c r="K285" s="24">
        <f t="shared" si="61"/>
        <v>196.96253392670894</v>
      </c>
      <c r="L285" s="24">
        <f t="shared" si="62"/>
        <v>11.165676526457423</v>
      </c>
      <c r="M285" s="23">
        <f t="shared" si="72"/>
        <v>687.31375678872769</v>
      </c>
      <c r="N285" s="24">
        <f t="shared" si="63"/>
        <v>11.61230358751572</v>
      </c>
      <c r="O285" s="23">
        <f t="shared" si="64"/>
        <v>40.52189949321297</v>
      </c>
      <c r="P285" s="42">
        <f t="shared" si="58"/>
        <v>15.612694335464923</v>
      </c>
      <c r="Q285" s="25"/>
      <c r="R285" s="41">
        <f t="shared" si="59"/>
        <v>19.343520628210012</v>
      </c>
      <c r="S285" s="41"/>
      <c r="T285" s="40">
        <f t="shared" si="60"/>
        <v>3.0749892319144323E-4</v>
      </c>
      <c r="U285" s="15">
        <f t="shared" si="65"/>
        <v>1.0034322350400087</v>
      </c>
      <c r="V285" s="15">
        <f t="shared" si="73"/>
        <v>5.1373211954152787</v>
      </c>
      <c r="W285" s="13">
        <f t="shared" si="66"/>
        <v>7.023861221615002E-2</v>
      </c>
      <c r="X285" s="13">
        <f t="shared" si="67"/>
        <v>2.216461985327367E-2</v>
      </c>
      <c r="Y285" s="13">
        <f t="shared" si="68"/>
        <v>4.807399236287635E-2</v>
      </c>
      <c r="AA285" s="63"/>
      <c r="AB285" s="39"/>
      <c r="AC285" s="39"/>
    </row>
    <row r="286" spans="1:29" hidden="1">
      <c r="A286" s="60">
        <v>1894.01</v>
      </c>
      <c r="B286" s="62">
        <f t="shared" si="69"/>
        <v>1894</v>
      </c>
      <c r="C286" s="62">
        <v>1</v>
      </c>
      <c r="D286" s="59">
        <f t="shared" si="70"/>
        <v>691772</v>
      </c>
      <c r="E286" s="26">
        <v>4.32</v>
      </c>
      <c r="F286" s="24">
        <v>0.2467</v>
      </c>
      <c r="G286" s="26">
        <v>0.25169999999999998</v>
      </c>
      <c r="H286" s="26">
        <v>6.8504834710000004</v>
      </c>
      <c r="I286" s="24">
        <f t="shared" si="71"/>
        <v>1894.0416666666458</v>
      </c>
      <c r="J286" s="15">
        <v>3.7</v>
      </c>
      <c r="K286" s="24">
        <f t="shared" si="61"/>
        <v>198.3023834377193</v>
      </c>
      <c r="L286" s="24">
        <f t="shared" si="62"/>
        <v>11.324351387519757</v>
      </c>
      <c r="M286" s="23">
        <f t="shared" si="72"/>
        <v>695.28233932876583</v>
      </c>
      <c r="N286" s="24">
        <f t="shared" si="63"/>
        <v>11.553868035017116</v>
      </c>
      <c r="O286" s="23">
        <f t="shared" si="64"/>
        <v>40.509852965057952</v>
      </c>
      <c r="P286" s="42">
        <f t="shared" si="58"/>
        <v>15.739869351948215</v>
      </c>
      <c r="Q286" s="25"/>
      <c r="R286" s="41">
        <f t="shared" si="59"/>
        <v>19.517070327772888</v>
      </c>
      <c r="S286" s="41"/>
      <c r="T286" s="40">
        <f t="shared" si="60"/>
        <v>-2.8314224593466303E-3</v>
      </c>
      <c r="U286" s="15">
        <f t="shared" si="65"/>
        <v>1.0047429489760904</v>
      </c>
      <c r="V286" s="15">
        <f t="shared" si="73"/>
        <v>5.2981460010668515</v>
      </c>
      <c r="W286" s="13">
        <f t="shared" si="66"/>
        <v>6.8755767907126453E-2</v>
      </c>
      <c r="X286" s="13">
        <f t="shared" si="67"/>
        <v>1.6867288833896321E-2</v>
      </c>
      <c r="Y286" s="13">
        <f t="shared" si="68"/>
        <v>5.1888479073230132E-2</v>
      </c>
      <c r="AA286" s="63"/>
      <c r="AB286" s="39"/>
      <c r="AC286" s="39"/>
    </row>
    <row r="287" spans="1:29" hidden="1">
      <c r="A287" s="60">
        <v>1894.02</v>
      </c>
      <c r="B287" s="62">
        <f t="shared" si="69"/>
        <v>1894</v>
      </c>
      <c r="C287" s="62">
        <v>2</v>
      </c>
      <c r="D287" s="59">
        <f t="shared" si="70"/>
        <v>691803</v>
      </c>
      <c r="E287" s="26">
        <v>4.38</v>
      </c>
      <c r="F287" s="24">
        <v>0.24329999999999999</v>
      </c>
      <c r="G287" s="26">
        <v>0.24329999999999999</v>
      </c>
      <c r="H287" s="26">
        <v>6.7553424790000003</v>
      </c>
      <c r="I287" s="24">
        <f t="shared" si="71"/>
        <v>1894.1249999999791</v>
      </c>
      <c r="J287" s="15">
        <f>J286*11/12+J298*1/12</f>
        <v>3.6800000000000006</v>
      </c>
      <c r="K287" s="24">
        <f t="shared" si="61"/>
        <v>203.88822687845254</v>
      </c>
      <c r="L287" s="24">
        <f t="shared" si="62"/>
        <v>11.325572054686646</v>
      </c>
      <c r="M287" s="23">
        <f t="shared" si="72"/>
        <v>718.17638663468074</v>
      </c>
      <c r="N287" s="24">
        <f t="shared" si="63"/>
        <v>11.325572054686646</v>
      </c>
      <c r="O287" s="23">
        <f t="shared" si="64"/>
        <v>39.893222572652476</v>
      </c>
      <c r="P287" s="42">
        <f t="shared" si="58"/>
        <v>16.202736596449913</v>
      </c>
      <c r="Q287" s="25"/>
      <c r="R287" s="41">
        <f t="shared" si="59"/>
        <v>20.105790744253238</v>
      </c>
      <c r="S287" s="41"/>
      <c r="T287" s="40">
        <f t="shared" si="60"/>
        <v>-5.8029214438803725E-3</v>
      </c>
      <c r="U287" s="15">
        <f t="shared" si="65"/>
        <v>1.004727838446956</v>
      </c>
      <c r="V287" s="15">
        <f t="shared" si="73"/>
        <v>5.3982468538514317</v>
      </c>
      <c r="W287" s="13">
        <f t="shared" si="66"/>
        <v>6.0447161392130244E-2</v>
      </c>
      <c r="X287" s="13">
        <f t="shared" si="67"/>
        <v>1.2891990188189428E-2</v>
      </c>
      <c r="Y287" s="13">
        <f t="shared" si="68"/>
        <v>4.7555171203940816E-2</v>
      </c>
      <c r="AA287" s="63"/>
      <c r="AB287" s="39"/>
      <c r="AC287" s="39"/>
    </row>
    <row r="288" spans="1:29" hidden="1">
      <c r="A288" s="60">
        <v>1894.03</v>
      </c>
      <c r="B288" s="62">
        <f t="shared" si="69"/>
        <v>1894</v>
      </c>
      <c r="C288" s="62">
        <v>3</v>
      </c>
      <c r="D288" s="59">
        <f t="shared" si="70"/>
        <v>691831</v>
      </c>
      <c r="E288" s="26">
        <v>4.51</v>
      </c>
      <c r="F288" s="24">
        <v>0.24</v>
      </c>
      <c r="G288" s="26">
        <v>0.23499999999999999</v>
      </c>
      <c r="H288" s="26">
        <v>6.5650523969999997</v>
      </c>
      <c r="I288" s="24">
        <f t="shared" si="71"/>
        <v>1894.2083333333123</v>
      </c>
      <c r="J288" s="15">
        <f>J286*10/12+J298*2/12</f>
        <v>3.66</v>
      </c>
      <c r="K288" s="24">
        <f t="shared" si="61"/>
        <v>216.0248714310452</v>
      </c>
      <c r="L288" s="24">
        <f t="shared" si="62"/>
        <v>11.495780297882673</v>
      </c>
      <c r="M288" s="23">
        <f t="shared" si="72"/>
        <v>764.30092999006251</v>
      </c>
      <c r="N288" s="24">
        <f t="shared" si="63"/>
        <v>11.256284875010115</v>
      </c>
      <c r="O288" s="23">
        <f t="shared" si="64"/>
        <v>39.824993026089729</v>
      </c>
      <c r="P288" s="42">
        <f t="shared" si="58"/>
        <v>17.187622088121916</v>
      </c>
      <c r="Q288" s="25"/>
      <c r="R288" s="41">
        <f t="shared" si="59"/>
        <v>21.341016645575824</v>
      </c>
      <c r="S288" s="41"/>
      <c r="T288" s="40">
        <f t="shared" si="60"/>
        <v>-1.1905071655421144E-2</v>
      </c>
      <c r="U288" s="15">
        <f t="shared" si="65"/>
        <v>1.0047127299409879</v>
      </c>
      <c r="V288" s="15">
        <f t="shared" si="73"/>
        <v>5.580978518168151</v>
      </c>
      <c r="W288" s="13">
        <f t="shared" si="66"/>
        <v>5.519267464560107E-2</v>
      </c>
      <c r="X288" s="13">
        <f t="shared" si="67"/>
        <v>1.089638514334057E-2</v>
      </c>
      <c r="Y288" s="13">
        <f t="shared" si="68"/>
        <v>4.42962895022605E-2</v>
      </c>
      <c r="AA288" s="63"/>
      <c r="AB288" s="39"/>
      <c r="AC288" s="39"/>
    </row>
    <row r="289" spans="1:29" hidden="1">
      <c r="A289" s="60">
        <v>1894.04</v>
      </c>
      <c r="B289" s="62">
        <f t="shared" si="69"/>
        <v>1894</v>
      </c>
      <c r="C289" s="62">
        <v>4</v>
      </c>
      <c r="D289" s="59">
        <f t="shared" si="70"/>
        <v>691862</v>
      </c>
      <c r="E289" s="26">
        <v>4.57</v>
      </c>
      <c r="F289" s="24">
        <v>0.23669999999999999</v>
      </c>
      <c r="G289" s="26">
        <v>0.22670000000000001</v>
      </c>
      <c r="H289" s="26">
        <v>6.5650523969999997</v>
      </c>
      <c r="I289" s="24">
        <f t="shared" si="71"/>
        <v>1894.2916666666456</v>
      </c>
      <c r="J289" s="15">
        <f>J286*9/12+J298*3/12</f>
        <v>3.64</v>
      </c>
      <c r="K289" s="24">
        <f t="shared" si="61"/>
        <v>218.8988165055159</v>
      </c>
      <c r="L289" s="24">
        <f t="shared" si="62"/>
        <v>11.337713318786784</v>
      </c>
      <c r="M289" s="23">
        <f t="shared" si="72"/>
        <v>777.81177070923286</v>
      </c>
      <c r="N289" s="24">
        <f t="shared" si="63"/>
        <v>10.858722473041675</v>
      </c>
      <c r="O289" s="23">
        <f t="shared" si="64"/>
        <v>38.584229413519274</v>
      </c>
      <c r="P289" s="42">
        <f t="shared" si="58"/>
        <v>17.434849078052441</v>
      </c>
      <c r="Q289" s="25"/>
      <c r="R289" s="41">
        <f t="shared" si="59"/>
        <v>21.659778276889057</v>
      </c>
      <c r="S289" s="41"/>
      <c r="T289" s="40">
        <f t="shared" si="60"/>
        <v>-1.0514783387849953E-2</v>
      </c>
      <c r="U289" s="15">
        <f t="shared" si="65"/>
        <v>1.0046976234612084</v>
      </c>
      <c r="V289" s="15">
        <f t="shared" si="73"/>
        <v>5.6072801627307323</v>
      </c>
      <c r="W289" s="13">
        <f t="shared" si="66"/>
        <v>5.7571252586668953E-2</v>
      </c>
      <c r="X289" s="13">
        <f t="shared" si="67"/>
        <v>1.1807735519989926E-2</v>
      </c>
      <c r="Y289" s="13">
        <f t="shared" si="68"/>
        <v>4.5763517066679027E-2</v>
      </c>
      <c r="AA289" s="63"/>
      <c r="AB289" s="39"/>
      <c r="AC289" s="39"/>
    </row>
    <row r="290" spans="1:29" hidden="1">
      <c r="A290" s="60">
        <v>1894.05</v>
      </c>
      <c r="B290" s="62">
        <f t="shared" si="69"/>
        <v>1894</v>
      </c>
      <c r="C290" s="62">
        <v>5</v>
      </c>
      <c r="D290" s="59">
        <f t="shared" si="70"/>
        <v>691892</v>
      </c>
      <c r="E290" s="26">
        <v>4.4000000000000004</v>
      </c>
      <c r="F290" s="24">
        <v>0.23330000000000001</v>
      </c>
      <c r="G290" s="26">
        <v>0.21829999999999999</v>
      </c>
      <c r="H290" s="26">
        <v>6.5650523969999997</v>
      </c>
      <c r="I290" s="24">
        <f t="shared" si="71"/>
        <v>1894.3749999999789</v>
      </c>
      <c r="J290" s="15">
        <f>J286*8/12+J298*4/12</f>
        <v>3.62</v>
      </c>
      <c r="K290" s="24">
        <f t="shared" si="61"/>
        <v>210.75597212784902</v>
      </c>
      <c r="L290" s="24">
        <f t="shared" si="62"/>
        <v>11.174856431233449</v>
      </c>
      <c r="M290" s="23">
        <f t="shared" si="72"/>
        <v>752.18681581972953</v>
      </c>
      <c r="N290" s="24">
        <f t="shared" si="63"/>
        <v>10.45637016261578</v>
      </c>
      <c r="O290" s="23">
        <f t="shared" si="64"/>
        <v>37.318723157601575</v>
      </c>
      <c r="P290" s="42">
        <f t="shared" si="58"/>
        <v>16.808751920917999</v>
      </c>
      <c r="Q290" s="25"/>
      <c r="R290" s="41">
        <f t="shared" si="59"/>
        <v>20.89676943967871</v>
      </c>
      <c r="S290" s="41"/>
      <c r="T290" s="40">
        <f t="shared" si="60"/>
        <v>-6.114954823300621E-3</v>
      </c>
      <c r="U290" s="15">
        <f t="shared" si="65"/>
        <v>1.0046825190106428</v>
      </c>
      <c r="V290" s="15">
        <f t="shared" si="73"/>
        <v>5.6336210535767446</v>
      </c>
      <c r="W290" s="13">
        <f t="shared" si="66"/>
        <v>6.1779399425590631E-2</v>
      </c>
      <c r="X290" s="13">
        <f t="shared" si="67"/>
        <v>1.3920429738360163E-2</v>
      </c>
      <c r="Y290" s="13">
        <f t="shared" si="68"/>
        <v>4.7858969687230468E-2</v>
      </c>
      <c r="AA290" s="63"/>
      <c r="AB290" s="39"/>
      <c r="AC290" s="39"/>
    </row>
    <row r="291" spans="1:29" hidden="1">
      <c r="A291" s="60">
        <v>1894.06</v>
      </c>
      <c r="B291" s="62">
        <f t="shared" si="69"/>
        <v>1894</v>
      </c>
      <c r="C291" s="62">
        <v>6</v>
      </c>
      <c r="D291" s="59">
        <f t="shared" si="70"/>
        <v>691923</v>
      </c>
      <c r="E291" s="26">
        <v>4.34</v>
      </c>
      <c r="F291" s="24">
        <v>0.23</v>
      </c>
      <c r="G291" s="26">
        <v>0.21</v>
      </c>
      <c r="H291" s="26">
        <v>6.5650523969999997</v>
      </c>
      <c r="I291" s="24">
        <f t="shared" si="71"/>
        <v>1894.4583333333121</v>
      </c>
      <c r="J291" s="15">
        <f>J286*7/12+J298*5/12</f>
        <v>3.6000000000000005</v>
      </c>
      <c r="K291" s="24">
        <f t="shared" si="61"/>
        <v>207.88202705337832</v>
      </c>
      <c r="L291" s="24">
        <f t="shared" si="62"/>
        <v>11.016789452137562</v>
      </c>
      <c r="M291" s="23">
        <f t="shared" si="72"/>
        <v>745.20629423352364</v>
      </c>
      <c r="N291" s="24">
        <f t="shared" si="63"/>
        <v>10.058807760647339</v>
      </c>
      <c r="O291" s="23">
        <f t="shared" si="64"/>
        <v>36.058369075815662</v>
      </c>
      <c r="P291" s="42">
        <f t="shared" si="58"/>
        <v>16.60631969529252</v>
      </c>
      <c r="Q291" s="25"/>
      <c r="R291" s="41">
        <f t="shared" si="59"/>
        <v>20.661031027566583</v>
      </c>
      <c r="S291" s="41"/>
      <c r="T291" s="40">
        <f t="shared" si="60"/>
        <v>-5.1897331275500141E-3</v>
      </c>
      <c r="U291" s="15">
        <f t="shared" si="65"/>
        <v>1.0046674165923231</v>
      </c>
      <c r="V291" s="15">
        <f t="shared" si="73"/>
        <v>5.6600005912588749</v>
      </c>
      <c r="W291" s="13">
        <f t="shared" si="66"/>
        <v>6.3381375685017449E-2</v>
      </c>
      <c r="X291" s="13">
        <f t="shared" si="67"/>
        <v>1.3679316075972281E-2</v>
      </c>
      <c r="Y291" s="13">
        <f t="shared" si="68"/>
        <v>4.9702059609045168E-2</v>
      </c>
      <c r="AA291" s="63"/>
      <c r="AB291" s="39"/>
      <c r="AC291" s="39"/>
    </row>
    <row r="292" spans="1:29" hidden="1">
      <c r="A292" s="60">
        <v>1894.07</v>
      </c>
      <c r="B292" s="62">
        <f t="shared" si="69"/>
        <v>1894</v>
      </c>
      <c r="C292" s="62">
        <v>7</v>
      </c>
      <c r="D292" s="59">
        <f t="shared" si="70"/>
        <v>691953</v>
      </c>
      <c r="E292" s="26">
        <v>4.25</v>
      </c>
      <c r="F292" s="24">
        <v>0.22670000000000001</v>
      </c>
      <c r="G292" s="26">
        <v>0.20169999999999999</v>
      </c>
      <c r="H292" s="26">
        <v>6.5650523969999997</v>
      </c>
      <c r="I292" s="24">
        <f t="shared" si="71"/>
        <v>1894.5416666666454</v>
      </c>
      <c r="J292" s="15">
        <f>J286*6/12+J298*6/12</f>
        <v>3.58</v>
      </c>
      <c r="K292" s="24">
        <f t="shared" si="61"/>
        <v>203.57110944167232</v>
      </c>
      <c r="L292" s="24">
        <f t="shared" si="62"/>
        <v>10.858722473041675</v>
      </c>
      <c r="M292" s="23">
        <f t="shared" si="72"/>
        <v>732.99652981590714</v>
      </c>
      <c r="N292" s="24">
        <f t="shared" si="63"/>
        <v>9.6612453586788956</v>
      </c>
      <c r="O292" s="23">
        <f t="shared" si="64"/>
        <v>34.787152956204345</v>
      </c>
      <c r="P292" s="42">
        <f t="shared" si="58"/>
        <v>16.289679714916943</v>
      </c>
      <c r="Q292" s="25"/>
      <c r="R292" s="41">
        <f t="shared" si="59"/>
        <v>20.285465268221337</v>
      </c>
      <c r="S292" s="41"/>
      <c r="T292" s="40">
        <f t="shared" si="60"/>
        <v>-2.7700206733354757E-3</v>
      </c>
      <c r="U292" s="15">
        <f t="shared" si="65"/>
        <v>1.0046523162092853</v>
      </c>
      <c r="V292" s="15">
        <f t="shared" si="73"/>
        <v>5.6864181719310745</v>
      </c>
      <c r="W292" s="13">
        <f t="shared" si="66"/>
        <v>6.9905502265855679E-2</v>
      </c>
      <c r="X292" s="13">
        <f t="shared" si="67"/>
        <v>1.34403626481856E-2</v>
      </c>
      <c r="Y292" s="13">
        <f t="shared" si="68"/>
        <v>5.6465139617670079E-2</v>
      </c>
      <c r="AA292" s="63"/>
      <c r="AB292" s="39"/>
      <c r="AC292" s="39"/>
    </row>
    <row r="293" spans="1:29" hidden="1">
      <c r="A293" s="60">
        <v>1894.08</v>
      </c>
      <c r="B293" s="62">
        <f t="shared" si="69"/>
        <v>1894</v>
      </c>
      <c r="C293" s="62">
        <v>8</v>
      </c>
      <c r="D293" s="59">
        <f t="shared" si="70"/>
        <v>691984</v>
      </c>
      <c r="E293" s="26">
        <v>4.41</v>
      </c>
      <c r="F293" s="24">
        <v>0.2233</v>
      </c>
      <c r="G293" s="26">
        <v>0.1933</v>
      </c>
      <c r="H293" s="26">
        <v>6.7553424790000003</v>
      </c>
      <c r="I293" s="24">
        <f t="shared" si="71"/>
        <v>1894.6249999999786</v>
      </c>
      <c r="J293" s="15">
        <f>J286*5/12+J298*7/12</f>
        <v>3.5599999999999996</v>
      </c>
      <c r="K293" s="24">
        <f t="shared" si="61"/>
        <v>205.28472158309947</v>
      </c>
      <c r="L293" s="24">
        <f t="shared" si="62"/>
        <v>10.394575584922022</v>
      </c>
      <c r="M293" s="23">
        <f t="shared" si="72"/>
        <v>742.28568719040379</v>
      </c>
      <c r="N293" s="24">
        <f t="shared" si="63"/>
        <v>8.9980808802750865</v>
      </c>
      <c r="O293" s="23">
        <f t="shared" si="64"/>
        <v>32.536014361429721</v>
      </c>
      <c r="P293" s="42">
        <f t="shared" si="58"/>
        <v>16.457777072998358</v>
      </c>
      <c r="Q293" s="25"/>
      <c r="R293" s="41">
        <f t="shared" si="59"/>
        <v>20.51054955060216</v>
      </c>
      <c r="S293" s="41"/>
      <c r="T293" s="40">
        <f t="shared" si="60"/>
        <v>-4.1677578936866883E-4</v>
      </c>
      <c r="U293" s="15">
        <f t="shared" si="65"/>
        <v>1.0046372178645702</v>
      </c>
      <c r="V293" s="15">
        <f t="shared" si="73"/>
        <v>5.5519482437876908</v>
      </c>
      <c r="W293" s="13">
        <f t="shared" si="66"/>
        <v>7.1287518782572556E-2</v>
      </c>
      <c r="X293" s="13">
        <f t="shared" si="67"/>
        <v>1.4915167923215567E-2</v>
      </c>
      <c r="Y293" s="13">
        <f t="shared" si="68"/>
        <v>5.637235085935699E-2</v>
      </c>
      <c r="AA293" s="63"/>
      <c r="AB293" s="39"/>
      <c r="AC293" s="39"/>
    </row>
    <row r="294" spans="1:29" hidden="1">
      <c r="A294" s="60">
        <v>1894.09</v>
      </c>
      <c r="B294" s="62">
        <f t="shared" si="69"/>
        <v>1894</v>
      </c>
      <c r="C294" s="62">
        <v>9</v>
      </c>
      <c r="D294" s="59">
        <f t="shared" si="70"/>
        <v>692015</v>
      </c>
      <c r="E294" s="26">
        <v>4.4800000000000004</v>
      </c>
      <c r="F294" s="24">
        <v>0.22</v>
      </c>
      <c r="G294" s="26">
        <v>0.185</v>
      </c>
      <c r="H294" s="26">
        <v>6.8504834710000004</v>
      </c>
      <c r="I294" s="24">
        <f t="shared" si="71"/>
        <v>1894.7083333333119</v>
      </c>
      <c r="J294" s="15">
        <f>J286*4/12+J298*8/12</f>
        <v>3.54</v>
      </c>
      <c r="K294" s="24">
        <f t="shared" si="61"/>
        <v>205.64691615763482</v>
      </c>
      <c r="L294" s="24">
        <f t="shared" si="62"/>
        <v>10.098732489883851</v>
      </c>
      <c r="M294" s="23">
        <f t="shared" si="72"/>
        <v>746.63832754895259</v>
      </c>
      <c r="N294" s="24">
        <f t="shared" si="63"/>
        <v>8.4921159574023299</v>
      </c>
      <c r="O294" s="23">
        <f t="shared" si="64"/>
        <v>30.832163079588444</v>
      </c>
      <c r="P294" s="42">
        <f t="shared" si="58"/>
        <v>16.522315444877208</v>
      </c>
      <c r="Q294" s="25"/>
      <c r="R294" s="41">
        <f t="shared" si="59"/>
        <v>20.607265065055643</v>
      </c>
      <c r="S294" s="41"/>
      <c r="T294" s="40">
        <f t="shared" si="60"/>
        <v>1.9768623530273879E-3</v>
      </c>
      <c r="U294" s="15">
        <f t="shared" si="65"/>
        <v>1.0046221215612239</v>
      </c>
      <c r="V294" s="15">
        <f t="shared" si="73"/>
        <v>5.5002296223220073</v>
      </c>
      <c r="W294" s="13">
        <f t="shared" si="66"/>
        <v>7.4452383489478802E-2</v>
      </c>
      <c r="X294" s="13">
        <f t="shared" si="67"/>
        <v>1.4925954105185602E-2</v>
      </c>
      <c r="Y294" s="13">
        <f t="shared" si="68"/>
        <v>5.95264293842932E-2</v>
      </c>
      <c r="AA294" s="63"/>
      <c r="AB294" s="39"/>
      <c r="AC294" s="39"/>
    </row>
    <row r="295" spans="1:29" hidden="1">
      <c r="A295" s="60">
        <v>1894.1</v>
      </c>
      <c r="B295" s="62">
        <f t="shared" si="69"/>
        <v>1894</v>
      </c>
      <c r="C295" s="62">
        <v>10</v>
      </c>
      <c r="D295" s="59">
        <f t="shared" si="70"/>
        <v>692045</v>
      </c>
      <c r="E295" s="26">
        <v>4.34</v>
      </c>
      <c r="F295" s="24">
        <v>0.2167</v>
      </c>
      <c r="G295" s="26">
        <v>0.1767</v>
      </c>
      <c r="H295" s="26">
        <v>6.6601933879999997</v>
      </c>
      <c r="I295" s="24">
        <f t="shared" si="71"/>
        <v>1894.7916666666451</v>
      </c>
      <c r="J295" s="15">
        <f>J286*3/12+J298*9/12</f>
        <v>3.5200000000000005</v>
      </c>
      <c r="K295" s="24">
        <f t="shared" si="61"/>
        <v>204.91242828758539</v>
      </c>
      <c r="L295" s="24">
        <f t="shared" si="62"/>
        <v>10.231456960811002</v>
      </c>
      <c r="M295" s="23">
        <f t="shared" si="72"/>
        <v>747.06723274667399</v>
      </c>
      <c r="N295" s="24">
        <f t="shared" si="63"/>
        <v>8.3428631517088316</v>
      </c>
      <c r="O295" s="23">
        <f t="shared" si="64"/>
        <v>30.416308761828862</v>
      </c>
      <c r="P295" s="42">
        <f t="shared" si="58"/>
        <v>16.502904205708422</v>
      </c>
      <c r="Q295" s="25"/>
      <c r="R295" s="41">
        <f t="shared" si="59"/>
        <v>20.602914844137338</v>
      </c>
      <c r="S295" s="41"/>
      <c r="T295" s="40">
        <f t="shared" si="60"/>
        <v>5.7724977769444547E-4</v>
      </c>
      <c r="U295" s="15">
        <f t="shared" si="65"/>
        <v>1.0046070273022971</v>
      </c>
      <c r="V295" s="15">
        <f t="shared" si="73"/>
        <v>5.6835271741193338</v>
      </c>
      <c r="W295" s="13">
        <f t="shared" si="66"/>
        <v>8.090851314592995E-2</v>
      </c>
      <c r="X295" s="13">
        <f t="shared" si="67"/>
        <v>1.1838582492177174E-2</v>
      </c>
      <c r="Y295" s="13">
        <f t="shared" si="68"/>
        <v>6.9069930653752776E-2</v>
      </c>
      <c r="AA295" s="63"/>
      <c r="AB295" s="39"/>
      <c r="AC295" s="39"/>
    </row>
    <row r="296" spans="1:29" hidden="1">
      <c r="A296" s="60">
        <v>1894.11</v>
      </c>
      <c r="B296" s="62">
        <f t="shared" si="69"/>
        <v>1894</v>
      </c>
      <c r="C296" s="62">
        <v>11</v>
      </c>
      <c r="D296" s="59">
        <f t="shared" si="70"/>
        <v>692076</v>
      </c>
      <c r="E296" s="26">
        <v>4.34</v>
      </c>
      <c r="F296" s="24">
        <v>0.21329999999999999</v>
      </c>
      <c r="G296" s="26">
        <v>0.16830000000000001</v>
      </c>
      <c r="H296" s="26">
        <v>6.6601933879999997</v>
      </c>
      <c r="I296" s="24">
        <f t="shared" si="71"/>
        <v>1894.8749999999784</v>
      </c>
      <c r="J296" s="15">
        <f>J286*2/12+J298*10/12</f>
        <v>3.5</v>
      </c>
      <c r="K296" s="24">
        <f t="shared" si="61"/>
        <v>204.91242828758539</v>
      </c>
      <c r="L296" s="24">
        <f t="shared" si="62"/>
        <v>10.070926487037317</v>
      </c>
      <c r="M296" s="23">
        <f t="shared" si="72"/>
        <v>750.1269378301007</v>
      </c>
      <c r="N296" s="24">
        <f t="shared" si="63"/>
        <v>7.9462584517973767</v>
      </c>
      <c r="O296" s="23">
        <f t="shared" si="64"/>
        <v>29.089023879448369</v>
      </c>
      <c r="P296" s="42">
        <f t="shared" si="58"/>
        <v>16.54278444744455</v>
      </c>
      <c r="Q296" s="25"/>
      <c r="R296" s="41">
        <f t="shared" si="59"/>
        <v>20.672276347819015</v>
      </c>
      <c r="S296" s="41"/>
      <c r="T296" s="40">
        <f t="shared" si="60"/>
        <v>2.8246636689232621E-3</v>
      </c>
      <c r="U296" s="15">
        <f t="shared" si="65"/>
        <v>1.0045919350908457</v>
      </c>
      <c r="V296" s="15">
        <f t="shared" si="73"/>
        <v>5.7097113389838494</v>
      </c>
      <c r="W296" s="13">
        <f t="shared" si="66"/>
        <v>8.4064613379801312E-2</v>
      </c>
      <c r="X296" s="13">
        <f t="shared" si="67"/>
        <v>9.3123584917946811E-3</v>
      </c>
      <c r="Y296" s="13">
        <f t="shared" si="68"/>
        <v>7.4752254888006631E-2</v>
      </c>
      <c r="AA296" s="63"/>
      <c r="AB296" s="39"/>
      <c r="AC296" s="39"/>
    </row>
    <row r="297" spans="1:29" hidden="1">
      <c r="A297" s="60">
        <v>1894.12</v>
      </c>
      <c r="B297" s="62">
        <f t="shared" si="69"/>
        <v>1894</v>
      </c>
      <c r="C297" s="62">
        <v>12</v>
      </c>
      <c r="D297" s="59">
        <f t="shared" si="70"/>
        <v>692106</v>
      </c>
      <c r="E297" s="26">
        <v>4.3</v>
      </c>
      <c r="F297" s="24">
        <v>0.21</v>
      </c>
      <c r="G297" s="26">
        <v>0.16</v>
      </c>
      <c r="H297" s="26">
        <v>6.5650523969999997</v>
      </c>
      <c r="I297" s="24">
        <f t="shared" si="71"/>
        <v>1894.9583333333117</v>
      </c>
      <c r="J297" s="15">
        <f>J286*1/12+J298*11/12</f>
        <v>3.4800000000000004</v>
      </c>
      <c r="K297" s="24">
        <f t="shared" si="61"/>
        <v>205.96606367039789</v>
      </c>
      <c r="L297" s="24">
        <f t="shared" si="62"/>
        <v>10.058807760647339</v>
      </c>
      <c r="M297" s="23">
        <f t="shared" si="72"/>
        <v>757.05254104412302</v>
      </c>
      <c r="N297" s="24">
        <f t="shared" si="63"/>
        <v>7.6638535319217818</v>
      </c>
      <c r="O297" s="23">
        <f t="shared" si="64"/>
        <v>28.169396876060389</v>
      </c>
      <c r="P297" s="42">
        <f t="shared" si="58"/>
        <v>16.672466333767723</v>
      </c>
      <c r="Q297" s="25"/>
      <c r="R297" s="41">
        <f t="shared" si="59"/>
        <v>20.855013611174972</v>
      </c>
      <c r="S297" s="41"/>
      <c r="T297" s="40">
        <f t="shared" si="60"/>
        <v>2.2655090778565048E-3</v>
      </c>
      <c r="U297" s="15">
        <f t="shared" si="65"/>
        <v>1.0045768449299304</v>
      </c>
      <c r="V297" s="15">
        <f t="shared" si="73"/>
        <v>5.81905527974076</v>
      </c>
      <c r="W297" s="13">
        <f t="shared" si="66"/>
        <v>8.4463676462938952E-2</v>
      </c>
      <c r="X297" s="13">
        <f t="shared" si="67"/>
        <v>7.634070197377163E-3</v>
      </c>
      <c r="Y297" s="13">
        <f t="shared" si="68"/>
        <v>7.682960626556179E-2</v>
      </c>
      <c r="AA297" s="63"/>
      <c r="AB297" s="39"/>
      <c r="AC297" s="39"/>
    </row>
    <row r="298" spans="1:29" hidden="1">
      <c r="A298" s="60">
        <v>1895.01</v>
      </c>
      <c r="B298" s="62">
        <f t="shared" si="69"/>
        <v>1895</v>
      </c>
      <c r="C298" s="62">
        <v>1</v>
      </c>
      <c r="D298" s="59">
        <f t="shared" si="70"/>
        <v>692137</v>
      </c>
      <c r="E298" s="26">
        <v>4.25</v>
      </c>
      <c r="F298" s="24">
        <v>0.20830000000000001</v>
      </c>
      <c r="G298" s="26">
        <v>0.16750000000000001</v>
      </c>
      <c r="H298" s="26">
        <v>6.5650523969999997</v>
      </c>
      <c r="I298" s="24">
        <f t="shared" si="71"/>
        <v>1895.0416666666449</v>
      </c>
      <c r="J298" s="15">
        <v>3.46</v>
      </c>
      <c r="K298" s="24">
        <f t="shared" si="61"/>
        <v>203.57110944167232</v>
      </c>
      <c r="L298" s="24">
        <f t="shared" si="62"/>
        <v>9.9773793168706693</v>
      </c>
      <c r="M298" s="23">
        <f t="shared" si="72"/>
        <v>751.30569065018915</v>
      </c>
      <c r="N298" s="24">
        <f t="shared" si="63"/>
        <v>8.0230966662306145</v>
      </c>
      <c r="O298" s="23">
        <f t="shared" si="64"/>
        <v>29.610283102095689</v>
      </c>
      <c r="P298" s="42">
        <f t="shared" si="58"/>
        <v>16.524443935162711</v>
      </c>
      <c r="Q298" s="25"/>
      <c r="R298" s="41">
        <f t="shared" si="59"/>
        <v>20.692167083108195</v>
      </c>
      <c r="S298" s="41"/>
      <c r="T298" s="40">
        <f t="shared" si="60"/>
        <v>3.0027891519042518E-3</v>
      </c>
      <c r="U298" s="15">
        <f t="shared" si="65"/>
        <v>1.0019057103862152</v>
      </c>
      <c r="V298" s="15">
        <f t="shared" si="73"/>
        <v>5.8456881933948264</v>
      </c>
      <c r="W298" s="13">
        <f t="shared" si="66"/>
        <v>8.7969996132052364E-2</v>
      </c>
      <c r="X298" s="13">
        <f t="shared" si="67"/>
        <v>7.4090799867254642E-3</v>
      </c>
      <c r="Y298" s="13">
        <f t="shared" si="68"/>
        <v>8.05609161453269E-2</v>
      </c>
      <c r="AA298" s="63"/>
      <c r="AB298" s="39"/>
      <c r="AC298" s="39"/>
    </row>
    <row r="299" spans="1:29" hidden="1">
      <c r="A299" s="60">
        <v>1895.02</v>
      </c>
      <c r="B299" s="62">
        <f t="shared" si="69"/>
        <v>1895</v>
      </c>
      <c r="C299" s="62">
        <v>2</v>
      </c>
      <c r="D299" s="59">
        <f t="shared" si="70"/>
        <v>692168</v>
      </c>
      <c r="E299" s="26">
        <v>4.1900000000000004</v>
      </c>
      <c r="F299" s="24">
        <v>0.20669999999999999</v>
      </c>
      <c r="G299" s="26">
        <v>0.17499999999999999</v>
      </c>
      <c r="H299" s="26">
        <v>6.5650523969999997</v>
      </c>
      <c r="I299" s="24">
        <f t="shared" si="71"/>
        <v>1895.1249999999782</v>
      </c>
      <c r="J299" s="15">
        <f>J298*11/12+J310*1/12</f>
        <v>3.4716666666666667</v>
      </c>
      <c r="K299" s="24">
        <f t="shared" si="61"/>
        <v>200.69716436720168</v>
      </c>
      <c r="L299" s="24">
        <f t="shared" si="62"/>
        <v>9.9007407815514519</v>
      </c>
      <c r="M299" s="23">
        <f t="shared" si="72"/>
        <v>743.74401984605709</v>
      </c>
      <c r="N299" s="24">
        <f t="shared" si="63"/>
        <v>8.382339800539448</v>
      </c>
      <c r="O299" s="23">
        <f t="shared" si="64"/>
        <v>31.063294384978512</v>
      </c>
      <c r="P299" s="42">
        <f t="shared" si="58"/>
        <v>16.331237693211403</v>
      </c>
      <c r="Q299" s="25"/>
      <c r="R299" s="41">
        <f t="shared" si="59"/>
        <v>20.472046385423738</v>
      </c>
      <c r="S299" s="41"/>
      <c r="T299" s="40">
        <f t="shared" si="60"/>
        <v>2.485787819288425E-3</v>
      </c>
      <c r="U299" s="15">
        <f t="shared" si="65"/>
        <v>1.0019159687965034</v>
      </c>
      <c r="V299" s="15">
        <f t="shared" si="73"/>
        <v>5.8568283820995548</v>
      </c>
      <c r="W299" s="13">
        <f t="shared" si="66"/>
        <v>9.4083341934578568E-2</v>
      </c>
      <c r="X299" s="13">
        <f t="shared" si="67"/>
        <v>7.5440736829106569E-3</v>
      </c>
      <c r="Y299" s="13">
        <f t="shared" si="68"/>
        <v>8.6539268251667911E-2</v>
      </c>
      <c r="AA299" s="63"/>
      <c r="AB299" s="39"/>
      <c r="AC299" s="39"/>
    </row>
    <row r="300" spans="1:29" hidden="1">
      <c r="A300" s="60">
        <v>1895.03</v>
      </c>
      <c r="B300" s="62">
        <f t="shared" si="69"/>
        <v>1895</v>
      </c>
      <c r="C300" s="62">
        <v>3</v>
      </c>
      <c r="D300" s="59">
        <f t="shared" si="70"/>
        <v>692196</v>
      </c>
      <c r="E300" s="26">
        <v>4.1900000000000004</v>
      </c>
      <c r="F300" s="24">
        <v>0.20499999999999999</v>
      </c>
      <c r="G300" s="26">
        <v>0.1825</v>
      </c>
      <c r="H300" s="26">
        <v>6.5650523969999997</v>
      </c>
      <c r="I300" s="24">
        <f t="shared" si="71"/>
        <v>1895.2083333333114</v>
      </c>
      <c r="J300" s="15">
        <f>J298*10/12+J310*2/12</f>
        <v>3.4833333333333334</v>
      </c>
      <c r="K300" s="24">
        <f t="shared" si="61"/>
        <v>200.69716436720168</v>
      </c>
      <c r="L300" s="24">
        <f t="shared" si="62"/>
        <v>9.8193123377747824</v>
      </c>
      <c r="M300" s="23">
        <f t="shared" si="72"/>
        <v>746.77638905982872</v>
      </c>
      <c r="N300" s="24">
        <f t="shared" si="63"/>
        <v>8.7415829348482816</v>
      </c>
      <c r="O300" s="23">
        <f t="shared" si="64"/>
        <v>32.526656564061746</v>
      </c>
      <c r="P300" s="42">
        <f t="shared" si="58"/>
        <v>16.364625427174794</v>
      </c>
      <c r="Q300" s="25"/>
      <c r="R300" s="41">
        <f t="shared" si="59"/>
        <v>20.534641990203497</v>
      </c>
      <c r="S300" s="41"/>
      <c r="T300" s="40">
        <f t="shared" si="60"/>
        <v>4.4909440197234973E-3</v>
      </c>
      <c r="U300" s="15">
        <f t="shared" si="65"/>
        <v>1.001926226799871</v>
      </c>
      <c r="V300" s="15">
        <f t="shared" si="73"/>
        <v>5.8680498825261331</v>
      </c>
      <c r="W300" s="13">
        <f t="shared" si="66"/>
        <v>9.8263351096337104E-2</v>
      </c>
      <c r="X300" s="13">
        <f t="shared" si="67"/>
        <v>8.8162517588725731E-3</v>
      </c>
      <c r="Y300" s="13">
        <f t="shared" si="68"/>
        <v>8.9447099337464531E-2</v>
      </c>
      <c r="AA300" s="63"/>
      <c r="AB300" s="39"/>
      <c r="AC300" s="39"/>
    </row>
    <row r="301" spans="1:29" hidden="1">
      <c r="A301" s="60">
        <v>1895.04</v>
      </c>
      <c r="B301" s="62">
        <f t="shared" si="69"/>
        <v>1895</v>
      </c>
      <c r="C301" s="62">
        <v>4</v>
      </c>
      <c r="D301" s="59">
        <f t="shared" si="70"/>
        <v>692227</v>
      </c>
      <c r="E301" s="26">
        <v>4.37</v>
      </c>
      <c r="F301" s="24">
        <v>0.20330000000000001</v>
      </c>
      <c r="G301" s="26">
        <v>0.19</v>
      </c>
      <c r="H301" s="26">
        <v>6.8504834710000004</v>
      </c>
      <c r="I301" s="24">
        <f t="shared" si="71"/>
        <v>1895.2916666666447</v>
      </c>
      <c r="J301" s="15">
        <f>J298*9/12+J310*3/12</f>
        <v>3.4950000000000001</v>
      </c>
      <c r="K301" s="24">
        <f t="shared" si="61"/>
        <v>200.5975499126929</v>
      </c>
      <c r="L301" s="24">
        <f t="shared" si="62"/>
        <v>9.3321468872426685</v>
      </c>
      <c r="M301" s="23">
        <f t="shared" si="72"/>
        <v>749.29940688710883</v>
      </c>
      <c r="N301" s="24">
        <f t="shared" si="63"/>
        <v>8.7216326048996908</v>
      </c>
      <c r="O301" s="23">
        <f t="shared" si="64"/>
        <v>32.578235082048209</v>
      </c>
      <c r="P301" s="42">
        <f t="shared" si="58"/>
        <v>16.387543823686293</v>
      </c>
      <c r="Q301" s="25"/>
      <c r="R301" s="41">
        <f t="shared" si="59"/>
        <v>20.578453397959457</v>
      </c>
      <c r="S301" s="41"/>
      <c r="T301" s="40">
        <f t="shared" si="60"/>
        <v>7.3255558090351766E-3</v>
      </c>
      <c r="U301" s="15">
        <f t="shared" si="65"/>
        <v>1.0019364843966725</v>
      </c>
      <c r="V301" s="15">
        <f t="shared" si="73"/>
        <v>5.6343849565464277</v>
      </c>
      <c r="W301" s="13">
        <f t="shared" si="66"/>
        <v>9.6874456838602852E-2</v>
      </c>
      <c r="X301" s="13">
        <f t="shared" si="67"/>
        <v>1.3251792109497007E-2</v>
      </c>
      <c r="Y301" s="13">
        <f t="shared" si="68"/>
        <v>8.3622664729105844E-2</v>
      </c>
      <c r="AA301" s="63"/>
      <c r="AB301" s="39"/>
      <c r="AC301" s="39"/>
    </row>
    <row r="302" spans="1:29" hidden="1">
      <c r="A302" s="60">
        <v>1895.05</v>
      </c>
      <c r="B302" s="62">
        <f t="shared" si="69"/>
        <v>1895</v>
      </c>
      <c r="C302" s="62">
        <v>5</v>
      </c>
      <c r="D302" s="59">
        <f t="shared" si="70"/>
        <v>692257</v>
      </c>
      <c r="E302" s="26">
        <v>4.6100000000000003</v>
      </c>
      <c r="F302" s="24">
        <v>0.20169999999999999</v>
      </c>
      <c r="G302" s="26">
        <v>0.19750000000000001</v>
      </c>
      <c r="H302" s="26">
        <v>6.9456325620000001</v>
      </c>
      <c r="I302" s="24">
        <f t="shared" si="71"/>
        <v>1895.3749999999779</v>
      </c>
      <c r="J302" s="15">
        <f>J298*8/12+J310*4/12</f>
        <v>3.5066666666666668</v>
      </c>
      <c r="K302" s="24">
        <f t="shared" si="61"/>
        <v>208.71541750296237</v>
      </c>
      <c r="L302" s="24">
        <f t="shared" si="62"/>
        <v>9.1318654469300444</v>
      </c>
      <c r="M302" s="23">
        <f t="shared" si="72"/>
        <v>782.46492571025681</v>
      </c>
      <c r="N302" s="24">
        <f t="shared" si="63"/>
        <v>8.9417125719815775</v>
      </c>
      <c r="O302" s="23">
        <f t="shared" si="64"/>
        <v>33.522087381296259</v>
      </c>
      <c r="P302" s="42">
        <f t="shared" si="58"/>
        <v>17.080369553382383</v>
      </c>
      <c r="Q302" s="25"/>
      <c r="R302" s="41">
        <f t="shared" si="59"/>
        <v>21.460149768676366</v>
      </c>
      <c r="S302" s="41"/>
      <c r="T302" s="40">
        <f t="shared" si="60"/>
        <v>8.3761114079656529E-3</v>
      </c>
      <c r="U302" s="15">
        <f t="shared" si="65"/>
        <v>1.001946741587262</v>
      </c>
      <c r="V302" s="15">
        <f t="shared" si="73"/>
        <v>5.5679602396255872</v>
      </c>
      <c r="W302" s="13">
        <f t="shared" si="66"/>
        <v>8.8217918036374021E-2</v>
      </c>
      <c r="X302" s="13">
        <f t="shared" si="67"/>
        <v>1.5942896401784479E-2</v>
      </c>
      <c r="Y302" s="13">
        <f t="shared" si="68"/>
        <v>7.2275021634589542E-2</v>
      </c>
      <c r="AA302" s="63"/>
      <c r="AB302" s="39"/>
      <c r="AC302" s="39"/>
    </row>
    <row r="303" spans="1:29" hidden="1">
      <c r="A303" s="60">
        <v>1895.06</v>
      </c>
      <c r="B303" s="62">
        <f t="shared" si="69"/>
        <v>1895</v>
      </c>
      <c r="C303" s="62">
        <v>6</v>
      </c>
      <c r="D303" s="59">
        <f t="shared" si="70"/>
        <v>692288</v>
      </c>
      <c r="E303" s="26">
        <v>4.7</v>
      </c>
      <c r="F303" s="24">
        <v>0.2</v>
      </c>
      <c r="G303" s="26">
        <v>0.20499999999999999</v>
      </c>
      <c r="H303" s="26">
        <v>7.0407735540000003</v>
      </c>
      <c r="I303" s="24">
        <f t="shared" si="71"/>
        <v>1895.4583333333112</v>
      </c>
      <c r="J303" s="15">
        <f>J298*7/12+J310*5/12</f>
        <v>3.5183333333333331</v>
      </c>
      <c r="K303" s="24">
        <f t="shared" si="61"/>
        <v>209.91471869739956</v>
      </c>
      <c r="L303" s="24">
        <f t="shared" si="62"/>
        <v>8.9325412211659394</v>
      </c>
      <c r="M303" s="23">
        <f t="shared" si="72"/>
        <v>789.75169520301154</v>
      </c>
      <c r="N303" s="24">
        <f t="shared" si="63"/>
        <v>9.1558547516950863</v>
      </c>
      <c r="O303" s="23">
        <f t="shared" si="64"/>
        <v>34.446616492897306</v>
      </c>
      <c r="P303" s="42">
        <f t="shared" si="58"/>
        <v>17.207413539783385</v>
      </c>
      <c r="Q303" s="25"/>
      <c r="R303" s="41">
        <f t="shared" si="59"/>
        <v>21.628273210067618</v>
      </c>
      <c r="S303" s="41"/>
      <c r="T303" s="40">
        <f t="shared" si="60"/>
        <v>1.1519126998025972E-2</v>
      </c>
      <c r="U303" s="15">
        <f t="shared" si="65"/>
        <v>1.0019569983719931</v>
      </c>
      <c r="V303" s="15">
        <f t="shared" si="73"/>
        <v>5.503414077452792</v>
      </c>
      <c r="W303" s="13">
        <f t="shared" si="66"/>
        <v>8.881905554683156E-2</v>
      </c>
      <c r="X303" s="13">
        <f t="shared" si="67"/>
        <v>1.7456801417117251E-2</v>
      </c>
      <c r="Y303" s="13">
        <f t="shared" si="68"/>
        <v>7.1362254129714309E-2</v>
      </c>
      <c r="AA303" s="63"/>
      <c r="AB303" s="39"/>
      <c r="AC303" s="39"/>
    </row>
    <row r="304" spans="1:29" hidden="1">
      <c r="A304" s="60">
        <v>1895.07</v>
      </c>
      <c r="B304" s="62">
        <f t="shared" si="69"/>
        <v>1895</v>
      </c>
      <c r="C304" s="62">
        <v>7</v>
      </c>
      <c r="D304" s="59">
        <f t="shared" si="70"/>
        <v>692318</v>
      </c>
      <c r="E304" s="26">
        <v>4.72</v>
      </c>
      <c r="F304" s="24">
        <v>0.1983</v>
      </c>
      <c r="G304" s="26">
        <v>0.21249999999999999</v>
      </c>
      <c r="H304" s="26">
        <v>6.9456325620000001</v>
      </c>
      <c r="I304" s="24">
        <f t="shared" si="71"/>
        <v>1895.5416666666445</v>
      </c>
      <c r="J304" s="15">
        <f>J298*6/12+J310*6/12</f>
        <v>3.53</v>
      </c>
      <c r="K304" s="24">
        <f t="shared" si="61"/>
        <v>213.69561184685082</v>
      </c>
      <c r="L304" s="24">
        <f t="shared" si="62"/>
        <v>8.9779321672098558</v>
      </c>
      <c r="M304" s="23">
        <f t="shared" si="72"/>
        <v>806.79113019544775</v>
      </c>
      <c r="N304" s="24">
        <f t="shared" si="63"/>
        <v>9.6208299825118218</v>
      </c>
      <c r="O304" s="23">
        <f t="shared" si="64"/>
        <v>36.322693891214541</v>
      </c>
      <c r="P304" s="42">
        <f t="shared" si="58"/>
        <v>17.546014648740552</v>
      </c>
      <c r="Q304" s="25"/>
      <c r="R304" s="41">
        <f t="shared" si="59"/>
        <v>22.060403147384218</v>
      </c>
      <c r="S304" s="41"/>
      <c r="T304" s="40">
        <f t="shared" si="60"/>
        <v>7.7553380580635822E-3</v>
      </c>
      <c r="U304" s="15">
        <f t="shared" si="65"/>
        <v>1.0019672547512195</v>
      </c>
      <c r="V304" s="15">
        <f t="shared" si="73"/>
        <v>5.5897173211530902</v>
      </c>
      <c r="W304" s="13">
        <f t="shared" si="66"/>
        <v>9.019010633265645E-2</v>
      </c>
      <c r="X304" s="13">
        <f t="shared" si="67"/>
        <v>1.6202722618998022E-2</v>
      </c>
      <c r="Y304" s="13">
        <f t="shared" si="68"/>
        <v>7.3987383713658428E-2</v>
      </c>
      <c r="AA304" s="63"/>
      <c r="AB304" s="39"/>
      <c r="AC304" s="39"/>
    </row>
    <row r="305" spans="1:29" hidden="1">
      <c r="A305" s="60">
        <v>1895.08</v>
      </c>
      <c r="B305" s="62">
        <f t="shared" si="69"/>
        <v>1895</v>
      </c>
      <c r="C305" s="62">
        <v>8</v>
      </c>
      <c r="D305" s="59">
        <f t="shared" si="70"/>
        <v>692349</v>
      </c>
      <c r="E305" s="26">
        <v>4.79</v>
      </c>
      <c r="F305" s="24">
        <v>0.19670000000000001</v>
      </c>
      <c r="G305" s="26">
        <v>0.22</v>
      </c>
      <c r="H305" s="26">
        <v>6.8504834710000004</v>
      </c>
      <c r="I305" s="24">
        <f t="shared" si="71"/>
        <v>1895.6249999999777</v>
      </c>
      <c r="J305" s="15">
        <f>J298*5/12+J310*7/12</f>
        <v>3.541666666666667</v>
      </c>
      <c r="K305" s="24">
        <f t="shared" si="61"/>
        <v>219.87694830247116</v>
      </c>
      <c r="L305" s="24">
        <f t="shared" si="62"/>
        <v>9.0291849125461532</v>
      </c>
      <c r="M305" s="23">
        <f t="shared" si="72"/>
        <v>832.9690329695369</v>
      </c>
      <c r="N305" s="24">
        <f t="shared" si="63"/>
        <v>10.098732489883851</v>
      </c>
      <c r="O305" s="23">
        <f t="shared" si="64"/>
        <v>38.257450366033005</v>
      </c>
      <c r="P305" s="42">
        <f t="shared" si="58"/>
        <v>18.074072547241794</v>
      </c>
      <c r="Q305" s="25"/>
      <c r="R305" s="41">
        <f t="shared" si="59"/>
        <v>22.728369644725099</v>
      </c>
      <c r="S305" s="41"/>
      <c r="T305" s="40">
        <f t="shared" si="60"/>
        <v>4.6143262527669066E-3</v>
      </c>
      <c r="U305" s="15">
        <f t="shared" si="65"/>
        <v>1.0019775107252942</v>
      </c>
      <c r="V305" s="15">
        <f t="shared" si="73"/>
        <v>5.678504260695588</v>
      </c>
      <c r="W305" s="13">
        <f t="shared" si="66"/>
        <v>8.9763943369066235E-2</v>
      </c>
      <c r="X305" s="13">
        <f t="shared" si="67"/>
        <v>1.3770134429317515E-2</v>
      </c>
      <c r="Y305" s="13">
        <f t="shared" si="68"/>
        <v>7.5993808939748719E-2</v>
      </c>
      <c r="AA305" s="63"/>
      <c r="AB305" s="39"/>
      <c r="AC305" s="39"/>
    </row>
    <row r="306" spans="1:29" hidden="1">
      <c r="A306" s="60">
        <v>1895.09</v>
      </c>
      <c r="B306" s="62">
        <f t="shared" si="69"/>
        <v>1895</v>
      </c>
      <c r="C306" s="62">
        <v>9</v>
      </c>
      <c r="D306" s="59">
        <f t="shared" si="70"/>
        <v>692380</v>
      </c>
      <c r="E306" s="26">
        <v>4.82</v>
      </c>
      <c r="F306" s="24">
        <v>0.19500000000000001</v>
      </c>
      <c r="G306" s="26">
        <v>0.22750000000000001</v>
      </c>
      <c r="H306" s="26">
        <v>6.8504834710000004</v>
      </c>
      <c r="I306" s="24">
        <f t="shared" si="71"/>
        <v>1895.708333333311</v>
      </c>
      <c r="J306" s="15">
        <f>J298*4/12+J310*8/12</f>
        <v>3.5533333333333332</v>
      </c>
      <c r="K306" s="24">
        <f t="shared" si="61"/>
        <v>221.25404818745531</v>
      </c>
      <c r="L306" s="24">
        <f t="shared" si="62"/>
        <v>8.9511492523970517</v>
      </c>
      <c r="M306" s="23">
        <f t="shared" si="72"/>
        <v>841.01179242148692</v>
      </c>
      <c r="N306" s="24">
        <f t="shared" si="63"/>
        <v>10.443007461129893</v>
      </c>
      <c r="O306" s="23">
        <f t="shared" si="64"/>
        <v>39.69505866719674</v>
      </c>
      <c r="P306" s="42">
        <f t="shared" si="58"/>
        <v>18.200335946605467</v>
      </c>
      <c r="Q306" s="25"/>
      <c r="R306" s="41">
        <f t="shared" si="59"/>
        <v>22.888669564420336</v>
      </c>
      <c r="S306" s="41"/>
      <c r="T306" s="40">
        <f t="shared" si="60"/>
        <v>5.2937747658564349E-3</v>
      </c>
      <c r="U306" s="15">
        <f t="shared" si="65"/>
        <v>1.0019877662945698</v>
      </c>
      <c r="V306" s="15">
        <f t="shared" si="73"/>
        <v>5.6897335637747419</v>
      </c>
      <c r="W306" s="13">
        <f t="shared" si="66"/>
        <v>9.0636905533701073E-2</v>
      </c>
      <c r="X306" s="13">
        <f t="shared" si="67"/>
        <v>1.505595747176236E-2</v>
      </c>
      <c r="Y306" s="13">
        <f t="shared" si="68"/>
        <v>7.5580948061938713E-2</v>
      </c>
      <c r="AA306" s="63"/>
      <c r="AB306" s="39"/>
      <c r="AC306" s="39"/>
    </row>
    <row r="307" spans="1:29" hidden="1">
      <c r="A307" s="60">
        <v>1895.1</v>
      </c>
      <c r="B307" s="62">
        <f t="shared" si="69"/>
        <v>1895</v>
      </c>
      <c r="C307" s="62">
        <v>10</v>
      </c>
      <c r="D307" s="59">
        <f t="shared" si="70"/>
        <v>692410</v>
      </c>
      <c r="E307" s="26">
        <v>4.75</v>
      </c>
      <c r="F307" s="24">
        <v>0.1933</v>
      </c>
      <c r="G307" s="26">
        <v>0.23499999999999999</v>
      </c>
      <c r="H307" s="26">
        <v>6.8504834710000004</v>
      </c>
      <c r="I307" s="24">
        <f t="shared" si="71"/>
        <v>1895.7916666666442</v>
      </c>
      <c r="J307" s="15">
        <f>J298*3/12+J310*9/12</f>
        <v>3.5649999999999995</v>
      </c>
      <c r="K307" s="24">
        <f t="shared" si="61"/>
        <v>218.04081512249226</v>
      </c>
      <c r="L307" s="24">
        <f t="shared" si="62"/>
        <v>8.8731135922479485</v>
      </c>
      <c r="M307" s="23">
        <f t="shared" si="72"/>
        <v>831.60857101486567</v>
      </c>
      <c r="N307" s="24">
        <f t="shared" si="63"/>
        <v>10.787282432375932</v>
      </c>
      <c r="O307" s="23">
        <f t="shared" si="64"/>
        <v>41.142739829156511</v>
      </c>
      <c r="P307" s="42">
        <f t="shared" si="58"/>
        <v>17.944706622466477</v>
      </c>
      <c r="Q307" s="25"/>
      <c r="R307" s="41">
        <f t="shared" si="59"/>
        <v>22.567892520739914</v>
      </c>
      <c r="S307" s="41"/>
      <c r="T307" s="40">
        <f t="shared" si="60"/>
        <v>5.9598073262705498E-3</v>
      </c>
      <c r="U307" s="15">
        <f t="shared" si="65"/>
        <v>1.0019980214593986</v>
      </c>
      <c r="V307" s="15">
        <f t="shared" si="73"/>
        <v>5.7010434243778958</v>
      </c>
      <c r="W307" s="13">
        <f t="shared" si="66"/>
        <v>9.3709677696652172E-2</v>
      </c>
      <c r="X307" s="13">
        <f t="shared" si="67"/>
        <v>1.5180906399945293E-2</v>
      </c>
      <c r="Y307" s="13">
        <f t="shared" si="68"/>
        <v>7.8528771296706879E-2</v>
      </c>
      <c r="AA307" s="63"/>
      <c r="AB307" s="39"/>
      <c r="AC307" s="39"/>
    </row>
    <row r="308" spans="1:29" hidden="1">
      <c r="A308" s="60">
        <v>1895.11</v>
      </c>
      <c r="B308" s="62">
        <f t="shared" si="69"/>
        <v>1895</v>
      </c>
      <c r="C308" s="62">
        <v>11</v>
      </c>
      <c r="D308" s="59">
        <f t="shared" si="70"/>
        <v>692441</v>
      </c>
      <c r="E308" s="26">
        <v>4.59</v>
      </c>
      <c r="F308" s="24">
        <v>0.19170000000000001</v>
      </c>
      <c r="G308" s="26">
        <v>0.24249999999999999</v>
      </c>
      <c r="H308" s="26">
        <v>6.8504834710000004</v>
      </c>
      <c r="I308" s="24">
        <f t="shared" si="71"/>
        <v>1895.8749999999775</v>
      </c>
      <c r="J308" s="15">
        <f>J298*2/12+J310*10/12</f>
        <v>3.5766666666666667</v>
      </c>
      <c r="K308" s="24">
        <f t="shared" si="61"/>
        <v>210.69628240257674</v>
      </c>
      <c r="L308" s="24">
        <f t="shared" si="62"/>
        <v>8.7996682650487923</v>
      </c>
      <c r="M308" s="23">
        <f t="shared" si="72"/>
        <v>806.39332376425182</v>
      </c>
      <c r="N308" s="24">
        <f t="shared" si="63"/>
        <v>11.131557403621972</v>
      </c>
      <c r="O308" s="23">
        <f t="shared" si="64"/>
        <v>42.603568848111337</v>
      </c>
      <c r="P308" s="42">
        <f t="shared" si="58"/>
        <v>17.342998991921696</v>
      </c>
      <c r="Q308" s="25"/>
      <c r="R308" s="41">
        <f t="shared" si="59"/>
        <v>21.812946556051386</v>
      </c>
      <c r="S308" s="41"/>
      <c r="T308" s="40">
        <f t="shared" si="60"/>
        <v>6.5966071475565408E-3</v>
      </c>
      <c r="U308" s="15">
        <f t="shared" si="65"/>
        <v>1.0020082762201332</v>
      </c>
      <c r="V308" s="15">
        <f t="shared" si="73"/>
        <v>5.7124342314807661</v>
      </c>
      <c r="W308" s="13">
        <f t="shared" si="66"/>
        <v>9.5563696438718315E-2</v>
      </c>
      <c r="X308" s="13">
        <f t="shared" si="67"/>
        <v>1.4144552514070652E-2</v>
      </c>
      <c r="Y308" s="13">
        <f t="shared" si="68"/>
        <v>8.1419143924647663E-2</v>
      </c>
      <c r="AA308" s="63"/>
      <c r="AB308" s="39"/>
      <c r="AC308" s="39"/>
    </row>
    <row r="309" spans="1:29" hidden="1">
      <c r="A309" s="60">
        <v>1895.12</v>
      </c>
      <c r="B309" s="62">
        <f t="shared" si="69"/>
        <v>1895</v>
      </c>
      <c r="C309" s="62">
        <v>12</v>
      </c>
      <c r="D309" s="59">
        <f t="shared" si="70"/>
        <v>692471</v>
      </c>
      <c r="E309" s="26">
        <v>4.32</v>
      </c>
      <c r="F309" s="24">
        <v>0.19</v>
      </c>
      <c r="G309" s="26">
        <v>0.25</v>
      </c>
      <c r="H309" s="26">
        <v>6.7553424790000003</v>
      </c>
      <c r="I309" s="24">
        <f t="shared" si="71"/>
        <v>1895.9583333333107</v>
      </c>
      <c r="J309" s="15">
        <f>J298*1/12+J310*11/12</f>
        <v>3.5883333333333338</v>
      </c>
      <c r="K309" s="24">
        <f t="shared" si="61"/>
        <v>201.09523746915869</v>
      </c>
      <c r="L309" s="24">
        <f t="shared" si="62"/>
        <v>8.8444664627639238</v>
      </c>
      <c r="M309" s="23">
        <f t="shared" si="72"/>
        <v>772.46830511509029</v>
      </c>
      <c r="N309" s="24">
        <f t="shared" si="63"/>
        <v>11.637455872057794</v>
      </c>
      <c r="O309" s="23">
        <f t="shared" si="64"/>
        <v>44.703026916382534</v>
      </c>
      <c r="P309" s="42">
        <f t="shared" si="58"/>
        <v>16.548415156667961</v>
      </c>
      <c r="Q309" s="25"/>
      <c r="R309" s="41">
        <f t="shared" si="59"/>
        <v>20.818648077628058</v>
      </c>
      <c r="S309" s="41"/>
      <c r="T309" s="40">
        <f t="shared" si="60"/>
        <v>5.5613476259541994E-3</v>
      </c>
      <c r="U309" s="15">
        <f t="shared" si="65"/>
        <v>1.0020185305771252</v>
      </c>
      <c r="V309" s="15">
        <f t="shared" si="73"/>
        <v>5.8045208143313989</v>
      </c>
      <c r="W309" s="13">
        <f t="shared" si="66"/>
        <v>0.1020434556377916</v>
      </c>
      <c r="X309" s="13">
        <f t="shared" si="67"/>
        <v>1.1706016420445886E-2</v>
      </c>
      <c r="Y309" s="13">
        <f t="shared" si="68"/>
        <v>9.0337439217345716E-2</v>
      </c>
      <c r="AA309" s="63"/>
      <c r="AB309" s="39"/>
      <c r="AC309" s="39"/>
    </row>
    <row r="310" spans="1:29" hidden="1">
      <c r="A310" s="60">
        <v>1896.01</v>
      </c>
      <c r="B310" s="62">
        <f t="shared" si="69"/>
        <v>1896</v>
      </c>
      <c r="C310" s="62">
        <v>1</v>
      </c>
      <c r="D310" s="59">
        <f t="shared" si="70"/>
        <v>692502</v>
      </c>
      <c r="E310" s="26">
        <v>4.2699999999999996</v>
      </c>
      <c r="F310" s="24">
        <v>0.18920000000000001</v>
      </c>
      <c r="G310" s="26">
        <v>0.2467</v>
      </c>
      <c r="H310" s="26">
        <v>6.6601933879999997</v>
      </c>
      <c r="I310" s="24">
        <f t="shared" si="71"/>
        <v>1896.041666666644</v>
      </c>
      <c r="J310" s="15">
        <v>3.6</v>
      </c>
      <c r="K310" s="24">
        <f t="shared" si="61"/>
        <v>201.60738912165655</v>
      </c>
      <c r="L310" s="24">
        <f t="shared" si="62"/>
        <v>8.9330487170532606</v>
      </c>
      <c r="M310" s="23">
        <f t="shared" si="72"/>
        <v>777.2951839015501</v>
      </c>
      <c r="N310" s="24">
        <f t="shared" si="63"/>
        <v>11.647902317637628</v>
      </c>
      <c r="O310" s="23">
        <f t="shared" si="64"/>
        <v>44.90836577716918</v>
      </c>
      <c r="P310" s="42">
        <f t="shared" si="58"/>
        <v>16.57622482856819</v>
      </c>
      <c r="Q310" s="25"/>
      <c r="R310" s="41">
        <f t="shared" si="59"/>
        <v>20.858552156094376</v>
      </c>
      <c r="S310" s="41"/>
      <c r="T310" s="40">
        <f t="shared" si="60"/>
        <v>6.2604116349686476E-3</v>
      </c>
      <c r="U310" s="15">
        <f t="shared" si="65"/>
        <v>1.004389296452507</v>
      </c>
      <c r="V310" s="15">
        <f t="shared" si="73"/>
        <v>5.8993295543559379</v>
      </c>
      <c r="W310" s="13">
        <f t="shared" si="66"/>
        <v>0.1054217959988839</v>
      </c>
      <c r="X310" s="13">
        <f t="shared" si="67"/>
        <v>1.0392143209894567E-2</v>
      </c>
      <c r="Y310" s="13">
        <f t="shared" si="68"/>
        <v>9.5029652788989338E-2</v>
      </c>
      <c r="AA310" s="63"/>
      <c r="AB310" s="39"/>
      <c r="AC310" s="39"/>
    </row>
    <row r="311" spans="1:29" hidden="1">
      <c r="A311" s="60">
        <v>1896.02</v>
      </c>
      <c r="B311" s="62">
        <f t="shared" si="69"/>
        <v>1896</v>
      </c>
      <c r="C311" s="62">
        <v>2</v>
      </c>
      <c r="D311" s="59">
        <f t="shared" si="70"/>
        <v>692533</v>
      </c>
      <c r="E311" s="26">
        <v>4.45</v>
      </c>
      <c r="F311" s="24">
        <v>0.1883</v>
      </c>
      <c r="G311" s="26">
        <v>0.24329999999999999</v>
      </c>
      <c r="H311" s="26">
        <v>6.5650523969999997</v>
      </c>
      <c r="I311" s="24">
        <f t="shared" si="71"/>
        <v>1896.1249999999773</v>
      </c>
      <c r="J311" s="15">
        <f>J310*11/12+J322*1/12</f>
        <v>3.5833333333333335</v>
      </c>
      <c r="K311" s="24">
        <f t="shared" si="61"/>
        <v>213.15092635657456</v>
      </c>
      <c r="L311" s="24">
        <f t="shared" si="62"/>
        <v>9.0193976253804458</v>
      </c>
      <c r="M311" s="23">
        <f t="shared" si="72"/>
        <v>824.69902064013354</v>
      </c>
      <c r="N311" s="24">
        <f t="shared" si="63"/>
        <v>11.65384727697856</v>
      </c>
      <c r="O311" s="23">
        <f t="shared" si="64"/>
        <v>45.089723982414498</v>
      </c>
      <c r="P311" s="42">
        <f t="shared" si="58"/>
        <v>17.515403352637271</v>
      </c>
      <c r="Q311" s="25"/>
      <c r="R311" s="41">
        <f t="shared" si="59"/>
        <v>22.040592031270315</v>
      </c>
      <c r="S311" s="41"/>
      <c r="T311" s="40">
        <f t="shared" si="60"/>
        <v>1.7805233819332758E-3</v>
      </c>
      <c r="U311" s="15">
        <f t="shared" si="65"/>
        <v>1.0043764949070104</v>
      </c>
      <c r="V311" s="15">
        <f t="shared" si="73"/>
        <v>6.0110920261683249</v>
      </c>
      <c r="W311" s="13">
        <f t="shared" si="66"/>
        <v>9.843401141894681E-2</v>
      </c>
      <c r="X311" s="13">
        <f t="shared" si="67"/>
        <v>8.6166554887228131E-3</v>
      </c>
      <c r="Y311" s="13">
        <f t="shared" si="68"/>
        <v>8.9817355930223997E-2</v>
      </c>
      <c r="AA311" s="63"/>
      <c r="AB311" s="39"/>
      <c r="AC311" s="39"/>
    </row>
    <row r="312" spans="1:29" hidden="1">
      <c r="A312" s="60">
        <v>1896.03</v>
      </c>
      <c r="B312" s="62">
        <f t="shared" si="69"/>
        <v>1896</v>
      </c>
      <c r="C312" s="62">
        <v>3</v>
      </c>
      <c r="D312" s="59">
        <f t="shared" si="70"/>
        <v>692562</v>
      </c>
      <c r="E312" s="26">
        <v>4.38</v>
      </c>
      <c r="F312" s="24">
        <v>0.1875</v>
      </c>
      <c r="G312" s="26">
        <v>0.24</v>
      </c>
      <c r="H312" s="26">
        <v>6.5650523969999997</v>
      </c>
      <c r="I312" s="24">
        <f t="shared" si="71"/>
        <v>1896.2083333333105</v>
      </c>
      <c r="J312" s="15">
        <f>J310*10/12+J322*2/12</f>
        <v>3.5666666666666664</v>
      </c>
      <c r="K312" s="24">
        <f t="shared" si="61"/>
        <v>209.79799043635876</v>
      </c>
      <c r="L312" s="24">
        <f t="shared" si="62"/>
        <v>8.981078357720838</v>
      </c>
      <c r="M312" s="23">
        <f t="shared" si="72"/>
        <v>814.62193991040147</v>
      </c>
      <c r="N312" s="24">
        <f t="shared" si="63"/>
        <v>11.495780297882673</v>
      </c>
      <c r="O312" s="23">
        <f t="shared" si="64"/>
        <v>44.636818625227484</v>
      </c>
      <c r="P312" s="42">
        <f t="shared" si="58"/>
        <v>17.23236271229861</v>
      </c>
      <c r="Q312" s="25"/>
      <c r="R312" s="41">
        <f t="shared" si="59"/>
        <v>21.685007699222613</v>
      </c>
      <c r="S312" s="41"/>
      <c r="T312" s="40">
        <f t="shared" si="60"/>
        <v>4.0598699544547312E-3</v>
      </c>
      <c r="U312" s="15">
        <f t="shared" si="65"/>
        <v>1.0043636945405117</v>
      </c>
      <c r="V312" s="15">
        <f t="shared" si="73"/>
        <v>6.0373995398064215</v>
      </c>
      <c r="W312" s="13">
        <f t="shared" si="66"/>
        <v>9.7393655283083636E-2</v>
      </c>
      <c r="X312" s="13">
        <f t="shared" si="67"/>
        <v>8.2971036943131349E-3</v>
      </c>
      <c r="Y312" s="13">
        <f t="shared" si="68"/>
        <v>8.9096551588770501E-2</v>
      </c>
      <c r="AA312" s="63"/>
      <c r="AB312" s="39"/>
      <c r="AC312" s="39"/>
    </row>
    <row r="313" spans="1:29" hidden="1">
      <c r="A313" s="60">
        <v>1896.04</v>
      </c>
      <c r="B313" s="62">
        <f t="shared" si="69"/>
        <v>1896</v>
      </c>
      <c r="C313" s="62">
        <v>4</v>
      </c>
      <c r="D313" s="59">
        <f t="shared" si="70"/>
        <v>692593</v>
      </c>
      <c r="E313" s="26">
        <v>4.42</v>
      </c>
      <c r="F313" s="24">
        <v>0.1867</v>
      </c>
      <c r="G313" s="26">
        <v>0.23669999999999999</v>
      </c>
      <c r="H313" s="26">
        <v>6.469903306</v>
      </c>
      <c r="I313" s="24">
        <f t="shared" si="71"/>
        <v>1896.2916666666438</v>
      </c>
      <c r="J313" s="15">
        <f>J310*9/12+J322*3/12</f>
        <v>3.55</v>
      </c>
      <c r="K313" s="24">
        <f t="shared" si="61"/>
        <v>214.82750734636716</v>
      </c>
      <c r="L313" s="24">
        <f t="shared" si="62"/>
        <v>9.0742750275037896</v>
      </c>
      <c r="M313" s="23">
        <f t="shared" si="72"/>
        <v>837.08718583302664</v>
      </c>
      <c r="N313" s="24">
        <f t="shared" si="63"/>
        <v>11.504450449974005</v>
      </c>
      <c r="O313" s="23">
        <f t="shared" si="64"/>
        <v>44.827723277528825</v>
      </c>
      <c r="P313" s="42">
        <f t="shared" si="58"/>
        <v>17.643699378130005</v>
      </c>
      <c r="Q313" s="25"/>
      <c r="R313" s="41">
        <f t="shared" si="59"/>
        <v>22.201842765217226</v>
      </c>
      <c r="S313" s="41"/>
      <c r="T313" s="40">
        <f t="shared" si="60"/>
        <v>2.6304574066016231E-3</v>
      </c>
      <c r="U313" s="15">
        <f t="shared" si="65"/>
        <v>1.0043508953544789</v>
      </c>
      <c r="V313" s="15">
        <f t="shared" si="73"/>
        <v>6.1529208637484656</v>
      </c>
      <c r="W313" s="13">
        <f t="shared" si="66"/>
        <v>9.3255691423889564E-2</v>
      </c>
      <c r="X313" s="13">
        <f t="shared" si="67"/>
        <v>6.5102640645871013E-3</v>
      </c>
      <c r="Y313" s="13">
        <f t="shared" si="68"/>
        <v>8.6745427359302463E-2</v>
      </c>
      <c r="AA313" s="63"/>
      <c r="AB313" s="39"/>
      <c r="AC313" s="39"/>
    </row>
    <row r="314" spans="1:29" hidden="1">
      <c r="A314" s="60">
        <v>1896.05</v>
      </c>
      <c r="B314" s="62">
        <f t="shared" si="69"/>
        <v>1896</v>
      </c>
      <c r="C314" s="62">
        <v>5</v>
      </c>
      <c r="D314" s="59">
        <f t="shared" si="70"/>
        <v>692623</v>
      </c>
      <c r="E314" s="26">
        <v>4.4000000000000004</v>
      </c>
      <c r="F314" s="24">
        <v>0.18579999999999999</v>
      </c>
      <c r="G314" s="26">
        <v>0.23330000000000001</v>
      </c>
      <c r="H314" s="26">
        <v>6.3747542150000003</v>
      </c>
      <c r="I314" s="24">
        <f t="shared" si="71"/>
        <v>1896.374999999977</v>
      </c>
      <c r="J314" s="15">
        <f>J310*8/12+J322*4/12</f>
        <v>3.5333333333333332</v>
      </c>
      <c r="K314" s="24">
        <f t="shared" si="61"/>
        <v>217.04742698068088</v>
      </c>
      <c r="L314" s="24">
        <f t="shared" si="62"/>
        <v>9.1653208938660242</v>
      </c>
      <c r="M314" s="23">
        <f t="shared" si="72"/>
        <v>848.71332269591369</v>
      </c>
      <c r="N314" s="24">
        <f t="shared" si="63"/>
        <v>11.50844652604383</v>
      </c>
      <c r="O314" s="23">
        <f t="shared" si="64"/>
        <v>45.001095042035608</v>
      </c>
      <c r="P314" s="42">
        <f t="shared" si="58"/>
        <v>17.828266894232829</v>
      </c>
      <c r="Q314" s="25"/>
      <c r="R314" s="41">
        <f t="shared" si="59"/>
        <v>22.432252972027992</v>
      </c>
      <c r="S314" s="41"/>
      <c r="T314" s="40">
        <f t="shared" si="60"/>
        <v>3.1802127213657466E-3</v>
      </c>
      <c r="U314" s="15">
        <f t="shared" si="65"/>
        <v>1.0043380973503815</v>
      </c>
      <c r="V314" s="15">
        <f t="shared" si="73"/>
        <v>6.2719291796456558</v>
      </c>
      <c r="W314" s="13">
        <f t="shared" si="66"/>
        <v>8.7957278337948752E-2</v>
      </c>
      <c r="X314" s="13">
        <f t="shared" si="67"/>
        <v>3.5857713301912231E-3</v>
      </c>
      <c r="Y314" s="13">
        <f t="shared" si="68"/>
        <v>8.4371507007757529E-2</v>
      </c>
      <c r="AA314" s="63"/>
      <c r="AB314" s="39"/>
      <c r="AC314" s="39"/>
    </row>
    <row r="315" spans="1:29" hidden="1">
      <c r="A315" s="60">
        <v>1896.06</v>
      </c>
      <c r="B315" s="62">
        <f t="shared" si="69"/>
        <v>1896</v>
      </c>
      <c r="C315" s="62">
        <v>6</v>
      </c>
      <c r="D315" s="59">
        <f t="shared" si="70"/>
        <v>692654</v>
      </c>
      <c r="E315" s="26">
        <v>4.32</v>
      </c>
      <c r="F315" s="24">
        <v>0.185</v>
      </c>
      <c r="G315" s="26">
        <v>0.23</v>
      </c>
      <c r="H315" s="26">
        <v>6.2796132230000001</v>
      </c>
      <c r="I315" s="24">
        <f t="shared" si="71"/>
        <v>1896.4583333333103</v>
      </c>
      <c r="J315" s="15">
        <f>J310*7/12+J322*5/12</f>
        <v>3.5166666666666666</v>
      </c>
      <c r="K315" s="24">
        <f t="shared" si="61"/>
        <v>216.32975658825862</v>
      </c>
      <c r="L315" s="24">
        <f t="shared" si="62"/>
        <v>9.264121520562</v>
      </c>
      <c r="M315" s="23">
        <f t="shared" si="72"/>
        <v>848.92580554856158</v>
      </c>
      <c r="N315" s="24">
        <f t="shared" si="63"/>
        <v>11.517556485023029</v>
      </c>
      <c r="O315" s="23">
        <f t="shared" si="64"/>
        <v>45.197438721335459</v>
      </c>
      <c r="P315" s="42">
        <f t="shared" si="58"/>
        <v>17.777578616430464</v>
      </c>
      <c r="Q315" s="25"/>
      <c r="R315" s="41">
        <f t="shared" si="59"/>
        <v>22.366260400602869</v>
      </c>
      <c r="S315" s="41"/>
      <c r="T315" s="40">
        <f t="shared" si="60"/>
        <v>3.2653672633128003E-3</v>
      </c>
      <c r="U315" s="15">
        <f t="shared" si="65"/>
        <v>1.0043253005296922</v>
      </c>
      <c r="V315" s="15">
        <f t="shared" si="73"/>
        <v>6.3945742176556077</v>
      </c>
      <c r="W315" s="13">
        <f t="shared" si="66"/>
        <v>8.9699636569060104E-2</v>
      </c>
      <c r="X315" s="13">
        <f t="shared" si="67"/>
        <v>1.769623504406681E-3</v>
      </c>
      <c r="Y315" s="13">
        <f t="shared" si="68"/>
        <v>8.7930013064653423E-2</v>
      </c>
      <c r="AA315" s="63"/>
      <c r="AB315" s="39"/>
      <c r="AC315" s="39"/>
    </row>
    <row r="316" spans="1:29" hidden="1">
      <c r="A316" s="60">
        <v>1896.07</v>
      </c>
      <c r="B316" s="62">
        <f t="shared" si="69"/>
        <v>1896</v>
      </c>
      <c r="C316" s="62">
        <v>7</v>
      </c>
      <c r="D316" s="59">
        <f t="shared" si="70"/>
        <v>692684</v>
      </c>
      <c r="E316" s="26">
        <v>4.04</v>
      </c>
      <c r="F316" s="24">
        <v>0.1842</v>
      </c>
      <c r="G316" s="26">
        <v>0.22670000000000001</v>
      </c>
      <c r="H316" s="26">
        <v>6.2796132230000001</v>
      </c>
      <c r="I316" s="24">
        <f t="shared" si="71"/>
        <v>1896.5416666666436</v>
      </c>
      <c r="J316" s="15">
        <f>J310*6/12+J322*6/12</f>
        <v>3.5</v>
      </c>
      <c r="K316" s="24">
        <f t="shared" si="61"/>
        <v>202.30838347605669</v>
      </c>
      <c r="L316" s="24">
        <f t="shared" si="62"/>
        <v>9.2240604545271374</v>
      </c>
      <c r="M316" s="23">
        <f t="shared" si="72"/>
        <v>796.91927442855535</v>
      </c>
      <c r="N316" s="24">
        <f t="shared" si="63"/>
        <v>11.35230458762922</v>
      </c>
      <c r="O316" s="23">
        <f t="shared" si="64"/>
        <v>44.718217701226109</v>
      </c>
      <c r="P316" s="42">
        <f t="shared" si="58"/>
        <v>16.637100103394587</v>
      </c>
      <c r="Q316" s="25"/>
      <c r="R316" s="41">
        <f t="shared" si="59"/>
        <v>20.933061531248512</v>
      </c>
      <c r="S316" s="41"/>
      <c r="T316" s="40">
        <f t="shared" si="60"/>
        <v>6.0532997371381611E-3</v>
      </c>
      <c r="U316" s="15">
        <f t="shared" si="65"/>
        <v>1.0043125048938841</v>
      </c>
      <c r="V316" s="15">
        <f t="shared" si="73"/>
        <v>6.4222326729063886</v>
      </c>
      <c r="W316" s="13">
        <f t="shared" si="66"/>
        <v>9.7834695889336132E-2</v>
      </c>
      <c r="X316" s="13">
        <f t="shared" si="67"/>
        <v>4.8652627988323704E-3</v>
      </c>
      <c r="Y316" s="13">
        <f t="shared" si="68"/>
        <v>9.2969433090503761E-2</v>
      </c>
      <c r="AA316" s="63"/>
      <c r="AB316" s="39"/>
      <c r="AC316" s="39"/>
    </row>
    <row r="317" spans="1:29" hidden="1">
      <c r="A317" s="60">
        <v>1896.08</v>
      </c>
      <c r="B317" s="62">
        <f t="shared" si="69"/>
        <v>1896</v>
      </c>
      <c r="C317" s="62">
        <v>8</v>
      </c>
      <c r="D317" s="59">
        <f t="shared" si="70"/>
        <v>692715</v>
      </c>
      <c r="E317" s="26">
        <v>3.81</v>
      </c>
      <c r="F317" s="24">
        <v>0.18329999999999999</v>
      </c>
      <c r="G317" s="26">
        <v>0.2233</v>
      </c>
      <c r="H317" s="26">
        <v>6.2796132230000001</v>
      </c>
      <c r="I317" s="24">
        <f t="shared" si="71"/>
        <v>1896.6249999999768</v>
      </c>
      <c r="J317" s="15">
        <f>J310*5/12+J322*7/12</f>
        <v>3.4833333333333334</v>
      </c>
      <c r="K317" s="24">
        <f t="shared" si="61"/>
        <v>190.79082699103364</v>
      </c>
      <c r="L317" s="24">
        <f t="shared" si="62"/>
        <v>9.1789917552379183</v>
      </c>
      <c r="M317" s="23">
        <f t="shared" si="72"/>
        <v>754.56321224992371</v>
      </c>
      <c r="N317" s="24">
        <f t="shared" si="63"/>
        <v>11.182045056981051</v>
      </c>
      <c r="O317" s="23">
        <f t="shared" si="64"/>
        <v>44.224137872810481</v>
      </c>
      <c r="P317" s="42">
        <f t="shared" si="58"/>
        <v>15.703370546226871</v>
      </c>
      <c r="Q317" s="25"/>
      <c r="R317" s="41">
        <f t="shared" si="59"/>
        <v>19.764265040091683</v>
      </c>
      <c r="S317" s="41"/>
      <c r="T317" s="40">
        <f t="shared" si="60"/>
        <v>8.5761667136347655E-3</v>
      </c>
      <c r="U317" s="15">
        <f t="shared" si="65"/>
        <v>1.0042997104444336</v>
      </c>
      <c r="V317" s="15">
        <f t="shared" si="73"/>
        <v>6.44992858273796</v>
      </c>
      <c r="W317" s="13">
        <f t="shared" si="66"/>
        <v>0.10958433281852109</v>
      </c>
      <c r="X317" s="13">
        <f t="shared" si="67"/>
        <v>2.2823428152958236E-3</v>
      </c>
      <c r="Y317" s="13">
        <f t="shared" si="68"/>
        <v>0.10730199000322527</v>
      </c>
      <c r="AA317" s="63"/>
      <c r="AB317" s="39"/>
      <c r="AC317" s="39"/>
    </row>
    <row r="318" spans="1:29" hidden="1">
      <c r="A318" s="60">
        <v>1896.09</v>
      </c>
      <c r="B318" s="62">
        <f t="shared" si="69"/>
        <v>1896</v>
      </c>
      <c r="C318" s="62">
        <v>9</v>
      </c>
      <c r="D318" s="59">
        <f t="shared" si="70"/>
        <v>692746</v>
      </c>
      <c r="E318" s="26">
        <v>4.01</v>
      </c>
      <c r="F318" s="24">
        <v>0.1825</v>
      </c>
      <c r="G318" s="26">
        <v>0.22</v>
      </c>
      <c r="H318" s="26">
        <v>6.2796132230000001</v>
      </c>
      <c r="I318" s="24">
        <f t="shared" si="71"/>
        <v>1896.7083333333101</v>
      </c>
      <c r="J318" s="15">
        <f>J310*4/12+J322*8/12</f>
        <v>3.4666666666666668</v>
      </c>
      <c r="K318" s="24">
        <f t="shared" si="61"/>
        <v>200.8060934997493</v>
      </c>
      <c r="L318" s="24">
        <f t="shared" si="62"/>
        <v>9.1389306892030557</v>
      </c>
      <c r="M318" s="23">
        <f t="shared" si="72"/>
        <v>797.18481101710267</v>
      </c>
      <c r="N318" s="24">
        <f t="shared" si="63"/>
        <v>11.016793159587243</v>
      </c>
      <c r="O318" s="23">
        <f t="shared" si="64"/>
        <v>43.735825043332312</v>
      </c>
      <c r="P318" s="42">
        <f t="shared" si="58"/>
        <v>16.544339943032018</v>
      </c>
      <c r="Q318" s="25"/>
      <c r="R318" s="41">
        <f t="shared" si="59"/>
        <v>20.824903901677764</v>
      </c>
      <c r="S318" s="41"/>
      <c r="T318" s="40">
        <f t="shared" si="60"/>
        <v>5.5058693897917926E-3</v>
      </c>
      <c r="U318" s="15">
        <f t="shared" si="65"/>
        <v>1.0042869171828182</v>
      </c>
      <c r="V318" s="15">
        <f t="shared" si="73"/>
        <v>6.4776614080310093</v>
      </c>
      <c r="W318" s="13">
        <f t="shared" si="66"/>
        <v>0.10597480400938997</v>
      </c>
      <c r="X318" s="13">
        <f t="shared" si="67"/>
        <v>8.6425337500384281E-4</v>
      </c>
      <c r="Y318" s="13">
        <f t="shared" si="68"/>
        <v>0.10511055063438612</v>
      </c>
      <c r="AA318" s="63"/>
      <c r="AB318" s="39"/>
      <c r="AC318" s="39"/>
    </row>
    <row r="319" spans="1:29" hidden="1">
      <c r="A319" s="60">
        <v>1896.1</v>
      </c>
      <c r="B319" s="62">
        <f t="shared" si="69"/>
        <v>1896</v>
      </c>
      <c r="C319" s="62">
        <v>10</v>
      </c>
      <c r="D319" s="59">
        <f t="shared" si="70"/>
        <v>692776</v>
      </c>
      <c r="E319" s="26">
        <v>4.0999999999999996</v>
      </c>
      <c r="F319" s="24">
        <v>0.1817</v>
      </c>
      <c r="G319" s="26">
        <v>0.2167</v>
      </c>
      <c r="H319" s="26">
        <v>6.469903306</v>
      </c>
      <c r="I319" s="24">
        <f t="shared" si="71"/>
        <v>1896.7916666666433</v>
      </c>
      <c r="J319" s="15">
        <f>J310*3/12+J322*9/12</f>
        <v>3.4499999999999997</v>
      </c>
      <c r="K319" s="24">
        <f t="shared" si="61"/>
        <v>199.27438464255775</v>
      </c>
      <c r="L319" s="24">
        <f t="shared" si="62"/>
        <v>8.8312574852567689</v>
      </c>
      <c r="M319" s="23">
        <f t="shared" si="72"/>
        <v>794.02566215524166</v>
      </c>
      <c r="N319" s="24">
        <f t="shared" si="63"/>
        <v>10.532380280985919</v>
      </c>
      <c r="O319" s="23">
        <f t="shared" si="64"/>
        <v>41.967161216839237</v>
      </c>
      <c r="P319" s="42">
        <f t="shared" si="58"/>
        <v>16.43886680472589</v>
      </c>
      <c r="Q319" s="25"/>
      <c r="R319" s="41">
        <f t="shared" si="59"/>
        <v>20.692151790835567</v>
      </c>
      <c r="S319" s="41"/>
      <c r="T319" s="40">
        <f t="shared" si="60"/>
        <v>8.9894799045272256E-3</v>
      </c>
      <c r="U319" s="15">
        <f t="shared" si="65"/>
        <v>1.0042741251105176</v>
      </c>
      <c r="V319" s="15">
        <f t="shared" si="73"/>
        <v>6.3140956089749487</v>
      </c>
      <c r="W319" s="13">
        <f t="shared" si="66"/>
        <v>0.10100257251141098</v>
      </c>
      <c r="X319" s="13">
        <f t="shared" si="67"/>
        <v>1.3565299172224599E-3</v>
      </c>
      <c r="Y319" s="13">
        <f t="shared" si="68"/>
        <v>9.9646042594188522E-2</v>
      </c>
      <c r="AA319" s="63"/>
      <c r="AB319" s="39"/>
      <c r="AC319" s="39"/>
    </row>
    <row r="320" spans="1:29" hidden="1">
      <c r="A320" s="60">
        <v>1896.11</v>
      </c>
      <c r="B320" s="62">
        <f t="shared" si="69"/>
        <v>1896</v>
      </c>
      <c r="C320" s="62">
        <v>11</v>
      </c>
      <c r="D320" s="59">
        <f t="shared" si="70"/>
        <v>692807</v>
      </c>
      <c r="E320" s="26">
        <v>4.38</v>
      </c>
      <c r="F320" s="24">
        <v>0.18079999999999999</v>
      </c>
      <c r="G320" s="26">
        <v>0.21329999999999999</v>
      </c>
      <c r="H320" s="26">
        <v>6.6601933879999997</v>
      </c>
      <c r="I320" s="24">
        <f t="shared" si="71"/>
        <v>1896.8749999999766</v>
      </c>
      <c r="J320" s="15">
        <f>J310*2/12+J322*10/12</f>
        <v>3.4333333333333336</v>
      </c>
      <c r="K320" s="24">
        <f t="shared" si="61"/>
        <v>206.80102209668752</v>
      </c>
      <c r="L320" s="24">
        <f t="shared" si="62"/>
        <v>8.5364440171418039</v>
      </c>
      <c r="M320" s="23">
        <f t="shared" si="72"/>
        <v>826.85070186693235</v>
      </c>
      <c r="N320" s="24">
        <f t="shared" si="63"/>
        <v>10.070926487037317</v>
      </c>
      <c r="O320" s="23">
        <f t="shared" si="64"/>
        <v>40.266496508725268</v>
      </c>
      <c r="P320" s="42">
        <f t="shared" si="58"/>
        <v>17.089425242371114</v>
      </c>
      <c r="Q320" s="25"/>
      <c r="R320" s="41">
        <f t="shared" si="59"/>
        <v>21.506675169836157</v>
      </c>
      <c r="S320" s="41"/>
      <c r="T320" s="40">
        <f t="shared" si="60"/>
        <v>9.6930200802203617E-3</v>
      </c>
      <c r="U320" s="15">
        <f t="shared" si="65"/>
        <v>1.0042613342290143</v>
      </c>
      <c r="V320" s="15">
        <f t="shared" si="73"/>
        <v>6.1599101502271729</v>
      </c>
      <c r="W320" s="13">
        <f t="shared" si="66"/>
        <v>9.796107338676685E-2</v>
      </c>
      <c r="X320" s="13">
        <f t="shared" si="67"/>
        <v>2.8859980810231889E-3</v>
      </c>
      <c r="Y320" s="13">
        <f t="shared" si="68"/>
        <v>9.5075075305743662E-2</v>
      </c>
      <c r="AA320" s="63"/>
      <c r="AB320" s="39"/>
      <c r="AC320" s="39"/>
    </row>
    <row r="321" spans="1:29" hidden="1">
      <c r="A321" s="60">
        <v>1896.12</v>
      </c>
      <c r="B321" s="62">
        <f t="shared" si="69"/>
        <v>1896</v>
      </c>
      <c r="C321" s="62">
        <v>12</v>
      </c>
      <c r="D321" s="59">
        <f t="shared" si="70"/>
        <v>692837</v>
      </c>
      <c r="E321" s="26">
        <v>4.22</v>
      </c>
      <c r="F321" s="24">
        <v>0.18</v>
      </c>
      <c r="G321" s="26">
        <v>0.21</v>
      </c>
      <c r="H321" s="26">
        <v>6.6601933879999997</v>
      </c>
      <c r="I321" s="24">
        <f t="shared" si="71"/>
        <v>1896.9583333333098</v>
      </c>
      <c r="J321" s="15">
        <f>J310*1/12+J322*11/12</f>
        <v>3.4166666666666665</v>
      </c>
      <c r="K321" s="24">
        <f t="shared" si="61"/>
        <v>199.24664686027884</v>
      </c>
      <c r="L321" s="24">
        <f t="shared" si="62"/>
        <v>8.4986721409597603</v>
      </c>
      <c r="M321" s="23">
        <f t="shared" si="72"/>
        <v>799.47779050375766</v>
      </c>
      <c r="N321" s="24">
        <f t="shared" si="63"/>
        <v>9.9151174977863885</v>
      </c>
      <c r="O321" s="23">
        <f t="shared" si="64"/>
        <v>39.784439811798364</v>
      </c>
      <c r="P321" s="42">
        <f t="shared" si="58"/>
        <v>16.501404180590097</v>
      </c>
      <c r="Q321" s="25"/>
      <c r="R321" s="41">
        <f t="shared" si="59"/>
        <v>20.76576412109732</v>
      </c>
      <c r="S321" s="41"/>
      <c r="T321" s="40">
        <f t="shared" si="60"/>
        <v>1.0736338168094925E-2</v>
      </c>
      <c r="U321" s="15">
        <f t="shared" si="65"/>
        <v>1.0042485445397913</v>
      </c>
      <c r="V321" s="15">
        <f t="shared" si="73"/>
        <v>6.1861595861979897</v>
      </c>
      <c r="W321" s="13">
        <f t="shared" si="66"/>
        <v>9.985613087975409E-2</v>
      </c>
      <c r="X321" s="13">
        <f t="shared" si="67"/>
        <v>1.5242332623721655E-3</v>
      </c>
      <c r="Y321" s="13">
        <f t="shared" si="68"/>
        <v>9.8331897617381925E-2</v>
      </c>
      <c r="AA321" s="63"/>
      <c r="AB321" s="39"/>
      <c r="AC321" s="39"/>
    </row>
    <row r="322" spans="1:29" hidden="1">
      <c r="A322" s="60">
        <v>1897.01</v>
      </c>
      <c r="B322" s="62">
        <f t="shared" si="69"/>
        <v>1897</v>
      </c>
      <c r="C322" s="62">
        <v>1</v>
      </c>
      <c r="D322" s="59">
        <f t="shared" si="70"/>
        <v>692868</v>
      </c>
      <c r="E322" s="26">
        <v>4.22</v>
      </c>
      <c r="F322" s="24">
        <v>0.18</v>
      </c>
      <c r="G322" s="26">
        <v>0.21829999999999999</v>
      </c>
      <c r="H322" s="26">
        <v>6.469903306</v>
      </c>
      <c r="I322" s="24">
        <f t="shared" si="71"/>
        <v>1897.0416666666431</v>
      </c>
      <c r="J322" s="15">
        <v>3.4</v>
      </c>
      <c r="K322" s="24">
        <f t="shared" si="61"/>
        <v>205.1068056564863</v>
      </c>
      <c r="L322" s="24">
        <f t="shared" si="62"/>
        <v>8.7486315208927792</v>
      </c>
      <c r="M322" s="23">
        <f t="shared" si="72"/>
        <v>825.91702184136273</v>
      </c>
      <c r="N322" s="24">
        <f t="shared" si="63"/>
        <v>10.610145894504965</v>
      </c>
      <c r="O322" s="23">
        <f t="shared" si="64"/>
        <v>42.724570110893239</v>
      </c>
      <c r="P322" s="42">
        <f t="shared" ref="P322:P385" si="74">K322/AVERAGE(N202:N321)</f>
        <v>17.026521282380561</v>
      </c>
      <c r="Q322" s="25"/>
      <c r="R322" s="41">
        <f t="shared" ref="R322:R385" si="75">M322/AVERAGE(O202:O321)</f>
        <v>21.425908946193214</v>
      </c>
      <c r="S322" s="41"/>
      <c r="T322" s="40">
        <f t="shared" ref="T322:T385" si="76">1/P322-(J322/100-(((H322/H202)^(1/10))-1))</f>
        <v>3.8227047514217682E-3</v>
      </c>
      <c r="U322" s="15">
        <f t="shared" si="65"/>
        <v>1.0031837326593216</v>
      </c>
      <c r="V322" s="15">
        <f t="shared" si="73"/>
        <v>6.3951594917623353</v>
      </c>
      <c r="W322" s="13">
        <f t="shared" si="66"/>
        <v>9.4677407581497564E-2</v>
      </c>
      <c r="X322" s="13">
        <f t="shared" si="67"/>
        <v>-5.916575122566492E-4</v>
      </c>
      <c r="Y322" s="13">
        <f t="shared" si="68"/>
        <v>9.5269065093754213E-2</v>
      </c>
      <c r="AA322" s="63"/>
      <c r="AB322" s="39"/>
      <c r="AC322" s="39"/>
    </row>
    <row r="323" spans="1:29" hidden="1">
      <c r="A323" s="60">
        <v>1897.02</v>
      </c>
      <c r="B323" s="62">
        <f t="shared" si="69"/>
        <v>1897</v>
      </c>
      <c r="C323" s="62">
        <v>2</v>
      </c>
      <c r="D323" s="59">
        <f t="shared" si="70"/>
        <v>692899</v>
      </c>
      <c r="E323" s="26">
        <v>4.18</v>
      </c>
      <c r="F323" s="24">
        <v>0.18</v>
      </c>
      <c r="G323" s="26">
        <v>0.22670000000000001</v>
      </c>
      <c r="H323" s="26">
        <v>6.469903306</v>
      </c>
      <c r="I323" s="24">
        <f t="shared" si="71"/>
        <v>1897.1249999999764</v>
      </c>
      <c r="J323" s="15">
        <f>J322*11/12+J334*1/12</f>
        <v>3.3958333333333335</v>
      </c>
      <c r="K323" s="24">
        <f t="shared" si="61"/>
        <v>203.16266531851011</v>
      </c>
      <c r="L323" s="24">
        <f t="shared" si="62"/>
        <v>8.7486315208927792</v>
      </c>
      <c r="M323" s="23">
        <f t="shared" si="72"/>
        <v>821.02414848922183</v>
      </c>
      <c r="N323" s="24">
        <f t="shared" si="63"/>
        <v>11.018415365479964</v>
      </c>
      <c r="O323" s="23">
        <f t="shared" si="64"/>
        <v>44.52779293361403</v>
      </c>
      <c r="P323" s="42">
        <f t="shared" si="74"/>
        <v>16.894025883254095</v>
      </c>
      <c r="Q323" s="25"/>
      <c r="R323" s="41">
        <f t="shared" si="75"/>
        <v>21.257060362377871</v>
      </c>
      <c r="S323" s="41"/>
      <c r="T323" s="40">
        <f t="shared" si="76"/>
        <v>3.1669328023881602E-3</v>
      </c>
      <c r="U323" s="15">
        <f t="shared" si="65"/>
        <v>1.003180329202354</v>
      </c>
      <c r="V323" s="15">
        <f t="shared" si="73"/>
        <v>6.4155199698978285</v>
      </c>
      <c r="W323" s="13">
        <f t="shared" si="66"/>
        <v>8.9918230363277729E-2</v>
      </c>
      <c r="X323" s="13">
        <f t="shared" si="67"/>
        <v>-2.8663324199870166E-3</v>
      </c>
      <c r="Y323" s="13">
        <f t="shared" si="68"/>
        <v>9.2784562783264746E-2</v>
      </c>
      <c r="AA323" s="63"/>
      <c r="AB323" s="39"/>
      <c r="AC323" s="39"/>
    </row>
    <row r="324" spans="1:29" hidden="1">
      <c r="A324" s="60">
        <v>1897.03</v>
      </c>
      <c r="B324" s="62">
        <f t="shared" si="69"/>
        <v>1897</v>
      </c>
      <c r="C324" s="62">
        <v>3</v>
      </c>
      <c r="D324" s="59">
        <f t="shared" si="70"/>
        <v>692927</v>
      </c>
      <c r="E324" s="26">
        <v>4.1900000000000004</v>
      </c>
      <c r="F324" s="24">
        <v>0.18</v>
      </c>
      <c r="G324" s="26">
        <v>0.23499999999999999</v>
      </c>
      <c r="H324" s="26">
        <v>6.469903306</v>
      </c>
      <c r="I324" s="24">
        <f t="shared" si="71"/>
        <v>1897.2083333333096</v>
      </c>
      <c r="J324" s="15">
        <f>J322*10/12+J334*2/12</f>
        <v>3.3916666666666666</v>
      </c>
      <c r="K324" s="24">
        <f t="shared" si="61"/>
        <v>203.6487004030042</v>
      </c>
      <c r="L324" s="24">
        <f t="shared" si="62"/>
        <v>8.7486315208927792</v>
      </c>
      <c r="M324" s="23">
        <f t="shared" si="72"/>
        <v>825.93457999932502</v>
      </c>
      <c r="N324" s="24">
        <f t="shared" si="63"/>
        <v>11.421824485610017</v>
      </c>
      <c r="O324" s="23">
        <f t="shared" si="64"/>
        <v>46.323299832897696</v>
      </c>
      <c r="P324" s="42">
        <f t="shared" si="74"/>
        <v>16.958030716721041</v>
      </c>
      <c r="Q324" s="25"/>
      <c r="R324" s="41">
        <f t="shared" si="75"/>
        <v>21.333760247195983</v>
      </c>
      <c r="S324" s="41"/>
      <c r="T324" s="40">
        <f t="shared" si="76"/>
        <v>2.9851886508370645E-3</v>
      </c>
      <c r="U324" s="15">
        <f t="shared" si="65"/>
        <v>1.0031769257640506</v>
      </c>
      <c r="V324" s="15">
        <f t="shared" si="73"/>
        <v>6.4359234354063801</v>
      </c>
      <c r="W324" s="13">
        <f t="shared" si="66"/>
        <v>7.9641343557122601E-2</v>
      </c>
      <c r="X324" s="13">
        <f t="shared" si="67"/>
        <v>-1.9586963226663201E-3</v>
      </c>
      <c r="Y324" s="13">
        <f t="shared" si="68"/>
        <v>8.1600039879788921E-2</v>
      </c>
      <c r="AA324" s="63"/>
      <c r="AB324" s="39"/>
      <c r="AC324" s="39"/>
    </row>
    <row r="325" spans="1:29" hidden="1">
      <c r="A325" s="60">
        <v>1897.04</v>
      </c>
      <c r="B325" s="62">
        <f t="shared" si="69"/>
        <v>1897</v>
      </c>
      <c r="C325" s="62">
        <v>4</v>
      </c>
      <c r="D325" s="59">
        <f t="shared" si="70"/>
        <v>692958</v>
      </c>
      <c r="E325" s="26">
        <v>4.0599999999999996</v>
      </c>
      <c r="F325" s="24">
        <v>0.18</v>
      </c>
      <c r="G325" s="26">
        <v>0.24329999999999999</v>
      </c>
      <c r="H325" s="26">
        <v>6.3747542150000003</v>
      </c>
      <c r="I325" s="24">
        <f t="shared" si="71"/>
        <v>1897.2916666666429</v>
      </c>
      <c r="J325" s="15">
        <f>J322*9/12+J334*3/12</f>
        <v>3.3874999999999997</v>
      </c>
      <c r="K325" s="24">
        <f t="shared" si="61"/>
        <v>200.27558035035551</v>
      </c>
      <c r="L325" s="24">
        <f t="shared" si="62"/>
        <v>8.8792129219369436</v>
      </c>
      <c r="M325" s="23">
        <f t="shared" si="72"/>
        <v>815.25521365235522</v>
      </c>
      <c r="N325" s="24">
        <f t="shared" si="63"/>
        <v>12.001736132818104</v>
      </c>
      <c r="O325" s="23">
        <f t="shared" si="64"/>
        <v>48.855072286112822</v>
      </c>
      <c r="P325" s="42">
        <f t="shared" si="74"/>
        <v>16.69685743473466</v>
      </c>
      <c r="Q325" s="25"/>
      <c r="R325" s="41">
        <f t="shared" si="75"/>
        <v>21.001906820502271</v>
      </c>
      <c r="S325" s="41"/>
      <c r="T325" s="40">
        <f t="shared" si="76"/>
        <v>2.5014578482112013E-3</v>
      </c>
      <c r="U325" s="15">
        <f t="shared" si="65"/>
        <v>1.0031735223444171</v>
      </c>
      <c r="V325" s="15">
        <f t="shared" si="73"/>
        <v>6.5527371666161178</v>
      </c>
      <c r="W325" s="13">
        <f t="shared" si="66"/>
        <v>8.2007269588502796E-2</v>
      </c>
      <c r="X325" s="13">
        <f t="shared" si="67"/>
        <v>-3.5825129168808312E-3</v>
      </c>
      <c r="Y325" s="13">
        <f t="shared" si="68"/>
        <v>8.5589782505383627E-2</v>
      </c>
      <c r="AA325" s="63"/>
      <c r="AB325" s="39"/>
      <c r="AC325" s="39"/>
    </row>
    <row r="326" spans="1:29" hidden="1">
      <c r="A326" s="60">
        <v>1897.05</v>
      </c>
      <c r="B326" s="62">
        <f t="shared" si="69"/>
        <v>1897</v>
      </c>
      <c r="C326" s="62">
        <v>5</v>
      </c>
      <c r="D326" s="59">
        <f t="shared" si="70"/>
        <v>692988</v>
      </c>
      <c r="E326" s="26">
        <v>4.08</v>
      </c>
      <c r="F326" s="24">
        <v>0.18</v>
      </c>
      <c r="G326" s="26">
        <v>0.25169999999999998</v>
      </c>
      <c r="H326" s="26">
        <v>6.2796132230000001</v>
      </c>
      <c r="I326" s="24">
        <f t="shared" si="71"/>
        <v>1897.3749999999761</v>
      </c>
      <c r="J326" s="15">
        <f>J322*8/12+J334*4/12</f>
        <v>3.3833333333333333</v>
      </c>
      <c r="K326" s="24">
        <f t="shared" si="61"/>
        <v>204.3114367777998</v>
      </c>
      <c r="L326" s="24">
        <f t="shared" si="62"/>
        <v>9.0137398578441079</v>
      </c>
      <c r="M326" s="23">
        <f t="shared" si="72"/>
        <v>834.7415027695821</v>
      </c>
      <c r="N326" s="24">
        <f t="shared" si="63"/>
        <v>12.604212901218679</v>
      </c>
      <c r="O326" s="23">
        <f t="shared" si="64"/>
        <v>51.496185354682304</v>
      </c>
      <c r="P326" s="42">
        <f t="shared" si="74"/>
        <v>17.047755129229387</v>
      </c>
      <c r="Q326" s="25"/>
      <c r="R326" s="41">
        <f t="shared" si="75"/>
        <v>21.43690630537203</v>
      </c>
      <c r="S326" s="41"/>
      <c r="T326" s="40">
        <f t="shared" si="76"/>
        <v>-1.5688683077025312E-4</v>
      </c>
      <c r="U326" s="15">
        <f t="shared" si="65"/>
        <v>1.0031701189434596</v>
      </c>
      <c r="V326" s="15">
        <f t="shared" si="73"/>
        <v>6.6731265194171119</v>
      </c>
      <c r="W326" s="13">
        <f t="shared" si="66"/>
        <v>7.3860583095227028E-2</v>
      </c>
      <c r="X326" s="13">
        <f t="shared" si="67"/>
        <v>-7.3164706692286918E-3</v>
      </c>
      <c r="Y326" s="13">
        <f t="shared" si="68"/>
        <v>8.117705376445572E-2</v>
      </c>
      <c r="AA326" s="63"/>
      <c r="AB326" s="39"/>
      <c r="AC326" s="39"/>
    </row>
    <row r="327" spans="1:29" hidden="1">
      <c r="A327" s="60">
        <v>1897.06</v>
      </c>
      <c r="B327" s="62">
        <f t="shared" si="69"/>
        <v>1897</v>
      </c>
      <c r="C327" s="62">
        <v>6</v>
      </c>
      <c r="D327" s="59">
        <f t="shared" si="70"/>
        <v>693019</v>
      </c>
      <c r="E327" s="26">
        <v>4.2699999999999996</v>
      </c>
      <c r="F327" s="24">
        <v>0.18</v>
      </c>
      <c r="G327" s="26">
        <v>0.26</v>
      </c>
      <c r="H327" s="26">
        <v>6.2796132230000001</v>
      </c>
      <c r="I327" s="24">
        <f t="shared" si="71"/>
        <v>1897.4583333333094</v>
      </c>
      <c r="J327" s="15">
        <f>J322*7/12+J334*5/12</f>
        <v>3.3791666666666664</v>
      </c>
      <c r="K327" s="24">
        <f t="shared" si="61"/>
        <v>213.82593996107968</v>
      </c>
      <c r="L327" s="24">
        <f t="shared" si="62"/>
        <v>9.0137398578441079</v>
      </c>
      <c r="M327" s="23">
        <f t="shared" si="72"/>
        <v>876.68317141364184</v>
      </c>
      <c r="N327" s="24">
        <f t="shared" si="63"/>
        <v>13.019846461330379</v>
      </c>
      <c r="O327" s="23">
        <f t="shared" si="64"/>
        <v>53.381176713711213</v>
      </c>
      <c r="P327" s="42">
        <f t="shared" si="74"/>
        <v>17.850497280690611</v>
      </c>
      <c r="Q327" s="25"/>
      <c r="R327" s="41">
        <f t="shared" si="75"/>
        <v>22.433196984133868</v>
      </c>
      <c r="S327" s="41"/>
      <c r="T327" s="40">
        <f t="shared" si="76"/>
        <v>-1.5985160058095693E-3</v>
      </c>
      <c r="U327" s="15">
        <f t="shared" si="65"/>
        <v>1.0031667155611836</v>
      </c>
      <c r="V327" s="15">
        <f t="shared" si="73"/>
        <v>6.6942811242084179</v>
      </c>
      <c r="W327" s="13">
        <f t="shared" si="66"/>
        <v>6.4499910549714157E-2</v>
      </c>
      <c r="X327" s="13">
        <f t="shared" si="67"/>
        <v>-8.4858680042171342E-3</v>
      </c>
      <c r="Y327" s="13">
        <f t="shared" si="68"/>
        <v>7.2985778553931291E-2</v>
      </c>
      <c r="AA327" s="63"/>
      <c r="AB327" s="39"/>
      <c r="AC327" s="39"/>
    </row>
    <row r="328" spans="1:29" hidden="1">
      <c r="A328" s="60">
        <v>1897.07</v>
      </c>
      <c r="B328" s="62">
        <f t="shared" si="69"/>
        <v>1897</v>
      </c>
      <c r="C328" s="62">
        <v>7</v>
      </c>
      <c r="D328" s="59">
        <f t="shared" si="70"/>
        <v>693049</v>
      </c>
      <c r="E328" s="26">
        <v>4.46</v>
      </c>
      <c r="F328" s="24">
        <v>0.18</v>
      </c>
      <c r="G328" s="26">
        <v>0.26829999999999998</v>
      </c>
      <c r="H328" s="26">
        <v>6.2796132230000001</v>
      </c>
      <c r="I328" s="24">
        <f t="shared" si="71"/>
        <v>1897.5416666666426</v>
      </c>
      <c r="J328" s="15">
        <f>J322*6/12+J334*6/12</f>
        <v>3.375</v>
      </c>
      <c r="K328" s="24">
        <f t="shared" si="61"/>
        <v>223.34044314435957</v>
      </c>
      <c r="L328" s="24">
        <f t="shared" si="62"/>
        <v>9.0137398578441079</v>
      </c>
      <c r="M328" s="23">
        <f t="shared" si="72"/>
        <v>918.77217613022174</v>
      </c>
      <c r="N328" s="24">
        <f t="shared" si="63"/>
        <v>13.435480021442078</v>
      </c>
      <c r="O328" s="23">
        <f t="shared" si="64"/>
        <v>55.270532478865128</v>
      </c>
      <c r="P328" s="42">
        <f t="shared" si="74"/>
        <v>18.651975755820288</v>
      </c>
      <c r="Q328" s="25"/>
      <c r="R328" s="41">
        <f t="shared" si="75"/>
        <v>23.420666317964152</v>
      </c>
      <c r="S328" s="41"/>
      <c r="T328" s="40">
        <f t="shared" si="76"/>
        <v>-2.7943487692444341E-3</v>
      </c>
      <c r="U328" s="15">
        <f t="shared" si="65"/>
        <v>1.0031633121975951</v>
      </c>
      <c r="V328" s="15">
        <f t="shared" si="73"/>
        <v>6.7154800084153869</v>
      </c>
      <c r="W328" s="13">
        <f t="shared" si="66"/>
        <v>6.3965984520001129E-2</v>
      </c>
      <c r="X328" s="13">
        <f t="shared" si="67"/>
        <v>-8.625925653494515E-3</v>
      </c>
      <c r="Y328" s="13">
        <f t="shared" si="68"/>
        <v>7.2591910173495644E-2</v>
      </c>
      <c r="AA328" s="63"/>
      <c r="AB328" s="39"/>
      <c r="AC328" s="39"/>
    </row>
    <row r="329" spans="1:29" hidden="1">
      <c r="A329" s="60">
        <v>1897.08</v>
      </c>
      <c r="B329" s="62">
        <f t="shared" si="69"/>
        <v>1897</v>
      </c>
      <c r="C329" s="62">
        <v>8</v>
      </c>
      <c r="D329" s="59">
        <f t="shared" si="70"/>
        <v>693080</v>
      </c>
      <c r="E329" s="26">
        <v>4.75</v>
      </c>
      <c r="F329" s="24">
        <v>0.18</v>
      </c>
      <c r="G329" s="26">
        <v>0.2767</v>
      </c>
      <c r="H329" s="26">
        <v>6.5650523969999997</v>
      </c>
      <c r="I329" s="24">
        <f t="shared" si="71"/>
        <v>1897.6249999999759</v>
      </c>
      <c r="J329" s="15">
        <f>J322*5/12+J334*7/12</f>
        <v>3.3708333333333336</v>
      </c>
      <c r="K329" s="24">
        <f t="shared" si="61"/>
        <v>227.5206517289279</v>
      </c>
      <c r="L329" s="24">
        <f t="shared" si="62"/>
        <v>8.6218352234120044</v>
      </c>
      <c r="M329" s="23">
        <f t="shared" si="72"/>
        <v>938.92430114212766</v>
      </c>
      <c r="N329" s="24">
        <f t="shared" si="63"/>
        <v>13.253676701767231</v>
      </c>
      <c r="O329" s="23">
        <f t="shared" si="64"/>
        <v>54.694811394952985</v>
      </c>
      <c r="P329" s="42">
        <f t="shared" si="74"/>
        <v>19.006396010519442</v>
      </c>
      <c r="Q329" s="25"/>
      <c r="R329" s="41">
        <f t="shared" si="75"/>
        <v>23.838146387477519</v>
      </c>
      <c r="S329" s="41"/>
      <c r="T329" s="40">
        <f t="shared" si="76"/>
        <v>-5.7321390204542744E-4</v>
      </c>
      <c r="U329" s="15">
        <f t="shared" si="65"/>
        <v>1.0031599088526999</v>
      </c>
      <c r="V329" s="15">
        <f t="shared" si="73"/>
        <v>6.4438199924030668</v>
      </c>
      <c r="W329" s="13">
        <f t="shared" si="66"/>
        <v>5.3918740350290095E-2</v>
      </c>
      <c r="X329" s="13">
        <f t="shared" si="67"/>
        <v>-4.3480874288223115E-3</v>
      </c>
      <c r="Y329" s="13">
        <f t="shared" si="68"/>
        <v>5.8266827779112407E-2</v>
      </c>
      <c r="AA329" s="63"/>
      <c r="AB329" s="39"/>
      <c r="AC329" s="39"/>
    </row>
    <row r="330" spans="1:29" hidden="1">
      <c r="A330" s="60">
        <v>1897.09</v>
      </c>
      <c r="B330" s="62">
        <f t="shared" si="69"/>
        <v>1897</v>
      </c>
      <c r="C330" s="62">
        <v>9</v>
      </c>
      <c r="D330" s="59">
        <f t="shared" si="70"/>
        <v>693111</v>
      </c>
      <c r="E330" s="26">
        <v>4.9800000000000004</v>
      </c>
      <c r="F330" s="24">
        <v>0.18</v>
      </c>
      <c r="G330" s="26">
        <v>0.28499999999999998</v>
      </c>
      <c r="H330" s="26">
        <v>6.7553424790000003</v>
      </c>
      <c r="I330" s="24">
        <f t="shared" si="71"/>
        <v>1897.7083333333092</v>
      </c>
      <c r="J330" s="15">
        <f>J322*4/12+J334*8/12</f>
        <v>3.3666666666666667</v>
      </c>
      <c r="K330" s="24">
        <f t="shared" ref="K330:K393" si="77">E330*$H$1851/H330</f>
        <v>231.81812097139127</v>
      </c>
      <c r="L330" s="24">
        <f t="shared" ref="L330:L393" si="78">F330*$H$1851/H330</f>
        <v>8.3789682278816109</v>
      </c>
      <c r="M330" s="23">
        <f t="shared" si="72"/>
        <v>959.54045038757215</v>
      </c>
      <c r="N330" s="24">
        <f t="shared" ref="N330:N393" si="79">G330*$H$1851/H330</f>
        <v>13.266699694145883</v>
      </c>
      <c r="O330" s="23">
        <f t="shared" ref="O330:O393" si="80">N330*(M330/K330)</f>
        <v>54.913459510132128</v>
      </c>
      <c r="P330" s="42">
        <f t="shared" si="74"/>
        <v>19.372370293397797</v>
      </c>
      <c r="Q330" s="25"/>
      <c r="R330" s="41">
        <f t="shared" si="75"/>
        <v>24.266748911108191</v>
      </c>
      <c r="S330" s="41"/>
      <c r="T330" s="40">
        <f t="shared" si="76"/>
        <v>2.4584612230911032E-3</v>
      </c>
      <c r="U330" s="15">
        <f t="shared" ref="U330:U393" si="81">((J330/J331+J330/1200+((1+J331/1200)^(-119))*(1-J330/J331)))</f>
        <v>1.0031565055265037</v>
      </c>
      <c r="V330" s="15">
        <f t="shared" si="73"/>
        <v>6.2820934472518903</v>
      </c>
      <c r="W330" s="13">
        <f t="shared" ref="W330:W393" si="82">(($M450/$M330)^(1/10)-1)</f>
        <v>5.1013692402144928E-2</v>
      </c>
      <c r="X330" s="13">
        <f t="shared" ref="X330:X393" si="83">(($V450/$V330)^(1/10)-1)</f>
        <v>-1.636509967011035E-3</v>
      </c>
      <c r="Y330" s="13">
        <f t="shared" ref="Y330:Y393" si="84">W330-X330</f>
        <v>5.2650202369155963E-2</v>
      </c>
      <c r="AA330" s="63"/>
      <c r="AB330" s="39"/>
      <c r="AC330" s="39"/>
    </row>
    <row r="331" spans="1:29" hidden="1">
      <c r="A331" s="60">
        <v>1897.1</v>
      </c>
      <c r="B331" s="62">
        <f t="shared" ref="B331:B394" si="85">VALUE(LEFT(A331, 4))</f>
        <v>1897</v>
      </c>
      <c r="C331" s="62">
        <v>10</v>
      </c>
      <c r="D331" s="59">
        <f t="shared" ref="D331:D394" si="86">DATE(B331, VALUE(C331), 1)</f>
        <v>693141</v>
      </c>
      <c r="E331" s="26">
        <v>4.82</v>
      </c>
      <c r="F331" s="24">
        <v>0.18</v>
      </c>
      <c r="G331" s="26">
        <v>0.29330000000000001</v>
      </c>
      <c r="H331" s="26">
        <v>6.6601933879999997</v>
      </c>
      <c r="I331" s="24">
        <f t="shared" ref="I331:I394" si="87">I330+1/12</f>
        <v>1897.7916666666424</v>
      </c>
      <c r="J331" s="15">
        <f>J322*3/12+J334*9/12</f>
        <v>3.3625000000000003</v>
      </c>
      <c r="K331" s="24">
        <f t="shared" si="77"/>
        <v>227.57555399681141</v>
      </c>
      <c r="L331" s="24">
        <f t="shared" si="78"/>
        <v>8.4986721409597603</v>
      </c>
      <c r="M331" s="23">
        <f t="shared" ref="M331:M394" si="88">M330*((K331+(L331/12))/K330)</f>
        <v>944.91110949067604</v>
      </c>
      <c r="N331" s="24">
        <f t="shared" si="79"/>
        <v>13.848114105241656</v>
      </c>
      <c r="O331" s="23">
        <f t="shared" si="80"/>
        <v>57.498429131455445</v>
      </c>
      <c r="P331" s="42">
        <f t="shared" si="74"/>
        <v>19.028031223902421</v>
      </c>
      <c r="Q331" s="25"/>
      <c r="R331" s="41">
        <f t="shared" si="75"/>
        <v>23.807217097742289</v>
      </c>
      <c r="S331" s="41"/>
      <c r="T331" s="40">
        <f t="shared" si="76"/>
        <v>8.6208907337634311E-4</v>
      </c>
      <c r="U331" s="15">
        <f t="shared" si="81"/>
        <v>1.0031531022190128</v>
      </c>
      <c r="V331" s="15">
        <f t="shared" ref="V331:V394" si="89">V330*U330*H330/H331</f>
        <v>6.3919536645254835</v>
      </c>
      <c r="W331" s="13">
        <f t="shared" si="82"/>
        <v>4.0080107097376194E-2</v>
      </c>
      <c r="X331" s="13">
        <f t="shared" si="83"/>
        <v>-4.2091152882934857E-3</v>
      </c>
      <c r="Y331" s="13">
        <f t="shared" si="84"/>
        <v>4.428922238566968E-2</v>
      </c>
      <c r="AA331" s="63"/>
      <c r="AB331" s="39"/>
      <c r="AC331" s="39"/>
    </row>
    <row r="332" spans="1:29" hidden="1">
      <c r="A332" s="60">
        <v>1897.11</v>
      </c>
      <c r="B332" s="62">
        <f t="shared" si="85"/>
        <v>1897</v>
      </c>
      <c r="C332" s="62">
        <v>11</v>
      </c>
      <c r="D332" s="59">
        <f t="shared" si="86"/>
        <v>693172</v>
      </c>
      <c r="E332" s="26">
        <v>4.6500000000000004</v>
      </c>
      <c r="F332" s="24">
        <v>0.18</v>
      </c>
      <c r="G332" s="26">
        <v>0.30170000000000002</v>
      </c>
      <c r="H332" s="26">
        <v>6.6601933879999997</v>
      </c>
      <c r="I332" s="24">
        <f t="shared" si="87"/>
        <v>1897.8749999999757</v>
      </c>
      <c r="J332" s="15">
        <f>J322*2/12+J334*10/12</f>
        <v>3.3583333333333334</v>
      </c>
      <c r="K332" s="24">
        <f t="shared" si="77"/>
        <v>219.54903030812719</v>
      </c>
      <c r="L332" s="24">
        <f t="shared" si="78"/>
        <v>8.4986721409597603</v>
      </c>
      <c r="M332" s="23">
        <f t="shared" si="88"/>
        <v>914.52496385352777</v>
      </c>
      <c r="N332" s="24">
        <f t="shared" si="79"/>
        <v>14.244718805153113</v>
      </c>
      <c r="O332" s="23">
        <f t="shared" si="80"/>
        <v>59.335953031098782</v>
      </c>
      <c r="P332" s="42">
        <f t="shared" si="74"/>
        <v>18.358448098050218</v>
      </c>
      <c r="Q332" s="25"/>
      <c r="R332" s="41">
        <f t="shared" si="75"/>
        <v>22.943021658320234</v>
      </c>
      <c r="S332" s="41"/>
      <c r="T332" s="40">
        <f t="shared" si="76"/>
        <v>1.6591271266084423E-3</v>
      </c>
      <c r="U332" s="15">
        <f t="shared" si="81"/>
        <v>1.0031496989302324</v>
      </c>
      <c r="V332" s="15">
        <f t="shared" si="89"/>
        <v>6.4121081478089259</v>
      </c>
      <c r="W332" s="13">
        <f t="shared" si="82"/>
        <v>4.2124194539456816E-2</v>
      </c>
      <c r="X332" s="13">
        <f t="shared" si="83"/>
        <v>-1.846661492059809E-4</v>
      </c>
      <c r="Y332" s="13">
        <f t="shared" si="84"/>
        <v>4.2308860688662797E-2</v>
      </c>
      <c r="AA332" s="63"/>
      <c r="AB332" s="39"/>
      <c r="AC332" s="39"/>
    </row>
    <row r="333" spans="1:29" hidden="1">
      <c r="A333" s="60">
        <v>1897.12</v>
      </c>
      <c r="B333" s="62">
        <f t="shared" si="85"/>
        <v>1897</v>
      </c>
      <c r="C333" s="62">
        <v>12</v>
      </c>
      <c r="D333" s="59">
        <f t="shared" si="86"/>
        <v>693202</v>
      </c>
      <c r="E333" s="26">
        <v>4.75</v>
      </c>
      <c r="F333" s="24">
        <v>0.18</v>
      </c>
      <c r="G333" s="26">
        <v>0.31</v>
      </c>
      <c r="H333" s="26">
        <v>6.6601933879999997</v>
      </c>
      <c r="I333" s="24">
        <f t="shared" si="87"/>
        <v>1897.9583333333089</v>
      </c>
      <c r="J333" s="15">
        <f>J322*1/12+J334*11/12</f>
        <v>3.3541666666666665</v>
      </c>
      <c r="K333" s="24">
        <f t="shared" si="77"/>
        <v>224.2705148308826</v>
      </c>
      <c r="L333" s="24">
        <f t="shared" si="78"/>
        <v>8.4986721409597603</v>
      </c>
      <c r="M333" s="23">
        <f t="shared" si="88"/>
        <v>937.1422479058192</v>
      </c>
      <c r="N333" s="24">
        <f t="shared" si="79"/>
        <v>14.636602020541812</v>
      </c>
      <c r="O333" s="23">
        <f t="shared" si="80"/>
        <v>61.160862494906091</v>
      </c>
      <c r="P333" s="42">
        <f t="shared" si="74"/>
        <v>18.748757662525495</v>
      </c>
      <c r="Q333" s="25"/>
      <c r="R333" s="41">
        <f t="shared" si="75"/>
        <v>23.401121903654271</v>
      </c>
      <c r="S333" s="41"/>
      <c r="T333" s="40">
        <f t="shared" si="76"/>
        <v>-1.7115718291626503E-3</v>
      </c>
      <c r="U333" s="15">
        <f t="shared" si="81"/>
        <v>1.0031462956601689</v>
      </c>
      <c r="V333" s="15">
        <f t="shared" si="89"/>
        <v>6.4323043579826136</v>
      </c>
      <c r="W333" s="13">
        <f t="shared" si="82"/>
        <v>4.7616955694373075E-2</v>
      </c>
      <c r="X333" s="13">
        <f t="shared" si="83"/>
        <v>1.8350429548992242E-3</v>
      </c>
      <c r="Y333" s="13">
        <f t="shared" si="84"/>
        <v>4.5781912739473851E-2</v>
      </c>
      <c r="AA333" s="63"/>
      <c r="AB333" s="39"/>
      <c r="AC333" s="39"/>
    </row>
    <row r="334" spans="1:29" hidden="1">
      <c r="A334" s="60">
        <v>1898.01</v>
      </c>
      <c r="B334" s="62">
        <f t="shared" si="85"/>
        <v>1898</v>
      </c>
      <c r="C334" s="62">
        <v>1</v>
      </c>
      <c r="D334" s="59">
        <f t="shared" si="86"/>
        <v>693233</v>
      </c>
      <c r="E334" s="26">
        <v>4.88</v>
      </c>
      <c r="F334" s="24">
        <v>0.1817</v>
      </c>
      <c r="G334" s="26">
        <v>0.31330000000000002</v>
      </c>
      <c r="H334" s="26">
        <v>6.6601933879999997</v>
      </c>
      <c r="I334" s="24">
        <f t="shared" si="87"/>
        <v>1898.0416666666422</v>
      </c>
      <c r="J334" s="15">
        <v>3.35</v>
      </c>
      <c r="K334" s="24">
        <f t="shared" si="77"/>
        <v>230.40844471046464</v>
      </c>
      <c r="L334" s="24">
        <f t="shared" si="78"/>
        <v>8.5789373778466036</v>
      </c>
      <c r="M334" s="23">
        <f t="shared" si="88"/>
        <v>965.77769796156599</v>
      </c>
      <c r="N334" s="24">
        <f t="shared" si="79"/>
        <v>14.792411009792742</v>
      </c>
      <c r="O334" s="23">
        <f t="shared" si="80"/>
        <v>62.003719830196445</v>
      </c>
      <c r="P334" s="42">
        <f t="shared" si="74"/>
        <v>19.249000021813742</v>
      </c>
      <c r="Q334" s="25"/>
      <c r="R334" s="41">
        <f t="shared" si="75"/>
        <v>23.993240200753732</v>
      </c>
      <c r="S334" s="41"/>
      <c r="T334" s="40">
        <f t="shared" si="76"/>
        <v>-4.173901424534894E-3</v>
      </c>
      <c r="U334" s="15">
        <f t="shared" si="81"/>
        <v>1.0045491757317953</v>
      </c>
      <c r="V334" s="15">
        <f t="shared" si="89"/>
        <v>6.4525422892690196</v>
      </c>
      <c r="W334" s="13">
        <f t="shared" si="82"/>
        <v>5.0540328754758779E-2</v>
      </c>
      <c r="X334" s="13">
        <f t="shared" si="83"/>
        <v>2.8001337431431406E-3</v>
      </c>
      <c r="Y334" s="13">
        <f t="shared" si="84"/>
        <v>4.7740195011615638E-2</v>
      </c>
      <c r="AA334" s="63"/>
      <c r="AB334" s="39"/>
      <c r="AC334" s="39"/>
    </row>
    <row r="335" spans="1:29" hidden="1">
      <c r="A335" s="60">
        <v>1898.02</v>
      </c>
      <c r="B335" s="62">
        <f t="shared" si="85"/>
        <v>1898</v>
      </c>
      <c r="C335" s="62">
        <v>2</v>
      </c>
      <c r="D335" s="59">
        <f t="shared" si="86"/>
        <v>693264</v>
      </c>
      <c r="E335" s="26">
        <v>4.87</v>
      </c>
      <c r="F335" s="24">
        <v>0.18329999999999999</v>
      </c>
      <c r="G335" s="26">
        <v>0.31669999999999998</v>
      </c>
      <c r="H335" s="26">
        <v>6.7553424790000003</v>
      </c>
      <c r="I335" s="24">
        <f t="shared" si="87"/>
        <v>1898.1249999999754</v>
      </c>
      <c r="J335" s="15">
        <f>J334*11/12+J346*1/12</f>
        <v>3.3291666666666666</v>
      </c>
      <c r="K335" s="24">
        <f t="shared" si="77"/>
        <v>226.69764038768585</v>
      </c>
      <c r="L335" s="24">
        <f t="shared" si="78"/>
        <v>8.5325826453927753</v>
      </c>
      <c r="M335" s="23">
        <f t="shared" si="88"/>
        <v>953.20395213090217</v>
      </c>
      <c r="N335" s="24">
        <f t="shared" si="79"/>
        <v>14.742329098722813</v>
      </c>
      <c r="O335" s="23">
        <f t="shared" si="80"/>
        <v>61.987616353153314</v>
      </c>
      <c r="P335" s="42">
        <f t="shared" si="74"/>
        <v>18.91813188800214</v>
      </c>
      <c r="Q335" s="25"/>
      <c r="R335" s="41">
        <f t="shared" si="75"/>
        <v>23.551290011325076</v>
      </c>
      <c r="S335" s="41"/>
      <c r="T335" s="40">
        <f t="shared" si="76"/>
        <v>-5.501052134226983E-4</v>
      </c>
      <c r="U335" s="15">
        <f t="shared" si="81"/>
        <v>1.0045335421733654</v>
      </c>
      <c r="V335" s="15">
        <f t="shared" si="89"/>
        <v>6.3905984439118333</v>
      </c>
      <c r="W335" s="13">
        <f t="shared" si="82"/>
        <v>4.9745786122119329E-2</v>
      </c>
      <c r="X335" s="13">
        <f t="shared" si="83"/>
        <v>5.2770722320227836E-3</v>
      </c>
      <c r="Y335" s="13">
        <f t="shared" si="84"/>
        <v>4.4468713890096545E-2</v>
      </c>
      <c r="AA335" s="63"/>
      <c r="AB335" s="39"/>
      <c r="AC335" s="39"/>
    </row>
    <row r="336" spans="1:29" hidden="1">
      <c r="A336" s="60">
        <v>1898.03</v>
      </c>
      <c r="B336" s="62">
        <f t="shared" si="85"/>
        <v>1898</v>
      </c>
      <c r="C336" s="62">
        <v>3</v>
      </c>
      <c r="D336" s="59">
        <f t="shared" si="86"/>
        <v>693292</v>
      </c>
      <c r="E336" s="26">
        <v>4.6500000000000004</v>
      </c>
      <c r="F336" s="24">
        <v>0.185</v>
      </c>
      <c r="G336" s="26">
        <v>0.32</v>
      </c>
      <c r="H336" s="26">
        <v>6.7553424790000003</v>
      </c>
      <c r="I336" s="24">
        <f t="shared" si="87"/>
        <v>1898.2083333333087</v>
      </c>
      <c r="J336" s="15">
        <f>J334*10/12+J346*2/12</f>
        <v>3.3083333333333331</v>
      </c>
      <c r="K336" s="24">
        <f t="shared" si="77"/>
        <v>216.45667922027499</v>
      </c>
      <c r="L336" s="24">
        <f t="shared" si="78"/>
        <v>8.6117173453227682</v>
      </c>
      <c r="M336" s="23">
        <f t="shared" si="88"/>
        <v>913.16090451828472</v>
      </c>
      <c r="N336" s="24">
        <f t="shared" si="79"/>
        <v>14.895943516233977</v>
      </c>
      <c r="O336" s="23">
        <f t="shared" si="80"/>
        <v>62.841180525989486</v>
      </c>
      <c r="P336" s="42">
        <f t="shared" si="74"/>
        <v>18.042174923468679</v>
      </c>
      <c r="Q336" s="25"/>
      <c r="R336" s="41">
        <f t="shared" si="75"/>
        <v>22.437784146714669</v>
      </c>
      <c r="S336" s="41"/>
      <c r="T336" s="40">
        <f t="shared" si="76"/>
        <v>2.2245766228676314E-3</v>
      </c>
      <c r="U336" s="15">
        <f t="shared" si="81"/>
        <v>1.0045179109625422</v>
      </c>
      <c r="V336" s="15">
        <f t="shared" si="89"/>
        <v>6.4195704914703509</v>
      </c>
      <c r="W336" s="13">
        <f t="shared" si="82"/>
        <v>5.9046936241137882E-2</v>
      </c>
      <c r="X336" s="13">
        <f t="shared" si="83"/>
        <v>5.2208557343700335E-3</v>
      </c>
      <c r="Y336" s="13">
        <f t="shared" si="84"/>
        <v>5.3826080506767848E-2</v>
      </c>
      <c r="AA336" s="63"/>
      <c r="AB336" s="39"/>
      <c r="AC336" s="39"/>
    </row>
    <row r="337" spans="1:29" hidden="1">
      <c r="A337" s="60">
        <v>1898.04</v>
      </c>
      <c r="B337" s="62">
        <f t="shared" si="85"/>
        <v>1898</v>
      </c>
      <c r="C337" s="62">
        <v>4</v>
      </c>
      <c r="D337" s="59">
        <f t="shared" si="86"/>
        <v>693323</v>
      </c>
      <c r="E337" s="26">
        <v>4.57</v>
      </c>
      <c r="F337" s="24">
        <v>0.1867</v>
      </c>
      <c r="G337" s="26">
        <v>0.32329999999999998</v>
      </c>
      <c r="H337" s="26">
        <v>6.7553424790000003</v>
      </c>
      <c r="I337" s="24">
        <f t="shared" si="87"/>
        <v>1898.291666666642</v>
      </c>
      <c r="J337" s="15">
        <f>J334*9/12+J346*3/12</f>
        <v>3.2875000000000001</v>
      </c>
      <c r="K337" s="24">
        <f t="shared" si="77"/>
        <v>212.7326933412165</v>
      </c>
      <c r="L337" s="24">
        <f t="shared" si="78"/>
        <v>8.6908520452527611</v>
      </c>
      <c r="M337" s="23">
        <f t="shared" si="88"/>
        <v>900.50593449204837</v>
      </c>
      <c r="N337" s="24">
        <f t="shared" si="79"/>
        <v>15.049557933745138</v>
      </c>
      <c r="O337" s="23">
        <f t="shared" si="80"/>
        <v>63.705376065925421</v>
      </c>
      <c r="P337" s="42">
        <f t="shared" si="74"/>
        <v>17.705089426411778</v>
      </c>
      <c r="Q337" s="25"/>
      <c r="R337" s="41">
        <f t="shared" si="75"/>
        <v>21.998739622916389</v>
      </c>
      <c r="S337" s="41"/>
      <c r="T337" s="40">
        <f t="shared" si="76"/>
        <v>4.6218682354494112E-3</v>
      </c>
      <c r="U337" s="15">
        <f t="shared" si="81"/>
        <v>1.0045022821029856</v>
      </c>
      <c r="V337" s="15">
        <f t="shared" si="89"/>
        <v>6.448573539368577</v>
      </c>
      <c r="W337" s="13">
        <f t="shared" si="82"/>
        <v>6.5447985587445912E-2</v>
      </c>
      <c r="X337" s="13">
        <f t="shared" si="83"/>
        <v>4.0551665059966879E-3</v>
      </c>
      <c r="Y337" s="13">
        <f t="shared" si="84"/>
        <v>6.1392819081449224E-2</v>
      </c>
      <c r="AA337" s="63"/>
      <c r="AB337" s="39"/>
      <c r="AC337" s="39"/>
    </row>
    <row r="338" spans="1:29" hidden="1">
      <c r="A338" s="60">
        <v>1898.05</v>
      </c>
      <c r="B338" s="62">
        <f t="shared" si="85"/>
        <v>1898</v>
      </c>
      <c r="C338" s="62">
        <v>5</v>
      </c>
      <c r="D338" s="59">
        <f t="shared" si="86"/>
        <v>693353</v>
      </c>
      <c r="E338" s="26">
        <v>4.87</v>
      </c>
      <c r="F338" s="24">
        <v>0.1883</v>
      </c>
      <c r="G338" s="26">
        <v>0.32669999999999999</v>
      </c>
      <c r="H338" s="26">
        <v>7.2310717359999996</v>
      </c>
      <c r="I338" s="24">
        <f t="shared" si="87"/>
        <v>1898.3749999999752</v>
      </c>
      <c r="J338" s="15">
        <f>J334*8/12+J346*4/12</f>
        <v>3.2666666666666666</v>
      </c>
      <c r="K338" s="24">
        <f t="shared" si="77"/>
        <v>211.78329518925966</v>
      </c>
      <c r="L338" s="24">
        <f t="shared" si="78"/>
        <v>8.188664165120656</v>
      </c>
      <c r="M338" s="23">
        <f t="shared" si="88"/>
        <v>899.37567280118174</v>
      </c>
      <c r="N338" s="24">
        <f t="shared" si="79"/>
        <v>14.207310582819535</v>
      </c>
      <c r="O338" s="23">
        <f t="shared" si="80"/>
        <v>60.333887536785639</v>
      </c>
      <c r="P338" s="42">
        <f t="shared" si="74"/>
        <v>17.595635274512816</v>
      </c>
      <c r="Q338" s="25"/>
      <c r="R338" s="41">
        <f t="shared" si="75"/>
        <v>21.83940261325726</v>
      </c>
      <c r="S338" s="41"/>
      <c r="T338" s="40">
        <f t="shared" si="76"/>
        <v>1.3036233662140274E-2</v>
      </c>
      <c r="U338" s="15">
        <f t="shared" si="81"/>
        <v>1.0044866555983616</v>
      </c>
      <c r="V338" s="15">
        <f t="shared" si="89"/>
        <v>6.0514477276894061</v>
      </c>
      <c r="W338" s="13">
        <f t="shared" si="82"/>
        <v>7.1681452138368851E-2</v>
      </c>
      <c r="X338" s="13">
        <f t="shared" si="83"/>
        <v>1.085656649906297E-2</v>
      </c>
      <c r="Y338" s="13">
        <f t="shared" si="84"/>
        <v>6.0824885639305881E-2</v>
      </c>
      <c r="AA338" s="63"/>
      <c r="AB338" s="39"/>
      <c r="AC338" s="39"/>
    </row>
    <row r="339" spans="1:29" hidden="1">
      <c r="A339" s="60">
        <v>1898.06</v>
      </c>
      <c r="B339" s="62">
        <f t="shared" si="85"/>
        <v>1898</v>
      </c>
      <c r="C339" s="62">
        <v>6</v>
      </c>
      <c r="D339" s="59">
        <f t="shared" si="86"/>
        <v>693384</v>
      </c>
      <c r="E339" s="26">
        <v>5.0599999999999996</v>
      </c>
      <c r="F339" s="24">
        <v>0.19</v>
      </c>
      <c r="G339" s="26">
        <v>0.33</v>
      </c>
      <c r="H339" s="26">
        <v>6.7553424790000003</v>
      </c>
      <c r="I339" s="24">
        <f t="shared" si="87"/>
        <v>1898.4583333333085</v>
      </c>
      <c r="J339" s="15">
        <f>J334*7/12+J346*5/12</f>
        <v>3.2458333333333336</v>
      </c>
      <c r="K339" s="24">
        <f t="shared" si="77"/>
        <v>235.54210685044973</v>
      </c>
      <c r="L339" s="24">
        <f t="shared" si="78"/>
        <v>8.8444664627639238</v>
      </c>
      <c r="M339" s="23">
        <f t="shared" si="88"/>
        <v>1003.4016869131279</v>
      </c>
      <c r="N339" s="24">
        <f t="shared" si="79"/>
        <v>15.361441751116288</v>
      </c>
      <c r="O339" s="23">
        <f t="shared" si="80"/>
        <v>65.439240450856175</v>
      </c>
      <c r="P339" s="42">
        <f t="shared" si="74"/>
        <v>19.544817480547994</v>
      </c>
      <c r="Q339" s="25"/>
      <c r="R339" s="41">
        <f t="shared" si="75"/>
        <v>24.234946843797786</v>
      </c>
      <c r="S339" s="41"/>
      <c r="T339" s="40">
        <f t="shared" si="76"/>
        <v>2.033044597252974E-3</v>
      </c>
      <c r="U339" s="15">
        <f t="shared" si="81"/>
        <v>1.0044710314523426</v>
      </c>
      <c r="V339" s="15">
        <f t="shared" si="89"/>
        <v>6.5066696275820988</v>
      </c>
      <c r="W339" s="13">
        <f t="shared" si="82"/>
        <v>6.063933623885176E-2</v>
      </c>
      <c r="X339" s="13">
        <f t="shared" si="83"/>
        <v>3.9470258323308638E-3</v>
      </c>
      <c r="Y339" s="13">
        <f t="shared" si="84"/>
        <v>5.6692310406520896E-2</v>
      </c>
      <c r="AA339" s="63"/>
      <c r="AB339" s="39"/>
      <c r="AC339" s="39"/>
    </row>
    <row r="340" spans="1:29" hidden="1">
      <c r="A340" s="60">
        <v>1898.07</v>
      </c>
      <c r="B340" s="62">
        <f t="shared" si="85"/>
        <v>1898</v>
      </c>
      <c r="C340" s="62">
        <v>7</v>
      </c>
      <c r="D340" s="59">
        <f t="shared" si="86"/>
        <v>693414</v>
      </c>
      <c r="E340" s="26">
        <v>5.08</v>
      </c>
      <c r="F340" s="24">
        <v>0.19170000000000001</v>
      </c>
      <c r="G340" s="26">
        <v>0.33329999999999999</v>
      </c>
      <c r="H340" s="26">
        <v>6.6601933879999997</v>
      </c>
      <c r="I340" s="24">
        <f t="shared" si="87"/>
        <v>1898.5416666666417</v>
      </c>
      <c r="J340" s="15">
        <f>J334*6/12+J346*6/12</f>
        <v>3.2250000000000001</v>
      </c>
      <c r="K340" s="24">
        <f t="shared" si="77"/>
        <v>239.8514137559755</v>
      </c>
      <c r="L340" s="24">
        <f t="shared" si="78"/>
        <v>9.0510858301221457</v>
      </c>
      <c r="M340" s="23">
        <f t="shared" si="88"/>
        <v>1024.9723045218593</v>
      </c>
      <c r="N340" s="24">
        <f t="shared" si="79"/>
        <v>15.736707914343825</v>
      </c>
      <c r="O340" s="23">
        <f t="shared" si="80"/>
        <v>67.248675019121194</v>
      </c>
      <c r="P340" s="42">
        <f t="shared" si="74"/>
        <v>19.858943014167306</v>
      </c>
      <c r="Q340" s="25"/>
      <c r="R340" s="41">
        <f t="shared" si="75"/>
        <v>24.59715650008215</v>
      </c>
      <c r="S340" s="41"/>
      <c r="T340" s="40">
        <f t="shared" si="76"/>
        <v>-1.1232274275904258E-3</v>
      </c>
      <c r="U340" s="15">
        <f t="shared" si="81"/>
        <v>1.0044554096686071</v>
      </c>
      <c r="V340" s="15">
        <f t="shared" si="89"/>
        <v>6.6291325749157366</v>
      </c>
      <c r="W340" s="13">
        <f t="shared" si="82"/>
        <v>6.1505967617123236E-2</v>
      </c>
      <c r="X340" s="13">
        <f t="shared" si="83"/>
        <v>1.3759423335382159E-3</v>
      </c>
      <c r="Y340" s="13">
        <f t="shared" si="84"/>
        <v>6.013002528358502E-2</v>
      </c>
      <c r="AA340" s="63"/>
      <c r="AB340" s="39"/>
      <c r="AC340" s="39"/>
    </row>
    <row r="341" spans="1:29" hidden="1">
      <c r="A341" s="60">
        <v>1898.08</v>
      </c>
      <c r="B341" s="62">
        <f t="shared" si="85"/>
        <v>1898</v>
      </c>
      <c r="C341" s="62">
        <v>8</v>
      </c>
      <c r="D341" s="59">
        <f t="shared" si="86"/>
        <v>693445</v>
      </c>
      <c r="E341" s="26">
        <v>5.27</v>
      </c>
      <c r="F341" s="24">
        <v>0.1933</v>
      </c>
      <c r="G341" s="26">
        <v>0.3367</v>
      </c>
      <c r="H341" s="26">
        <v>6.6601933879999997</v>
      </c>
      <c r="I341" s="24">
        <f t="shared" si="87"/>
        <v>1898.624999999975</v>
      </c>
      <c r="J341" s="15">
        <f>J334*5/12+J346*7/12</f>
        <v>3.2041666666666666</v>
      </c>
      <c r="K341" s="24">
        <f t="shared" si="77"/>
        <v>248.82223434921079</v>
      </c>
      <c r="L341" s="24">
        <f t="shared" si="78"/>
        <v>9.1266295824862329</v>
      </c>
      <c r="M341" s="23">
        <f t="shared" si="88"/>
        <v>1066.5580000726125</v>
      </c>
      <c r="N341" s="24">
        <f t="shared" si="79"/>
        <v>15.897238388117509</v>
      </c>
      <c r="O341" s="23">
        <f t="shared" si="80"/>
        <v>68.142329909762552</v>
      </c>
      <c r="P341" s="42">
        <f t="shared" si="74"/>
        <v>20.544915179153275</v>
      </c>
      <c r="Q341" s="25"/>
      <c r="R341" s="41">
        <f t="shared" si="75"/>
        <v>25.417053562570167</v>
      </c>
      <c r="S341" s="41"/>
      <c r="T341" s="40">
        <f t="shared" si="76"/>
        <v>-2.5961971848833393E-3</v>
      </c>
      <c r="U341" s="15">
        <f t="shared" si="81"/>
        <v>1.0044397902508402</v>
      </c>
      <c r="V341" s="15">
        <f t="shared" si="89"/>
        <v>6.6586680762844948</v>
      </c>
      <c r="W341" s="13">
        <f t="shared" si="82"/>
        <v>6.2188029845567705E-2</v>
      </c>
      <c r="X341" s="13">
        <f t="shared" si="83"/>
        <v>1.3240844829440768E-3</v>
      </c>
      <c r="Y341" s="13">
        <f t="shared" si="84"/>
        <v>6.0863945362623628E-2</v>
      </c>
      <c r="AA341" s="63"/>
      <c r="AB341" s="39"/>
      <c r="AC341" s="39"/>
    </row>
    <row r="342" spans="1:29" hidden="1">
      <c r="A342" s="60">
        <v>1898.09</v>
      </c>
      <c r="B342" s="62">
        <f t="shared" si="85"/>
        <v>1898</v>
      </c>
      <c r="C342" s="62">
        <v>9</v>
      </c>
      <c r="D342" s="59">
        <f t="shared" si="86"/>
        <v>693476</v>
      </c>
      <c r="E342" s="26">
        <v>5.26</v>
      </c>
      <c r="F342" s="24">
        <v>0.19500000000000001</v>
      </c>
      <c r="G342" s="26">
        <v>0.34</v>
      </c>
      <c r="H342" s="26">
        <v>6.6601933879999997</v>
      </c>
      <c r="I342" s="24">
        <f t="shared" si="87"/>
        <v>1898.7083333333082</v>
      </c>
      <c r="J342" s="15">
        <f>J334*4/12+J346*8/12</f>
        <v>3.1833333333333336</v>
      </c>
      <c r="K342" s="24">
        <f t="shared" si="77"/>
        <v>248.35008589693524</v>
      </c>
      <c r="L342" s="24">
        <f t="shared" si="78"/>
        <v>9.2068948193730762</v>
      </c>
      <c r="M342" s="23">
        <f t="shared" si="88"/>
        <v>1067.8228933364558</v>
      </c>
      <c r="N342" s="24">
        <f t="shared" si="79"/>
        <v>16.05304737736844</v>
      </c>
      <c r="O342" s="23">
        <f t="shared" si="80"/>
        <v>69.022772573078896</v>
      </c>
      <c r="P342" s="42">
        <f t="shared" si="74"/>
        <v>20.442732862691294</v>
      </c>
      <c r="Q342" s="25"/>
      <c r="R342" s="41">
        <f t="shared" si="75"/>
        <v>25.263043091810587</v>
      </c>
      <c r="S342" s="41"/>
      <c r="T342" s="40">
        <f t="shared" si="76"/>
        <v>-2.1445692694496421E-3</v>
      </c>
      <c r="U342" s="15">
        <f t="shared" si="81"/>
        <v>1.0044241732027328</v>
      </c>
      <c r="V342" s="15">
        <f t="shared" si="89"/>
        <v>6.6882311658931632</v>
      </c>
      <c r="W342" s="13">
        <f t="shared" si="82"/>
        <v>6.1342048655665504E-2</v>
      </c>
      <c r="X342" s="13">
        <f t="shared" si="83"/>
        <v>1.2730567834109419E-3</v>
      </c>
      <c r="Y342" s="13">
        <f t="shared" si="84"/>
        <v>6.0068991872254562E-2</v>
      </c>
      <c r="AA342" s="63"/>
      <c r="AB342" s="39"/>
      <c r="AC342" s="39"/>
    </row>
    <row r="343" spans="1:29" hidden="1">
      <c r="A343" s="60">
        <v>1898.1</v>
      </c>
      <c r="B343" s="62">
        <f t="shared" si="85"/>
        <v>1898</v>
      </c>
      <c r="C343" s="62">
        <v>10</v>
      </c>
      <c r="D343" s="59">
        <f t="shared" si="86"/>
        <v>693506</v>
      </c>
      <c r="E343" s="26">
        <v>5.15</v>
      </c>
      <c r="F343" s="24">
        <v>0.19670000000000001</v>
      </c>
      <c r="G343" s="26">
        <v>0.34329999999999999</v>
      </c>
      <c r="H343" s="26">
        <v>6.6601933879999997</v>
      </c>
      <c r="I343" s="24">
        <f t="shared" si="87"/>
        <v>1898.7916666666415</v>
      </c>
      <c r="J343" s="15">
        <f>J334*3/12+J346*9/12</f>
        <v>3.1625000000000001</v>
      </c>
      <c r="K343" s="24">
        <f t="shared" si="77"/>
        <v>243.1564529219043</v>
      </c>
      <c r="L343" s="24">
        <f t="shared" si="78"/>
        <v>9.2871600562599177</v>
      </c>
      <c r="M343" s="23">
        <f t="shared" si="88"/>
        <v>1048.8196383287748</v>
      </c>
      <c r="N343" s="24">
        <f t="shared" si="79"/>
        <v>16.208856366619369</v>
      </c>
      <c r="O343" s="23">
        <f t="shared" si="80"/>
        <v>69.914520745294823</v>
      </c>
      <c r="P343" s="42">
        <f t="shared" si="74"/>
        <v>19.947199825773659</v>
      </c>
      <c r="Q343" s="25"/>
      <c r="R343" s="41">
        <f t="shared" si="75"/>
        <v>24.627181229803433</v>
      </c>
      <c r="S343" s="41"/>
      <c r="T343" s="40">
        <f t="shared" si="76"/>
        <v>-1.8673158147902089E-3</v>
      </c>
      <c r="U343" s="15">
        <f t="shared" si="81"/>
        <v>1.0044085585279816</v>
      </c>
      <c r="V343" s="15">
        <f t="shared" si="89"/>
        <v>6.7178210589909906</v>
      </c>
      <c r="W343" s="13">
        <f t="shared" si="82"/>
        <v>6.3829341572826603E-2</v>
      </c>
      <c r="X343" s="13">
        <f t="shared" si="83"/>
        <v>1.4172668657530529E-4</v>
      </c>
      <c r="Y343" s="13">
        <f t="shared" si="84"/>
        <v>6.3687614886251298E-2</v>
      </c>
      <c r="AA343" s="63"/>
      <c r="AB343" s="39"/>
      <c r="AC343" s="39"/>
    </row>
    <row r="344" spans="1:29" hidden="1">
      <c r="A344" s="60">
        <v>1898.11</v>
      </c>
      <c r="B344" s="62">
        <f t="shared" si="85"/>
        <v>1898</v>
      </c>
      <c r="C344" s="62">
        <v>11</v>
      </c>
      <c r="D344" s="59">
        <f t="shared" si="86"/>
        <v>693537</v>
      </c>
      <c r="E344" s="26">
        <v>5.32</v>
      </c>
      <c r="F344" s="24">
        <v>0.1983</v>
      </c>
      <c r="G344" s="26">
        <v>0.34670000000000001</v>
      </c>
      <c r="H344" s="26">
        <v>6.6601933879999997</v>
      </c>
      <c r="I344" s="24">
        <f t="shared" si="87"/>
        <v>1898.8749999999748</v>
      </c>
      <c r="J344" s="15">
        <f>J334*2/12+J346*10/12</f>
        <v>3.1416666666666666</v>
      </c>
      <c r="K344" s="24">
        <f t="shared" si="77"/>
        <v>251.18297661058853</v>
      </c>
      <c r="L344" s="24">
        <f t="shared" si="78"/>
        <v>9.3627038086240049</v>
      </c>
      <c r="M344" s="23">
        <f t="shared" si="88"/>
        <v>1086.8062563946532</v>
      </c>
      <c r="N344" s="24">
        <f t="shared" si="79"/>
        <v>16.369386840393052</v>
      </c>
      <c r="O344" s="23">
        <f t="shared" si="80"/>
        <v>70.82626486692223</v>
      </c>
      <c r="P344" s="42">
        <f t="shared" si="74"/>
        <v>20.527416324811291</v>
      </c>
      <c r="Q344" s="25"/>
      <c r="R344" s="41">
        <f t="shared" si="75"/>
        <v>25.319043685503761</v>
      </c>
      <c r="S344" s="41"/>
      <c r="T344" s="40">
        <f t="shared" si="76"/>
        <v>-4.2081023515611743E-3</v>
      </c>
      <c r="U344" s="15">
        <f t="shared" si="81"/>
        <v>1.0043929462302907</v>
      </c>
      <c r="V344" s="15">
        <f t="shared" si="89"/>
        <v>6.74743696631006</v>
      </c>
      <c r="W344" s="13">
        <f t="shared" si="82"/>
        <v>6.6283648972159881E-2</v>
      </c>
      <c r="X344" s="13">
        <f t="shared" si="83"/>
        <v>-9.7686806646923863E-4</v>
      </c>
      <c r="Y344" s="13">
        <f t="shared" si="84"/>
        <v>6.726051703862912E-2</v>
      </c>
      <c r="AA344" s="63"/>
      <c r="AB344" s="39"/>
      <c r="AC344" s="39"/>
    </row>
    <row r="345" spans="1:29" hidden="1">
      <c r="A345" s="60">
        <v>1898.12</v>
      </c>
      <c r="B345" s="62">
        <f t="shared" si="85"/>
        <v>1898</v>
      </c>
      <c r="C345" s="62">
        <v>12</v>
      </c>
      <c r="D345" s="59">
        <f t="shared" si="86"/>
        <v>693567</v>
      </c>
      <c r="E345" s="26">
        <v>5.65</v>
      </c>
      <c r="F345" s="24">
        <v>0.2</v>
      </c>
      <c r="G345" s="26">
        <v>0.35</v>
      </c>
      <c r="H345" s="26">
        <v>6.7553424790000003</v>
      </c>
      <c r="I345" s="24">
        <f t="shared" si="87"/>
        <v>1898.958333333308</v>
      </c>
      <c r="J345" s="15">
        <f>J334*1/12+J346*11/12</f>
        <v>3.1208333333333336</v>
      </c>
      <c r="K345" s="24">
        <f t="shared" si="77"/>
        <v>263.00650270850616</v>
      </c>
      <c r="L345" s="24">
        <f t="shared" si="78"/>
        <v>9.3099646976462349</v>
      </c>
      <c r="M345" s="23">
        <f t="shared" si="88"/>
        <v>1141.3205377523507</v>
      </c>
      <c r="N345" s="24">
        <f t="shared" si="79"/>
        <v>16.292438220880911</v>
      </c>
      <c r="O345" s="23">
        <f t="shared" si="80"/>
        <v>70.701272250145607</v>
      </c>
      <c r="P345" s="42">
        <f t="shared" si="74"/>
        <v>21.403631985448179</v>
      </c>
      <c r="Q345" s="25"/>
      <c r="R345" s="41">
        <f t="shared" si="75"/>
        <v>26.371858460631415</v>
      </c>
      <c r="S345" s="41"/>
      <c r="T345" s="40">
        <f t="shared" si="76"/>
        <v>-4.6050711802030977E-3</v>
      </c>
      <c r="U345" s="15">
        <f t="shared" si="81"/>
        <v>1.0043773363133697</v>
      </c>
      <c r="V345" s="15">
        <f t="shared" si="89"/>
        <v>6.6816228566601144</v>
      </c>
      <c r="W345" s="13">
        <f t="shared" si="82"/>
        <v>6.2723425576802327E-2</v>
      </c>
      <c r="X345" s="13">
        <f t="shared" si="83"/>
        <v>-6.6552271536934882E-4</v>
      </c>
      <c r="Y345" s="13">
        <f t="shared" si="84"/>
        <v>6.3388948292171676E-2</v>
      </c>
      <c r="AA345" s="63"/>
      <c r="AB345" s="39"/>
      <c r="AC345" s="39"/>
    </row>
    <row r="346" spans="1:29" hidden="1">
      <c r="A346" s="60">
        <v>1899.01</v>
      </c>
      <c r="B346" s="62">
        <f t="shared" si="85"/>
        <v>1899</v>
      </c>
      <c r="C346" s="62">
        <v>1</v>
      </c>
      <c r="D346" s="59">
        <f t="shared" si="86"/>
        <v>693598</v>
      </c>
      <c r="E346" s="26">
        <v>6.08</v>
      </c>
      <c r="F346" s="24">
        <v>0.20080000000000001</v>
      </c>
      <c r="G346" s="26">
        <v>0.36080000000000001</v>
      </c>
      <c r="H346" s="26">
        <v>6.7553424790000003</v>
      </c>
      <c r="I346" s="24">
        <f t="shared" si="87"/>
        <v>1899.0416666666413</v>
      </c>
      <c r="J346" s="15">
        <v>3.1</v>
      </c>
      <c r="K346" s="24">
        <f t="shared" si="77"/>
        <v>283.02292680844556</v>
      </c>
      <c r="L346" s="24">
        <f t="shared" si="78"/>
        <v>9.3472045564368198</v>
      </c>
      <c r="M346" s="23">
        <f t="shared" si="88"/>
        <v>1231.5622949615365</v>
      </c>
      <c r="N346" s="24">
        <f t="shared" si="79"/>
        <v>16.795176314553807</v>
      </c>
      <c r="O346" s="23">
        <f t="shared" si="80"/>
        <v>73.083499345743803</v>
      </c>
      <c r="P346" s="42">
        <f t="shared" si="74"/>
        <v>22.932807416487183</v>
      </c>
      <c r="Q346" s="25"/>
      <c r="R346" s="41">
        <f t="shared" si="75"/>
        <v>28.222949576087547</v>
      </c>
      <c r="S346" s="41"/>
      <c r="T346" s="40">
        <f t="shared" si="76"/>
        <v>-4.0674292764648554E-3</v>
      </c>
      <c r="U346" s="15">
        <f t="shared" si="81"/>
        <v>1.0022280750454438</v>
      </c>
      <c r="V346" s="15">
        <f t="shared" si="89"/>
        <v>6.7108705670228135</v>
      </c>
      <c r="W346" s="13">
        <f t="shared" si="82"/>
        <v>5.6525293120711639E-2</v>
      </c>
      <c r="X346" s="13">
        <f t="shared" si="83"/>
        <v>3.4508758039986098E-4</v>
      </c>
      <c r="Y346" s="13">
        <f t="shared" si="84"/>
        <v>5.6180205540311778E-2</v>
      </c>
      <c r="AA346" s="63"/>
      <c r="AB346" s="39"/>
      <c r="AC346" s="39"/>
    </row>
    <row r="347" spans="1:29" hidden="1">
      <c r="A347" s="60">
        <v>1899.02</v>
      </c>
      <c r="B347" s="62">
        <f t="shared" si="85"/>
        <v>1899</v>
      </c>
      <c r="C347" s="62">
        <v>2</v>
      </c>
      <c r="D347" s="59">
        <f t="shared" si="86"/>
        <v>693629</v>
      </c>
      <c r="E347" s="26">
        <v>6.31</v>
      </c>
      <c r="F347" s="24">
        <v>0.20169999999999999</v>
      </c>
      <c r="G347" s="26">
        <v>0.37169999999999997</v>
      </c>
      <c r="H347" s="26">
        <v>6.9456325620000001</v>
      </c>
      <c r="I347" s="24">
        <f t="shared" si="87"/>
        <v>1899.1249999999745</v>
      </c>
      <c r="J347" s="15">
        <f>J346*11/12+J358*1/12</f>
        <v>3.104166666666667</v>
      </c>
      <c r="K347" s="24">
        <f t="shared" si="77"/>
        <v>285.68205736305691</v>
      </c>
      <c r="L347" s="24">
        <f t="shared" si="78"/>
        <v>9.1318654469300444</v>
      </c>
      <c r="M347" s="23">
        <f t="shared" si="88"/>
        <v>1246.4447996165347</v>
      </c>
      <c r="N347" s="24">
        <f t="shared" si="79"/>
        <v>16.828529432939501</v>
      </c>
      <c r="O347" s="23">
        <f t="shared" si="80"/>
        <v>73.4236976255889</v>
      </c>
      <c r="P347" s="42">
        <f t="shared" si="74"/>
        <v>23.048117549980198</v>
      </c>
      <c r="Q347" s="25"/>
      <c r="R347" s="41">
        <f t="shared" si="75"/>
        <v>28.325993069592659</v>
      </c>
      <c r="S347" s="41"/>
      <c r="T347" s="40">
        <f t="shared" si="76"/>
        <v>-4.1025988703934091E-4</v>
      </c>
      <c r="U347" s="15">
        <f t="shared" si="81"/>
        <v>1.0022316173344918</v>
      </c>
      <c r="V347" s="15">
        <f t="shared" si="89"/>
        <v>6.5415549514418974</v>
      </c>
      <c r="W347" s="13">
        <f t="shared" si="82"/>
        <v>5.1479835829899345E-2</v>
      </c>
      <c r="X347" s="13">
        <f t="shared" si="83"/>
        <v>2.0539182052696781E-3</v>
      </c>
      <c r="Y347" s="13">
        <f t="shared" si="84"/>
        <v>4.9425917624629667E-2</v>
      </c>
      <c r="AA347" s="63"/>
      <c r="AB347" s="39"/>
      <c r="AC347" s="39"/>
    </row>
    <row r="348" spans="1:29" hidden="1">
      <c r="A348" s="60">
        <v>1899.03</v>
      </c>
      <c r="B348" s="62">
        <f t="shared" si="85"/>
        <v>1899</v>
      </c>
      <c r="C348" s="62">
        <v>3</v>
      </c>
      <c r="D348" s="59">
        <f t="shared" si="86"/>
        <v>693657</v>
      </c>
      <c r="E348" s="26">
        <v>6.4</v>
      </c>
      <c r="F348" s="24">
        <v>0.20250000000000001</v>
      </c>
      <c r="G348" s="26">
        <v>0.38250000000000001</v>
      </c>
      <c r="H348" s="26">
        <v>6.9456325620000001</v>
      </c>
      <c r="I348" s="24">
        <f t="shared" si="87"/>
        <v>1899.2083333333078</v>
      </c>
      <c r="J348" s="15">
        <f>J346*10/12+J358*2/12</f>
        <v>3.1083333333333334</v>
      </c>
      <c r="K348" s="24">
        <f t="shared" si="77"/>
        <v>289.75676182623846</v>
      </c>
      <c r="L348" s="24">
        <f t="shared" si="78"/>
        <v>9.1680850421583262</v>
      </c>
      <c r="M348" s="23">
        <f t="shared" si="88"/>
        <v>1267.556334950769</v>
      </c>
      <c r="N348" s="24">
        <f t="shared" si="79"/>
        <v>17.31749396852128</v>
      </c>
      <c r="O348" s="23">
        <f t="shared" si="80"/>
        <v>75.756296581042037</v>
      </c>
      <c r="P348" s="42">
        <f t="shared" si="74"/>
        <v>23.279682245508717</v>
      </c>
      <c r="Q348" s="25"/>
      <c r="R348" s="41">
        <f t="shared" si="75"/>
        <v>28.570389684667106</v>
      </c>
      <c r="S348" s="41"/>
      <c r="T348" s="40">
        <f t="shared" si="76"/>
        <v>3.1393768145795281E-4</v>
      </c>
      <c r="U348" s="15">
        <f t="shared" si="81"/>
        <v>1.0022351596044756</v>
      </c>
      <c r="V348" s="15">
        <f t="shared" si="89"/>
        <v>6.5561531988660651</v>
      </c>
      <c r="W348" s="13">
        <f t="shared" si="82"/>
        <v>5.1539949525162276E-2</v>
      </c>
      <c r="X348" s="13">
        <f t="shared" si="83"/>
        <v>2.0419155161419678E-3</v>
      </c>
      <c r="Y348" s="13">
        <f t="shared" si="84"/>
        <v>4.9498034009020309E-2</v>
      </c>
      <c r="AA348" s="63"/>
      <c r="AB348" s="39"/>
      <c r="AC348" s="39"/>
    </row>
    <row r="349" spans="1:29" hidden="1">
      <c r="A349" s="60">
        <v>1899.04</v>
      </c>
      <c r="B349" s="62">
        <f t="shared" si="85"/>
        <v>1899</v>
      </c>
      <c r="C349" s="62">
        <v>4</v>
      </c>
      <c r="D349" s="59">
        <f t="shared" si="86"/>
        <v>693688</v>
      </c>
      <c r="E349" s="26">
        <v>6.48</v>
      </c>
      <c r="F349" s="24">
        <v>0.20330000000000001</v>
      </c>
      <c r="G349" s="26">
        <v>0.39329999999999998</v>
      </c>
      <c r="H349" s="26">
        <v>7.0407735540000003</v>
      </c>
      <c r="I349" s="24">
        <f t="shared" si="87"/>
        <v>1899.291666666641</v>
      </c>
      <c r="J349" s="15">
        <f>J346*9/12+J358*3/12</f>
        <v>3.1125000000000003</v>
      </c>
      <c r="K349" s="24">
        <f t="shared" si="77"/>
        <v>289.41433556577641</v>
      </c>
      <c r="L349" s="24">
        <f t="shared" si="78"/>
        <v>9.0799281513151762</v>
      </c>
      <c r="M349" s="23">
        <f t="shared" si="88"/>
        <v>1269.3684254035106</v>
      </c>
      <c r="N349" s="24">
        <f t="shared" si="79"/>
        <v>17.565842311422816</v>
      </c>
      <c r="O349" s="23">
        <f t="shared" si="80"/>
        <v>77.043611375185279</v>
      </c>
      <c r="P349" s="42">
        <f t="shared" si="74"/>
        <v>23.152421525686481</v>
      </c>
      <c r="Q349" s="25"/>
      <c r="R349" s="41">
        <f t="shared" si="75"/>
        <v>28.371517887505831</v>
      </c>
      <c r="S349" s="41"/>
      <c r="T349" s="40">
        <f t="shared" si="76"/>
        <v>1.854073264290157E-3</v>
      </c>
      <c r="U349" s="15">
        <f t="shared" si="81"/>
        <v>1.0022387018554013</v>
      </c>
      <c r="V349" s="15">
        <f t="shared" si="89"/>
        <v>6.4820168448711808</v>
      </c>
      <c r="W349" s="13">
        <f t="shared" si="82"/>
        <v>5.4203418157947603E-2</v>
      </c>
      <c r="X349" s="13">
        <f t="shared" si="83"/>
        <v>1.3069980447215634E-3</v>
      </c>
      <c r="Y349" s="13">
        <f t="shared" si="84"/>
        <v>5.2896420113226039E-2</v>
      </c>
      <c r="AA349" s="63"/>
      <c r="AB349" s="39"/>
      <c r="AC349" s="39"/>
    </row>
    <row r="350" spans="1:29" hidden="1">
      <c r="A350" s="60">
        <v>1899.05</v>
      </c>
      <c r="B350" s="62">
        <f t="shared" si="85"/>
        <v>1899</v>
      </c>
      <c r="C350" s="62">
        <v>5</v>
      </c>
      <c r="D350" s="59">
        <f t="shared" si="86"/>
        <v>693718</v>
      </c>
      <c r="E350" s="26">
        <v>6.21</v>
      </c>
      <c r="F350" s="24">
        <v>0.20419999999999999</v>
      </c>
      <c r="G350" s="26">
        <v>0.4042</v>
      </c>
      <c r="H350" s="26">
        <v>7.0407735540000003</v>
      </c>
      <c r="I350" s="24">
        <f t="shared" si="87"/>
        <v>1899.3749999999743</v>
      </c>
      <c r="J350" s="15">
        <f>J346*8/12+J358*4/12</f>
        <v>3.1166666666666671</v>
      </c>
      <c r="K350" s="24">
        <f t="shared" si="77"/>
        <v>277.35540491720235</v>
      </c>
      <c r="L350" s="24">
        <f t="shared" si="78"/>
        <v>9.120124586810423</v>
      </c>
      <c r="M350" s="23">
        <f t="shared" si="88"/>
        <v>1219.8114723963092</v>
      </c>
      <c r="N350" s="24">
        <f t="shared" si="79"/>
        <v>18.052665807976361</v>
      </c>
      <c r="O350" s="23">
        <f t="shared" si="80"/>
        <v>79.395780538258975</v>
      </c>
      <c r="P350" s="42">
        <f t="shared" si="74"/>
        <v>22.091269360834179</v>
      </c>
      <c r="Q350" s="25"/>
      <c r="R350" s="41">
        <f t="shared" si="75"/>
        <v>27.033363884659071</v>
      </c>
      <c r="S350" s="41"/>
      <c r="T350" s="40">
        <f t="shared" si="76"/>
        <v>6.3341790783615903E-3</v>
      </c>
      <c r="U350" s="15">
        <f t="shared" si="81"/>
        <v>1.0022422440872751</v>
      </c>
      <c r="V350" s="15">
        <f t="shared" si="89"/>
        <v>6.4965281480085366</v>
      </c>
      <c r="W350" s="13">
        <f t="shared" si="82"/>
        <v>6.1171919402222219E-2</v>
      </c>
      <c r="X350" s="13">
        <f t="shared" si="83"/>
        <v>2.6983034043581711E-4</v>
      </c>
      <c r="Y350" s="13">
        <f t="shared" si="84"/>
        <v>6.0902089061786402E-2</v>
      </c>
      <c r="AA350" s="63"/>
      <c r="AB350" s="39"/>
      <c r="AC350" s="39"/>
    </row>
    <row r="351" spans="1:29" hidden="1">
      <c r="A351" s="60">
        <v>1899.06</v>
      </c>
      <c r="B351" s="62">
        <f t="shared" si="85"/>
        <v>1899</v>
      </c>
      <c r="C351" s="62">
        <v>6</v>
      </c>
      <c r="D351" s="59">
        <f t="shared" si="86"/>
        <v>693749</v>
      </c>
      <c r="E351" s="26">
        <v>6.07</v>
      </c>
      <c r="F351" s="24">
        <v>0.20499999999999999</v>
      </c>
      <c r="G351" s="26">
        <v>0.41499999999999998</v>
      </c>
      <c r="H351" s="26">
        <v>7.135922645</v>
      </c>
      <c r="I351" s="24">
        <f t="shared" si="87"/>
        <v>1899.4583333333076</v>
      </c>
      <c r="J351" s="15">
        <f>J346*7/12+J358*5/12</f>
        <v>3.1208333333333336</v>
      </c>
      <c r="K351" s="24">
        <f t="shared" si="77"/>
        <v>267.48779309392307</v>
      </c>
      <c r="L351" s="24">
        <f t="shared" si="78"/>
        <v>9.0337722544076158</v>
      </c>
      <c r="M351" s="23">
        <f t="shared" si="88"/>
        <v>1179.7245142053794</v>
      </c>
      <c r="N351" s="24">
        <f t="shared" si="79"/>
        <v>18.28788041745932</v>
      </c>
      <c r="O351" s="23">
        <f t="shared" si="80"/>
        <v>80.656618351768103</v>
      </c>
      <c r="P351" s="42">
        <f t="shared" si="74"/>
        <v>21.212091925046828</v>
      </c>
      <c r="Q351" s="25"/>
      <c r="R351" s="41">
        <f t="shared" si="75"/>
        <v>25.920743190931258</v>
      </c>
      <c r="S351" s="41"/>
      <c r="T351" s="40">
        <f t="shared" si="76"/>
        <v>9.5015040646233076E-3</v>
      </c>
      <c r="U351" s="15">
        <f t="shared" si="81"/>
        <v>1.0022457863001029</v>
      </c>
      <c r="V351" s="15">
        <f t="shared" si="89"/>
        <v>6.4242771973588084</v>
      </c>
      <c r="W351" s="13">
        <f t="shared" si="82"/>
        <v>6.5886016176859963E-2</v>
      </c>
      <c r="X351" s="13">
        <f t="shared" si="83"/>
        <v>5.8712992494980298E-4</v>
      </c>
      <c r="Y351" s="13">
        <f t="shared" si="84"/>
        <v>6.529888625191016E-2</v>
      </c>
      <c r="AA351" s="63"/>
      <c r="AB351" s="39"/>
      <c r="AC351" s="39"/>
    </row>
    <row r="352" spans="1:29" hidden="1">
      <c r="A352" s="60">
        <v>1899.07</v>
      </c>
      <c r="B352" s="62">
        <f t="shared" si="85"/>
        <v>1899</v>
      </c>
      <c r="C352" s="62">
        <v>7</v>
      </c>
      <c r="D352" s="59">
        <f t="shared" si="86"/>
        <v>693779</v>
      </c>
      <c r="E352" s="26">
        <v>6.28</v>
      </c>
      <c r="F352" s="24">
        <v>0.20580000000000001</v>
      </c>
      <c r="G352" s="26">
        <v>0.42580000000000001</v>
      </c>
      <c r="H352" s="26">
        <v>7.2310717359999996</v>
      </c>
      <c r="I352" s="24">
        <f t="shared" si="87"/>
        <v>1899.5416666666408</v>
      </c>
      <c r="J352" s="15">
        <f>J346*6/12+J358*6/12</f>
        <v>3.125</v>
      </c>
      <c r="K352" s="24">
        <f t="shared" si="77"/>
        <v>273.10042993604736</v>
      </c>
      <c r="L352" s="24">
        <f t="shared" si="78"/>
        <v>8.9496924332545458</v>
      </c>
      <c r="M352" s="23">
        <f t="shared" si="88"/>
        <v>1207.7677112988438</v>
      </c>
      <c r="N352" s="24">
        <f t="shared" si="79"/>
        <v>18.516904946937732</v>
      </c>
      <c r="O352" s="23">
        <f t="shared" si="80"/>
        <v>81.889727941249618</v>
      </c>
      <c r="P352" s="42">
        <f t="shared" si="74"/>
        <v>21.561425634523122</v>
      </c>
      <c r="Q352" s="25"/>
      <c r="R352" s="41">
        <f t="shared" si="75"/>
        <v>26.307639638375701</v>
      </c>
      <c r="S352" s="41"/>
      <c r="T352" s="40">
        <f t="shared" si="76"/>
        <v>1.0012959005826126E-2</v>
      </c>
      <c r="U352" s="15">
        <f t="shared" si="81"/>
        <v>1.0022493284938903</v>
      </c>
      <c r="V352" s="15">
        <f t="shared" si="89"/>
        <v>6.3539819151473722</v>
      </c>
      <c r="W352" s="13">
        <f t="shared" si="82"/>
        <v>6.527163597209884E-2</v>
      </c>
      <c r="X352" s="13">
        <f t="shared" si="83"/>
        <v>1.904345402575558E-3</v>
      </c>
      <c r="Y352" s="13">
        <f t="shared" si="84"/>
        <v>6.3367290569523282E-2</v>
      </c>
      <c r="AA352" s="63"/>
      <c r="AB352" s="39"/>
      <c r="AC352" s="39"/>
    </row>
    <row r="353" spans="1:29" hidden="1">
      <c r="A353" s="60">
        <v>1899.08</v>
      </c>
      <c r="B353" s="62">
        <f t="shared" si="85"/>
        <v>1899</v>
      </c>
      <c r="C353" s="62">
        <v>8</v>
      </c>
      <c r="D353" s="59">
        <f t="shared" si="86"/>
        <v>693810</v>
      </c>
      <c r="E353" s="26">
        <v>6.44</v>
      </c>
      <c r="F353" s="24">
        <v>0.20669999999999999</v>
      </c>
      <c r="G353" s="26">
        <v>0.43669999999999998</v>
      </c>
      <c r="H353" s="26">
        <v>7.3262127269999997</v>
      </c>
      <c r="I353" s="24">
        <f t="shared" si="87"/>
        <v>1899.6249999999741</v>
      </c>
      <c r="J353" s="15">
        <f>J346*5/12+J358*7/12</f>
        <v>3.1291666666666669</v>
      </c>
      <c r="K353" s="24">
        <f t="shared" si="77"/>
        <v>276.42145750649871</v>
      </c>
      <c r="L353" s="24">
        <f t="shared" si="78"/>
        <v>8.8720986438809444</v>
      </c>
      <c r="M353" s="23">
        <f t="shared" si="88"/>
        <v>1225.7244121550118</v>
      </c>
      <c r="N353" s="24">
        <f t="shared" si="79"/>
        <v>18.744293554827323</v>
      </c>
      <c r="O353" s="23">
        <f t="shared" si="80"/>
        <v>83.117057575790923</v>
      </c>
      <c r="P353" s="42">
        <f t="shared" si="74"/>
        <v>21.726237373055454</v>
      </c>
      <c r="Q353" s="25"/>
      <c r="R353" s="41">
        <f t="shared" si="75"/>
        <v>26.466629854714544</v>
      </c>
      <c r="S353" s="41"/>
      <c r="T353" s="40">
        <f t="shared" si="76"/>
        <v>1.0920774676827769E-2</v>
      </c>
      <c r="U353" s="15">
        <f t="shared" si="81"/>
        <v>1.0022528706686431</v>
      </c>
      <c r="V353" s="15">
        <f t="shared" si="89"/>
        <v>6.2855732727655296</v>
      </c>
      <c r="W353" s="13">
        <f t="shared" si="82"/>
        <v>6.554163428520865E-2</v>
      </c>
      <c r="X353" s="13">
        <f t="shared" si="83"/>
        <v>2.1986043489110596E-3</v>
      </c>
      <c r="Y353" s="13">
        <f t="shared" si="84"/>
        <v>6.334302993629759E-2</v>
      </c>
      <c r="AA353" s="63"/>
      <c r="AB353" s="39"/>
      <c r="AC353" s="39"/>
    </row>
    <row r="354" spans="1:29" hidden="1">
      <c r="A354" s="60">
        <v>1899.09</v>
      </c>
      <c r="B354" s="62">
        <f t="shared" si="85"/>
        <v>1899</v>
      </c>
      <c r="C354" s="62">
        <v>9</v>
      </c>
      <c r="D354" s="59">
        <f t="shared" si="86"/>
        <v>693841</v>
      </c>
      <c r="E354" s="26">
        <v>6.37</v>
      </c>
      <c r="F354" s="24">
        <v>0.20749999999999999</v>
      </c>
      <c r="G354" s="26">
        <v>0.44750000000000001</v>
      </c>
      <c r="H354" s="26">
        <v>7.6116519010000001</v>
      </c>
      <c r="I354" s="24">
        <f t="shared" si="87"/>
        <v>1899.7083333333073</v>
      </c>
      <c r="J354" s="15">
        <f>J346*4/12+J358*8/12</f>
        <v>3.1333333333333337</v>
      </c>
      <c r="K354" s="24">
        <f t="shared" si="77"/>
        <v>263.16366355860765</v>
      </c>
      <c r="L354" s="24">
        <f t="shared" si="78"/>
        <v>8.5724427297348633</v>
      </c>
      <c r="M354" s="23">
        <f t="shared" si="88"/>
        <v>1170.1036191644635</v>
      </c>
      <c r="N354" s="24">
        <f t="shared" si="79"/>
        <v>18.487557212319768</v>
      </c>
      <c r="O354" s="23">
        <f t="shared" si="80"/>
        <v>82.201156919324546</v>
      </c>
      <c r="P354" s="42">
        <f t="shared" si="74"/>
        <v>20.591140514113778</v>
      </c>
      <c r="Q354" s="25"/>
      <c r="R354" s="41">
        <f t="shared" si="75"/>
        <v>25.044683828420087</v>
      </c>
      <c r="S354" s="41"/>
      <c r="T354" s="40">
        <f t="shared" si="76"/>
        <v>1.5989821882392681E-2</v>
      </c>
      <c r="U354" s="15">
        <f t="shared" si="81"/>
        <v>1.0022564128243681</v>
      </c>
      <c r="V354" s="15">
        <f t="shared" si="89"/>
        <v>6.0634919930596602</v>
      </c>
      <c r="W354" s="13">
        <f t="shared" si="82"/>
        <v>6.9918037014519818E-2</v>
      </c>
      <c r="X354" s="13">
        <f t="shared" si="83"/>
        <v>5.0290517871944829E-3</v>
      </c>
      <c r="Y354" s="13">
        <f t="shared" si="84"/>
        <v>6.4888985227325335E-2</v>
      </c>
      <c r="AA354" s="63"/>
      <c r="AB354" s="39"/>
      <c r="AC354" s="39"/>
    </row>
    <row r="355" spans="1:29" hidden="1">
      <c r="A355" s="60">
        <v>1899.1</v>
      </c>
      <c r="B355" s="62">
        <f t="shared" si="85"/>
        <v>1899</v>
      </c>
      <c r="C355" s="62">
        <v>10</v>
      </c>
      <c r="D355" s="59">
        <f t="shared" si="86"/>
        <v>693871</v>
      </c>
      <c r="E355" s="26">
        <v>6.34</v>
      </c>
      <c r="F355" s="24">
        <v>0.20830000000000001</v>
      </c>
      <c r="G355" s="26">
        <v>0.45829999999999999</v>
      </c>
      <c r="H355" s="26">
        <v>7.7067928930000003</v>
      </c>
      <c r="I355" s="24">
        <f t="shared" si="87"/>
        <v>1899.7916666666406</v>
      </c>
      <c r="J355" s="15">
        <f>J346*3/12+J358*9/12</f>
        <v>3.1374999999999997</v>
      </c>
      <c r="K355" s="24">
        <f t="shared" si="77"/>
        <v>258.69079754444107</v>
      </c>
      <c r="L355" s="24">
        <f t="shared" si="78"/>
        <v>8.4992575912471722</v>
      </c>
      <c r="M355" s="23">
        <f t="shared" si="88"/>
        <v>1153.3651164167659</v>
      </c>
      <c r="N355" s="24">
        <f t="shared" si="79"/>
        <v>18.699998819340273</v>
      </c>
      <c r="O355" s="23">
        <f t="shared" si="80"/>
        <v>83.373380576309742</v>
      </c>
      <c r="P355" s="42">
        <f t="shared" si="74"/>
        <v>20.15371346068661</v>
      </c>
      <c r="Q355" s="25"/>
      <c r="R355" s="41">
        <f t="shared" si="75"/>
        <v>24.476723296282394</v>
      </c>
      <c r="S355" s="41"/>
      <c r="T355" s="40">
        <f t="shared" si="76"/>
        <v>1.8243647300443026E-2</v>
      </c>
      <c r="U355" s="15">
        <f t="shared" si="81"/>
        <v>1.0022599549610702</v>
      </c>
      <c r="V355" s="15">
        <f t="shared" si="89"/>
        <v>6.0021505246741382</v>
      </c>
      <c r="W355" s="13">
        <f t="shared" si="82"/>
        <v>7.0157410592571967E-2</v>
      </c>
      <c r="X355" s="13">
        <f t="shared" si="83"/>
        <v>4.2998456729295143E-3</v>
      </c>
      <c r="Y355" s="13">
        <f t="shared" si="84"/>
        <v>6.5857564919642453E-2</v>
      </c>
      <c r="AA355" s="63"/>
      <c r="AB355" s="39"/>
      <c r="AC355" s="39"/>
    </row>
    <row r="356" spans="1:29" hidden="1">
      <c r="A356" s="60">
        <v>1899.11</v>
      </c>
      <c r="B356" s="62">
        <f t="shared" si="85"/>
        <v>1899</v>
      </c>
      <c r="C356" s="62">
        <v>11</v>
      </c>
      <c r="D356" s="59">
        <f t="shared" si="86"/>
        <v>693902</v>
      </c>
      <c r="E356" s="26">
        <v>6.46</v>
      </c>
      <c r="F356" s="24">
        <v>0.2092</v>
      </c>
      <c r="G356" s="26">
        <v>0.46920000000000001</v>
      </c>
      <c r="H356" s="26">
        <v>7.8019419829999999</v>
      </c>
      <c r="I356" s="24">
        <f t="shared" si="87"/>
        <v>1899.8749999999739</v>
      </c>
      <c r="J356" s="15">
        <f>J346*2/12+J358*10/12</f>
        <v>3.1416666666666666</v>
      </c>
      <c r="K356" s="24">
        <f t="shared" si="77"/>
        <v>260.37255909186888</v>
      </c>
      <c r="L356" s="24">
        <f t="shared" si="78"/>
        <v>8.4318791582072699</v>
      </c>
      <c r="M356" s="23">
        <f t="shared" si="88"/>
        <v>1163.9959727761036</v>
      </c>
      <c r="N356" s="24">
        <f t="shared" si="79"/>
        <v>18.911270081409423</v>
      </c>
      <c r="O356" s="23">
        <f t="shared" si="80"/>
        <v>84.542865391106474</v>
      </c>
      <c r="P356" s="42">
        <f t="shared" si="74"/>
        <v>20.196457520802294</v>
      </c>
      <c r="Q356" s="25"/>
      <c r="R356" s="41">
        <f t="shared" si="75"/>
        <v>24.491414148182638</v>
      </c>
      <c r="S356" s="41"/>
      <c r="T356" s="40">
        <f t="shared" si="76"/>
        <v>1.9324774289488672E-2</v>
      </c>
      <c r="U356" s="15">
        <f t="shared" si="81"/>
        <v>1.0022634970787563</v>
      </c>
      <c r="V356" s="15">
        <f t="shared" si="89"/>
        <v>5.9423500702758778</v>
      </c>
      <c r="W356" s="13">
        <f t="shared" si="82"/>
        <v>6.8001072845327082E-2</v>
      </c>
      <c r="X356" s="13">
        <f t="shared" si="83"/>
        <v>4.555627479092772E-3</v>
      </c>
      <c r="Y356" s="13">
        <f t="shared" si="84"/>
        <v>6.344544536623431E-2</v>
      </c>
      <c r="AA356" s="63"/>
      <c r="AB356" s="39"/>
      <c r="AC356" s="39"/>
    </row>
    <row r="357" spans="1:29" hidden="1">
      <c r="A357" s="60">
        <v>1899.12</v>
      </c>
      <c r="B357" s="62">
        <f t="shared" si="85"/>
        <v>1899</v>
      </c>
      <c r="C357" s="62">
        <v>12</v>
      </c>
      <c r="D357" s="59">
        <f t="shared" si="86"/>
        <v>693932</v>
      </c>
      <c r="E357" s="26">
        <v>6.02</v>
      </c>
      <c r="F357" s="24">
        <v>0.21</v>
      </c>
      <c r="G357" s="26">
        <v>0.48</v>
      </c>
      <c r="H357" s="26">
        <v>7.8970910740000004</v>
      </c>
      <c r="I357" s="24">
        <f t="shared" si="87"/>
        <v>1899.9583333333071</v>
      </c>
      <c r="J357" s="15">
        <f>J346*1/12+J358*11/12</f>
        <v>3.145833333333333</v>
      </c>
      <c r="K357" s="24">
        <f t="shared" si="77"/>
        <v>239.71474841319528</v>
      </c>
      <c r="L357" s="24">
        <f t="shared" si="78"/>
        <v>8.3621423865068127</v>
      </c>
      <c r="M357" s="23">
        <f t="shared" si="88"/>
        <v>1074.7604423029795</v>
      </c>
      <c r="N357" s="24">
        <f t="shared" si="79"/>
        <v>19.11346831201557</v>
      </c>
      <c r="O357" s="23">
        <f t="shared" si="80"/>
        <v>85.695184768343879</v>
      </c>
      <c r="P357" s="42">
        <f t="shared" si="74"/>
        <v>18.512649643600206</v>
      </c>
      <c r="Q357" s="25"/>
      <c r="R357" s="41">
        <f t="shared" si="75"/>
        <v>22.419855109110472</v>
      </c>
      <c r="S357" s="41"/>
      <c r="T357" s="40">
        <f t="shared" si="76"/>
        <v>2.3771700547836908E-2</v>
      </c>
      <c r="U357" s="15">
        <f t="shared" si="81"/>
        <v>1.0022670391774313</v>
      </c>
      <c r="V357" s="15">
        <f t="shared" si="89"/>
        <v>5.884041353198449</v>
      </c>
      <c r="W357" s="13">
        <f t="shared" si="82"/>
        <v>7.7167551102330867E-2</v>
      </c>
      <c r="X357" s="13">
        <f t="shared" si="83"/>
        <v>4.8065722079799755E-3</v>
      </c>
      <c r="Y357" s="13">
        <f t="shared" si="84"/>
        <v>7.2360978894350891E-2</v>
      </c>
      <c r="AA357" s="63"/>
      <c r="AB357" s="39"/>
      <c r="AC357" s="39"/>
    </row>
    <row r="358" spans="1:29">
      <c r="A358" s="60">
        <v>1900.01</v>
      </c>
      <c r="B358" s="61">
        <f t="shared" si="85"/>
        <v>1900</v>
      </c>
      <c r="C358" s="61">
        <v>1</v>
      </c>
      <c r="D358" s="59">
        <f t="shared" si="86"/>
        <v>1</v>
      </c>
      <c r="E358" s="26">
        <v>6.1</v>
      </c>
      <c r="F358" s="24">
        <v>0.2175</v>
      </c>
      <c r="G358" s="26">
        <v>0.48</v>
      </c>
      <c r="H358" s="26">
        <v>7.8970910740000004</v>
      </c>
      <c r="I358" s="24">
        <f t="shared" si="87"/>
        <v>1900.0416666666404</v>
      </c>
      <c r="J358" s="15">
        <v>3.15</v>
      </c>
      <c r="K358" s="24">
        <f t="shared" si="77"/>
        <v>242.90032646519788</v>
      </c>
      <c r="L358" s="24">
        <f t="shared" si="78"/>
        <v>8.6607903288820562</v>
      </c>
      <c r="M358" s="23">
        <f t="shared" si="88"/>
        <v>1092.2788589808833</v>
      </c>
      <c r="N358" s="24">
        <f t="shared" si="79"/>
        <v>19.11346831201557</v>
      </c>
      <c r="O358" s="23">
        <f t="shared" si="80"/>
        <v>85.949811854233445</v>
      </c>
      <c r="P358" s="42">
        <f t="shared" si="74"/>
        <v>18.674275362444785</v>
      </c>
      <c r="Q358" s="25"/>
      <c r="R358" s="41">
        <f t="shared" si="75"/>
        <v>22.587334824329034</v>
      </c>
      <c r="S358" s="41"/>
      <c r="T358" s="40">
        <f t="shared" si="76"/>
        <v>2.5737811567035203E-2</v>
      </c>
      <c r="U358" s="15">
        <f t="shared" si="81"/>
        <v>1.0029795584767995</v>
      </c>
      <c r="V358" s="15">
        <f t="shared" si="89"/>
        <v>5.8973807054677758</v>
      </c>
      <c r="W358" s="13">
        <f t="shared" si="82"/>
        <v>7.4527842689818158E-2</v>
      </c>
      <c r="X358" s="13">
        <f t="shared" si="83"/>
        <v>5.7642284691359347E-3</v>
      </c>
      <c r="Y358" s="13">
        <f t="shared" si="84"/>
        <v>6.8763614220682223E-2</v>
      </c>
      <c r="AB358" s="39"/>
      <c r="AC358" s="39"/>
    </row>
    <row r="359" spans="1:29">
      <c r="A359" s="60">
        <v>1900.02</v>
      </c>
      <c r="B359" s="61">
        <f t="shared" si="85"/>
        <v>1900</v>
      </c>
      <c r="C359" s="61">
        <v>2</v>
      </c>
      <c r="D359" s="59">
        <f t="shared" si="86"/>
        <v>32</v>
      </c>
      <c r="E359" s="26">
        <v>6.21</v>
      </c>
      <c r="F359" s="24">
        <v>0.22500000000000001</v>
      </c>
      <c r="G359" s="26">
        <v>0.48</v>
      </c>
      <c r="H359" s="26">
        <v>7.9922320659999997</v>
      </c>
      <c r="I359" s="24">
        <f t="shared" si="87"/>
        <v>1900.1249999999736</v>
      </c>
      <c r="J359" s="15">
        <f>J358*11/12+J370*1/12</f>
        <v>3.145833333333333</v>
      </c>
      <c r="K359" s="24">
        <f t="shared" si="77"/>
        <v>244.33682404036443</v>
      </c>
      <c r="L359" s="24">
        <f t="shared" si="78"/>
        <v>8.8527834797233496</v>
      </c>
      <c r="M359" s="23">
        <f t="shared" si="88"/>
        <v>1102.0559761495933</v>
      </c>
      <c r="N359" s="24">
        <f t="shared" si="79"/>
        <v>18.885938090076479</v>
      </c>
      <c r="O359" s="23">
        <f t="shared" si="80"/>
        <v>85.18307062025842</v>
      </c>
      <c r="P359" s="42">
        <f t="shared" si="74"/>
        <v>18.703797417251433</v>
      </c>
      <c r="Q359" s="25"/>
      <c r="R359" s="41">
        <f t="shared" si="75"/>
        <v>22.595749104853368</v>
      </c>
      <c r="S359" s="41"/>
      <c r="T359" s="40">
        <f t="shared" si="76"/>
        <v>2.6897652963089276E-2</v>
      </c>
      <c r="U359" s="15">
        <f t="shared" si="81"/>
        <v>1.0029761561500405</v>
      </c>
      <c r="V359" s="15">
        <f t="shared" si="89"/>
        <v>5.8445396223784236</v>
      </c>
      <c r="W359" s="13">
        <f t="shared" si="82"/>
        <v>7.0080891324745931E-2</v>
      </c>
      <c r="X359" s="13">
        <f t="shared" si="83"/>
        <v>6.9493349328253462E-3</v>
      </c>
      <c r="Y359" s="13">
        <f t="shared" si="84"/>
        <v>6.3131556391920585E-2</v>
      </c>
      <c r="AB359" s="39"/>
      <c r="AC359" s="39"/>
    </row>
    <row r="360" spans="1:29">
      <c r="A360" s="60">
        <v>1900.03</v>
      </c>
      <c r="B360" s="61">
        <f t="shared" si="85"/>
        <v>1900</v>
      </c>
      <c r="C360" s="61">
        <v>3</v>
      </c>
      <c r="D360" s="59">
        <f t="shared" si="86"/>
        <v>61</v>
      </c>
      <c r="E360" s="26">
        <v>6.26</v>
      </c>
      <c r="F360" s="24">
        <v>0.23250000000000001</v>
      </c>
      <c r="G360" s="26">
        <v>0.48</v>
      </c>
      <c r="H360" s="26">
        <v>7.9922320659999997</v>
      </c>
      <c r="I360" s="24">
        <f t="shared" si="87"/>
        <v>1900.2083333333069</v>
      </c>
      <c r="J360" s="15">
        <f>J358*10/12+J370*2/12</f>
        <v>3.1416666666666666</v>
      </c>
      <c r="K360" s="24">
        <f t="shared" si="77"/>
        <v>246.30410925808073</v>
      </c>
      <c r="L360" s="24">
        <f t="shared" si="78"/>
        <v>9.1478762623807945</v>
      </c>
      <c r="M360" s="23">
        <f t="shared" si="88"/>
        <v>1114.3675918251774</v>
      </c>
      <c r="N360" s="24">
        <f t="shared" si="79"/>
        <v>18.885938090076479</v>
      </c>
      <c r="O360" s="23">
        <f t="shared" si="80"/>
        <v>85.4467163060839</v>
      </c>
      <c r="P360" s="42">
        <f t="shared" si="74"/>
        <v>18.775793421238372</v>
      </c>
      <c r="Q360" s="25"/>
      <c r="R360" s="41">
        <f t="shared" si="75"/>
        <v>22.65855169287202</v>
      </c>
      <c r="S360" s="41"/>
      <c r="T360" s="40">
        <f t="shared" si="76"/>
        <v>2.6734307147491393E-2</v>
      </c>
      <c r="U360" s="15">
        <f t="shared" si="81"/>
        <v>1.0029727538422986</v>
      </c>
      <c r="V360" s="15">
        <f t="shared" si="89"/>
        <v>5.8619338849197211</v>
      </c>
      <c r="W360" s="13">
        <f t="shared" si="82"/>
        <v>6.9864224187603075E-2</v>
      </c>
      <c r="X360" s="13">
        <f t="shared" si="83"/>
        <v>5.014324075594212E-3</v>
      </c>
      <c r="Y360" s="13">
        <f t="shared" si="84"/>
        <v>6.4849900112008863E-2</v>
      </c>
      <c r="AB360" s="39"/>
      <c r="AC360" s="39"/>
    </row>
    <row r="361" spans="1:29">
      <c r="A361" s="60">
        <v>1900.04</v>
      </c>
      <c r="B361" s="61">
        <f t="shared" si="85"/>
        <v>1900</v>
      </c>
      <c r="C361" s="61">
        <v>4</v>
      </c>
      <c r="D361" s="59">
        <f t="shared" si="86"/>
        <v>92</v>
      </c>
      <c r="E361" s="26">
        <v>6.34</v>
      </c>
      <c r="F361" s="24">
        <v>0.24</v>
      </c>
      <c r="G361" s="26">
        <v>0.48</v>
      </c>
      <c r="H361" s="26">
        <v>7.9922320659999997</v>
      </c>
      <c r="I361" s="24">
        <f t="shared" si="87"/>
        <v>1900.2916666666401</v>
      </c>
      <c r="J361" s="15">
        <f>J358*9/12+J370*3/12</f>
        <v>3.1374999999999997</v>
      </c>
      <c r="K361" s="24">
        <f t="shared" si="77"/>
        <v>249.45176560642682</v>
      </c>
      <c r="L361" s="24">
        <f t="shared" si="78"/>
        <v>9.4429690450382395</v>
      </c>
      <c r="M361" s="23">
        <f t="shared" si="88"/>
        <v>1132.1689910556117</v>
      </c>
      <c r="N361" s="24">
        <f t="shared" si="79"/>
        <v>18.885938090076479</v>
      </c>
      <c r="O361" s="23">
        <f t="shared" si="80"/>
        <v>85.716264307049485</v>
      </c>
      <c r="P361" s="42">
        <f t="shared" si="74"/>
        <v>18.936402033322732</v>
      </c>
      <c r="Q361" s="25"/>
      <c r="R361" s="41">
        <f t="shared" si="75"/>
        <v>22.830122957226404</v>
      </c>
      <c r="S361" s="41"/>
      <c r="T361" s="40">
        <f t="shared" si="76"/>
        <v>2.6324249917931537E-2</v>
      </c>
      <c r="U361" s="15">
        <f t="shared" si="81"/>
        <v>1.0029693515535789</v>
      </c>
      <c r="V361" s="15">
        <f t="shared" si="89"/>
        <v>5.879359971399416</v>
      </c>
      <c r="W361" s="13">
        <f t="shared" si="82"/>
        <v>6.4977501499694723E-2</v>
      </c>
      <c r="X361" s="13">
        <f t="shared" si="83"/>
        <v>4.0525486625320184E-3</v>
      </c>
      <c r="Y361" s="13">
        <f t="shared" si="84"/>
        <v>6.0924952837162705E-2</v>
      </c>
      <c r="AB361" s="39"/>
      <c r="AC361" s="39"/>
    </row>
    <row r="362" spans="1:29">
      <c r="A362" s="60">
        <v>1900.05</v>
      </c>
      <c r="B362" s="61">
        <f t="shared" si="85"/>
        <v>1900</v>
      </c>
      <c r="C362" s="61">
        <v>5</v>
      </c>
      <c r="D362" s="59">
        <f t="shared" si="86"/>
        <v>122</v>
      </c>
      <c r="E362" s="26">
        <v>6.04</v>
      </c>
      <c r="F362" s="24">
        <v>0.2475</v>
      </c>
      <c r="G362" s="26">
        <v>0.48</v>
      </c>
      <c r="H362" s="26">
        <v>7.8019419829999999</v>
      </c>
      <c r="I362" s="24">
        <f t="shared" si="87"/>
        <v>1900.3749999999734</v>
      </c>
      <c r="J362" s="15">
        <f>J358*8/12+J370*4/12</f>
        <v>3.1333333333333337</v>
      </c>
      <c r="K362" s="24">
        <f t="shared" si="77"/>
        <v>243.44431221592697</v>
      </c>
      <c r="L362" s="24">
        <f t="shared" si="78"/>
        <v>9.9755740518943572</v>
      </c>
      <c r="M362" s="23">
        <f t="shared" si="88"/>
        <v>1108.6763419033341</v>
      </c>
      <c r="N362" s="24">
        <f t="shared" si="79"/>
        <v>19.346567858219363</v>
      </c>
      <c r="O362" s="23">
        <f t="shared" si="80"/>
        <v>88.106729157880864</v>
      </c>
      <c r="P362" s="42">
        <f t="shared" si="74"/>
        <v>18.403197016950415</v>
      </c>
      <c r="Q362" s="25"/>
      <c r="R362" s="41">
        <f t="shared" si="75"/>
        <v>22.172115694151749</v>
      </c>
      <c r="S362" s="41"/>
      <c r="T362" s="40">
        <f t="shared" si="76"/>
        <v>2.4232858651637657E-2</v>
      </c>
      <c r="U362" s="15">
        <f t="shared" si="81"/>
        <v>1.0029659492838876</v>
      </c>
      <c r="V362" s="15">
        <f t="shared" si="89"/>
        <v>6.040641788323442</v>
      </c>
      <c r="W362" s="13">
        <f t="shared" si="82"/>
        <v>6.7875138801264834E-2</v>
      </c>
      <c r="X362" s="13">
        <f t="shared" si="83"/>
        <v>3.509766605165332E-3</v>
      </c>
      <c r="Y362" s="13">
        <f t="shared" si="84"/>
        <v>6.4365372196099502E-2</v>
      </c>
      <c r="AB362" s="39"/>
      <c r="AC362" s="39"/>
    </row>
    <row r="363" spans="1:29">
      <c r="A363" s="60">
        <v>1900.06</v>
      </c>
      <c r="B363" s="61">
        <f t="shared" si="85"/>
        <v>1900</v>
      </c>
      <c r="C363" s="61">
        <v>6</v>
      </c>
      <c r="D363" s="59">
        <f t="shared" si="86"/>
        <v>153</v>
      </c>
      <c r="E363" s="26">
        <v>5.86</v>
      </c>
      <c r="F363" s="24">
        <v>0.255</v>
      </c>
      <c r="G363" s="26">
        <v>0.48</v>
      </c>
      <c r="H363" s="26">
        <v>7.7067928930000003</v>
      </c>
      <c r="I363" s="24">
        <f t="shared" si="87"/>
        <v>1900.4583333333067</v>
      </c>
      <c r="J363" s="15">
        <f>J358*7/12+J370*5/12</f>
        <v>3.1291666666666669</v>
      </c>
      <c r="K363" s="24">
        <f t="shared" si="77"/>
        <v>239.10537438650229</v>
      </c>
      <c r="L363" s="24">
        <f t="shared" si="78"/>
        <v>10.404756052654964</v>
      </c>
      <c r="M363" s="23">
        <f t="shared" si="88"/>
        <v>1092.864982642026</v>
      </c>
      <c r="N363" s="24">
        <f t="shared" si="79"/>
        <v>19.585423157938756</v>
      </c>
      <c r="O363" s="23">
        <f t="shared" si="80"/>
        <v>89.517950796616475</v>
      </c>
      <c r="P363" s="42">
        <f t="shared" si="74"/>
        <v>17.992711584303983</v>
      </c>
      <c r="Q363" s="25"/>
      <c r="R363" s="41">
        <f t="shared" si="75"/>
        <v>21.667091326067698</v>
      </c>
      <c r="S363" s="41"/>
      <c r="T363" s="40">
        <f t="shared" si="76"/>
        <v>2.4286393111291098E-2</v>
      </c>
      <c r="U363" s="15">
        <f t="shared" si="81"/>
        <v>1.0029625470332306</v>
      </c>
      <c r="V363" s="15">
        <f t="shared" si="89"/>
        <v>6.1333577886333934</v>
      </c>
      <c r="W363" s="13">
        <f t="shared" si="82"/>
        <v>6.5611536216921618E-2</v>
      </c>
      <c r="X363" s="13">
        <f t="shared" si="83"/>
        <v>3.2222961753032298E-3</v>
      </c>
      <c r="Y363" s="13">
        <f t="shared" si="84"/>
        <v>6.2389240041618388E-2</v>
      </c>
      <c r="AB363" s="39"/>
      <c r="AC363" s="39"/>
    </row>
    <row r="364" spans="1:29">
      <c r="A364" s="60">
        <v>1900.07</v>
      </c>
      <c r="B364" s="61">
        <f t="shared" si="85"/>
        <v>1900</v>
      </c>
      <c r="C364" s="61">
        <v>7</v>
      </c>
      <c r="D364" s="59">
        <f t="shared" si="86"/>
        <v>183</v>
      </c>
      <c r="E364" s="26">
        <v>5.86</v>
      </c>
      <c r="F364" s="24">
        <v>0.26250000000000001</v>
      </c>
      <c r="G364" s="26">
        <v>0.48</v>
      </c>
      <c r="H364" s="26">
        <v>7.8019419829999999</v>
      </c>
      <c r="I364" s="24">
        <f t="shared" si="87"/>
        <v>1900.5416666666399</v>
      </c>
      <c r="J364" s="15">
        <f>J358*6/12+J370*6/12</f>
        <v>3.125</v>
      </c>
      <c r="K364" s="24">
        <f t="shared" si="77"/>
        <v>236.18934926909469</v>
      </c>
      <c r="L364" s="24">
        <f t="shared" si="78"/>
        <v>10.580154297463713</v>
      </c>
      <c r="M364" s="23">
        <f t="shared" si="88"/>
        <v>1083.5667179481861</v>
      </c>
      <c r="N364" s="24">
        <f t="shared" si="79"/>
        <v>19.346567858219363</v>
      </c>
      <c r="O364" s="23">
        <f t="shared" si="80"/>
        <v>88.756318193708097</v>
      </c>
      <c r="P364" s="42">
        <f t="shared" si="74"/>
        <v>17.689545468952797</v>
      </c>
      <c r="Q364" s="25"/>
      <c r="R364" s="41">
        <f t="shared" si="75"/>
        <v>21.293889709957156</v>
      </c>
      <c r="S364" s="41"/>
      <c r="T364" s="40">
        <f t="shared" si="76"/>
        <v>2.6508372245072756E-2</v>
      </c>
      <c r="U364" s="15">
        <f t="shared" si="81"/>
        <v>1.0029591448016137</v>
      </c>
      <c r="V364" s="15">
        <f t="shared" si="89"/>
        <v>6.0765067886138704</v>
      </c>
      <c r="W364" s="13">
        <f t="shared" si="82"/>
        <v>6.1471772979990735E-2</v>
      </c>
      <c r="X364" s="13">
        <f t="shared" si="83"/>
        <v>4.4382347403240097E-3</v>
      </c>
      <c r="Y364" s="13">
        <f t="shared" si="84"/>
        <v>5.7033538239666726E-2</v>
      </c>
      <c r="AB364" s="39"/>
      <c r="AC364" s="39"/>
    </row>
    <row r="365" spans="1:29">
      <c r="A365" s="60">
        <v>1900.08</v>
      </c>
      <c r="B365" s="61">
        <f t="shared" si="85"/>
        <v>1900</v>
      </c>
      <c r="C365" s="61">
        <v>8</v>
      </c>
      <c r="D365" s="59">
        <f t="shared" si="86"/>
        <v>214</v>
      </c>
      <c r="E365" s="26">
        <v>5.94</v>
      </c>
      <c r="F365" s="24">
        <v>0.27</v>
      </c>
      <c r="G365" s="26">
        <v>0.48</v>
      </c>
      <c r="H365" s="26">
        <v>7.7067928930000003</v>
      </c>
      <c r="I365" s="24">
        <f t="shared" si="87"/>
        <v>1900.6249999999732</v>
      </c>
      <c r="J365" s="15">
        <f>J358*5/12+J370*7/12</f>
        <v>3.1208333333333336</v>
      </c>
      <c r="K365" s="24">
        <f t="shared" si="77"/>
        <v>242.36961157949213</v>
      </c>
      <c r="L365" s="24">
        <f t="shared" si="78"/>
        <v>11.01680052634055</v>
      </c>
      <c r="M365" s="23">
        <f t="shared" si="88"/>
        <v>1116.1317472516789</v>
      </c>
      <c r="N365" s="24">
        <f t="shared" si="79"/>
        <v>19.585423157938756</v>
      </c>
      <c r="O365" s="23">
        <f t="shared" si="80"/>
        <v>90.192464424378088</v>
      </c>
      <c r="P365" s="42">
        <f t="shared" si="74"/>
        <v>18.069614666784194</v>
      </c>
      <c r="Q365" s="25"/>
      <c r="R365" s="41">
        <f t="shared" si="75"/>
        <v>21.745469843487964</v>
      </c>
      <c r="S365" s="41"/>
      <c r="T365" s="40">
        <f t="shared" si="76"/>
        <v>2.0503000596817943E-2</v>
      </c>
      <c r="U365" s="15">
        <f t="shared" si="81"/>
        <v>1.002955742589043</v>
      </c>
      <c r="V365" s="15">
        <f t="shared" si="89"/>
        <v>6.1697314120995834</v>
      </c>
      <c r="W365" s="13">
        <f t="shared" si="82"/>
        <v>6.2362729619005464E-2</v>
      </c>
      <c r="X365" s="13">
        <f t="shared" si="83"/>
        <v>4.1614673758820775E-3</v>
      </c>
      <c r="Y365" s="13">
        <f t="shared" si="84"/>
        <v>5.8201262243123386E-2</v>
      </c>
      <c r="AB365" s="39"/>
      <c r="AC365" s="39"/>
    </row>
    <row r="366" spans="1:29">
      <c r="A366" s="60">
        <v>1900.09</v>
      </c>
      <c r="B366" s="61">
        <f t="shared" si="85"/>
        <v>1900</v>
      </c>
      <c r="C366" s="61">
        <v>9</v>
      </c>
      <c r="D366" s="59">
        <f t="shared" si="86"/>
        <v>245</v>
      </c>
      <c r="E366" s="26">
        <v>5.8</v>
      </c>
      <c r="F366" s="24">
        <v>0.27750000000000002</v>
      </c>
      <c r="G366" s="26">
        <v>0.48</v>
      </c>
      <c r="H366" s="26">
        <v>7.8019419829999999</v>
      </c>
      <c r="I366" s="24">
        <f t="shared" si="87"/>
        <v>1900.7083333333064</v>
      </c>
      <c r="J366" s="15">
        <f>J358*4/12+J370*8/12</f>
        <v>3.1166666666666671</v>
      </c>
      <c r="K366" s="24">
        <f t="shared" si="77"/>
        <v>233.77102828681726</v>
      </c>
      <c r="L366" s="24">
        <f t="shared" si="78"/>
        <v>11.18473454303307</v>
      </c>
      <c r="M366" s="23">
        <f t="shared" si="88"/>
        <v>1080.8267903737385</v>
      </c>
      <c r="N366" s="24">
        <f t="shared" si="79"/>
        <v>19.346567858219363</v>
      </c>
      <c r="O366" s="23">
        <f t="shared" si="80"/>
        <v>89.44773437575769</v>
      </c>
      <c r="P366" s="42">
        <f t="shared" si="74"/>
        <v>17.341874151224715</v>
      </c>
      <c r="Q366" s="25"/>
      <c r="R366" s="41">
        <f t="shared" si="75"/>
        <v>20.86922595392474</v>
      </c>
      <c r="S366" s="41"/>
      <c r="T366" s="40">
        <f t="shared" si="76"/>
        <v>2.2910446651602398E-2</v>
      </c>
      <c r="U366" s="15">
        <f t="shared" si="81"/>
        <v>1.0029523403955243</v>
      </c>
      <c r="V366" s="15">
        <f t="shared" si="89"/>
        <v>6.1125017899833409</v>
      </c>
      <c r="W366" s="13">
        <f t="shared" si="82"/>
        <v>6.8005415438333827E-2</v>
      </c>
      <c r="X366" s="13">
        <f t="shared" si="83"/>
        <v>6.361776127812524E-3</v>
      </c>
      <c r="Y366" s="13">
        <f t="shared" si="84"/>
        <v>6.1643639310521303E-2</v>
      </c>
      <c r="AB366" s="39"/>
      <c r="AC366" s="39"/>
    </row>
    <row r="367" spans="1:29">
      <c r="A367" s="60">
        <v>1900.1</v>
      </c>
      <c r="B367" s="61">
        <f t="shared" si="85"/>
        <v>1900</v>
      </c>
      <c r="C367" s="61">
        <v>10</v>
      </c>
      <c r="D367" s="59">
        <f t="shared" si="86"/>
        <v>275</v>
      </c>
      <c r="E367" s="26">
        <v>6.01</v>
      </c>
      <c r="F367" s="24">
        <v>0.28499999999999998</v>
      </c>
      <c r="G367" s="26">
        <v>0.48</v>
      </c>
      <c r="H367" s="26">
        <v>7.7067928930000003</v>
      </c>
      <c r="I367" s="24">
        <f t="shared" si="87"/>
        <v>1900.7916666666397</v>
      </c>
      <c r="J367" s="15">
        <f>J358*3/12+J370*9/12</f>
        <v>3.1125000000000003</v>
      </c>
      <c r="K367" s="24">
        <f t="shared" si="77"/>
        <v>245.22581912335815</v>
      </c>
      <c r="L367" s="24">
        <f t="shared" si="78"/>
        <v>11.628845000026134</v>
      </c>
      <c r="M367" s="23">
        <f t="shared" si="88"/>
        <v>1138.267792283865</v>
      </c>
      <c r="N367" s="24">
        <f t="shared" si="79"/>
        <v>19.585423157938756</v>
      </c>
      <c r="O367" s="23">
        <f t="shared" si="80"/>
        <v>90.909906871257121</v>
      </c>
      <c r="P367" s="42">
        <f t="shared" si="74"/>
        <v>18.102398784556055</v>
      </c>
      <c r="Q367" s="25"/>
      <c r="R367" s="41">
        <f t="shared" si="75"/>
        <v>21.784692525130033</v>
      </c>
      <c r="S367" s="41"/>
      <c r="T367" s="40">
        <f t="shared" si="76"/>
        <v>1.930761348008881E-2</v>
      </c>
      <c r="U367" s="15">
        <f t="shared" si="81"/>
        <v>1.0029489382210637</v>
      </c>
      <c r="V367" s="15">
        <f t="shared" si="89"/>
        <v>6.2062365365613328</v>
      </c>
      <c r="W367" s="13">
        <f t="shared" si="82"/>
        <v>7.0915077956436701E-2</v>
      </c>
      <c r="X367" s="13">
        <f t="shared" si="83"/>
        <v>8.1191790509469453E-3</v>
      </c>
      <c r="Y367" s="13">
        <f t="shared" si="84"/>
        <v>6.2795898905489755E-2</v>
      </c>
      <c r="AB367" s="39"/>
      <c r="AC367" s="39"/>
    </row>
    <row r="368" spans="1:29">
      <c r="A368" s="60">
        <v>1900.11</v>
      </c>
      <c r="B368" s="61">
        <f t="shared" si="85"/>
        <v>1900</v>
      </c>
      <c r="C368" s="61">
        <v>11</v>
      </c>
      <c r="D368" s="59">
        <f t="shared" si="86"/>
        <v>306</v>
      </c>
      <c r="E368" s="26">
        <v>6.48</v>
      </c>
      <c r="F368" s="24">
        <v>0.29249999999999998</v>
      </c>
      <c r="G368" s="26">
        <v>0.48</v>
      </c>
      <c r="H368" s="26">
        <v>7.7067928930000003</v>
      </c>
      <c r="I368" s="24">
        <f t="shared" si="87"/>
        <v>1900.8749999999729</v>
      </c>
      <c r="J368" s="15">
        <f>J358*2/12+J370*10/12</f>
        <v>3.1083333333333334</v>
      </c>
      <c r="K368" s="24">
        <f t="shared" si="77"/>
        <v>264.40321263217322</v>
      </c>
      <c r="L368" s="24">
        <f t="shared" si="78"/>
        <v>11.934867236868929</v>
      </c>
      <c r="M368" s="23">
        <f t="shared" si="88"/>
        <v>1231.900261470277</v>
      </c>
      <c r="N368" s="24">
        <f t="shared" si="79"/>
        <v>19.585423157938756</v>
      </c>
      <c r="O368" s="23">
        <f t="shared" si="80"/>
        <v>91.251871220020504</v>
      </c>
      <c r="P368" s="42">
        <f t="shared" si="74"/>
        <v>19.419584603760764</v>
      </c>
      <c r="Q368" s="25"/>
      <c r="R368" s="41">
        <f t="shared" si="75"/>
        <v>23.365476491847208</v>
      </c>
      <c r="S368" s="41"/>
      <c r="T368" s="40">
        <f t="shared" si="76"/>
        <v>1.7974812589310517E-2</v>
      </c>
      <c r="U368" s="15">
        <f t="shared" si="81"/>
        <v>1.0029455360656672</v>
      </c>
      <c r="V368" s="15">
        <f t="shared" si="89"/>
        <v>6.2245383446929603</v>
      </c>
      <c r="W368" s="13">
        <f t="shared" si="82"/>
        <v>6.4984250533232757E-2</v>
      </c>
      <c r="X368" s="13">
        <f t="shared" si="83"/>
        <v>1.0166633797672686E-2</v>
      </c>
      <c r="Y368" s="13">
        <f t="shared" si="84"/>
        <v>5.4817616735560071E-2</v>
      </c>
      <c r="AB368" s="39"/>
      <c r="AC368" s="39"/>
    </row>
    <row r="369" spans="1:29">
      <c r="A369" s="60">
        <v>1900.12</v>
      </c>
      <c r="B369" s="61">
        <f t="shared" si="85"/>
        <v>1900</v>
      </c>
      <c r="C369" s="61">
        <v>12</v>
      </c>
      <c r="D369" s="59">
        <f t="shared" si="86"/>
        <v>336</v>
      </c>
      <c r="E369" s="26">
        <v>6.87</v>
      </c>
      <c r="F369" s="24">
        <v>0.3</v>
      </c>
      <c r="G369" s="26">
        <v>0.48</v>
      </c>
      <c r="H369" s="26">
        <v>7.6116519010000001</v>
      </c>
      <c r="I369" s="24">
        <f t="shared" si="87"/>
        <v>1900.9583333333062</v>
      </c>
      <c r="J369" s="15">
        <f>J358*1/12+J370*11/12</f>
        <v>3.104166666666667</v>
      </c>
      <c r="K369" s="24">
        <f t="shared" si="77"/>
        <v>283.82015206399285</v>
      </c>
      <c r="L369" s="24">
        <f t="shared" si="78"/>
        <v>12.393893103231129</v>
      </c>
      <c r="M369" s="23">
        <f t="shared" si="88"/>
        <v>1327.1792453818659</v>
      </c>
      <c r="N369" s="24">
        <f t="shared" si="79"/>
        <v>19.830228965169805</v>
      </c>
      <c r="O369" s="23">
        <f t="shared" si="80"/>
        <v>92.728680900043031</v>
      </c>
      <c r="P369" s="42">
        <f t="shared" si="74"/>
        <v>20.744051160870857</v>
      </c>
      <c r="Q369" s="25"/>
      <c r="R369" s="41">
        <f t="shared" si="75"/>
        <v>24.951139917086614</v>
      </c>
      <c r="S369" s="41"/>
      <c r="T369" s="40">
        <f t="shared" si="76"/>
        <v>1.3490267445614504E-2</v>
      </c>
      <c r="U369" s="15">
        <f t="shared" si="81"/>
        <v>1.0029421339293405</v>
      </c>
      <c r="V369" s="15">
        <f t="shared" si="89"/>
        <v>6.3209050393635424</v>
      </c>
      <c r="W369" s="13">
        <f t="shared" si="82"/>
        <v>5.4545251575951914E-2</v>
      </c>
      <c r="X369" s="13">
        <f t="shared" si="83"/>
        <v>8.900918904485966E-3</v>
      </c>
      <c r="Y369" s="13">
        <f t="shared" si="84"/>
        <v>4.5644332671465948E-2</v>
      </c>
      <c r="AB369" s="39"/>
      <c r="AC369" s="39"/>
    </row>
    <row r="370" spans="1:29">
      <c r="A370" s="60">
        <v>1901.01</v>
      </c>
      <c r="B370" s="61">
        <f t="shared" si="85"/>
        <v>1901</v>
      </c>
      <c r="C370" s="61">
        <v>1</v>
      </c>
      <c r="D370" s="59">
        <f t="shared" si="86"/>
        <v>367</v>
      </c>
      <c r="E370" s="26">
        <v>7.07</v>
      </c>
      <c r="F370" s="24">
        <v>0.30170000000000002</v>
      </c>
      <c r="G370" s="26">
        <v>0.48170000000000002</v>
      </c>
      <c r="H370" s="26">
        <v>7.7067928930000003</v>
      </c>
      <c r="I370" s="24">
        <f t="shared" si="87"/>
        <v>1901.0416666666395</v>
      </c>
      <c r="J370" s="15">
        <v>3.1</v>
      </c>
      <c r="K370" s="24">
        <f t="shared" si="77"/>
        <v>288.47696193047295</v>
      </c>
      <c r="L370" s="24">
        <f t="shared" si="78"/>
        <v>12.310254514062756</v>
      </c>
      <c r="M370" s="23">
        <f t="shared" si="88"/>
        <v>1353.7521092453785</v>
      </c>
      <c r="N370" s="24">
        <f t="shared" si="79"/>
        <v>19.65478819828979</v>
      </c>
      <c r="O370" s="23">
        <f t="shared" si="80"/>
        <v>92.235133100919199</v>
      </c>
      <c r="P370" s="42">
        <f t="shared" si="74"/>
        <v>20.978581834536197</v>
      </c>
      <c r="Q370" s="25"/>
      <c r="R370" s="41">
        <f t="shared" si="75"/>
        <v>25.223107928844321</v>
      </c>
      <c r="S370" s="41"/>
      <c r="T370" s="40">
        <f t="shared" si="76"/>
        <v>1.5441362892157327E-2</v>
      </c>
      <c r="U370" s="15">
        <f t="shared" si="81"/>
        <v>1.0020149873405235</v>
      </c>
      <c r="V370" s="15">
        <f t="shared" si="89"/>
        <v>6.2612403151929579</v>
      </c>
      <c r="W370" s="13">
        <f t="shared" si="82"/>
        <v>5.5432556751338735E-2</v>
      </c>
      <c r="X370" s="13">
        <f t="shared" si="83"/>
        <v>1.0144103392990989E-2</v>
      </c>
      <c r="Y370" s="13">
        <f t="shared" si="84"/>
        <v>4.5288453358347747E-2</v>
      </c>
      <c r="AB370" s="39"/>
      <c r="AC370" s="39"/>
    </row>
    <row r="371" spans="1:29">
      <c r="A371" s="60">
        <v>1901.02</v>
      </c>
      <c r="B371" s="61">
        <f t="shared" si="85"/>
        <v>1901</v>
      </c>
      <c r="C371" s="61">
        <v>2</v>
      </c>
      <c r="D371" s="59">
        <f t="shared" si="86"/>
        <v>398</v>
      </c>
      <c r="E371" s="26">
        <v>7.25</v>
      </c>
      <c r="F371" s="24">
        <v>0.30330000000000001</v>
      </c>
      <c r="G371" s="26">
        <v>0.48330000000000001</v>
      </c>
      <c r="H371" s="26">
        <v>7.6116519010000001</v>
      </c>
      <c r="I371" s="24">
        <f t="shared" si="87"/>
        <v>1901.1249999999727</v>
      </c>
      <c r="J371" s="15">
        <f>J370*11/12+J382*1/12</f>
        <v>3.1066666666666669</v>
      </c>
      <c r="K371" s="24">
        <f t="shared" si="77"/>
        <v>299.51908332808557</v>
      </c>
      <c r="L371" s="24">
        <f t="shared" si="78"/>
        <v>12.530225927366672</v>
      </c>
      <c r="M371" s="23">
        <f t="shared" si="88"/>
        <v>1410.470203258652</v>
      </c>
      <c r="N371" s="24">
        <f t="shared" si="79"/>
        <v>19.966561789305349</v>
      </c>
      <c r="O371" s="23">
        <f t="shared" si="80"/>
        <v>94.024861963435399</v>
      </c>
      <c r="P371" s="42">
        <f t="shared" si="74"/>
        <v>21.679149848206194</v>
      </c>
      <c r="Q371" s="25"/>
      <c r="R371" s="41">
        <f t="shared" si="75"/>
        <v>26.053251360808805</v>
      </c>
      <c r="S371" s="41"/>
      <c r="T371" s="40">
        <f t="shared" si="76"/>
        <v>1.1385946036258678E-2</v>
      </c>
      <c r="U371" s="15">
        <f t="shared" si="81"/>
        <v>1.0020207222232298</v>
      </c>
      <c r="V371" s="15">
        <f t="shared" si="89"/>
        <v>6.3522760047961331</v>
      </c>
      <c r="W371" s="13">
        <f t="shared" si="82"/>
        <v>5.6660563453841739E-2</v>
      </c>
      <c r="X371" s="13">
        <f t="shared" si="83"/>
        <v>1.2175146255171132E-2</v>
      </c>
      <c r="Y371" s="13">
        <f t="shared" si="84"/>
        <v>4.4485417198670607E-2</v>
      </c>
      <c r="AB371" s="39"/>
      <c r="AC371" s="39"/>
    </row>
    <row r="372" spans="1:29">
      <c r="A372" s="60">
        <v>1901.03</v>
      </c>
      <c r="B372" s="61">
        <f t="shared" si="85"/>
        <v>1901</v>
      </c>
      <c r="C372" s="61">
        <v>3</v>
      </c>
      <c r="D372" s="59">
        <f t="shared" si="86"/>
        <v>426</v>
      </c>
      <c r="E372" s="26">
        <v>7.51</v>
      </c>
      <c r="F372" s="24">
        <v>0.30499999999999999</v>
      </c>
      <c r="G372" s="26">
        <v>0.48499999999999999</v>
      </c>
      <c r="H372" s="26">
        <v>7.6116519010000001</v>
      </c>
      <c r="I372" s="24">
        <f t="shared" si="87"/>
        <v>1901.208333333306</v>
      </c>
      <c r="J372" s="15">
        <f>J370*10/12+J382*2/12</f>
        <v>3.1133333333333333</v>
      </c>
      <c r="K372" s="24">
        <f t="shared" si="77"/>
        <v>310.26045735088593</v>
      </c>
      <c r="L372" s="24">
        <f t="shared" si="78"/>
        <v>12.60045798828498</v>
      </c>
      <c r="M372" s="23">
        <f t="shared" si="88"/>
        <v>1465.9973348237197</v>
      </c>
      <c r="N372" s="24">
        <f t="shared" si="79"/>
        <v>20.036793850223656</v>
      </c>
      <c r="O372" s="23">
        <f t="shared" si="80"/>
        <v>94.674927748269496</v>
      </c>
      <c r="P372" s="42">
        <f t="shared" si="74"/>
        <v>22.347583950683855</v>
      </c>
      <c r="Q372" s="25"/>
      <c r="R372" s="41">
        <f t="shared" si="75"/>
        <v>26.840868787784963</v>
      </c>
      <c r="S372" s="41"/>
      <c r="T372" s="40">
        <f t="shared" si="76"/>
        <v>8.7471301208263824E-3</v>
      </c>
      <c r="U372" s="15">
        <f t="shared" si="81"/>
        <v>1.002026457027879</v>
      </c>
      <c r="V372" s="15">
        <f t="shared" si="89"/>
        <v>6.3651121900871139</v>
      </c>
      <c r="W372" s="13">
        <f t="shared" si="82"/>
        <v>5.0682384470588593E-2</v>
      </c>
      <c r="X372" s="13">
        <f t="shared" si="83"/>
        <v>1.1214684565742816E-2</v>
      </c>
      <c r="Y372" s="13">
        <f t="shared" si="84"/>
        <v>3.9467699904845777E-2</v>
      </c>
      <c r="AB372" s="39"/>
      <c r="AC372" s="39"/>
    </row>
    <row r="373" spans="1:29">
      <c r="A373" s="60">
        <v>1901.04</v>
      </c>
      <c r="B373" s="61">
        <f t="shared" si="85"/>
        <v>1901</v>
      </c>
      <c r="C373" s="61">
        <v>4</v>
      </c>
      <c r="D373" s="59">
        <f t="shared" si="86"/>
        <v>457</v>
      </c>
      <c r="E373" s="26">
        <v>8.14</v>
      </c>
      <c r="F373" s="24">
        <v>0.30669999999999997</v>
      </c>
      <c r="G373" s="26">
        <v>0.48670000000000002</v>
      </c>
      <c r="H373" s="26">
        <v>7.5165028100000004</v>
      </c>
      <c r="I373" s="24">
        <f t="shared" si="87"/>
        <v>1901.2916666666392</v>
      </c>
      <c r="J373" s="15">
        <f>J370*9/12+J382*3/12</f>
        <v>3.12</v>
      </c>
      <c r="K373" s="24">
        <f t="shared" si="77"/>
        <v>340.54459430182806</v>
      </c>
      <c r="L373" s="24">
        <f t="shared" si="78"/>
        <v>12.831084406925141</v>
      </c>
      <c r="M373" s="23">
        <f t="shared" si="88"/>
        <v>1614.1438063783896</v>
      </c>
      <c r="N373" s="24">
        <f t="shared" si="79"/>
        <v>20.36155455119161</v>
      </c>
      <c r="O373" s="23">
        <f t="shared" si="80"/>
        <v>96.511522182354071</v>
      </c>
      <c r="P373" s="42">
        <f t="shared" si="74"/>
        <v>24.409716994827221</v>
      </c>
      <c r="Q373" s="25"/>
      <c r="R373" s="41">
        <f t="shared" si="75"/>
        <v>29.293804989254237</v>
      </c>
      <c r="S373" s="41"/>
      <c r="T373" s="40">
        <f t="shared" si="76"/>
        <v>2.4736219890210964E-3</v>
      </c>
      <c r="U373" s="15">
        <f t="shared" si="81"/>
        <v>1.0020321917545103</v>
      </c>
      <c r="V373" s="15">
        <f t="shared" si="89"/>
        <v>6.4587480883794521</v>
      </c>
      <c r="W373" s="13">
        <f t="shared" si="82"/>
        <v>4.3951039738485909E-2</v>
      </c>
      <c r="X373" s="13">
        <f t="shared" si="83"/>
        <v>1.3299288449727165E-2</v>
      </c>
      <c r="Y373" s="13">
        <f t="shared" si="84"/>
        <v>3.0651751288758744E-2</v>
      </c>
      <c r="AB373" s="39"/>
      <c r="AC373" s="39"/>
    </row>
    <row r="374" spans="1:29">
      <c r="A374" s="60">
        <v>1901.05</v>
      </c>
      <c r="B374" s="61">
        <f t="shared" si="85"/>
        <v>1901</v>
      </c>
      <c r="C374" s="61">
        <v>5</v>
      </c>
      <c r="D374" s="59">
        <f t="shared" si="86"/>
        <v>487</v>
      </c>
      <c r="E374" s="26">
        <v>7.73</v>
      </c>
      <c r="F374" s="24">
        <v>0.30830000000000002</v>
      </c>
      <c r="G374" s="26">
        <v>0.48830000000000001</v>
      </c>
      <c r="H374" s="26">
        <v>7.5165028100000004</v>
      </c>
      <c r="I374" s="24">
        <f t="shared" si="87"/>
        <v>1901.3749999999725</v>
      </c>
      <c r="J374" s="15">
        <f>J370*8/12+J382*4/12</f>
        <v>3.1266666666666669</v>
      </c>
      <c r="K374" s="24">
        <f t="shared" si="77"/>
        <v>323.39185675099884</v>
      </c>
      <c r="L374" s="24">
        <f t="shared" si="78"/>
        <v>12.898021919318621</v>
      </c>
      <c r="M374" s="23">
        <f t="shared" si="88"/>
        <v>1537.9363228415834</v>
      </c>
      <c r="N374" s="24">
        <f t="shared" si="79"/>
        <v>20.42849206358509</v>
      </c>
      <c r="O374" s="23">
        <f t="shared" si="80"/>
        <v>97.150621790885538</v>
      </c>
      <c r="P374" s="42">
        <f t="shared" si="74"/>
        <v>23.064012684863567</v>
      </c>
      <c r="Q374" s="25"/>
      <c r="R374" s="41">
        <f t="shared" si="75"/>
        <v>27.661102045351083</v>
      </c>
      <c r="S374" s="41"/>
      <c r="T374" s="40">
        <f t="shared" si="76"/>
        <v>5.9728054263650868E-3</v>
      </c>
      <c r="U374" s="15">
        <f t="shared" si="81"/>
        <v>1.0020379264031627</v>
      </c>
      <c r="V374" s="15">
        <f t="shared" si="89"/>
        <v>6.4718735029891157</v>
      </c>
      <c r="W374" s="13">
        <f t="shared" si="82"/>
        <v>5.1684839948395123E-2</v>
      </c>
      <c r="X374" s="13">
        <f t="shared" si="83"/>
        <v>1.3409081904786735E-2</v>
      </c>
      <c r="Y374" s="13">
        <f t="shared" si="84"/>
        <v>3.8275758043608388E-2</v>
      </c>
      <c r="AB374" s="39"/>
      <c r="AC374" s="39"/>
    </row>
    <row r="375" spans="1:29">
      <c r="A375" s="60">
        <v>1901.06</v>
      </c>
      <c r="B375" s="61">
        <f t="shared" si="85"/>
        <v>1901</v>
      </c>
      <c r="C375" s="61">
        <v>6</v>
      </c>
      <c r="D375" s="59">
        <f t="shared" si="86"/>
        <v>518</v>
      </c>
      <c r="E375" s="26">
        <v>8.5</v>
      </c>
      <c r="F375" s="24">
        <v>0.31</v>
      </c>
      <c r="G375" s="26">
        <v>0.49</v>
      </c>
      <c r="H375" s="26">
        <v>7.5165028100000004</v>
      </c>
      <c r="I375" s="24">
        <f t="shared" si="87"/>
        <v>1901.4583333333057</v>
      </c>
      <c r="J375" s="15">
        <f>J370*7/12+J382*5/12</f>
        <v>3.1333333333333333</v>
      </c>
      <c r="K375" s="24">
        <f t="shared" si="77"/>
        <v>355.60553459036095</v>
      </c>
      <c r="L375" s="24">
        <f t="shared" si="78"/>
        <v>12.969143026236692</v>
      </c>
      <c r="M375" s="23">
        <f t="shared" si="88"/>
        <v>1696.2728028236565</v>
      </c>
      <c r="N375" s="24">
        <f t="shared" si="79"/>
        <v>20.49961317050316</v>
      </c>
      <c r="O375" s="23">
        <f t="shared" si="80"/>
        <v>97.785138045128434</v>
      </c>
      <c r="P375" s="42">
        <f t="shared" si="74"/>
        <v>25.23846620596035</v>
      </c>
      <c r="Q375" s="25"/>
      <c r="R375" s="41">
        <f t="shared" si="75"/>
        <v>30.240388110984206</v>
      </c>
      <c r="S375" s="41"/>
      <c r="T375" s="40">
        <f t="shared" si="76"/>
        <v>4.5684933621027921E-3</v>
      </c>
      <c r="U375" s="15">
        <f t="shared" si="81"/>
        <v>1.0020436609738748</v>
      </c>
      <c r="V375" s="15">
        <f t="shared" si="89"/>
        <v>6.4850627048787866</v>
      </c>
      <c r="W375" s="13">
        <f t="shared" si="82"/>
        <v>4.3920055045181927E-2</v>
      </c>
      <c r="X375" s="13">
        <f t="shared" si="83"/>
        <v>1.3518520118390498E-2</v>
      </c>
      <c r="Y375" s="13">
        <f t="shared" si="84"/>
        <v>3.0401534926791429E-2</v>
      </c>
      <c r="AB375" s="39"/>
      <c r="AC375" s="39"/>
    </row>
    <row r="376" spans="1:29">
      <c r="A376" s="60">
        <v>1901.07</v>
      </c>
      <c r="B376" s="61">
        <f t="shared" si="85"/>
        <v>1901</v>
      </c>
      <c r="C376" s="61">
        <v>7</v>
      </c>
      <c r="D376" s="59">
        <f t="shared" si="86"/>
        <v>548</v>
      </c>
      <c r="E376" s="26">
        <v>7.93</v>
      </c>
      <c r="F376" s="24">
        <v>0.31169999999999998</v>
      </c>
      <c r="G376" s="26">
        <v>0.49170000000000003</v>
      </c>
      <c r="H376" s="26">
        <v>7.6116519010000001</v>
      </c>
      <c r="I376" s="24">
        <f t="shared" si="87"/>
        <v>1901.541666666639</v>
      </c>
      <c r="J376" s="15">
        <f>J370*6/12+J382*6/12</f>
        <v>3.14</v>
      </c>
      <c r="K376" s="24">
        <f t="shared" si="77"/>
        <v>327.61190769540946</v>
      </c>
      <c r="L376" s="24">
        <f t="shared" si="78"/>
        <v>12.877254934257142</v>
      </c>
      <c r="M376" s="23">
        <f t="shared" si="88"/>
        <v>1567.8593069625708</v>
      </c>
      <c r="N376" s="24">
        <f t="shared" si="79"/>
        <v>20.313590796195822</v>
      </c>
      <c r="O376" s="23">
        <f t="shared" si="80"/>
        <v>97.215185527553118</v>
      </c>
      <c r="P376" s="42">
        <f t="shared" si="74"/>
        <v>23.144848553708101</v>
      </c>
      <c r="Q376" s="25"/>
      <c r="R376" s="41">
        <f t="shared" si="75"/>
        <v>27.711150600769933</v>
      </c>
      <c r="S376" s="41"/>
      <c r="T376" s="40">
        <f t="shared" si="76"/>
        <v>1.0564738337857385E-2</v>
      </c>
      <c r="U376" s="15">
        <f t="shared" si="81"/>
        <v>1.0020493954666856</v>
      </c>
      <c r="V376" s="15">
        <f t="shared" si="89"/>
        <v>6.4170840860107097</v>
      </c>
      <c r="W376" s="13">
        <f t="shared" si="82"/>
        <v>5.1025249768653191E-2</v>
      </c>
      <c r="X376" s="13">
        <f t="shared" si="83"/>
        <v>1.3807567083109928E-2</v>
      </c>
      <c r="Y376" s="13">
        <f t="shared" si="84"/>
        <v>3.7217682685543263E-2</v>
      </c>
      <c r="AB376" s="39"/>
      <c r="AC376" s="39"/>
    </row>
    <row r="377" spans="1:29">
      <c r="A377" s="60">
        <v>1901.08</v>
      </c>
      <c r="B377" s="61">
        <f t="shared" si="85"/>
        <v>1901</v>
      </c>
      <c r="C377" s="61">
        <v>8</v>
      </c>
      <c r="D377" s="59">
        <f t="shared" si="86"/>
        <v>579</v>
      </c>
      <c r="E377" s="26">
        <v>8.0399999999999991</v>
      </c>
      <c r="F377" s="24">
        <v>0.31330000000000002</v>
      </c>
      <c r="G377" s="26">
        <v>0.49330000000000002</v>
      </c>
      <c r="H377" s="26">
        <v>7.7067928930000003</v>
      </c>
      <c r="I377" s="24">
        <f t="shared" si="87"/>
        <v>1901.6249999999723</v>
      </c>
      <c r="J377" s="15">
        <f>J370*5/12+J382*7/12</f>
        <v>3.1466666666666669</v>
      </c>
      <c r="K377" s="24">
        <f t="shared" si="77"/>
        <v>328.05583789547416</v>
      </c>
      <c r="L377" s="24">
        <f t="shared" si="78"/>
        <v>12.783568907046275</v>
      </c>
      <c r="M377" s="23">
        <f t="shared" si="88"/>
        <v>1575.0820497795758</v>
      </c>
      <c r="N377" s="24">
        <f t="shared" si="79"/>
        <v>20.128102591273311</v>
      </c>
      <c r="O377" s="23">
        <f t="shared" si="80"/>
        <v>96.64029541744587</v>
      </c>
      <c r="P377" s="42">
        <f t="shared" si="74"/>
        <v>23.077177713844382</v>
      </c>
      <c r="Q377" s="25"/>
      <c r="R377" s="41">
        <f t="shared" si="75"/>
        <v>27.608909472820375</v>
      </c>
      <c r="S377" s="41"/>
      <c r="T377" s="40">
        <f t="shared" si="76"/>
        <v>1.1866188520390432E-2</v>
      </c>
      <c r="U377" s="15">
        <f t="shared" si="81"/>
        <v>1.0020551298816345</v>
      </c>
      <c r="V377" s="15">
        <f t="shared" si="89"/>
        <v>6.3508534463798201</v>
      </c>
      <c r="W377" s="13">
        <f t="shared" si="82"/>
        <v>4.254264958651488E-2</v>
      </c>
      <c r="X377" s="13">
        <f t="shared" si="83"/>
        <v>1.1957966427019073E-2</v>
      </c>
      <c r="Y377" s="13">
        <f t="shared" si="84"/>
        <v>3.0584683159495807E-2</v>
      </c>
      <c r="AB377" s="39"/>
      <c r="AC377" s="39"/>
    </row>
    <row r="378" spans="1:29">
      <c r="A378" s="60">
        <v>1901.09</v>
      </c>
      <c r="B378" s="61">
        <f t="shared" si="85"/>
        <v>1901</v>
      </c>
      <c r="C378" s="61">
        <v>9</v>
      </c>
      <c r="D378" s="59">
        <f t="shared" si="86"/>
        <v>610</v>
      </c>
      <c r="E378" s="26">
        <v>8</v>
      </c>
      <c r="F378" s="24">
        <v>0.315</v>
      </c>
      <c r="G378" s="26">
        <v>0.495</v>
      </c>
      <c r="H378" s="26">
        <v>7.8019419829999999</v>
      </c>
      <c r="I378" s="24">
        <f t="shared" si="87"/>
        <v>1901.7083333333055</v>
      </c>
      <c r="J378" s="15">
        <f>J370*4/12+J382*8/12</f>
        <v>3.1533333333333333</v>
      </c>
      <c r="K378" s="24">
        <f t="shared" si="77"/>
        <v>322.44279763698933</v>
      </c>
      <c r="L378" s="24">
        <f t="shared" si="78"/>
        <v>12.696185156956457</v>
      </c>
      <c r="M378" s="23">
        <f t="shared" si="88"/>
        <v>1553.2121818629678</v>
      </c>
      <c r="N378" s="24">
        <f t="shared" si="79"/>
        <v>19.951148103788714</v>
      </c>
      <c r="O378" s="23">
        <f t="shared" si="80"/>
        <v>96.105003752771125</v>
      </c>
      <c r="P378" s="42">
        <f t="shared" si="74"/>
        <v>22.590468316860235</v>
      </c>
      <c r="Q378" s="25"/>
      <c r="R378" s="41">
        <f t="shared" si="75"/>
        <v>27.007461920877009</v>
      </c>
      <c r="S378" s="41"/>
      <c r="T378" s="40">
        <f t="shared" si="76"/>
        <v>1.520542069357355E-2</v>
      </c>
      <c r="U378" s="15">
        <f t="shared" si="81"/>
        <v>1.0020608642187594</v>
      </c>
      <c r="V378" s="15">
        <f t="shared" si="89"/>
        <v>6.2862938551083998</v>
      </c>
      <c r="W378" s="13">
        <f t="shared" si="82"/>
        <v>3.755717103051226E-2</v>
      </c>
      <c r="X378" s="13">
        <f t="shared" si="83"/>
        <v>1.2259919407023867E-2</v>
      </c>
      <c r="Y378" s="13">
        <f t="shared" si="84"/>
        <v>2.5297251623488393E-2</v>
      </c>
      <c r="AB378" s="39"/>
      <c r="AC378" s="39"/>
    </row>
    <row r="379" spans="1:29">
      <c r="A379" s="60">
        <v>1901.1</v>
      </c>
      <c r="B379" s="61">
        <f t="shared" si="85"/>
        <v>1901</v>
      </c>
      <c r="C379" s="61">
        <v>10</v>
      </c>
      <c r="D379" s="59">
        <f t="shared" si="86"/>
        <v>640</v>
      </c>
      <c r="E379" s="26">
        <v>7.91</v>
      </c>
      <c r="F379" s="24">
        <v>0.31669999999999998</v>
      </c>
      <c r="G379" s="26">
        <v>0.49669999999999997</v>
      </c>
      <c r="H379" s="26">
        <v>7.8019419829999999</v>
      </c>
      <c r="I379" s="24">
        <f t="shared" si="87"/>
        <v>1901.7916666666388</v>
      </c>
      <c r="J379" s="15">
        <f>J370*3/12+J382*9/12</f>
        <v>3.16</v>
      </c>
      <c r="K379" s="24">
        <f t="shared" si="77"/>
        <v>318.81531616357324</v>
      </c>
      <c r="L379" s="24">
        <f t="shared" si="78"/>
        <v>12.764704251454315</v>
      </c>
      <c r="M379" s="23">
        <f t="shared" si="88"/>
        <v>1540.8625270878013</v>
      </c>
      <c r="N379" s="24">
        <f t="shared" si="79"/>
        <v>20.019667198286573</v>
      </c>
      <c r="O379" s="23">
        <f t="shared" si="80"/>
        <v>96.756816334324995</v>
      </c>
      <c r="P379" s="42">
        <f t="shared" si="74"/>
        <v>22.252901618408931</v>
      </c>
      <c r="Q379" s="25"/>
      <c r="R379" s="41">
        <f t="shared" si="75"/>
        <v>26.586455006647917</v>
      </c>
      <c r="S379" s="41"/>
      <c r="T379" s="40">
        <f t="shared" si="76"/>
        <v>1.5810256650797071E-2</v>
      </c>
      <c r="U379" s="15">
        <f t="shared" si="81"/>
        <v>1.0020665984781001</v>
      </c>
      <c r="V379" s="15">
        <f t="shared" si="89"/>
        <v>6.2992490531829999</v>
      </c>
      <c r="W379" s="13">
        <f t="shared" si="82"/>
        <v>3.9448782911181146E-2</v>
      </c>
      <c r="X379" s="13">
        <f t="shared" si="83"/>
        <v>1.2367766741104624E-2</v>
      </c>
      <c r="Y379" s="13">
        <f t="shared" si="84"/>
        <v>2.7081016170076522E-2</v>
      </c>
      <c r="AB379" s="39"/>
      <c r="AC379" s="39"/>
    </row>
    <row r="380" spans="1:29">
      <c r="A380" s="60">
        <v>1901.11</v>
      </c>
      <c r="B380" s="61">
        <f t="shared" si="85"/>
        <v>1901</v>
      </c>
      <c r="C380" s="61">
        <v>11</v>
      </c>
      <c r="D380" s="59">
        <f t="shared" si="86"/>
        <v>671</v>
      </c>
      <c r="E380" s="26">
        <v>8.08</v>
      </c>
      <c r="F380" s="24">
        <v>0.31830000000000003</v>
      </c>
      <c r="G380" s="26">
        <v>0.49830000000000002</v>
      </c>
      <c r="H380" s="26">
        <v>7.8970910740000004</v>
      </c>
      <c r="I380" s="24">
        <f t="shared" si="87"/>
        <v>1901.874999999972</v>
      </c>
      <c r="J380" s="15">
        <f>J370*2/12+J382*10/12</f>
        <v>3.1666666666666665</v>
      </c>
      <c r="K380" s="24">
        <f t="shared" si="77"/>
        <v>321.74338325226211</v>
      </c>
      <c r="L380" s="24">
        <f t="shared" si="78"/>
        <v>12.674618674405325</v>
      </c>
      <c r="M380" s="23">
        <f t="shared" si="88"/>
        <v>1560.1189292195393</v>
      </c>
      <c r="N380" s="24">
        <f t="shared" si="79"/>
        <v>19.842169291411164</v>
      </c>
      <c r="O380" s="23">
        <f t="shared" si="80"/>
        <v>96.213770102734699</v>
      </c>
      <c r="P380" s="42">
        <f t="shared" si="74"/>
        <v>22.375074777652795</v>
      </c>
      <c r="Q380" s="25"/>
      <c r="R380" s="41">
        <f t="shared" si="75"/>
        <v>26.713215249028377</v>
      </c>
      <c r="S380" s="41"/>
      <c r="T380" s="40">
        <f t="shared" si="76"/>
        <v>1.7977489621420512E-2</v>
      </c>
      <c r="U380" s="15">
        <f t="shared" si="81"/>
        <v>1.0020723326596945</v>
      </c>
      <c r="V380" s="15">
        <f t="shared" si="89"/>
        <v>6.2362129311974339</v>
      </c>
      <c r="W380" s="13">
        <f t="shared" si="82"/>
        <v>4.3781729004302328E-2</v>
      </c>
      <c r="X380" s="13">
        <f t="shared" si="83"/>
        <v>1.4753651561353998E-2</v>
      </c>
      <c r="Y380" s="13">
        <f t="shared" si="84"/>
        <v>2.902807744294833E-2</v>
      </c>
      <c r="AB380" s="39"/>
      <c r="AC380" s="39"/>
    </row>
    <row r="381" spans="1:29">
      <c r="A381" s="60">
        <v>1901.12</v>
      </c>
      <c r="B381" s="61">
        <f t="shared" si="85"/>
        <v>1901</v>
      </c>
      <c r="C381" s="61">
        <v>12</v>
      </c>
      <c r="D381" s="59">
        <f t="shared" si="86"/>
        <v>701</v>
      </c>
      <c r="E381" s="26">
        <v>7.95</v>
      </c>
      <c r="F381" s="24">
        <v>0.32</v>
      </c>
      <c r="G381" s="26">
        <v>0.5</v>
      </c>
      <c r="H381" s="26">
        <v>7.9922320659999997</v>
      </c>
      <c r="I381" s="24">
        <f t="shared" si="87"/>
        <v>1901.9583333333053</v>
      </c>
      <c r="J381" s="15">
        <f>J370*1/12+J382*11/12</f>
        <v>3.1733333333333338</v>
      </c>
      <c r="K381" s="24">
        <f t="shared" si="77"/>
        <v>312.7983496168917</v>
      </c>
      <c r="L381" s="24">
        <f t="shared" si="78"/>
        <v>12.59062539338432</v>
      </c>
      <c r="M381" s="23">
        <f t="shared" si="88"/>
        <v>1521.8324846356029</v>
      </c>
      <c r="N381" s="24">
        <f t="shared" si="79"/>
        <v>19.672852177162998</v>
      </c>
      <c r="O381" s="23">
        <f t="shared" si="80"/>
        <v>95.712734882742311</v>
      </c>
      <c r="P381" s="42">
        <f t="shared" si="74"/>
        <v>21.680215141029681</v>
      </c>
      <c r="Q381" s="25"/>
      <c r="R381" s="41">
        <f t="shared" si="75"/>
        <v>25.866784338435281</v>
      </c>
      <c r="S381" s="41"/>
      <c r="T381" s="40">
        <f t="shared" si="76"/>
        <v>2.0547449641533218E-2</v>
      </c>
      <c r="U381" s="15">
        <f t="shared" si="81"/>
        <v>1.0020780667635822</v>
      </c>
      <c r="V381" s="15">
        <f t="shared" si="89"/>
        <v>6.1747455760205421</v>
      </c>
      <c r="W381" s="13">
        <f t="shared" si="82"/>
        <v>4.8385624474673206E-2</v>
      </c>
      <c r="X381" s="13">
        <f t="shared" si="83"/>
        <v>1.714185538330959E-2</v>
      </c>
      <c r="Y381" s="13">
        <f t="shared" si="84"/>
        <v>3.1243769091363616E-2</v>
      </c>
      <c r="AB381" s="39"/>
      <c r="AC381" s="39"/>
    </row>
    <row r="382" spans="1:29">
      <c r="A382" s="60">
        <v>1902.01</v>
      </c>
      <c r="B382" s="61">
        <f t="shared" si="85"/>
        <v>1902</v>
      </c>
      <c r="C382" s="61">
        <v>1</v>
      </c>
      <c r="D382" s="59">
        <f t="shared" si="86"/>
        <v>732</v>
      </c>
      <c r="E382" s="26">
        <v>8.1199999999999992</v>
      </c>
      <c r="F382" s="24">
        <v>0.32079999999999997</v>
      </c>
      <c r="G382" s="26">
        <v>0.51080000000000003</v>
      </c>
      <c r="H382" s="26">
        <v>7.8970910740000004</v>
      </c>
      <c r="I382" s="24">
        <f t="shared" si="87"/>
        <v>1902.0416666666385</v>
      </c>
      <c r="J382" s="15">
        <v>3.18</v>
      </c>
      <c r="K382" s="24">
        <f t="shared" si="77"/>
        <v>323.33617227826335</v>
      </c>
      <c r="L382" s="24">
        <f t="shared" si="78"/>
        <v>12.774167988530406</v>
      </c>
      <c r="M382" s="23">
        <f t="shared" si="88"/>
        <v>1578.280393804961</v>
      </c>
      <c r="N382" s="24">
        <f t="shared" si="79"/>
        <v>20.339915862036573</v>
      </c>
      <c r="O382" s="23">
        <f t="shared" si="80"/>
        <v>99.283943984676654</v>
      </c>
      <c r="P382" s="42">
        <f t="shared" si="74"/>
        <v>22.340290796033571</v>
      </c>
      <c r="Q382" s="25"/>
      <c r="R382" s="41">
        <f t="shared" si="75"/>
        <v>26.635699508412827</v>
      </c>
      <c r="S382" s="41"/>
      <c r="T382" s="40">
        <f t="shared" si="76"/>
        <v>2.0493974303292278E-2</v>
      </c>
      <c r="U382" s="15">
        <f t="shared" si="81"/>
        <v>1.0018008349940293</v>
      </c>
      <c r="V382" s="15">
        <f t="shared" si="89"/>
        <v>6.2621225616623892</v>
      </c>
      <c r="W382" s="13">
        <f t="shared" si="82"/>
        <v>4.4043381723058772E-2</v>
      </c>
      <c r="X382" s="13">
        <f t="shared" si="83"/>
        <v>1.496805110298105E-2</v>
      </c>
      <c r="Y382" s="13">
        <f t="shared" si="84"/>
        <v>2.9075330620077722E-2</v>
      </c>
      <c r="AB382" s="39"/>
      <c r="AC382" s="39"/>
    </row>
    <row r="383" spans="1:29">
      <c r="A383" s="60">
        <v>1902.02</v>
      </c>
      <c r="B383" s="61">
        <f t="shared" si="85"/>
        <v>1902</v>
      </c>
      <c r="C383" s="61">
        <v>2</v>
      </c>
      <c r="D383" s="59">
        <f t="shared" si="86"/>
        <v>763</v>
      </c>
      <c r="E383" s="26">
        <v>8.19</v>
      </c>
      <c r="F383" s="24">
        <v>0.32169999999999999</v>
      </c>
      <c r="G383" s="26">
        <v>0.52170000000000005</v>
      </c>
      <c r="H383" s="26">
        <v>7.8970910740000004</v>
      </c>
      <c r="I383" s="24">
        <f t="shared" si="87"/>
        <v>1902.1249999999718</v>
      </c>
      <c r="J383" s="15">
        <f>J382*11/12+J394*1/12</f>
        <v>3.1900000000000004</v>
      </c>
      <c r="K383" s="24">
        <f t="shared" si="77"/>
        <v>326.12355307376566</v>
      </c>
      <c r="L383" s="24">
        <f t="shared" si="78"/>
        <v>12.810005741615434</v>
      </c>
      <c r="M383" s="23">
        <f t="shared" si="88"/>
        <v>1597.0969817922685</v>
      </c>
      <c r="N383" s="24">
        <f t="shared" si="79"/>
        <v>20.773950871621928</v>
      </c>
      <c r="O383" s="23">
        <f t="shared" si="80"/>
        <v>101.73449272295809</v>
      </c>
      <c r="P383" s="42">
        <f t="shared" si="74"/>
        <v>22.459957452460401</v>
      </c>
      <c r="Q383" s="25"/>
      <c r="R383" s="41">
        <f t="shared" si="75"/>
        <v>26.756070389465759</v>
      </c>
      <c r="S383" s="41"/>
      <c r="T383" s="40">
        <f t="shared" si="76"/>
        <v>2.0155481430143771E-2</v>
      </c>
      <c r="U383" s="15">
        <f t="shared" si="81"/>
        <v>1.0018095695807507</v>
      </c>
      <c r="V383" s="15">
        <f t="shared" si="89"/>
        <v>6.2733996111083314</v>
      </c>
      <c r="W383" s="13">
        <f t="shared" si="82"/>
        <v>4.1261628007891238E-2</v>
      </c>
      <c r="X383" s="13">
        <f t="shared" si="83"/>
        <v>1.377061867643703E-2</v>
      </c>
      <c r="Y383" s="13">
        <f t="shared" si="84"/>
        <v>2.7491009331454208E-2</v>
      </c>
      <c r="AB383" s="39"/>
      <c r="AC383" s="39"/>
    </row>
    <row r="384" spans="1:29">
      <c r="A384" s="60">
        <v>1902.03</v>
      </c>
      <c r="B384" s="61">
        <f t="shared" si="85"/>
        <v>1902</v>
      </c>
      <c r="C384" s="61">
        <v>3</v>
      </c>
      <c r="D384" s="59">
        <f t="shared" si="86"/>
        <v>791</v>
      </c>
      <c r="E384" s="26">
        <v>8.1999999999999993</v>
      </c>
      <c r="F384" s="24">
        <v>0.32250000000000001</v>
      </c>
      <c r="G384" s="26">
        <v>0.53249999999999997</v>
      </c>
      <c r="H384" s="26">
        <v>7.8970910740000004</v>
      </c>
      <c r="I384" s="24">
        <f t="shared" si="87"/>
        <v>1902.2083333333051</v>
      </c>
      <c r="J384" s="15">
        <f>J382*10/12+J394*2/12</f>
        <v>3.1999999999999997</v>
      </c>
      <c r="K384" s="24">
        <f t="shared" si="77"/>
        <v>326.521750330266</v>
      </c>
      <c r="L384" s="24">
        <f t="shared" si="78"/>
        <v>12.841861522135462</v>
      </c>
      <c r="M384" s="23">
        <f t="shared" si="88"/>
        <v>1604.2878183250634</v>
      </c>
      <c r="N384" s="24">
        <f t="shared" si="79"/>
        <v>21.204003908642271</v>
      </c>
      <c r="O384" s="23">
        <f t="shared" si="80"/>
        <v>104.18088576318246</v>
      </c>
      <c r="P384" s="42">
        <f t="shared" si="74"/>
        <v>22.410652288217342</v>
      </c>
      <c r="Q384" s="25"/>
      <c r="R384" s="41">
        <f t="shared" si="75"/>
        <v>26.674136055631237</v>
      </c>
      <c r="S384" s="41"/>
      <c r="T384" s="40">
        <f t="shared" si="76"/>
        <v>2.2808465227320163E-2</v>
      </c>
      <c r="U384" s="15">
        <f t="shared" si="81"/>
        <v>1.0018183039057333</v>
      </c>
      <c r="V384" s="15">
        <f t="shared" si="89"/>
        <v>6.2847517642124862</v>
      </c>
      <c r="W384" s="13">
        <f t="shared" si="82"/>
        <v>4.2061071410629758E-2</v>
      </c>
      <c r="X384" s="13">
        <f t="shared" si="83"/>
        <v>1.1559486573487154E-2</v>
      </c>
      <c r="Y384" s="13">
        <f t="shared" si="84"/>
        <v>3.0501584837142603E-2</v>
      </c>
      <c r="AB384" s="39"/>
      <c r="AC384" s="39"/>
    </row>
    <row r="385" spans="1:29">
      <c r="A385" s="60">
        <v>1902.04</v>
      </c>
      <c r="B385" s="61">
        <f t="shared" si="85"/>
        <v>1902</v>
      </c>
      <c r="C385" s="61">
        <v>4</v>
      </c>
      <c r="D385" s="59">
        <f t="shared" si="86"/>
        <v>822</v>
      </c>
      <c r="E385" s="26">
        <v>8.48</v>
      </c>
      <c r="F385" s="24">
        <v>0.32329999999999998</v>
      </c>
      <c r="G385" s="26">
        <v>0.54330000000000001</v>
      </c>
      <c r="H385" s="26">
        <v>7.9922320659999997</v>
      </c>
      <c r="I385" s="24">
        <f t="shared" si="87"/>
        <v>1902.2916666666383</v>
      </c>
      <c r="J385" s="15">
        <f>J382*9/12+J394*3/12</f>
        <v>3.21</v>
      </c>
      <c r="K385" s="24">
        <f t="shared" si="77"/>
        <v>333.6515729246845</v>
      </c>
      <c r="L385" s="24">
        <f t="shared" si="78"/>
        <v>12.720466217753593</v>
      </c>
      <c r="M385" s="23">
        <f t="shared" si="88"/>
        <v>1644.5267761835664</v>
      </c>
      <c r="N385" s="24">
        <f t="shared" si="79"/>
        <v>21.376521175705314</v>
      </c>
      <c r="O385" s="23">
        <f t="shared" si="80"/>
        <v>105.36219310147777</v>
      </c>
      <c r="P385" s="42">
        <f t="shared" si="74"/>
        <v>22.823108698497851</v>
      </c>
      <c r="Q385" s="25"/>
      <c r="R385" s="41">
        <f t="shared" si="75"/>
        <v>27.136318879518505</v>
      </c>
      <c r="S385" s="41"/>
      <c r="T385" s="40">
        <f t="shared" si="76"/>
        <v>2.447111494513507E-2</v>
      </c>
      <c r="U385" s="15">
        <f t="shared" si="81"/>
        <v>1.0018270379691732</v>
      </c>
      <c r="V385" s="15">
        <f t="shared" si="89"/>
        <v>6.2212284825346398</v>
      </c>
      <c r="W385" s="13">
        <f t="shared" si="82"/>
        <v>3.9998523549566345E-2</v>
      </c>
      <c r="X385" s="13">
        <f t="shared" si="83"/>
        <v>9.6121047319319697E-3</v>
      </c>
      <c r="Y385" s="13">
        <f t="shared" si="84"/>
        <v>3.0386418817634375E-2</v>
      </c>
      <c r="AB385" s="39"/>
      <c r="AC385" s="39"/>
    </row>
    <row r="386" spans="1:29">
      <c r="A386" s="60">
        <v>1902.05</v>
      </c>
      <c r="B386" s="61">
        <f t="shared" si="85"/>
        <v>1902</v>
      </c>
      <c r="C386" s="61">
        <v>5</v>
      </c>
      <c r="D386" s="59">
        <f t="shared" si="86"/>
        <v>852</v>
      </c>
      <c r="E386" s="26">
        <v>8.4600000000000009</v>
      </c>
      <c r="F386" s="24">
        <v>0.32419999999999999</v>
      </c>
      <c r="G386" s="26">
        <v>0.55420000000000003</v>
      </c>
      <c r="H386" s="26">
        <v>8.0873811569999994</v>
      </c>
      <c r="I386" s="24">
        <f t="shared" si="87"/>
        <v>1902.3749999999716</v>
      </c>
      <c r="J386" s="15">
        <f>J382*8/12+J394*4/12</f>
        <v>3.2199999999999998</v>
      </c>
      <c r="K386" s="24">
        <f t="shared" si="77"/>
        <v>328.94846284045377</v>
      </c>
      <c r="L386" s="24">
        <f t="shared" si="78"/>
        <v>12.605802795848122</v>
      </c>
      <c r="M386" s="23">
        <f t="shared" si="88"/>
        <v>1626.5234379722488</v>
      </c>
      <c r="N386" s="24">
        <f t="shared" si="79"/>
        <v>21.548846111841545</v>
      </c>
      <c r="O386" s="23">
        <f t="shared" si="80"/>
        <v>106.55074341893855</v>
      </c>
      <c r="P386" s="42">
        <f t="shared" ref="P386:P449" si="90">K386/AVERAGE(N266:N385)</f>
        <v>22.4279544933298</v>
      </c>
      <c r="Q386" s="25"/>
      <c r="R386" s="41">
        <f t="shared" ref="R386:R449" si="91">M386/AVERAGE(O266:O385)</f>
        <v>26.637764485324791</v>
      </c>
      <c r="S386" s="41"/>
      <c r="T386" s="40">
        <f t="shared" ref="T386:T449" si="92">1/P386-(J386/100-(((H386/H266)^(1/10))-1))</f>
        <v>2.6342382656398558E-2</v>
      </c>
      <c r="U386" s="15">
        <f t="shared" si="81"/>
        <v>1.0018357717712656</v>
      </c>
      <c r="V386" s="15">
        <f t="shared" si="89"/>
        <v>6.1592676136607576</v>
      </c>
      <c r="W386" s="13">
        <f t="shared" si="82"/>
        <v>4.1463969050714589E-2</v>
      </c>
      <c r="X386" s="13">
        <f t="shared" si="83"/>
        <v>1.0669421674553758E-2</v>
      </c>
      <c r="Y386" s="13">
        <f t="shared" si="84"/>
        <v>3.079454737616083E-2</v>
      </c>
      <c r="AB386" s="39"/>
      <c r="AC386" s="39"/>
    </row>
    <row r="387" spans="1:29">
      <c r="A387" s="60">
        <v>1902.06</v>
      </c>
      <c r="B387" s="61">
        <f t="shared" si="85"/>
        <v>1902</v>
      </c>
      <c r="C387" s="61">
        <v>6</v>
      </c>
      <c r="D387" s="59">
        <f t="shared" si="86"/>
        <v>883</v>
      </c>
      <c r="E387" s="26">
        <v>8.41</v>
      </c>
      <c r="F387" s="24">
        <v>0.32500000000000001</v>
      </c>
      <c r="G387" s="26">
        <v>0.56499999999999995</v>
      </c>
      <c r="H387" s="26">
        <v>8.18251405</v>
      </c>
      <c r="I387" s="24">
        <f t="shared" si="87"/>
        <v>1902.4583333333048</v>
      </c>
      <c r="J387" s="15">
        <f>J382*7/12+J394*5/12</f>
        <v>3.2300000000000004</v>
      </c>
      <c r="K387" s="24">
        <f t="shared" si="77"/>
        <v>323.20245145194713</v>
      </c>
      <c r="L387" s="24">
        <f t="shared" si="78"/>
        <v>12.489987719605567</v>
      </c>
      <c r="M387" s="23">
        <f t="shared" si="88"/>
        <v>1603.2581398613618</v>
      </c>
      <c r="N387" s="24">
        <f t="shared" si="79"/>
        <v>21.713363266391216</v>
      </c>
      <c r="O387" s="23">
        <f t="shared" si="80"/>
        <v>107.7099701571545</v>
      </c>
      <c r="P387" s="42">
        <f t="shared" si="90"/>
        <v>21.963742295514628</v>
      </c>
      <c r="Q387" s="25"/>
      <c r="R387" s="41">
        <f t="shared" si="91"/>
        <v>26.058791626617584</v>
      </c>
      <c r="S387" s="41"/>
      <c r="T387" s="40">
        <f t="shared" si="92"/>
        <v>2.8371212083532361E-2</v>
      </c>
      <c r="U387" s="15">
        <f t="shared" si="81"/>
        <v>1.001844505312206</v>
      </c>
      <c r="V387" s="15">
        <f t="shared" si="89"/>
        <v>6.0988332719279006</v>
      </c>
      <c r="W387" s="13">
        <f t="shared" si="82"/>
        <v>4.4424332978286962E-2</v>
      </c>
      <c r="X387" s="13">
        <f t="shared" si="83"/>
        <v>1.2713833691679E-2</v>
      </c>
      <c r="Y387" s="13">
        <f t="shared" si="84"/>
        <v>3.1710499286607963E-2</v>
      </c>
      <c r="AB387" s="39"/>
      <c r="AC387" s="39"/>
    </row>
    <row r="388" spans="1:29">
      <c r="A388" s="60">
        <v>1902.07</v>
      </c>
      <c r="B388" s="61">
        <f t="shared" si="85"/>
        <v>1902</v>
      </c>
      <c r="C388" s="61">
        <v>7</v>
      </c>
      <c r="D388" s="59">
        <f t="shared" si="86"/>
        <v>913</v>
      </c>
      <c r="E388" s="26">
        <v>8.6</v>
      </c>
      <c r="F388" s="24">
        <v>0.32579999999999998</v>
      </c>
      <c r="G388" s="26">
        <v>0.57579999999999998</v>
      </c>
      <c r="H388" s="26">
        <v>8.18251405</v>
      </c>
      <c r="I388" s="24">
        <f t="shared" si="87"/>
        <v>1902.5416666666381</v>
      </c>
      <c r="J388" s="15">
        <f>J382*6/12+J394*6/12</f>
        <v>3.2399999999999998</v>
      </c>
      <c r="K388" s="24">
        <f t="shared" si="77"/>
        <v>330.50429042648574</v>
      </c>
      <c r="L388" s="24">
        <f t="shared" si="78"/>
        <v>12.520732304761518</v>
      </c>
      <c r="M388" s="23">
        <f t="shared" si="88"/>
        <v>1644.6549894536204</v>
      </c>
      <c r="N388" s="24">
        <f t="shared" si="79"/>
        <v>22.128415165996568</v>
      </c>
      <c r="O388" s="23">
        <f t="shared" si="80"/>
        <v>110.11538871248774</v>
      </c>
      <c r="P388" s="42">
        <f t="shared" si="90"/>
        <v>22.385686589401367</v>
      </c>
      <c r="Q388" s="25"/>
      <c r="R388" s="41">
        <f t="shared" si="91"/>
        <v>26.529400003167851</v>
      </c>
      <c r="S388" s="41"/>
      <c r="T388" s="40">
        <f t="shared" si="92"/>
        <v>2.4709335896387789E-2</v>
      </c>
      <c r="U388" s="15">
        <f t="shared" si="81"/>
        <v>1.0018532385921899</v>
      </c>
      <c r="V388" s="15">
        <f t="shared" si="89"/>
        <v>6.1100826022962309</v>
      </c>
      <c r="W388" s="13">
        <f t="shared" si="82"/>
        <v>4.2303858445507325E-2</v>
      </c>
      <c r="X388" s="13">
        <f t="shared" si="83"/>
        <v>1.2580760952309644E-2</v>
      </c>
      <c r="Y388" s="13">
        <f t="shared" si="84"/>
        <v>2.9723097493197681E-2</v>
      </c>
      <c r="AB388" s="39"/>
      <c r="AC388" s="39"/>
    </row>
    <row r="389" spans="1:29">
      <c r="A389" s="60">
        <v>1902.08</v>
      </c>
      <c r="B389" s="61">
        <f t="shared" si="85"/>
        <v>1902</v>
      </c>
      <c r="C389" s="61">
        <v>8</v>
      </c>
      <c r="D389" s="59">
        <f t="shared" si="86"/>
        <v>944</v>
      </c>
      <c r="E389" s="26">
        <v>8.83</v>
      </c>
      <c r="F389" s="24">
        <v>0.32669999999999999</v>
      </c>
      <c r="G389" s="26">
        <v>0.5867</v>
      </c>
      <c r="H389" s="26">
        <v>8.0873811569999994</v>
      </c>
      <c r="I389" s="24">
        <f t="shared" si="87"/>
        <v>1902.6249999999714</v>
      </c>
      <c r="J389" s="15">
        <f>J382*5/12+J394*7/12</f>
        <v>3.25</v>
      </c>
      <c r="K389" s="24">
        <f t="shared" si="77"/>
        <v>343.33509774009536</v>
      </c>
      <c r="L389" s="24">
        <f t="shared" si="78"/>
        <v>12.703009788413269</v>
      </c>
      <c r="M389" s="23">
        <f t="shared" si="88"/>
        <v>1713.7713598947876</v>
      </c>
      <c r="N389" s="24">
        <f t="shared" si="79"/>
        <v>22.812537015188443</v>
      </c>
      <c r="O389" s="23">
        <f t="shared" si="80"/>
        <v>113.86972331260156</v>
      </c>
      <c r="P389" s="42">
        <f t="shared" si="90"/>
        <v>23.168671834092855</v>
      </c>
      <c r="Q389" s="25"/>
      <c r="R389" s="41">
        <f t="shared" si="91"/>
        <v>27.424898531949321</v>
      </c>
      <c r="S389" s="41"/>
      <c r="T389" s="40">
        <f t="shared" si="92"/>
        <v>2.0595372474778439E-2</v>
      </c>
      <c r="U389" s="15">
        <f t="shared" si="81"/>
        <v>1.0018619716114121</v>
      </c>
      <c r="V389" s="15">
        <f t="shared" si="89"/>
        <v>6.193412920904672</v>
      </c>
      <c r="W389" s="13">
        <f t="shared" si="82"/>
        <v>3.9774394725456519E-2</v>
      </c>
      <c r="X389" s="13">
        <f t="shared" si="83"/>
        <v>1.0271060426152445E-2</v>
      </c>
      <c r="Y389" s="13">
        <f t="shared" si="84"/>
        <v>2.9503334299304074E-2</v>
      </c>
      <c r="AB389" s="39"/>
      <c r="AC389" s="39"/>
    </row>
    <row r="390" spans="1:29">
      <c r="A390" s="60">
        <v>1902.09</v>
      </c>
      <c r="B390" s="61">
        <f t="shared" si="85"/>
        <v>1902</v>
      </c>
      <c r="C390" s="61">
        <v>9</v>
      </c>
      <c r="D390" s="59">
        <f t="shared" si="86"/>
        <v>975</v>
      </c>
      <c r="E390" s="26">
        <v>8.85</v>
      </c>
      <c r="F390" s="24">
        <v>0.32750000000000001</v>
      </c>
      <c r="G390" s="26">
        <v>0.59750000000000003</v>
      </c>
      <c r="H390" s="26">
        <v>8.18251405</v>
      </c>
      <c r="I390" s="24">
        <f t="shared" si="87"/>
        <v>1902.7083333333046</v>
      </c>
      <c r="J390" s="15">
        <f>J382*4/12+J394*8/12</f>
        <v>3.26</v>
      </c>
      <c r="K390" s="24">
        <f t="shared" si="77"/>
        <v>340.11197328772079</v>
      </c>
      <c r="L390" s="24">
        <f t="shared" si="78"/>
        <v>12.586064548217919</v>
      </c>
      <c r="M390" s="23">
        <f t="shared" si="88"/>
        <v>1702.9183225735057</v>
      </c>
      <c r="N390" s="24">
        <f t="shared" si="79"/>
        <v>22.962362038351774</v>
      </c>
      <c r="O390" s="23">
        <f t="shared" si="80"/>
        <v>114.97103929239208</v>
      </c>
      <c r="P390" s="42">
        <f t="shared" si="90"/>
        <v>22.856566381954501</v>
      </c>
      <c r="Q390" s="25"/>
      <c r="R390" s="41">
        <f t="shared" si="91"/>
        <v>27.022746801512994</v>
      </c>
      <c r="S390" s="41"/>
      <c r="T390" s="40">
        <f t="shared" si="92"/>
        <v>2.2266499788554078E-2</v>
      </c>
      <c r="U390" s="15">
        <f t="shared" si="81"/>
        <v>1.0018707043700679</v>
      </c>
      <c r="V390" s="15">
        <f t="shared" si="89"/>
        <v>6.1328039274505954</v>
      </c>
      <c r="W390" s="13">
        <f t="shared" si="82"/>
        <v>4.0367881670050787E-2</v>
      </c>
      <c r="X390" s="13">
        <f t="shared" si="83"/>
        <v>1.0339344178422971E-2</v>
      </c>
      <c r="Y390" s="13">
        <f t="shared" si="84"/>
        <v>3.0028537491627816E-2</v>
      </c>
      <c r="AB390" s="39"/>
      <c r="AC390" s="39"/>
    </row>
    <row r="391" spans="1:29">
      <c r="A391" s="60">
        <v>1902.1</v>
      </c>
      <c r="B391" s="61">
        <f t="shared" si="85"/>
        <v>1902</v>
      </c>
      <c r="C391" s="61">
        <v>10</v>
      </c>
      <c r="D391" s="59">
        <f t="shared" si="86"/>
        <v>1005</v>
      </c>
      <c r="E391" s="26">
        <v>8.57</v>
      </c>
      <c r="F391" s="24">
        <v>0.32829999999999998</v>
      </c>
      <c r="G391" s="26">
        <v>0.60829999999999995</v>
      </c>
      <c r="H391" s="26">
        <v>8.7534247930000006</v>
      </c>
      <c r="I391" s="24">
        <f t="shared" si="87"/>
        <v>1902.7916666666379</v>
      </c>
      <c r="J391" s="15">
        <f>J382*3/12+J394*9/12</f>
        <v>3.27</v>
      </c>
      <c r="K391" s="24">
        <f t="shared" si="77"/>
        <v>307.87060650307916</v>
      </c>
      <c r="L391" s="24">
        <f t="shared" si="78"/>
        <v>11.793923000578866</v>
      </c>
      <c r="M391" s="23">
        <f t="shared" si="88"/>
        <v>1546.408865516092</v>
      </c>
      <c r="N391" s="24">
        <f t="shared" si="79"/>
        <v>21.85270594350327</v>
      </c>
      <c r="O391" s="23">
        <f t="shared" si="80"/>
        <v>109.7643538965506</v>
      </c>
      <c r="P391" s="42">
        <f t="shared" si="90"/>
        <v>20.604425401859814</v>
      </c>
      <c r="Q391" s="25"/>
      <c r="R391" s="41">
        <f t="shared" si="91"/>
        <v>24.333335259523245</v>
      </c>
      <c r="S391" s="41"/>
      <c r="T391" s="40">
        <f t="shared" si="92"/>
        <v>3.3791235498939552E-2</v>
      </c>
      <c r="U391" s="15">
        <f t="shared" si="81"/>
        <v>1.0018794368683519</v>
      </c>
      <c r="V391" s="15">
        <f t="shared" si="89"/>
        <v>5.7435381828533387</v>
      </c>
      <c r="W391" s="13">
        <f t="shared" si="82"/>
        <v>5.0657742190309385E-2</v>
      </c>
      <c r="X391" s="13">
        <f t="shared" si="83"/>
        <v>1.7051199726382027E-2</v>
      </c>
      <c r="Y391" s="13">
        <f t="shared" si="84"/>
        <v>3.3606542463927358E-2</v>
      </c>
      <c r="AB391" s="39"/>
      <c r="AC391" s="39"/>
    </row>
    <row r="392" spans="1:29">
      <c r="A392" s="60">
        <v>1902.11</v>
      </c>
      <c r="B392" s="61">
        <f t="shared" si="85"/>
        <v>1902</v>
      </c>
      <c r="C392" s="61">
        <v>11</v>
      </c>
      <c r="D392" s="59">
        <f t="shared" si="86"/>
        <v>1036</v>
      </c>
      <c r="E392" s="26">
        <v>8.24</v>
      </c>
      <c r="F392" s="24">
        <v>0.32919999999999999</v>
      </c>
      <c r="G392" s="26">
        <v>0.61919999999999997</v>
      </c>
      <c r="H392" s="26">
        <v>8.4679289260000008</v>
      </c>
      <c r="I392" s="24">
        <f t="shared" si="87"/>
        <v>1902.8749999999711</v>
      </c>
      <c r="J392" s="15">
        <f>J382*2/12+J394*10/12</f>
        <v>3.2800000000000002</v>
      </c>
      <c r="K392" s="24">
        <f t="shared" si="77"/>
        <v>305.99576621907045</v>
      </c>
      <c r="L392" s="24">
        <f t="shared" si="78"/>
        <v>12.224976485354123</v>
      </c>
      <c r="M392" s="23">
        <f t="shared" si="88"/>
        <v>1542.1087842248583</v>
      </c>
      <c r="N392" s="24">
        <f t="shared" si="79"/>
        <v>22.99424495665636</v>
      </c>
      <c r="O392" s="23">
        <f t="shared" si="80"/>
        <v>115.88273776602333</v>
      </c>
      <c r="P392" s="42">
        <f t="shared" si="90"/>
        <v>20.40854125507218</v>
      </c>
      <c r="Q392" s="25"/>
      <c r="R392" s="41">
        <f t="shared" si="91"/>
        <v>24.081790733787184</v>
      </c>
      <c r="S392" s="41"/>
      <c r="T392" s="40">
        <f t="shared" si="92"/>
        <v>2.8188898983770687E-2</v>
      </c>
      <c r="U392" s="15">
        <f t="shared" si="81"/>
        <v>1.0018881691064587</v>
      </c>
      <c r="V392" s="15">
        <f t="shared" si="89"/>
        <v>5.9483398882093548</v>
      </c>
      <c r="W392" s="13">
        <f t="shared" si="82"/>
        <v>5.0199597010268882E-2</v>
      </c>
      <c r="X392" s="13">
        <f t="shared" si="83"/>
        <v>1.3562018219297034E-2</v>
      </c>
      <c r="Y392" s="13">
        <f t="shared" si="84"/>
        <v>3.6637578790971848E-2</v>
      </c>
      <c r="AB392" s="39"/>
      <c r="AC392" s="39"/>
    </row>
    <row r="393" spans="1:29">
      <c r="A393" s="60">
        <v>1902.12</v>
      </c>
      <c r="B393" s="61">
        <f t="shared" si="85"/>
        <v>1902</v>
      </c>
      <c r="C393" s="61">
        <v>12</v>
      </c>
      <c r="D393" s="59">
        <f t="shared" si="86"/>
        <v>1066</v>
      </c>
      <c r="E393" s="26">
        <v>8.0500000000000007</v>
      </c>
      <c r="F393" s="24">
        <v>0.33</v>
      </c>
      <c r="G393" s="26">
        <v>0.63</v>
      </c>
      <c r="H393" s="26">
        <v>8.5630942149999996</v>
      </c>
      <c r="I393" s="24">
        <f t="shared" si="87"/>
        <v>1902.9583333333044</v>
      </c>
      <c r="J393" s="15">
        <f>J382*1/12+J394*11/12</f>
        <v>3.29</v>
      </c>
      <c r="K393" s="24">
        <f t="shared" si="77"/>
        <v>295.6177914714209</v>
      </c>
      <c r="L393" s="24">
        <f t="shared" si="78"/>
        <v>12.118493314977501</v>
      </c>
      <c r="M393" s="23">
        <f t="shared" si="88"/>
        <v>1494.8969226035824</v>
      </c>
      <c r="N393" s="24">
        <f t="shared" si="79"/>
        <v>23.135305419502505</v>
      </c>
      <c r="O393" s="23">
        <f t="shared" si="80"/>
        <v>116.99193307332384</v>
      </c>
      <c r="P393" s="42">
        <f t="shared" si="90"/>
        <v>19.633232126823842</v>
      </c>
      <c r="Q393" s="25"/>
      <c r="R393" s="41">
        <f t="shared" si="91"/>
        <v>23.148327929237521</v>
      </c>
      <c r="S393" s="41"/>
      <c r="T393" s="40">
        <f t="shared" si="92"/>
        <v>2.9881822071487325E-2</v>
      </c>
      <c r="U393" s="15">
        <f t="shared" si="81"/>
        <v>1.0018969010845831</v>
      </c>
      <c r="V393" s="15">
        <f t="shared" si="89"/>
        <v>5.8933401218439476</v>
      </c>
      <c r="W393" s="13">
        <f t="shared" si="82"/>
        <v>5.1089803660249844E-2</v>
      </c>
      <c r="X393" s="13">
        <f t="shared" si="83"/>
        <v>1.5566176169387047E-2</v>
      </c>
      <c r="Y393" s="13">
        <f t="shared" si="84"/>
        <v>3.5523627490862797E-2</v>
      </c>
      <c r="AB393" s="39"/>
      <c r="AC393" s="39"/>
    </row>
    <row r="394" spans="1:29">
      <c r="A394" s="60">
        <v>1903.01</v>
      </c>
      <c r="B394" s="61">
        <f t="shared" si="85"/>
        <v>1903</v>
      </c>
      <c r="C394" s="61">
        <v>1</v>
      </c>
      <c r="D394" s="59">
        <f t="shared" si="86"/>
        <v>1097</v>
      </c>
      <c r="E394" s="26">
        <v>8.4600000000000009</v>
      </c>
      <c r="F394" s="24">
        <v>0.33169999999999999</v>
      </c>
      <c r="G394" s="26">
        <v>0.62170000000000003</v>
      </c>
      <c r="H394" s="26">
        <v>8.6582595040000001</v>
      </c>
      <c r="I394" s="24">
        <f t="shared" si="87"/>
        <v>1903.0416666666376</v>
      </c>
      <c r="J394" s="15">
        <v>3.3</v>
      </c>
      <c r="K394" s="24">
        <f t="shared" ref="K394:K457" si="93">E394*$H$1851/H394</f>
        <v>307.25939766196228</v>
      </c>
      <c r="L394" s="24">
        <f t="shared" ref="L394:L457" si="94">F394*$H$1851/H394</f>
        <v>12.047038085635092</v>
      </c>
      <c r="M394" s="23">
        <f t="shared" si="88"/>
        <v>1558.8435404792162</v>
      </c>
      <c r="N394" s="24">
        <f t="shared" ref="N394:N457" si="95">G394*$H$1851/H394</f>
        <v>22.579570629603069</v>
      </c>
      <c r="O394" s="23">
        <f t="shared" ref="O394:O457" si="96">N394*(M394/K394)</f>
        <v>114.55473157398684</v>
      </c>
      <c r="P394" s="42">
        <f t="shared" si="90"/>
        <v>20.318132053828496</v>
      </c>
      <c r="Q394" s="25"/>
      <c r="R394" s="41">
        <f t="shared" si="91"/>
        <v>23.933621799528503</v>
      </c>
      <c r="S394" s="41"/>
      <c r="T394" s="40">
        <f t="shared" si="92"/>
        <v>2.5461515467494582E-2</v>
      </c>
      <c r="U394" s="15">
        <f t="shared" ref="U394:U457" si="97">((J394/J395+J394/1200+((1+J395/1200)^(-119))*(1-J394/J395)))</f>
        <v>1.0020463053528761</v>
      </c>
      <c r="V394" s="15">
        <f t="shared" si="89"/>
        <v>5.8396210259463937</v>
      </c>
      <c r="W394" s="13">
        <f t="shared" ref="W394:W457" si="98">(($M514/$M394)^(1/10)-1)</f>
        <v>4.5228650779211454E-2</v>
      </c>
      <c r="X394" s="13">
        <f t="shared" ref="X394:X457" si="99">(($V514/$V394)^(1/10)-1)</f>
        <v>1.5580471861217804E-2</v>
      </c>
      <c r="Y394" s="13">
        <f t="shared" ref="Y394:Y457" si="100">W394-X394</f>
        <v>2.9648178917993651E-2</v>
      </c>
      <c r="AB394" s="39"/>
      <c r="AC394" s="39"/>
    </row>
    <row r="395" spans="1:29">
      <c r="A395" s="60">
        <v>1903.02</v>
      </c>
      <c r="B395" s="61">
        <f t="shared" ref="B395:B458" si="101">VALUE(LEFT(A395, 4))</f>
        <v>1903</v>
      </c>
      <c r="C395" s="61">
        <v>2</v>
      </c>
      <c r="D395" s="59">
        <f t="shared" ref="D395:D458" si="102">DATE(B395, VALUE(C395), 1)</f>
        <v>1128</v>
      </c>
      <c r="E395" s="26">
        <v>8.41</v>
      </c>
      <c r="F395" s="24">
        <v>0.33329999999999999</v>
      </c>
      <c r="G395" s="26">
        <v>0.61329999999999996</v>
      </c>
      <c r="H395" s="26">
        <v>8.6582595040000001</v>
      </c>
      <c r="I395" s="24">
        <f t="shared" ref="I395:I458" si="103">I394+1/12</f>
        <v>1903.1249999999709</v>
      </c>
      <c r="J395" s="15">
        <f>J394*11/12+J406*1/12</f>
        <v>3.3083333333333331</v>
      </c>
      <c r="K395" s="24">
        <f t="shared" si="93"/>
        <v>305.44344377507127</v>
      </c>
      <c r="L395" s="24">
        <f t="shared" si="94"/>
        <v>12.105148610015606</v>
      </c>
      <c r="M395" s="23">
        <f t="shared" ref="M395:M458" si="104">M394*((K395+(L395/12))/K394)</f>
        <v>1554.7483516273073</v>
      </c>
      <c r="N395" s="24">
        <f t="shared" si="95"/>
        <v>22.274490376605371</v>
      </c>
      <c r="O395" s="23">
        <f t="shared" si="96"/>
        <v>113.38016219417685</v>
      </c>
      <c r="P395" s="42">
        <f t="shared" si="90"/>
        <v>20.107051517552815</v>
      </c>
      <c r="Q395" s="25"/>
      <c r="R395" s="41">
        <f t="shared" si="91"/>
        <v>23.668501052173443</v>
      </c>
      <c r="S395" s="41"/>
      <c r="T395" s="40">
        <f t="shared" si="92"/>
        <v>2.4686947627897783E-2</v>
      </c>
      <c r="U395" s="15">
        <f t="shared" si="97"/>
        <v>1.0020535263183528</v>
      </c>
      <c r="V395" s="15">
        <f t="shared" ref="V395:V458" si="105">V394*U394*H394/H395</f>
        <v>5.8515706737105555</v>
      </c>
      <c r="W395" s="13">
        <f t="shared" si="98"/>
        <v>4.2196792368551339E-2</v>
      </c>
      <c r="X395" s="13">
        <f t="shared" si="99"/>
        <v>1.5944643441854867E-2</v>
      </c>
      <c r="Y395" s="13">
        <f t="shared" si="100"/>
        <v>2.6252148926696472E-2</v>
      </c>
      <c r="AB395" s="39"/>
      <c r="AC395" s="39"/>
    </row>
    <row r="396" spans="1:29">
      <c r="A396" s="60">
        <v>1903.03</v>
      </c>
      <c r="B396" s="61">
        <f t="shared" si="101"/>
        <v>1903</v>
      </c>
      <c r="C396" s="61">
        <v>3</v>
      </c>
      <c r="D396" s="59">
        <f t="shared" si="102"/>
        <v>1156</v>
      </c>
      <c r="E396" s="26">
        <v>8.08</v>
      </c>
      <c r="F396" s="24">
        <v>0.33500000000000002</v>
      </c>
      <c r="G396" s="26">
        <v>0.60499999999999998</v>
      </c>
      <c r="H396" s="26">
        <v>8.3728446279999993</v>
      </c>
      <c r="I396" s="24">
        <f t="shared" si="103"/>
        <v>1903.2083333333042</v>
      </c>
      <c r="J396" s="15">
        <f>J394*10/12+J406*2/12</f>
        <v>3.3166666666666664</v>
      </c>
      <c r="K396" s="24">
        <f t="shared" si="93"/>
        <v>303.4615967317817</v>
      </c>
      <c r="L396" s="24">
        <f t="shared" si="94"/>
        <v>12.581637983310255</v>
      </c>
      <c r="M396" s="23">
        <f t="shared" si="104"/>
        <v>1549.9973356524581</v>
      </c>
      <c r="N396" s="24">
        <f t="shared" si="95"/>
        <v>22.722062626575237</v>
      </c>
      <c r="O396" s="23">
        <f t="shared" si="96"/>
        <v>116.05796882051203</v>
      </c>
      <c r="P396" s="42">
        <f t="shared" si="90"/>
        <v>19.884560384872838</v>
      </c>
      <c r="Q396" s="25"/>
      <c r="R396" s="41">
        <f t="shared" si="91"/>
        <v>23.396709569309277</v>
      </c>
      <c r="S396" s="41"/>
      <c r="T396" s="40">
        <f t="shared" si="92"/>
        <v>2.421070445716058E-2</v>
      </c>
      <c r="U396" s="15">
        <f t="shared" si="97"/>
        <v>1.002060747133676</v>
      </c>
      <c r="V396" s="15">
        <f t="shared" si="105"/>
        <v>6.063465926948874</v>
      </c>
      <c r="W396" s="13">
        <f t="shared" si="98"/>
        <v>4.0994966820622203E-2</v>
      </c>
      <c r="X396" s="13">
        <f t="shared" si="99"/>
        <v>1.2905437447038093E-2</v>
      </c>
      <c r="Y396" s="13">
        <f t="shared" si="100"/>
        <v>2.808952937358411E-2</v>
      </c>
      <c r="AB396" s="39"/>
      <c r="AC396" s="39"/>
    </row>
    <row r="397" spans="1:29">
      <c r="A397" s="60">
        <v>1903.04</v>
      </c>
      <c r="B397" s="61">
        <f t="shared" si="101"/>
        <v>1903</v>
      </c>
      <c r="C397" s="61">
        <v>4</v>
      </c>
      <c r="D397" s="59">
        <f t="shared" si="102"/>
        <v>1187</v>
      </c>
      <c r="E397" s="26">
        <v>7.75</v>
      </c>
      <c r="F397" s="24">
        <v>0.3367</v>
      </c>
      <c r="G397" s="26">
        <v>0.59670000000000001</v>
      </c>
      <c r="H397" s="26">
        <v>8.3728446279999993</v>
      </c>
      <c r="I397" s="24">
        <f t="shared" si="103"/>
        <v>1903.2916666666374</v>
      </c>
      <c r="J397" s="15">
        <f>J394*9/12+J406*3/12</f>
        <v>3.3250000000000002</v>
      </c>
      <c r="K397" s="24">
        <f t="shared" si="93"/>
        <v>291.06774439001339</v>
      </c>
      <c r="L397" s="24">
        <f t="shared" si="94"/>
        <v>12.645485101434517</v>
      </c>
      <c r="M397" s="23">
        <f t="shared" si="104"/>
        <v>1492.0754570811962</v>
      </c>
      <c r="N397" s="24">
        <f t="shared" si="95"/>
        <v>22.410338461615609</v>
      </c>
      <c r="O397" s="23">
        <f t="shared" si="96"/>
        <v>114.8801839019806</v>
      </c>
      <c r="P397" s="42">
        <f t="shared" si="90"/>
        <v>18.980022601826271</v>
      </c>
      <c r="Q397" s="25"/>
      <c r="R397" s="41">
        <f t="shared" si="91"/>
        <v>22.326326741828467</v>
      </c>
      <c r="S397" s="41"/>
      <c r="T397" s="40">
        <f t="shared" si="92"/>
        <v>2.7760581705718157E-2</v>
      </c>
      <c r="U397" s="15">
        <f t="shared" si="97"/>
        <v>1.0020679677989401</v>
      </c>
      <c r="V397" s="15">
        <f t="shared" si="105"/>
        <v>6.0759611969779757</v>
      </c>
      <c r="W397" s="13">
        <f t="shared" si="98"/>
        <v>4.5322863193172802E-2</v>
      </c>
      <c r="X397" s="13">
        <f t="shared" si="99"/>
        <v>1.3263567777560104E-2</v>
      </c>
      <c r="Y397" s="13">
        <f t="shared" si="100"/>
        <v>3.2059295415612699E-2</v>
      </c>
      <c r="AB397" s="39"/>
      <c r="AC397" s="39"/>
    </row>
    <row r="398" spans="1:29">
      <c r="A398" s="60">
        <v>1903.05</v>
      </c>
      <c r="B398" s="61">
        <f t="shared" si="101"/>
        <v>1903</v>
      </c>
      <c r="C398" s="61">
        <v>5</v>
      </c>
      <c r="D398" s="59">
        <f t="shared" si="102"/>
        <v>1217</v>
      </c>
      <c r="E398" s="26">
        <v>7.6</v>
      </c>
      <c r="F398" s="24">
        <v>0.33829999999999999</v>
      </c>
      <c r="G398" s="26">
        <v>0.58830000000000005</v>
      </c>
      <c r="H398" s="26">
        <v>8.18251405</v>
      </c>
      <c r="I398" s="24">
        <f t="shared" si="103"/>
        <v>1903.3749999999707</v>
      </c>
      <c r="J398" s="15">
        <f>J394*8/12+J406*4/12</f>
        <v>3.333333333333333</v>
      </c>
      <c r="K398" s="24">
        <f t="shared" si="93"/>
        <v>292.07355898154555</v>
      </c>
      <c r="L398" s="24">
        <f t="shared" si="94"/>
        <v>13.001116447823271</v>
      </c>
      <c r="M398" s="23">
        <f t="shared" si="104"/>
        <v>1502.7853527109455</v>
      </c>
      <c r="N398" s="24">
        <f t="shared" si="95"/>
        <v>22.608799309058327</v>
      </c>
      <c r="O398" s="23">
        <f t="shared" si="96"/>
        <v>116.32745039471703</v>
      </c>
      <c r="P398" s="42">
        <f t="shared" si="90"/>
        <v>18.954858723039877</v>
      </c>
      <c r="Q398" s="25"/>
      <c r="R398" s="41">
        <f t="shared" si="91"/>
        <v>22.29434553241509</v>
      </c>
      <c r="S398" s="41"/>
      <c r="T398" s="40">
        <f t="shared" si="92"/>
        <v>2.6681724642753736E-2</v>
      </c>
      <c r="U398" s="15">
        <f t="shared" si="97"/>
        <v>1.0020751883142376</v>
      </c>
      <c r="V398" s="15">
        <f t="shared" si="105"/>
        <v>6.2301491504801216</v>
      </c>
      <c r="W398" s="13">
        <f t="shared" si="98"/>
        <v>4.3243519709970313E-2</v>
      </c>
      <c r="X398" s="13">
        <f t="shared" si="99"/>
        <v>1.2328983172058772E-2</v>
      </c>
      <c r="Y398" s="13">
        <f t="shared" si="100"/>
        <v>3.0914536537911541E-2</v>
      </c>
      <c r="AB398" s="39"/>
      <c r="AC398" s="39"/>
    </row>
    <row r="399" spans="1:29">
      <c r="A399" s="60">
        <v>1903.06</v>
      </c>
      <c r="B399" s="61">
        <f t="shared" si="101"/>
        <v>1903</v>
      </c>
      <c r="C399" s="61">
        <v>6</v>
      </c>
      <c r="D399" s="59">
        <f t="shared" si="102"/>
        <v>1248</v>
      </c>
      <c r="E399" s="26">
        <v>7.18</v>
      </c>
      <c r="F399" s="24">
        <v>0.34</v>
      </c>
      <c r="G399" s="26">
        <v>0.57999999999999996</v>
      </c>
      <c r="H399" s="26">
        <v>8.18251405</v>
      </c>
      <c r="I399" s="24">
        <f t="shared" si="103"/>
        <v>1903.4583333333039</v>
      </c>
      <c r="J399" s="15">
        <f>J394*7/12+J406*5/12</f>
        <v>3.3416666666666668</v>
      </c>
      <c r="K399" s="24">
        <f t="shared" si="93"/>
        <v>275.93265177467072</v>
      </c>
      <c r="L399" s="24">
        <f t="shared" si="94"/>
        <v>13.066448691279671</v>
      </c>
      <c r="M399" s="23">
        <f t="shared" si="104"/>
        <v>1425.3391777357108</v>
      </c>
      <c r="N399" s="24">
        <f t="shared" si="95"/>
        <v>22.289824238065318</v>
      </c>
      <c r="O399" s="23">
        <f t="shared" si="96"/>
        <v>115.13881937140837</v>
      </c>
      <c r="P399" s="42">
        <f t="shared" si="90"/>
        <v>17.818551722968522</v>
      </c>
      <c r="Q399" s="25"/>
      <c r="R399" s="41">
        <f t="shared" si="91"/>
        <v>20.961154591653781</v>
      </c>
      <c r="S399" s="41"/>
      <c r="T399" s="40">
        <f t="shared" si="92"/>
        <v>3.251612460807788E-2</v>
      </c>
      <c r="U399" s="15">
        <f t="shared" si="97"/>
        <v>1.0020824086796625</v>
      </c>
      <c r="V399" s="15">
        <f t="shared" si="105"/>
        <v>6.2430778831931555</v>
      </c>
      <c r="W399" s="13">
        <f t="shared" si="98"/>
        <v>4.2822850768603038E-2</v>
      </c>
      <c r="X399" s="13">
        <f t="shared" si="99"/>
        <v>1.1643707225901911E-2</v>
      </c>
      <c r="Y399" s="13">
        <f t="shared" si="100"/>
        <v>3.1179143542701127E-2</v>
      </c>
      <c r="AB399" s="39"/>
      <c r="AC399" s="39"/>
    </row>
    <row r="400" spans="1:29">
      <c r="A400" s="60">
        <v>1903.07</v>
      </c>
      <c r="B400" s="61">
        <f t="shared" si="101"/>
        <v>1903</v>
      </c>
      <c r="C400" s="61">
        <v>7</v>
      </c>
      <c r="D400" s="59">
        <f t="shared" si="102"/>
        <v>1278</v>
      </c>
      <c r="E400" s="26">
        <v>6.85</v>
      </c>
      <c r="F400" s="24">
        <v>0.3417</v>
      </c>
      <c r="G400" s="26">
        <v>0.57169999999999999</v>
      </c>
      <c r="H400" s="26">
        <v>8.18251405</v>
      </c>
      <c r="I400" s="24">
        <f t="shared" si="103"/>
        <v>1903.5416666666372</v>
      </c>
      <c r="J400" s="15">
        <f>J394*6/12+J406*6/12</f>
        <v>3.3499999999999996</v>
      </c>
      <c r="K400" s="24">
        <f t="shared" si="93"/>
        <v>263.25051039784034</v>
      </c>
      <c r="L400" s="24">
        <f t="shared" si="94"/>
        <v>13.131780934736069</v>
      </c>
      <c r="M400" s="23">
        <f t="shared" si="104"/>
        <v>1365.4818803030139</v>
      </c>
      <c r="N400" s="24">
        <f t="shared" si="95"/>
        <v>21.970849167072316</v>
      </c>
      <c r="O400" s="23">
        <f t="shared" si="96"/>
        <v>113.96291838966908</v>
      </c>
      <c r="P400" s="42">
        <f t="shared" si="90"/>
        <v>16.918178414766658</v>
      </c>
      <c r="Q400" s="25"/>
      <c r="R400" s="41">
        <f t="shared" si="91"/>
        <v>19.910404565550824</v>
      </c>
      <c r="S400" s="41"/>
      <c r="T400" s="40">
        <f t="shared" si="92"/>
        <v>3.8045952444353791E-2</v>
      </c>
      <c r="U400" s="15">
        <f t="shared" si="97"/>
        <v>1.0020896288953078</v>
      </c>
      <c r="V400" s="15">
        <f t="shared" si="105"/>
        <v>6.256078522764926</v>
      </c>
      <c r="W400" s="13">
        <f t="shared" si="98"/>
        <v>4.816053386810526E-2</v>
      </c>
      <c r="X400" s="13">
        <f t="shared" si="99"/>
        <v>1.0966888103656869E-2</v>
      </c>
      <c r="Y400" s="13">
        <f t="shared" si="100"/>
        <v>3.7193645764448391E-2</v>
      </c>
      <c r="AB400" s="39"/>
      <c r="AC400" s="39"/>
    </row>
    <row r="401" spans="1:29">
      <c r="A401" s="60">
        <v>1903.08</v>
      </c>
      <c r="B401" s="61">
        <f t="shared" si="101"/>
        <v>1903</v>
      </c>
      <c r="C401" s="61">
        <v>8</v>
      </c>
      <c r="D401" s="59">
        <f t="shared" si="102"/>
        <v>1309</v>
      </c>
      <c r="E401" s="26">
        <v>6.63</v>
      </c>
      <c r="F401" s="24">
        <v>0.34329999999999999</v>
      </c>
      <c r="G401" s="26">
        <v>0.56330000000000002</v>
      </c>
      <c r="H401" s="26">
        <v>8.18251405</v>
      </c>
      <c r="I401" s="24">
        <f t="shared" si="103"/>
        <v>1903.6249999999704</v>
      </c>
      <c r="J401" s="15">
        <f>J394*5/12+J406*7/12</f>
        <v>3.3583333333333334</v>
      </c>
      <c r="K401" s="24">
        <f t="shared" si="93"/>
        <v>254.79574947995357</v>
      </c>
      <c r="L401" s="24">
        <f t="shared" si="94"/>
        <v>13.193270105047972</v>
      </c>
      <c r="M401" s="23">
        <f t="shared" si="104"/>
        <v>1327.3297849928933</v>
      </c>
      <c r="N401" s="24">
        <f t="shared" si="95"/>
        <v>21.64803102293482</v>
      </c>
      <c r="O401" s="23">
        <f t="shared" si="96"/>
        <v>112.77298158167373</v>
      </c>
      <c r="P401" s="42">
        <f t="shared" si="90"/>
        <v>16.299118790903499</v>
      </c>
      <c r="Q401" s="25"/>
      <c r="R401" s="41">
        <f t="shared" si="91"/>
        <v>19.194017449266088</v>
      </c>
      <c r="S401" s="41"/>
      <c r="T401" s="40">
        <f t="shared" si="92"/>
        <v>4.4293346247704909E-2</v>
      </c>
      <c r="U401" s="15">
        <f t="shared" si="97"/>
        <v>1.0020968489612667</v>
      </c>
      <c r="V401" s="15">
        <f t="shared" si="105"/>
        <v>6.2691514052174107</v>
      </c>
      <c r="W401" s="13">
        <f t="shared" si="98"/>
        <v>5.4409472760096556E-2</v>
      </c>
      <c r="X401" s="13">
        <f t="shared" si="99"/>
        <v>1.1314192453266925E-2</v>
      </c>
      <c r="Y401" s="13">
        <f t="shared" si="100"/>
        <v>4.3095280306829631E-2</v>
      </c>
      <c r="AB401" s="39"/>
      <c r="AC401" s="39"/>
    </row>
    <row r="402" spans="1:29">
      <c r="A402" s="60">
        <v>1903.09</v>
      </c>
      <c r="B402" s="61">
        <f t="shared" si="101"/>
        <v>1903</v>
      </c>
      <c r="C402" s="61">
        <v>9</v>
      </c>
      <c r="D402" s="59">
        <f t="shared" si="102"/>
        <v>1340</v>
      </c>
      <c r="E402" s="26">
        <v>6.47</v>
      </c>
      <c r="F402" s="24">
        <v>0.34499999999999997</v>
      </c>
      <c r="G402" s="26">
        <v>0.55500000000000005</v>
      </c>
      <c r="H402" s="26">
        <v>8.2776793390000005</v>
      </c>
      <c r="I402" s="24">
        <f t="shared" si="103"/>
        <v>1903.7083333333037</v>
      </c>
      <c r="J402" s="15">
        <f>J394*4/12+J406*8/12</f>
        <v>3.3666666666666663</v>
      </c>
      <c r="K402" s="24">
        <f t="shared" si="93"/>
        <v>245.78823564888035</v>
      </c>
      <c r="L402" s="24">
        <f t="shared" si="94"/>
        <v>13.106173307397793</v>
      </c>
      <c r="M402" s="23">
        <f t="shared" si="104"/>
        <v>1286.0957498818411</v>
      </c>
      <c r="N402" s="24">
        <f t="shared" si="95"/>
        <v>21.083844016248626</v>
      </c>
      <c r="O402" s="23">
        <f t="shared" si="96"/>
        <v>110.32196927116259</v>
      </c>
      <c r="P402" s="42">
        <f t="shared" si="90"/>
        <v>15.654359115196916</v>
      </c>
      <c r="Q402" s="25"/>
      <c r="R402" s="41">
        <f t="shared" si="91"/>
        <v>18.449326201499165</v>
      </c>
      <c r="S402" s="41"/>
      <c r="T402" s="40">
        <f t="shared" si="92"/>
        <v>4.3822618555605944E-2</v>
      </c>
      <c r="U402" s="15">
        <f t="shared" si="97"/>
        <v>1.0021040688776328</v>
      </c>
      <c r="V402" s="15">
        <f t="shared" si="105"/>
        <v>6.2100717230341722</v>
      </c>
      <c r="W402" s="13">
        <f t="shared" si="98"/>
        <v>5.8170825099269408E-2</v>
      </c>
      <c r="X402" s="13">
        <f t="shared" si="99"/>
        <v>1.1812143966502653E-2</v>
      </c>
      <c r="Y402" s="13">
        <f t="shared" si="100"/>
        <v>4.6358681132766755E-2</v>
      </c>
      <c r="AB402" s="39"/>
      <c r="AC402" s="39"/>
    </row>
    <row r="403" spans="1:29">
      <c r="A403" s="60">
        <v>1903.1</v>
      </c>
      <c r="B403" s="61">
        <f t="shared" si="101"/>
        <v>1903</v>
      </c>
      <c r="C403" s="61">
        <v>10</v>
      </c>
      <c r="D403" s="59">
        <f t="shared" si="102"/>
        <v>1370</v>
      </c>
      <c r="E403" s="26">
        <v>6.26</v>
      </c>
      <c r="F403" s="24">
        <v>0.34670000000000001</v>
      </c>
      <c r="G403" s="26">
        <v>0.54669999999999996</v>
      </c>
      <c r="H403" s="26">
        <v>8.18251405</v>
      </c>
      <c r="I403" s="24">
        <f t="shared" si="103"/>
        <v>1903.791666666637</v>
      </c>
      <c r="J403" s="15">
        <f>J394*3/12+J406*9/12</f>
        <v>3.3749999999999996</v>
      </c>
      <c r="K403" s="24">
        <f t="shared" si="93"/>
        <v>240.57637884532568</v>
      </c>
      <c r="L403" s="24">
        <f t="shared" si="94"/>
        <v>13.32393459196077</v>
      </c>
      <c r="M403" s="23">
        <f t="shared" si="104"/>
        <v>1264.6343528412146</v>
      </c>
      <c r="N403" s="24">
        <f t="shared" si="95"/>
        <v>21.010080880948809</v>
      </c>
      <c r="O403" s="23">
        <f t="shared" si="96"/>
        <v>110.4433866930179</v>
      </c>
      <c r="P403" s="42">
        <f t="shared" si="90"/>
        <v>15.252943825778841</v>
      </c>
      <c r="Q403" s="25"/>
      <c r="R403" s="41">
        <f t="shared" si="91"/>
        <v>17.996685085169759</v>
      </c>
      <c r="S403" s="41"/>
      <c r="T403" s="40">
        <f t="shared" si="92"/>
        <v>4.2926511072521607E-2</v>
      </c>
      <c r="U403" s="15">
        <f t="shared" si="97"/>
        <v>1.0021112886444992</v>
      </c>
      <c r="V403" s="15">
        <f t="shared" si="105"/>
        <v>6.2955152541512192</v>
      </c>
      <c r="W403" s="13">
        <f t="shared" si="98"/>
        <v>5.705971582127356E-2</v>
      </c>
      <c r="X403" s="13">
        <f t="shared" si="99"/>
        <v>1.0984966738773583E-2</v>
      </c>
      <c r="Y403" s="13">
        <f t="shared" si="100"/>
        <v>4.6074749082499977E-2</v>
      </c>
      <c r="AB403" s="39"/>
      <c r="AC403" s="39"/>
    </row>
    <row r="404" spans="1:29">
      <c r="A404" s="60">
        <v>1903.11</v>
      </c>
      <c r="B404" s="61">
        <f t="shared" si="101"/>
        <v>1903</v>
      </c>
      <c r="C404" s="61">
        <v>11</v>
      </c>
      <c r="D404" s="59">
        <f t="shared" si="102"/>
        <v>1401</v>
      </c>
      <c r="E404" s="26">
        <v>6.28</v>
      </c>
      <c r="F404" s="24">
        <v>0.3483</v>
      </c>
      <c r="G404" s="26">
        <v>0.5383</v>
      </c>
      <c r="H404" s="26">
        <v>8.0873811569999994</v>
      </c>
      <c r="I404" s="24">
        <f t="shared" si="103"/>
        <v>1903.8749999999702</v>
      </c>
      <c r="J404" s="15">
        <f>J394*2/12+J406*10/12</f>
        <v>3.3833333333333333</v>
      </c>
      <c r="K404" s="24">
        <f t="shared" si="93"/>
        <v>244.18396532364653</v>
      </c>
      <c r="L404" s="24">
        <f t="shared" si="94"/>
        <v>13.542878204176128</v>
      </c>
      <c r="M404" s="23">
        <f t="shared" si="104"/>
        <v>1289.5308544755653</v>
      </c>
      <c r="N404" s="24">
        <f t="shared" si="95"/>
        <v>20.930609639127216</v>
      </c>
      <c r="O404" s="23">
        <f t="shared" si="96"/>
        <v>110.53414951659182</v>
      </c>
      <c r="P404" s="42">
        <f t="shared" si="90"/>
        <v>15.407877534297898</v>
      </c>
      <c r="Q404" s="25"/>
      <c r="R404" s="41">
        <f t="shared" si="91"/>
        <v>18.201733318104168</v>
      </c>
      <c r="S404" s="41"/>
      <c r="T404" s="40">
        <f t="shared" si="92"/>
        <v>4.3663530682750314E-2</v>
      </c>
      <c r="U404" s="15">
        <f t="shared" si="97"/>
        <v>1.0021185082619586</v>
      </c>
      <c r="V404" s="15">
        <f t="shared" si="105"/>
        <v>6.3830182019043216</v>
      </c>
      <c r="W404" s="13">
        <f t="shared" si="98"/>
        <v>5.1762194501096648E-2</v>
      </c>
      <c r="X404" s="13">
        <f t="shared" si="99"/>
        <v>9.1380495102946213E-3</v>
      </c>
      <c r="Y404" s="13">
        <f t="shared" si="100"/>
        <v>4.2624144990802026E-2</v>
      </c>
      <c r="AB404" s="39"/>
      <c r="AC404" s="39"/>
    </row>
    <row r="405" spans="1:29">
      <c r="A405" s="60">
        <v>1903.12</v>
      </c>
      <c r="B405" s="61">
        <f t="shared" si="101"/>
        <v>1903</v>
      </c>
      <c r="C405" s="61">
        <v>12</v>
      </c>
      <c r="D405" s="59">
        <f t="shared" si="102"/>
        <v>1431</v>
      </c>
      <c r="E405" s="26">
        <v>6.57</v>
      </c>
      <c r="F405" s="24">
        <v>0.35</v>
      </c>
      <c r="G405" s="26">
        <v>0.53</v>
      </c>
      <c r="H405" s="26">
        <v>8.0873811569999994</v>
      </c>
      <c r="I405" s="24">
        <f t="shared" si="103"/>
        <v>1903.9583333333035</v>
      </c>
      <c r="J405" s="15">
        <f>J394*1/12+J406*11/12</f>
        <v>3.3916666666666666</v>
      </c>
      <c r="K405" s="24">
        <f t="shared" si="93"/>
        <v>255.45997646120347</v>
      </c>
      <c r="L405" s="24">
        <f t="shared" si="94"/>
        <v>13.608978959120428</v>
      </c>
      <c r="M405" s="23">
        <f t="shared" si="104"/>
        <v>1355.0683169575373</v>
      </c>
      <c r="N405" s="24">
        <f t="shared" si="95"/>
        <v>20.607882423810935</v>
      </c>
      <c r="O405" s="23">
        <f t="shared" si="96"/>
        <v>109.31296925228231</v>
      </c>
      <c r="P405" s="42">
        <f t="shared" si="90"/>
        <v>16.042894140050144</v>
      </c>
      <c r="Q405" s="25"/>
      <c r="R405" s="41">
        <f t="shared" si="91"/>
        <v>18.972073171795234</v>
      </c>
      <c r="S405" s="41"/>
      <c r="T405" s="40">
        <f t="shared" si="92"/>
        <v>4.2371395043465841E-2</v>
      </c>
      <c r="U405" s="15">
        <f t="shared" si="97"/>
        <v>1.0021257277301043</v>
      </c>
      <c r="V405" s="15">
        <f t="shared" si="105"/>
        <v>6.396540678701288</v>
      </c>
      <c r="W405" s="13">
        <f t="shared" si="98"/>
        <v>4.799279335741069E-2</v>
      </c>
      <c r="X405" s="13">
        <f t="shared" si="99"/>
        <v>1.0479569279762124E-2</v>
      </c>
      <c r="Y405" s="13">
        <f t="shared" si="100"/>
        <v>3.7513224077648566E-2</v>
      </c>
      <c r="AB405" s="39"/>
      <c r="AC405" s="39"/>
    </row>
    <row r="406" spans="1:29">
      <c r="A406" s="60">
        <v>1904.01</v>
      </c>
      <c r="B406" s="61">
        <f t="shared" si="101"/>
        <v>1904</v>
      </c>
      <c r="C406" s="61">
        <v>1</v>
      </c>
      <c r="D406" s="59">
        <f t="shared" si="102"/>
        <v>1462</v>
      </c>
      <c r="E406" s="26">
        <v>6.68</v>
      </c>
      <c r="F406" s="24">
        <v>0.34670000000000001</v>
      </c>
      <c r="G406" s="26">
        <v>0.52669999999999995</v>
      </c>
      <c r="H406" s="26">
        <v>8.2776793390000005</v>
      </c>
      <c r="I406" s="24">
        <f t="shared" si="103"/>
        <v>1904.0416666666367</v>
      </c>
      <c r="J406" s="15">
        <v>3.4</v>
      </c>
      <c r="K406" s="24">
        <f t="shared" si="93"/>
        <v>253.76590635773118</v>
      </c>
      <c r="L406" s="24">
        <f t="shared" si="94"/>
        <v>13.170754451231346</v>
      </c>
      <c r="M406" s="23">
        <f t="shared" si="104"/>
        <v>1351.9041890074636</v>
      </c>
      <c r="N406" s="24">
        <f t="shared" si="95"/>
        <v>20.008757915960629</v>
      </c>
      <c r="O406" s="23">
        <f t="shared" si="96"/>
        <v>106.59400244763937</v>
      </c>
      <c r="P406" s="42">
        <f t="shared" si="90"/>
        <v>15.861833914033639</v>
      </c>
      <c r="Q406" s="25"/>
      <c r="R406" s="41">
        <f t="shared" si="91"/>
        <v>18.777066213619015</v>
      </c>
      <c r="S406" s="41"/>
      <c r="T406" s="40">
        <f t="shared" si="92"/>
        <v>4.8148955439236474E-2</v>
      </c>
      <c r="U406" s="15">
        <f t="shared" si="97"/>
        <v>1.0022729803355197</v>
      </c>
      <c r="V406" s="15">
        <f t="shared" si="105"/>
        <v>6.2627732980656674</v>
      </c>
      <c r="W406" s="13">
        <f t="shared" si="98"/>
        <v>5.2959499179030312E-2</v>
      </c>
      <c r="X406" s="13">
        <f t="shared" si="99"/>
        <v>1.3167700236935698E-2</v>
      </c>
      <c r="Y406" s="13">
        <f t="shared" si="100"/>
        <v>3.9791798942094614E-2</v>
      </c>
      <c r="AB406" s="39"/>
      <c r="AC406" s="39"/>
    </row>
    <row r="407" spans="1:29">
      <c r="A407" s="60">
        <v>1904.02</v>
      </c>
      <c r="B407" s="61">
        <f t="shared" si="101"/>
        <v>1904</v>
      </c>
      <c r="C407" s="61">
        <v>2</v>
      </c>
      <c r="D407" s="59">
        <f t="shared" si="102"/>
        <v>1493</v>
      </c>
      <c r="E407" s="26">
        <v>6.5</v>
      </c>
      <c r="F407" s="24">
        <v>0.34329999999999999</v>
      </c>
      <c r="G407" s="26">
        <v>0.52329999999999999</v>
      </c>
      <c r="H407" s="26">
        <v>8.4679289260000008</v>
      </c>
      <c r="I407" s="24">
        <f t="shared" si="103"/>
        <v>1904.12499999997</v>
      </c>
      <c r="J407" s="15">
        <f>J406*11/12+J418*1/12</f>
        <v>3.4066666666666667</v>
      </c>
      <c r="K407" s="24">
        <f t="shared" si="93"/>
        <v>241.38015539125701</v>
      </c>
      <c r="L407" s="24">
        <f t="shared" si="94"/>
        <v>12.748585745510542</v>
      </c>
      <c r="M407" s="23">
        <f t="shared" si="104"/>
        <v>1291.5804443306397</v>
      </c>
      <c r="N407" s="24">
        <f t="shared" si="95"/>
        <v>19.432959279422278</v>
      </c>
      <c r="O407" s="23">
        <f t="shared" si="96"/>
        <v>103.98216100280366</v>
      </c>
      <c r="P407" s="42">
        <f t="shared" si="90"/>
        <v>15.021498380331437</v>
      </c>
      <c r="Q407" s="25"/>
      <c r="R407" s="41">
        <f t="shared" si="91"/>
        <v>17.803035506120384</v>
      </c>
      <c r="S407" s="41"/>
      <c r="T407" s="40">
        <f t="shared" si="92"/>
        <v>5.5357023109160582E-2</v>
      </c>
      <c r="U407" s="15">
        <f t="shared" si="97"/>
        <v>1.0022787117439262</v>
      </c>
      <c r="V407" s="15">
        <f t="shared" si="105"/>
        <v>6.1359824441953936</v>
      </c>
      <c r="W407" s="13">
        <f t="shared" si="98"/>
        <v>6.0712674787184451E-2</v>
      </c>
      <c r="X407" s="13">
        <f t="shared" si="99"/>
        <v>1.6559863540962727E-2</v>
      </c>
      <c r="Y407" s="13">
        <f t="shared" si="100"/>
        <v>4.4152811246221724E-2</v>
      </c>
      <c r="AB407" s="39"/>
      <c r="AC407" s="39"/>
    </row>
    <row r="408" spans="1:29">
      <c r="A408" s="60">
        <v>1904.03</v>
      </c>
      <c r="B408" s="61">
        <f t="shared" si="101"/>
        <v>1904</v>
      </c>
      <c r="C408" s="61">
        <v>3</v>
      </c>
      <c r="D408" s="59">
        <f t="shared" si="102"/>
        <v>1522</v>
      </c>
      <c r="E408" s="26">
        <v>6.48</v>
      </c>
      <c r="F408" s="24">
        <v>0.34</v>
      </c>
      <c r="G408" s="26">
        <v>0.52</v>
      </c>
      <c r="H408" s="26">
        <v>8.3728446279999993</v>
      </c>
      <c r="I408" s="24">
        <f t="shared" si="103"/>
        <v>1904.2083333333032</v>
      </c>
      <c r="J408" s="15">
        <f>J406*10/12+J418*2/12</f>
        <v>3.4133333333333336</v>
      </c>
      <c r="K408" s="24">
        <f t="shared" si="93"/>
        <v>243.37019143835957</v>
      </c>
      <c r="L408" s="24">
        <f t="shared" si="94"/>
        <v>12.7694236248522</v>
      </c>
      <c r="M408" s="23">
        <f t="shared" si="104"/>
        <v>1307.9226596030294</v>
      </c>
      <c r="N408" s="24">
        <f t="shared" si="95"/>
        <v>19.529706720362185</v>
      </c>
      <c r="O408" s="23">
        <f t="shared" si="96"/>
        <v>104.95675663481099</v>
      </c>
      <c r="P408" s="42">
        <f t="shared" si="90"/>
        <v>15.081930176258865</v>
      </c>
      <c r="Q408" s="25"/>
      <c r="R408" s="41">
        <f t="shared" si="91"/>
        <v>17.896547323807205</v>
      </c>
      <c r="S408" s="41"/>
      <c r="T408" s="40">
        <f t="shared" si="92"/>
        <v>5.6792722066092108E-2</v>
      </c>
      <c r="U408" s="15">
        <f t="shared" si="97"/>
        <v>1.0022844430760081</v>
      </c>
      <c r="V408" s="15">
        <f t="shared" si="105"/>
        <v>6.2198052477957502</v>
      </c>
      <c r="W408" s="13">
        <f t="shared" si="98"/>
        <v>5.7855251797339635E-2</v>
      </c>
      <c r="X408" s="13">
        <f t="shared" si="99"/>
        <v>1.5478709372075405E-2</v>
      </c>
      <c r="Y408" s="13">
        <f t="shared" si="100"/>
        <v>4.237654242526423E-2</v>
      </c>
      <c r="AB408" s="39"/>
      <c r="AC408" s="39"/>
    </row>
    <row r="409" spans="1:29">
      <c r="A409" s="60">
        <v>1904.04</v>
      </c>
      <c r="B409" s="61">
        <f t="shared" si="101"/>
        <v>1904</v>
      </c>
      <c r="C409" s="61">
        <v>4</v>
      </c>
      <c r="D409" s="59">
        <f t="shared" si="102"/>
        <v>1553</v>
      </c>
      <c r="E409" s="26">
        <v>6.64</v>
      </c>
      <c r="F409" s="24">
        <v>0.3367</v>
      </c>
      <c r="G409" s="26">
        <v>0.51670000000000005</v>
      </c>
      <c r="H409" s="26">
        <v>8.2776793390000005</v>
      </c>
      <c r="I409" s="24">
        <f t="shared" si="103"/>
        <v>1904.2916666666365</v>
      </c>
      <c r="J409" s="15">
        <f>J406*9/12+J418*3/12</f>
        <v>3.42</v>
      </c>
      <c r="K409" s="24">
        <f t="shared" si="93"/>
        <v>252.24635003223577</v>
      </c>
      <c r="L409" s="24">
        <f t="shared" si="94"/>
        <v>12.790865369857498</v>
      </c>
      <c r="M409" s="23">
        <f t="shared" si="104"/>
        <v>1361.3534054395357</v>
      </c>
      <c r="N409" s="24">
        <f t="shared" si="95"/>
        <v>19.628868834586783</v>
      </c>
      <c r="O409" s="23">
        <f t="shared" si="96"/>
        <v>105.93543743834459</v>
      </c>
      <c r="P409" s="42">
        <f t="shared" si="90"/>
        <v>15.565490611691486</v>
      </c>
      <c r="Q409" s="25"/>
      <c r="R409" s="41">
        <f t="shared" si="91"/>
        <v>18.490327058739744</v>
      </c>
      <c r="S409" s="41"/>
      <c r="T409" s="40">
        <f t="shared" si="92"/>
        <v>5.3495648241962658E-2</v>
      </c>
      <c r="U409" s="15">
        <f t="shared" si="97"/>
        <v>1.0022901743318027</v>
      </c>
      <c r="V409" s="15">
        <f t="shared" si="105"/>
        <v>6.3056840955359981</v>
      </c>
      <c r="W409" s="13">
        <f t="shared" si="98"/>
        <v>5.2630836776946355E-2</v>
      </c>
      <c r="X409" s="13">
        <f t="shared" si="99"/>
        <v>1.5414992283073303E-2</v>
      </c>
      <c r="Y409" s="13">
        <f t="shared" si="100"/>
        <v>3.7215844493873051E-2</v>
      </c>
      <c r="AB409" s="39"/>
      <c r="AC409" s="39"/>
    </row>
    <row r="410" spans="1:29">
      <c r="A410" s="60">
        <v>1904.05</v>
      </c>
      <c r="B410" s="61">
        <f t="shared" si="101"/>
        <v>1904</v>
      </c>
      <c r="C410" s="61">
        <v>5</v>
      </c>
      <c r="D410" s="59">
        <f t="shared" si="102"/>
        <v>1583</v>
      </c>
      <c r="E410" s="26">
        <v>6.5</v>
      </c>
      <c r="F410" s="24">
        <v>0.33329999999999999</v>
      </c>
      <c r="G410" s="26">
        <v>0.51329999999999998</v>
      </c>
      <c r="H410" s="26">
        <v>8.0873811569999994</v>
      </c>
      <c r="I410" s="24">
        <f t="shared" si="103"/>
        <v>1904.3749999999698</v>
      </c>
      <c r="J410" s="15">
        <f>J406*8/12+J418*4/12</f>
        <v>3.4266666666666667</v>
      </c>
      <c r="K410" s="24">
        <f t="shared" si="93"/>
        <v>252.73818066937937</v>
      </c>
      <c r="L410" s="24">
        <f t="shared" si="94"/>
        <v>12.959636248785253</v>
      </c>
      <c r="M410" s="23">
        <f t="shared" si="104"/>
        <v>1369.8362862590729</v>
      </c>
      <c r="N410" s="24">
        <f t="shared" si="95"/>
        <v>19.958539713475755</v>
      </c>
      <c r="O410" s="23">
        <f t="shared" si="96"/>
        <v>108.17491780565877</v>
      </c>
      <c r="P410" s="42">
        <f t="shared" si="90"/>
        <v>15.525820896254638</v>
      </c>
      <c r="Q410" s="25"/>
      <c r="R410" s="41">
        <f t="shared" si="91"/>
        <v>18.464783283770856</v>
      </c>
      <c r="S410" s="41"/>
      <c r="T410" s="40">
        <f t="shared" si="92"/>
        <v>5.1215587134438537E-2</v>
      </c>
      <c r="U410" s="15">
        <f t="shared" si="97"/>
        <v>1.0022959055113485</v>
      </c>
      <c r="V410" s="15">
        <f t="shared" si="105"/>
        <v>6.4688394013659458</v>
      </c>
      <c r="W410" s="13">
        <f t="shared" si="98"/>
        <v>5.2042026397904007E-2</v>
      </c>
      <c r="X410" s="13">
        <f t="shared" si="99"/>
        <v>1.2094047598224078E-2</v>
      </c>
      <c r="Y410" s="13">
        <f t="shared" si="100"/>
        <v>3.9947978799679928E-2</v>
      </c>
      <c r="AB410" s="39"/>
      <c r="AC410" s="39"/>
    </row>
    <row r="411" spans="1:29">
      <c r="A411" s="60">
        <v>1904.06</v>
      </c>
      <c r="B411" s="61">
        <f t="shared" si="101"/>
        <v>1904</v>
      </c>
      <c r="C411" s="61">
        <v>6</v>
      </c>
      <c r="D411" s="59">
        <f t="shared" si="102"/>
        <v>1614</v>
      </c>
      <c r="E411" s="26">
        <v>6.51</v>
      </c>
      <c r="F411" s="24">
        <v>0.33</v>
      </c>
      <c r="G411" s="26">
        <v>0.51</v>
      </c>
      <c r="H411" s="26">
        <v>8.0873811569999994</v>
      </c>
      <c r="I411" s="24">
        <f t="shared" si="103"/>
        <v>1904.458333333303</v>
      </c>
      <c r="J411" s="15">
        <f>J406*7/12+J418*5/12</f>
        <v>3.4333333333333336</v>
      </c>
      <c r="K411" s="24">
        <f t="shared" si="93"/>
        <v>253.12700863963994</v>
      </c>
      <c r="L411" s="24">
        <f t="shared" si="94"/>
        <v>12.83132301859926</v>
      </c>
      <c r="M411" s="23">
        <f t="shared" si="104"/>
        <v>1377.7391879105676</v>
      </c>
      <c r="N411" s="24">
        <f t="shared" si="95"/>
        <v>19.830226483289767</v>
      </c>
      <c r="O411" s="23">
        <f t="shared" si="96"/>
        <v>107.93348476718734</v>
      </c>
      <c r="P411" s="42">
        <f t="shared" si="90"/>
        <v>15.474433638652656</v>
      </c>
      <c r="Q411" s="25"/>
      <c r="R411" s="41">
        <f t="shared" si="91"/>
        <v>18.424664376078876</v>
      </c>
      <c r="S411" s="41"/>
      <c r="T411" s="40">
        <f t="shared" si="92"/>
        <v>5.1362808313555268E-2</v>
      </c>
      <c r="U411" s="15">
        <f t="shared" si="97"/>
        <v>1.0023016366146833</v>
      </c>
      <c r="V411" s="15">
        <f t="shared" si="105"/>
        <v>6.4836912453995703</v>
      </c>
      <c r="W411" s="13">
        <f t="shared" si="98"/>
        <v>5.140481907663319E-2</v>
      </c>
      <c r="X411" s="13">
        <f t="shared" si="99"/>
        <v>1.2159952916464434E-2</v>
      </c>
      <c r="Y411" s="13">
        <f t="shared" si="100"/>
        <v>3.9244866160168757E-2</v>
      </c>
      <c r="AB411" s="39"/>
      <c r="AC411" s="39"/>
    </row>
    <row r="412" spans="1:29">
      <c r="A412" s="60">
        <v>1904.07</v>
      </c>
      <c r="B412" s="61">
        <f t="shared" si="101"/>
        <v>1904</v>
      </c>
      <c r="C412" s="61">
        <v>7</v>
      </c>
      <c r="D412" s="59">
        <f t="shared" si="102"/>
        <v>1644</v>
      </c>
      <c r="E412" s="26">
        <v>6.78</v>
      </c>
      <c r="F412" s="24">
        <v>0.32669999999999999</v>
      </c>
      <c r="G412" s="26">
        <v>0.50670000000000004</v>
      </c>
      <c r="H412" s="26">
        <v>8.0873811569999994</v>
      </c>
      <c r="I412" s="24">
        <f t="shared" si="103"/>
        <v>1904.5416666666363</v>
      </c>
      <c r="J412" s="15">
        <f>J406*6/12+J418*6/12</f>
        <v>3.44</v>
      </c>
      <c r="K412" s="24">
        <f t="shared" si="93"/>
        <v>263.62536383667572</v>
      </c>
      <c r="L412" s="24">
        <f t="shared" si="94"/>
        <v>12.703009788413269</v>
      </c>
      <c r="M412" s="23">
        <f t="shared" si="104"/>
        <v>1440.6421879300328</v>
      </c>
      <c r="N412" s="24">
        <f t="shared" si="95"/>
        <v>19.701913253103776</v>
      </c>
      <c r="O412" s="23">
        <f t="shared" si="96"/>
        <v>107.66569271742591</v>
      </c>
      <c r="P412" s="42">
        <f t="shared" si="90"/>
        <v>16.036401629624109</v>
      </c>
      <c r="Q412" s="25"/>
      <c r="R412" s="41">
        <f t="shared" si="91"/>
        <v>19.112780970977081</v>
      </c>
      <c r="S412" s="41"/>
      <c r="T412" s="40">
        <f t="shared" si="92"/>
        <v>4.9031550047606169E-2</v>
      </c>
      <c r="U412" s="15">
        <f t="shared" si="97"/>
        <v>1.0023073676418448</v>
      </c>
      <c r="V412" s="15">
        <f t="shared" si="105"/>
        <v>6.4986143465682833</v>
      </c>
      <c r="W412" s="13">
        <f t="shared" si="98"/>
        <v>4.0233499138025541E-2</v>
      </c>
      <c r="X412" s="13">
        <f t="shared" si="99"/>
        <v>1.1209051360418165E-2</v>
      </c>
      <c r="Y412" s="13">
        <f t="shared" si="100"/>
        <v>2.9024447777607376E-2</v>
      </c>
      <c r="AB412" s="39"/>
      <c r="AC412" s="39"/>
    </row>
    <row r="413" spans="1:29">
      <c r="A413" s="60">
        <v>1904.08</v>
      </c>
      <c r="B413" s="61">
        <f t="shared" si="101"/>
        <v>1904</v>
      </c>
      <c r="C413" s="61">
        <v>8</v>
      </c>
      <c r="D413" s="59">
        <f t="shared" si="102"/>
        <v>1675</v>
      </c>
      <c r="E413" s="26">
        <v>7.01</v>
      </c>
      <c r="F413" s="24">
        <v>0.32329999999999998</v>
      </c>
      <c r="G413" s="26">
        <v>0.50329999999999997</v>
      </c>
      <c r="H413" s="26">
        <v>8.18251405</v>
      </c>
      <c r="I413" s="24">
        <f t="shared" si="103"/>
        <v>1904.6249999999695</v>
      </c>
      <c r="J413" s="15">
        <f>J406*5/12+J418*7/12</f>
        <v>3.4466666666666663</v>
      </c>
      <c r="K413" s="24">
        <f t="shared" si="93"/>
        <v>269.39942742903088</v>
      </c>
      <c r="L413" s="24">
        <f t="shared" si="94"/>
        <v>12.424655476149168</v>
      </c>
      <c r="M413" s="23">
        <f t="shared" si="104"/>
        <v>1477.8540215523908</v>
      </c>
      <c r="N413" s="24">
        <f t="shared" si="95"/>
        <v>19.342187136238405</v>
      </c>
      <c r="O413" s="23">
        <f t="shared" si="96"/>
        <v>106.10612397251329</v>
      </c>
      <c r="P413" s="42">
        <f t="shared" si="90"/>
        <v>16.304651978851034</v>
      </c>
      <c r="Q413" s="25"/>
      <c r="R413" s="41">
        <f t="shared" si="91"/>
        <v>19.449753427953691</v>
      </c>
      <c r="S413" s="41"/>
      <c r="T413" s="40">
        <f t="shared" si="92"/>
        <v>4.6216957947900691E-2</v>
      </c>
      <c r="U413" s="15">
        <f t="shared" si="97"/>
        <v>1.0023130985928717</v>
      </c>
      <c r="V413" s="15">
        <f t="shared" si="105"/>
        <v>6.4378794444359091</v>
      </c>
      <c r="W413" s="13">
        <f t="shared" si="98"/>
        <v>3.6024747280043456E-2</v>
      </c>
      <c r="X413" s="13">
        <f t="shared" si="99"/>
        <v>1.0455272278984129E-2</v>
      </c>
      <c r="Y413" s="13">
        <f t="shared" si="100"/>
        <v>2.5569475001059327E-2</v>
      </c>
      <c r="AB413" s="39"/>
      <c r="AC413" s="39"/>
    </row>
    <row r="414" spans="1:29">
      <c r="A414" s="60">
        <v>1904.09</v>
      </c>
      <c r="B414" s="61">
        <f t="shared" si="101"/>
        <v>1904</v>
      </c>
      <c r="C414" s="61">
        <v>9</v>
      </c>
      <c r="D414" s="59">
        <f t="shared" si="102"/>
        <v>1706</v>
      </c>
      <c r="E414" s="26">
        <v>7.32</v>
      </c>
      <c r="F414" s="24">
        <v>0.32</v>
      </c>
      <c r="G414" s="26">
        <v>0.5</v>
      </c>
      <c r="H414" s="26">
        <v>8.2776793390000005</v>
      </c>
      <c r="I414" s="24">
        <f t="shared" si="103"/>
        <v>1904.7083333333028</v>
      </c>
      <c r="J414" s="15">
        <f>J406*4/12+J418*8/12</f>
        <v>3.4533333333333331</v>
      </c>
      <c r="K414" s="24">
        <f t="shared" si="93"/>
        <v>278.07880756565748</v>
      </c>
      <c r="L414" s="24">
        <f t="shared" si="94"/>
        <v>12.156450603963171</v>
      </c>
      <c r="M414" s="23">
        <f t="shared" si="104"/>
        <v>1531.0240620158515</v>
      </c>
      <c r="N414" s="24">
        <f t="shared" si="95"/>
        <v>18.994454068692452</v>
      </c>
      <c r="O414" s="23">
        <f t="shared" si="96"/>
        <v>104.57814631255818</v>
      </c>
      <c r="P414" s="42">
        <f t="shared" si="90"/>
        <v>16.742600049163688</v>
      </c>
      <c r="Q414" s="25"/>
      <c r="R414" s="41">
        <f t="shared" si="91"/>
        <v>19.988235376712073</v>
      </c>
      <c r="S414" s="41"/>
      <c r="T414" s="40">
        <f t="shared" si="92"/>
        <v>4.4299089228069841E-2</v>
      </c>
      <c r="U414" s="15">
        <f t="shared" si="97"/>
        <v>1.0023188294678009</v>
      </c>
      <c r="V414" s="15">
        <f t="shared" si="105"/>
        <v>6.3785858743571877</v>
      </c>
      <c r="W414" s="13">
        <f t="shared" si="98"/>
        <v>3.2855552495609563E-2</v>
      </c>
      <c r="X414" s="13">
        <f t="shared" si="99"/>
        <v>1.1690229927997953E-2</v>
      </c>
      <c r="Y414" s="13">
        <f t="shared" si="100"/>
        <v>2.1165322567611611E-2</v>
      </c>
      <c r="AB414" s="39"/>
      <c r="AC414" s="39"/>
    </row>
    <row r="415" spans="1:29">
      <c r="A415" s="60">
        <v>1904.1</v>
      </c>
      <c r="B415" s="61">
        <f t="shared" si="101"/>
        <v>1904</v>
      </c>
      <c r="C415" s="61">
        <v>10</v>
      </c>
      <c r="D415" s="59">
        <f t="shared" si="102"/>
        <v>1736</v>
      </c>
      <c r="E415" s="26">
        <v>7.75</v>
      </c>
      <c r="F415" s="24">
        <v>0.31669999999999998</v>
      </c>
      <c r="G415" s="26">
        <v>0.49669999999999997</v>
      </c>
      <c r="H415" s="26">
        <v>8.2776793390000005</v>
      </c>
      <c r="I415" s="24">
        <f t="shared" si="103"/>
        <v>1904.791666666636</v>
      </c>
      <c r="J415" s="15">
        <f>J406*3/12+J418*9/12</f>
        <v>3.46</v>
      </c>
      <c r="K415" s="24">
        <f t="shared" si="93"/>
        <v>294.41403806473306</v>
      </c>
      <c r="L415" s="24">
        <f t="shared" si="94"/>
        <v>12.031087207109799</v>
      </c>
      <c r="M415" s="23">
        <f t="shared" si="104"/>
        <v>1626.4812510008499</v>
      </c>
      <c r="N415" s="24">
        <f t="shared" si="95"/>
        <v>18.869090671839082</v>
      </c>
      <c r="O415" s="23">
        <f t="shared" si="96"/>
        <v>104.24170804801574</v>
      </c>
      <c r="P415" s="42">
        <f t="shared" si="90"/>
        <v>17.633197370821406</v>
      </c>
      <c r="Q415" s="25"/>
      <c r="R415" s="41">
        <f t="shared" si="91"/>
        <v>21.065460476613346</v>
      </c>
      <c r="S415" s="41"/>
      <c r="T415" s="40">
        <f t="shared" si="92"/>
        <v>4.4090692490658764E-2</v>
      </c>
      <c r="U415" s="15">
        <f t="shared" si="97"/>
        <v>1.002324560266671</v>
      </c>
      <c r="V415" s="15">
        <f t="shared" si="105"/>
        <v>6.3933767272455455</v>
      </c>
      <c r="W415" s="13">
        <f t="shared" si="98"/>
        <v>2.8117912245603671E-2</v>
      </c>
      <c r="X415" s="13">
        <f t="shared" si="99"/>
        <v>1.2753407351731472E-2</v>
      </c>
      <c r="Y415" s="13">
        <f t="shared" si="100"/>
        <v>1.53645048938722E-2</v>
      </c>
      <c r="AB415" s="39"/>
      <c r="AC415" s="39"/>
    </row>
    <row r="416" spans="1:29">
      <c r="A416" s="60">
        <v>1904.11</v>
      </c>
      <c r="B416" s="61">
        <f t="shared" si="101"/>
        <v>1904</v>
      </c>
      <c r="C416" s="61">
        <v>11</v>
      </c>
      <c r="D416" s="59">
        <f t="shared" si="102"/>
        <v>1767</v>
      </c>
      <c r="E416" s="26">
        <v>8.17</v>
      </c>
      <c r="F416" s="24">
        <v>0.31330000000000002</v>
      </c>
      <c r="G416" s="26">
        <v>0.49330000000000002</v>
      </c>
      <c r="H416" s="26">
        <v>8.4679289260000008</v>
      </c>
      <c r="I416" s="24">
        <f t="shared" si="103"/>
        <v>1904.8749999999693</v>
      </c>
      <c r="J416" s="15">
        <f>J406*2/12+J418*10/12</f>
        <v>3.4666666666666668</v>
      </c>
      <c r="K416" s="24">
        <f t="shared" si="93"/>
        <v>303.39628762254921</v>
      </c>
      <c r="L416" s="24">
        <f t="shared" si="94"/>
        <v>11.634523489858589</v>
      </c>
      <c r="M416" s="23">
        <f t="shared" si="104"/>
        <v>1681.4596247588127</v>
      </c>
      <c r="N416" s="24">
        <f t="shared" si="95"/>
        <v>18.318897023770322</v>
      </c>
      <c r="O416" s="23">
        <f t="shared" si="96"/>
        <v>101.52558542148377</v>
      </c>
      <c r="P416" s="42">
        <f t="shared" si="90"/>
        <v>18.076200223770066</v>
      </c>
      <c r="Q416" s="25"/>
      <c r="R416" s="41">
        <f t="shared" si="91"/>
        <v>21.605365463826757</v>
      </c>
      <c r="S416" s="41"/>
      <c r="T416" s="40">
        <f t="shared" si="92"/>
        <v>4.4959090131715312E-2</v>
      </c>
      <c r="U416" s="15">
        <f t="shared" si="97"/>
        <v>1.0023302909895195</v>
      </c>
      <c r="V416" s="15">
        <f t="shared" si="105"/>
        <v>6.2642641468872791</v>
      </c>
      <c r="W416" s="13">
        <f t="shared" si="98"/>
        <v>2.4167815805477888E-2</v>
      </c>
      <c r="X416" s="13">
        <f t="shared" si="99"/>
        <v>1.4123789299223866E-2</v>
      </c>
      <c r="Y416" s="13">
        <f t="shared" si="100"/>
        <v>1.0044026506254022E-2</v>
      </c>
      <c r="AB416" s="39"/>
      <c r="AC416" s="39"/>
    </row>
    <row r="417" spans="1:29">
      <c r="A417" s="60">
        <v>1904.12</v>
      </c>
      <c r="B417" s="61">
        <f t="shared" si="101"/>
        <v>1904</v>
      </c>
      <c r="C417" s="61">
        <v>12</v>
      </c>
      <c r="D417" s="59">
        <f t="shared" si="102"/>
        <v>1797</v>
      </c>
      <c r="E417" s="26">
        <v>8.25</v>
      </c>
      <c r="F417" s="24">
        <v>0.31</v>
      </c>
      <c r="G417" s="26">
        <v>0.49</v>
      </c>
      <c r="H417" s="26">
        <v>8.4679289260000008</v>
      </c>
      <c r="I417" s="24">
        <f t="shared" si="103"/>
        <v>1904.9583333333026</v>
      </c>
      <c r="J417" s="15">
        <f>J406*1/12+J418*11/12</f>
        <v>3.4733333333333332</v>
      </c>
      <c r="K417" s="24">
        <f t="shared" si="93"/>
        <v>306.36712030428771</v>
      </c>
      <c r="L417" s="24">
        <f t="shared" si="94"/>
        <v>11.511976641736872</v>
      </c>
      <c r="M417" s="23">
        <f t="shared" si="104"/>
        <v>1703.2410784863082</v>
      </c>
      <c r="N417" s="24">
        <f t="shared" si="95"/>
        <v>18.196350175648604</v>
      </c>
      <c r="O417" s="23">
        <f t="shared" si="96"/>
        <v>101.16219738888375</v>
      </c>
      <c r="P417" s="42">
        <f t="shared" si="90"/>
        <v>18.159679118703195</v>
      </c>
      <c r="Q417" s="25"/>
      <c r="R417" s="41">
        <f t="shared" si="91"/>
        <v>21.71679823007819</v>
      </c>
      <c r="S417" s="41"/>
      <c r="T417" s="40">
        <f t="shared" si="92"/>
        <v>4.6112947895593587E-2</v>
      </c>
      <c r="U417" s="15">
        <f t="shared" si="97"/>
        <v>1.0023360216363848</v>
      </c>
      <c r="V417" s="15">
        <f t="shared" si="105"/>
        <v>6.2788617051847408</v>
      </c>
      <c r="W417" s="13">
        <f t="shared" si="98"/>
        <v>1.9856255223533736E-2</v>
      </c>
      <c r="X417" s="13">
        <f t="shared" si="99"/>
        <v>1.5189521670460282E-2</v>
      </c>
      <c r="Y417" s="13">
        <f t="shared" si="100"/>
        <v>4.6667335530734544E-3</v>
      </c>
      <c r="AB417" s="39"/>
      <c r="AC417" s="39"/>
    </row>
    <row r="418" spans="1:29">
      <c r="A418" s="60">
        <v>1905.01</v>
      </c>
      <c r="B418" s="61">
        <f t="shared" si="101"/>
        <v>1905</v>
      </c>
      <c r="C418" s="61">
        <v>1</v>
      </c>
      <c r="D418" s="59">
        <f t="shared" si="102"/>
        <v>1828</v>
      </c>
      <c r="E418" s="26">
        <v>8.43</v>
      </c>
      <c r="F418" s="24">
        <v>0.31169999999999998</v>
      </c>
      <c r="G418" s="26">
        <v>0.505</v>
      </c>
      <c r="H418" s="26">
        <v>8.4679289260000008</v>
      </c>
      <c r="I418" s="24">
        <f t="shared" si="103"/>
        <v>1905.0416666666358</v>
      </c>
      <c r="J418" s="15">
        <v>3.48</v>
      </c>
      <c r="K418" s="24">
        <f t="shared" si="93"/>
        <v>313.05149383819946</v>
      </c>
      <c r="L418" s="24">
        <f t="shared" si="94"/>
        <v>11.575106836223815</v>
      </c>
      <c r="M418" s="23">
        <f t="shared" si="104"/>
        <v>1745.7653307458495</v>
      </c>
      <c r="N418" s="24">
        <f t="shared" si="95"/>
        <v>18.753381303474583</v>
      </c>
      <c r="O418" s="23">
        <f t="shared" si="96"/>
        <v>104.5802481644904</v>
      </c>
      <c r="P418" s="42">
        <f t="shared" si="90"/>
        <v>18.459852032455846</v>
      </c>
      <c r="Q418" s="25"/>
      <c r="R418" s="41">
        <f t="shared" si="91"/>
        <v>22.087689801665359</v>
      </c>
      <c r="S418" s="41"/>
      <c r="T418" s="40">
        <f t="shared" si="92"/>
        <v>4.5150844065334227E-2</v>
      </c>
      <c r="U418" s="15">
        <f t="shared" si="97"/>
        <v>1.003249082644516</v>
      </c>
      <c r="V418" s="15">
        <f t="shared" si="105"/>
        <v>6.2935292619799208</v>
      </c>
      <c r="W418" s="13">
        <f t="shared" si="98"/>
        <v>1.9606368980848776E-2</v>
      </c>
      <c r="X418" s="13">
        <f t="shared" si="99"/>
        <v>1.5255619939742227E-2</v>
      </c>
      <c r="Y418" s="13">
        <f t="shared" si="100"/>
        <v>4.3507490411065497E-3</v>
      </c>
      <c r="AB418" s="39"/>
      <c r="AC418" s="39"/>
    </row>
    <row r="419" spans="1:29">
      <c r="A419" s="60">
        <v>1905.02</v>
      </c>
      <c r="B419" s="61">
        <f t="shared" si="101"/>
        <v>1905</v>
      </c>
      <c r="C419" s="61">
        <v>2</v>
      </c>
      <c r="D419" s="59">
        <f t="shared" si="102"/>
        <v>1859</v>
      </c>
      <c r="E419" s="26">
        <v>8.8000000000000007</v>
      </c>
      <c r="F419" s="24">
        <v>0.31330000000000002</v>
      </c>
      <c r="G419" s="26">
        <v>0.52</v>
      </c>
      <c r="H419" s="26">
        <v>8.4679289260000008</v>
      </c>
      <c r="I419" s="24">
        <f t="shared" si="103"/>
        <v>1905.1249999999691</v>
      </c>
      <c r="J419" s="15">
        <f>J418*11/12+J430*1/12</f>
        <v>3.4758333333333331</v>
      </c>
      <c r="K419" s="24">
        <f t="shared" si="93"/>
        <v>326.79159499124029</v>
      </c>
      <c r="L419" s="24">
        <f t="shared" si="94"/>
        <v>11.634523489858589</v>
      </c>
      <c r="M419" s="23">
        <f t="shared" si="104"/>
        <v>1827.7952471815381</v>
      </c>
      <c r="N419" s="24">
        <f t="shared" si="95"/>
        <v>19.310412431300559</v>
      </c>
      <c r="O419" s="23">
        <f t="shared" si="96"/>
        <v>108.00608278799996</v>
      </c>
      <c r="P419" s="42">
        <f t="shared" si="90"/>
        <v>19.168996375829835</v>
      </c>
      <c r="Q419" s="25"/>
      <c r="R419" s="41">
        <f t="shared" si="91"/>
        <v>22.944184172180936</v>
      </c>
      <c r="S419" s="41"/>
      <c r="T419" s="40">
        <f t="shared" si="92"/>
        <v>4.3188467656359641E-2</v>
      </c>
      <c r="U419" s="15">
        <f t="shared" si="97"/>
        <v>1.0032456788303199</v>
      </c>
      <c r="V419" s="15">
        <f t="shared" si="105"/>
        <v>6.3139774586777735</v>
      </c>
      <c r="W419" s="13">
        <f t="shared" si="98"/>
        <v>1.5061356791900016E-2</v>
      </c>
      <c r="X419" s="13">
        <f t="shared" si="99"/>
        <v>1.6424775274883618E-2</v>
      </c>
      <c r="Y419" s="13">
        <f t="shared" si="100"/>
        <v>-1.3634184829836027E-3</v>
      </c>
      <c r="AB419" s="39"/>
      <c r="AC419" s="39"/>
    </row>
    <row r="420" spans="1:29">
      <c r="A420" s="60">
        <v>1905.03</v>
      </c>
      <c r="B420" s="61">
        <f t="shared" si="101"/>
        <v>1905</v>
      </c>
      <c r="C420" s="61">
        <v>3</v>
      </c>
      <c r="D420" s="59">
        <f t="shared" si="102"/>
        <v>1887</v>
      </c>
      <c r="E420" s="26">
        <v>9.0500000000000007</v>
      </c>
      <c r="F420" s="24">
        <v>0.315</v>
      </c>
      <c r="G420" s="26">
        <v>0.53500000000000003</v>
      </c>
      <c r="H420" s="26">
        <v>8.3728446279999993</v>
      </c>
      <c r="I420" s="24">
        <f t="shared" si="103"/>
        <v>1905.2083333333023</v>
      </c>
      <c r="J420" s="15">
        <f>J418*10/12+J430*2/12</f>
        <v>3.4716666666666667</v>
      </c>
      <c r="K420" s="24">
        <f t="shared" si="93"/>
        <v>339.89201119091888</v>
      </c>
      <c r="L420" s="24">
        <f t="shared" si="94"/>
        <v>11.83049541714248</v>
      </c>
      <c r="M420" s="23">
        <f t="shared" si="104"/>
        <v>1906.5820207759875</v>
      </c>
      <c r="N420" s="24">
        <f t="shared" si="95"/>
        <v>20.093063644988018</v>
      </c>
      <c r="O420" s="23">
        <f t="shared" si="96"/>
        <v>112.70954487460254</v>
      </c>
      <c r="P420" s="42">
        <f t="shared" si="90"/>
        <v>19.831506074218421</v>
      </c>
      <c r="Q420" s="25"/>
      <c r="R420" s="41">
        <f t="shared" si="91"/>
        <v>23.742093324670744</v>
      </c>
      <c r="S420" s="41"/>
      <c r="T420" s="40">
        <f t="shared" si="92"/>
        <v>4.032969182358466E-2</v>
      </c>
      <c r="U420" s="15">
        <f t="shared" si="97"/>
        <v>1.0032422750346768</v>
      </c>
      <c r="V420" s="15">
        <f t="shared" si="105"/>
        <v>6.4064065705021793</v>
      </c>
      <c r="W420" s="13">
        <f t="shared" si="98"/>
        <v>1.4849064026413172E-2</v>
      </c>
      <c r="X420" s="13">
        <f t="shared" si="99"/>
        <v>1.6456099531714674E-2</v>
      </c>
      <c r="Y420" s="13">
        <f t="shared" si="100"/>
        <v>-1.6070355053015017E-3</v>
      </c>
      <c r="AB420" s="39"/>
      <c r="AC420" s="39"/>
    </row>
    <row r="421" spans="1:29">
      <c r="A421" s="60">
        <v>1905.04</v>
      </c>
      <c r="B421" s="61">
        <f t="shared" si="101"/>
        <v>1905</v>
      </c>
      <c r="C421" s="61">
        <v>4</v>
      </c>
      <c r="D421" s="59">
        <f t="shared" si="102"/>
        <v>1918</v>
      </c>
      <c r="E421" s="26">
        <v>8.94</v>
      </c>
      <c r="F421" s="24">
        <v>0.31669999999999998</v>
      </c>
      <c r="G421" s="26">
        <v>0.55000000000000004</v>
      </c>
      <c r="H421" s="26">
        <v>8.3728446279999993</v>
      </c>
      <c r="I421" s="24">
        <f t="shared" si="103"/>
        <v>1905.2916666666356</v>
      </c>
      <c r="J421" s="15">
        <f>J418*9/12+J430*3/12</f>
        <v>3.4674999999999998</v>
      </c>
      <c r="K421" s="24">
        <f t="shared" si="93"/>
        <v>335.76072707699603</v>
      </c>
      <c r="L421" s="24">
        <f t="shared" si="94"/>
        <v>11.894342535266739</v>
      </c>
      <c r="M421" s="23">
        <f t="shared" si="104"/>
        <v>1888.9680820886524</v>
      </c>
      <c r="N421" s="24">
        <f t="shared" si="95"/>
        <v>20.656420569613854</v>
      </c>
      <c r="O421" s="23">
        <f t="shared" si="96"/>
        <v>116.21168290254575</v>
      </c>
      <c r="P421" s="42">
        <f t="shared" si="90"/>
        <v>19.482927524711283</v>
      </c>
      <c r="Q421" s="25"/>
      <c r="R421" s="41">
        <f t="shared" si="91"/>
        <v>23.328639790056261</v>
      </c>
      <c r="S421" s="41"/>
      <c r="T421" s="40">
        <f t="shared" si="92"/>
        <v>3.6922139219511048E-2</v>
      </c>
      <c r="U421" s="15">
        <f t="shared" si="97"/>
        <v>1.0032388712575924</v>
      </c>
      <c r="V421" s="15">
        <f t="shared" si="105"/>
        <v>6.427177902587708</v>
      </c>
      <c r="W421" s="13">
        <f t="shared" si="98"/>
        <v>2.2606882657141281E-2</v>
      </c>
      <c r="X421" s="13">
        <f t="shared" si="99"/>
        <v>1.5591562541891868E-2</v>
      </c>
      <c r="Y421" s="13">
        <f t="shared" si="100"/>
        <v>7.0153201152494127E-3</v>
      </c>
      <c r="AB421" s="39"/>
      <c r="AC421" s="39"/>
    </row>
    <row r="422" spans="1:29">
      <c r="A422" s="60">
        <v>1905.05</v>
      </c>
      <c r="B422" s="61">
        <f t="shared" si="101"/>
        <v>1905</v>
      </c>
      <c r="C422" s="61">
        <v>5</v>
      </c>
      <c r="D422" s="59">
        <f t="shared" si="102"/>
        <v>1948</v>
      </c>
      <c r="E422" s="26">
        <v>8.5</v>
      </c>
      <c r="F422" s="24">
        <v>0.31830000000000003</v>
      </c>
      <c r="G422" s="26">
        <v>0.56499999999999995</v>
      </c>
      <c r="H422" s="26">
        <v>8.2776793390000005</v>
      </c>
      <c r="I422" s="24">
        <f t="shared" si="103"/>
        <v>1905.3749999999688</v>
      </c>
      <c r="J422" s="15">
        <f>J418*8/12+J430*4/12</f>
        <v>3.4633333333333329</v>
      </c>
      <c r="K422" s="24">
        <f t="shared" si="93"/>
        <v>322.90571916777174</v>
      </c>
      <c r="L422" s="24">
        <f t="shared" si="94"/>
        <v>12.091869460129617</v>
      </c>
      <c r="M422" s="23">
        <f t="shared" si="104"/>
        <v>1822.3156471584768</v>
      </c>
      <c r="N422" s="24">
        <f t="shared" si="95"/>
        <v>21.46373309762247</v>
      </c>
      <c r="O422" s="23">
        <f t="shared" si="96"/>
        <v>121.13039301700461</v>
      </c>
      <c r="P422" s="42">
        <f t="shared" si="90"/>
        <v>18.629487509845124</v>
      </c>
      <c r="Q422" s="25"/>
      <c r="R422" s="41">
        <f t="shared" si="91"/>
        <v>22.313429429486128</v>
      </c>
      <c r="S422" s="41"/>
      <c r="T422" s="40">
        <f t="shared" si="92"/>
        <v>3.6744785710864272E-2</v>
      </c>
      <c r="U422" s="15">
        <f t="shared" si="97"/>
        <v>1.0032354674990727</v>
      </c>
      <c r="V422" s="15">
        <f t="shared" si="105"/>
        <v>6.5221248143114563</v>
      </c>
      <c r="W422" s="13">
        <f t="shared" si="98"/>
        <v>2.3301547076080675E-2</v>
      </c>
      <c r="X422" s="13">
        <f t="shared" si="99"/>
        <v>1.3577729460267252E-2</v>
      </c>
      <c r="Y422" s="13">
        <f t="shared" si="100"/>
        <v>9.7238176158134237E-3</v>
      </c>
      <c r="AB422" s="39"/>
      <c r="AC422" s="39"/>
    </row>
    <row r="423" spans="1:29">
      <c r="A423" s="60">
        <v>1905.06</v>
      </c>
      <c r="B423" s="61">
        <f t="shared" si="101"/>
        <v>1905</v>
      </c>
      <c r="C423" s="61">
        <v>6</v>
      </c>
      <c r="D423" s="59">
        <f t="shared" si="102"/>
        <v>1979</v>
      </c>
      <c r="E423" s="26">
        <v>8.6</v>
      </c>
      <c r="F423" s="24">
        <v>0.32</v>
      </c>
      <c r="G423" s="26">
        <v>0.57999999999999996</v>
      </c>
      <c r="H423" s="26">
        <v>8.2776793390000005</v>
      </c>
      <c r="I423" s="24">
        <f t="shared" si="103"/>
        <v>1905.4583333333021</v>
      </c>
      <c r="J423" s="15">
        <f>J418*7/12+J430*5/12</f>
        <v>3.4591666666666665</v>
      </c>
      <c r="K423" s="24">
        <f t="shared" si="93"/>
        <v>326.7046099815102</v>
      </c>
      <c r="L423" s="24">
        <f t="shared" si="94"/>
        <v>12.156450603963171</v>
      </c>
      <c r="M423" s="23">
        <f t="shared" si="104"/>
        <v>1849.4717234690734</v>
      </c>
      <c r="N423" s="24">
        <f t="shared" si="95"/>
        <v>22.033566719683247</v>
      </c>
      <c r="O423" s="23">
        <f t="shared" si="96"/>
        <v>124.73181390837937</v>
      </c>
      <c r="P423" s="42">
        <f t="shared" si="90"/>
        <v>18.735862386183531</v>
      </c>
      <c r="Q423" s="25"/>
      <c r="R423" s="41">
        <f t="shared" si="91"/>
        <v>22.445296542536891</v>
      </c>
      <c r="S423" s="41"/>
      <c r="T423" s="40">
        <f t="shared" si="92"/>
        <v>3.5098049687541745E-2</v>
      </c>
      <c r="U423" s="15">
        <f t="shared" si="97"/>
        <v>1.003232063759123</v>
      </c>
      <c r="V423" s="15">
        <f t="shared" si="105"/>
        <v>6.5432269371730563</v>
      </c>
      <c r="W423" s="13">
        <f t="shared" si="98"/>
        <v>2.3389608135557571E-2</v>
      </c>
      <c r="X423" s="13">
        <f t="shared" si="99"/>
        <v>1.3732181416571843E-2</v>
      </c>
      <c r="Y423" s="13">
        <f t="shared" si="100"/>
        <v>9.6574267189857288E-3</v>
      </c>
      <c r="AB423" s="39"/>
      <c r="AC423" s="39"/>
    </row>
    <row r="424" spans="1:29">
      <c r="A424" s="60">
        <v>1905.07</v>
      </c>
      <c r="B424" s="61">
        <f t="shared" si="101"/>
        <v>1905</v>
      </c>
      <c r="C424" s="61">
        <v>7</v>
      </c>
      <c r="D424" s="59">
        <f t="shared" si="102"/>
        <v>2009</v>
      </c>
      <c r="E424" s="26">
        <v>8.8699999999999992</v>
      </c>
      <c r="F424" s="24">
        <v>0.32169999999999999</v>
      </c>
      <c r="G424" s="26">
        <v>0.59499999999999997</v>
      </c>
      <c r="H424" s="26">
        <v>8.2776793390000005</v>
      </c>
      <c r="I424" s="24">
        <f t="shared" si="103"/>
        <v>1905.5416666666354</v>
      </c>
      <c r="J424" s="15">
        <f>J418*6/12+J430*6/12</f>
        <v>3.4550000000000001</v>
      </c>
      <c r="K424" s="24">
        <f t="shared" si="93"/>
        <v>336.96161517860412</v>
      </c>
      <c r="L424" s="24">
        <f t="shared" si="94"/>
        <v>12.221031747796724</v>
      </c>
      <c r="M424" s="23">
        <f t="shared" si="104"/>
        <v>1913.3017955376761</v>
      </c>
      <c r="N424" s="24">
        <f t="shared" si="95"/>
        <v>22.603400341744017</v>
      </c>
      <c r="O424" s="23">
        <f t="shared" si="96"/>
        <v>128.34437072659719</v>
      </c>
      <c r="P424" s="42">
        <f t="shared" si="90"/>
        <v>19.205883309548053</v>
      </c>
      <c r="Q424" s="25"/>
      <c r="R424" s="41">
        <f t="shared" si="91"/>
        <v>23.009841754484814</v>
      </c>
      <c r="S424" s="41"/>
      <c r="T424" s="40">
        <f t="shared" si="92"/>
        <v>3.5217155866494543E-2</v>
      </c>
      <c r="U424" s="15">
        <f t="shared" si="97"/>
        <v>1.0032286600377496</v>
      </c>
      <c r="V424" s="15">
        <f t="shared" si="105"/>
        <v>6.5643750638244107</v>
      </c>
      <c r="W424" s="13">
        <f t="shared" si="98"/>
        <v>1.9992629211455615E-2</v>
      </c>
      <c r="X424" s="13">
        <f t="shared" si="99"/>
        <v>1.388576484920101E-2</v>
      </c>
      <c r="Y424" s="13">
        <f t="shared" si="100"/>
        <v>6.1068643622546048E-3</v>
      </c>
      <c r="AB424" s="39"/>
      <c r="AC424" s="39"/>
    </row>
    <row r="425" spans="1:29">
      <c r="A425" s="60">
        <v>1905.08</v>
      </c>
      <c r="B425" s="61">
        <f t="shared" si="101"/>
        <v>1905</v>
      </c>
      <c r="C425" s="61">
        <v>8</v>
      </c>
      <c r="D425" s="59">
        <f t="shared" si="102"/>
        <v>2040</v>
      </c>
      <c r="E425" s="26">
        <v>9.1999999999999993</v>
      </c>
      <c r="F425" s="24">
        <v>0.32329999999999998</v>
      </c>
      <c r="G425" s="26">
        <v>0.61</v>
      </c>
      <c r="H425" s="26">
        <v>8.3728446279999993</v>
      </c>
      <c r="I425" s="24">
        <f t="shared" si="103"/>
        <v>1905.6249999999686</v>
      </c>
      <c r="J425" s="15">
        <f>J418*5/12+J430*7/12</f>
        <v>3.4508333333333336</v>
      </c>
      <c r="K425" s="24">
        <f t="shared" si="93"/>
        <v>345.52558043717715</v>
      </c>
      <c r="L425" s="24">
        <f t="shared" si="94"/>
        <v>12.142219582102104</v>
      </c>
      <c r="M425" s="23">
        <f t="shared" si="104"/>
        <v>1967.6742427983518</v>
      </c>
      <c r="N425" s="24">
        <f t="shared" si="95"/>
        <v>22.90984826811718</v>
      </c>
      <c r="O425" s="23">
        <f t="shared" si="96"/>
        <v>130.46535740293419</v>
      </c>
      <c r="P425" s="42">
        <f t="shared" si="90"/>
        <v>19.573308430803724</v>
      </c>
      <c r="Q425" s="25"/>
      <c r="R425" s="41">
        <f t="shared" si="91"/>
        <v>23.447498517743689</v>
      </c>
      <c r="S425" s="41"/>
      <c r="T425" s="40">
        <f t="shared" si="92"/>
        <v>3.6851800488857687E-2</v>
      </c>
      <c r="U425" s="15">
        <f t="shared" si="97"/>
        <v>1.003225256334958</v>
      </c>
      <c r="V425" s="15">
        <f t="shared" si="105"/>
        <v>6.5107179839474183</v>
      </c>
      <c r="W425" s="13">
        <f t="shared" si="98"/>
        <v>2.1809669392637954E-2</v>
      </c>
      <c r="X425" s="13">
        <f t="shared" si="99"/>
        <v>1.5198292703166416E-2</v>
      </c>
      <c r="Y425" s="13">
        <f t="shared" si="100"/>
        <v>6.6113766894715376E-3</v>
      </c>
      <c r="AB425" s="39"/>
      <c r="AC425" s="39"/>
    </row>
    <row r="426" spans="1:29">
      <c r="A426" s="60">
        <v>1905.09</v>
      </c>
      <c r="B426" s="61">
        <f t="shared" si="101"/>
        <v>1905</v>
      </c>
      <c r="C426" s="61">
        <v>9</v>
      </c>
      <c r="D426" s="59">
        <f t="shared" si="102"/>
        <v>2071</v>
      </c>
      <c r="E426" s="26">
        <v>9.23</v>
      </c>
      <c r="F426" s="24">
        <v>0.32500000000000001</v>
      </c>
      <c r="G426" s="26">
        <v>0.625</v>
      </c>
      <c r="H426" s="26">
        <v>8.2776793390000005</v>
      </c>
      <c r="I426" s="24">
        <f t="shared" si="103"/>
        <v>1905.7083333333019</v>
      </c>
      <c r="J426" s="15">
        <f>J418*4/12+J430*8/12</f>
        <v>3.4466666666666663</v>
      </c>
      <c r="K426" s="24">
        <f t="shared" si="93"/>
        <v>350.63762210806271</v>
      </c>
      <c r="L426" s="24">
        <f t="shared" si="94"/>
        <v>12.346395144650096</v>
      </c>
      <c r="M426" s="23">
        <f t="shared" si="104"/>
        <v>2002.6450439522148</v>
      </c>
      <c r="N426" s="24">
        <f t="shared" si="95"/>
        <v>23.743067585865568</v>
      </c>
      <c r="O426" s="23">
        <f t="shared" si="96"/>
        <v>135.60705877249558</v>
      </c>
      <c r="P426" s="42">
        <f t="shared" si="90"/>
        <v>19.74349241969778</v>
      </c>
      <c r="Q426" s="25"/>
      <c r="R426" s="41">
        <f t="shared" si="91"/>
        <v>23.647692425098622</v>
      </c>
      <c r="S426" s="41"/>
      <c r="T426" s="40">
        <f t="shared" si="92"/>
        <v>3.5287476611482189E-2</v>
      </c>
      <c r="U426" s="15">
        <f t="shared" si="97"/>
        <v>1.0032218526507541</v>
      </c>
      <c r="V426" s="15">
        <f t="shared" si="105"/>
        <v>6.6068093480450161</v>
      </c>
      <c r="W426" s="13">
        <f t="shared" si="98"/>
        <v>2.4156587650627781E-2</v>
      </c>
      <c r="X426" s="13">
        <f t="shared" si="99"/>
        <v>1.4190324866121928E-2</v>
      </c>
      <c r="Y426" s="13">
        <f t="shared" si="100"/>
        <v>9.9662627845058527E-3</v>
      </c>
      <c r="AB426" s="39"/>
      <c r="AC426" s="39"/>
    </row>
    <row r="427" spans="1:29">
      <c r="A427" s="60">
        <v>1905.1</v>
      </c>
      <c r="B427" s="61">
        <f t="shared" si="101"/>
        <v>1905</v>
      </c>
      <c r="C427" s="61">
        <v>10</v>
      </c>
      <c r="D427" s="59">
        <f t="shared" si="102"/>
        <v>2101</v>
      </c>
      <c r="E427" s="26">
        <v>9.36</v>
      </c>
      <c r="F427" s="24">
        <v>0.32669999999999999</v>
      </c>
      <c r="G427" s="26">
        <v>0.64</v>
      </c>
      <c r="H427" s="26">
        <v>8.2776793390000005</v>
      </c>
      <c r="I427" s="24">
        <f t="shared" si="103"/>
        <v>1905.7916666666351</v>
      </c>
      <c r="J427" s="15">
        <f>J418*3/12+J430*9/12</f>
        <v>3.4425000000000003</v>
      </c>
      <c r="K427" s="24">
        <f t="shared" si="93"/>
        <v>355.57618016592272</v>
      </c>
      <c r="L427" s="24">
        <f t="shared" si="94"/>
        <v>12.410976288483649</v>
      </c>
      <c r="M427" s="23">
        <f t="shared" si="104"/>
        <v>2036.7583556570237</v>
      </c>
      <c r="N427" s="24">
        <f t="shared" si="95"/>
        <v>24.312901207926341</v>
      </c>
      <c r="O427" s="23">
        <f t="shared" si="96"/>
        <v>139.26552859193325</v>
      </c>
      <c r="P427" s="42">
        <f t="shared" si="90"/>
        <v>19.897394814329534</v>
      </c>
      <c r="Q427" s="25"/>
      <c r="R427" s="41">
        <f t="shared" si="91"/>
        <v>23.825645601554914</v>
      </c>
      <c r="S427" s="41"/>
      <c r="T427" s="40">
        <f t="shared" si="92"/>
        <v>3.4937378685382069E-2</v>
      </c>
      <c r="U427" s="15">
        <f t="shared" si="97"/>
        <v>1.0032184489851437</v>
      </c>
      <c r="V427" s="15">
        <f t="shared" si="105"/>
        <v>6.6280955142560423</v>
      </c>
      <c r="W427" s="13">
        <f t="shared" si="98"/>
        <v>2.7346681301730458E-2</v>
      </c>
      <c r="X427" s="13">
        <f t="shared" si="99"/>
        <v>1.3342433836232459E-2</v>
      </c>
      <c r="Y427" s="13">
        <f t="shared" si="100"/>
        <v>1.4004247465497999E-2</v>
      </c>
      <c r="AB427" s="39"/>
      <c r="AC427" s="39"/>
    </row>
    <row r="428" spans="1:29">
      <c r="A428" s="60">
        <v>1905.11</v>
      </c>
      <c r="B428" s="61">
        <f t="shared" si="101"/>
        <v>1905</v>
      </c>
      <c r="C428" s="61">
        <v>11</v>
      </c>
      <c r="D428" s="59">
        <f t="shared" si="102"/>
        <v>2132</v>
      </c>
      <c r="E428" s="26">
        <v>9.31</v>
      </c>
      <c r="F428" s="24">
        <v>0.32829999999999998</v>
      </c>
      <c r="G428" s="26">
        <v>0.65500000000000003</v>
      </c>
      <c r="H428" s="26">
        <v>8.3728446279999993</v>
      </c>
      <c r="I428" s="24">
        <f t="shared" si="103"/>
        <v>1905.8749999999684</v>
      </c>
      <c r="J428" s="15">
        <f>J418*2/12+J430*10/12</f>
        <v>3.4383333333333339</v>
      </c>
      <c r="K428" s="24">
        <f t="shared" si="93"/>
        <v>349.65686455109994</v>
      </c>
      <c r="L428" s="24">
        <f t="shared" si="94"/>
        <v>12.330005223644051</v>
      </c>
      <c r="M428" s="23">
        <f t="shared" si="104"/>
        <v>2008.7377907345756</v>
      </c>
      <c r="N428" s="24">
        <f t="shared" si="95"/>
        <v>24.599919041994678</v>
      </c>
      <c r="O428" s="23">
        <f t="shared" si="96"/>
        <v>141.32365767251846</v>
      </c>
      <c r="P428" s="42">
        <f t="shared" si="90"/>
        <v>19.443525693264984</v>
      </c>
      <c r="Q428" s="25"/>
      <c r="R428" s="41">
        <f t="shared" si="91"/>
        <v>23.275233759233998</v>
      </c>
      <c r="S428" s="41"/>
      <c r="T428" s="40">
        <f t="shared" si="92"/>
        <v>3.7317818779079949E-2</v>
      </c>
      <c r="U428" s="15">
        <f t="shared" si="97"/>
        <v>1.0032150453381325</v>
      </c>
      <c r="V428" s="15">
        <f t="shared" si="105"/>
        <v>6.573850674013709</v>
      </c>
      <c r="W428" s="13">
        <f t="shared" si="98"/>
        <v>3.169975301138872E-2</v>
      </c>
      <c r="X428" s="13">
        <f t="shared" si="99"/>
        <v>1.3662151754186169E-2</v>
      </c>
      <c r="Y428" s="13">
        <f t="shared" si="100"/>
        <v>1.8037601257202551E-2</v>
      </c>
      <c r="AB428" s="39"/>
      <c r="AC428" s="39"/>
    </row>
    <row r="429" spans="1:29">
      <c r="A429" s="60">
        <v>1905.12</v>
      </c>
      <c r="B429" s="61">
        <f t="shared" si="101"/>
        <v>1905</v>
      </c>
      <c r="C429" s="61">
        <v>12</v>
      </c>
      <c r="D429" s="59">
        <f t="shared" si="102"/>
        <v>2162</v>
      </c>
      <c r="E429" s="26">
        <v>9.5399999999999991</v>
      </c>
      <c r="F429" s="24">
        <v>0.33</v>
      </c>
      <c r="G429" s="26">
        <v>0.67</v>
      </c>
      <c r="H429" s="26">
        <v>8.4679289260000008</v>
      </c>
      <c r="I429" s="24">
        <f t="shared" si="103"/>
        <v>1905.9583333333017</v>
      </c>
      <c r="J429" s="15">
        <f>J418*1/12+J430*11/12</f>
        <v>3.434166666666667</v>
      </c>
      <c r="K429" s="24">
        <f t="shared" si="93"/>
        <v>354.27179729732183</v>
      </c>
      <c r="L429" s="24">
        <f t="shared" si="94"/>
        <v>12.25468481217151</v>
      </c>
      <c r="M429" s="23">
        <f t="shared" si="104"/>
        <v>2041.1168505066423</v>
      </c>
      <c r="N429" s="24">
        <f t="shared" si="95"/>
        <v>24.880723709560339</v>
      </c>
      <c r="O429" s="23">
        <f t="shared" si="96"/>
        <v>143.34887734166148</v>
      </c>
      <c r="P429" s="42">
        <f t="shared" si="90"/>
        <v>19.577960809096123</v>
      </c>
      <c r="Q429" s="25"/>
      <c r="R429" s="41">
        <f t="shared" si="91"/>
        <v>23.427096972362236</v>
      </c>
      <c r="S429" s="41"/>
      <c r="T429" s="40">
        <f t="shared" si="92"/>
        <v>3.9588610620698364E-2</v>
      </c>
      <c r="U429" s="15">
        <f t="shared" si="97"/>
        <v>1.0032116417097265</v>
      </c>
      <c r="V429" s="15">
        <f t="shared" si="105"/>
        <v>6.5209324220421516</v>
      </c>
      <c r="W429" s="13">
        <f t="shared" si="98"/>
        <v>3.065765638735285E-2</v>
      </c>
      <c r="X429" s="13">
        <f t="shared" si="99"/>
        <v>1.4956735840993218E-2</v>
      </c>
      <c r="Y429" s="13">
        <f t="shared" si="100"/>
        <v>1.5700920546359631E-2</v>
      </c>
      <c r="AB429" s="39"/>
      <c r="AC429" s="39"/>
    </row>
    <row r="430" spans="1:29">
      <c r="A430" s="60">
        <v>1906.01</v>
      </c>
      <c r="B430" s="61">
        <f t="shared" si="101"/>
        <v>1906</v>
      </c>
      <c r="C430" s="61">
        <v>1</v>
      </c>
      <c r="D430" s="59">
        <f t="shared" si="102"/>
        <v>2193</v>
      </c>
      <c r="E430" s="26">
        <v>9.8699999999999992</v>
      </c>
      <c r="F430" s="24">
        <v>0.33579999999999999</v>
      </c>
      <c r="G430" s="26">
        <v>0.67749999999999999</v>
      </c>
      <c r="H430" s="26">
        <v>8.4679289260000008</v>
      </c>
      <c r="I430" s="24">
        <f t="shared" si="103"/>
        <v>1906.0416666666349</v>
      </c>
      <c r="J430" s="15">
        <v>3.43</v>
      </c>
      <c r="K430" s="24">
        <f t="shared" si="93"/>
        <v>366.52648210949332</v>
      </c>
      <c r="L430" s="24">
        <f t="shared" si="94"/>
        <v>12.470070181597553</v>
      </c>
      <c r="M430" s="23">
        <f t="shared" si="104"/>
        <v>2117.7086548952379</v>
      </c>
      <c r="N430" s="24">
        <f t="shared" si="95"/>
        <v>25.159239273473325</v>
      </c>
      <c r="O430" s="23">
        <f t="shared" si="96"/>
        <v>145.36449986742895</v>
      </c>
      <c r="P430" s="42">
        <f t="shared" si="90"/>
        <v>20.132402260807897</v>
      </c>
      <c r="Q430" s="25"/>
      <c r="R430" s="41">
        <f t="shared" si="91"/>
        <v>24.078997473407551</v>
      </c>
      <c r="S430" s="41"/>
      <c r="T430" s="40">
        <f t="shared" si="92"/>
        <v>3.9675566924175926E-2</v>
      </c>
      <c r="U430" s="15">
        <f t="shared" si="97"/>
        <v>1.0011806993806183</v>
      </c>
      <c r="V430" s="15">
        <f t="shared" si="105"/>
        <v>6.5418753205950901</v>
      </c>
      <c r="W430" s="13">
        <f t="shared" si="98"/>
        <v>2.4643925931032262E-2</v>
      </c>
      <c r="X430" s="13">
        <f t="shared" si="99"/>
        <v>1.4124835827980409E-2</v>
      </c>
      <c r="Y430" s="13">
        <f t="shared" si="100"/>
        <v>1.0519090103051854E-2</v>
      </c>
      <c r="AB430" s="39"/>
      <c r="AC430" s="39"/>
    </row>
    <row r="431" spans="1:29">
      <c r="A431" s="60">
        <v>1906.02</v>
      </c>
      <c r="B431" s="61">
        <f t="shared" si="101"/>
        <v>1906</v>
      </c>
      <c r="C431" s="61">
        <v>2</v>
      </c>
      <c r="D431" s="59">
        <f t="shared" si="102"/>
        <v>2224</v>
      </c>
      <c r="E431" s="26">
        <v>9.8000000000000007</v>
      </c>
      <c r="F431" s="24">
        <v>0.3417</v>
      </c>
      <c r="G431" s="26">
        <v>0.68500000000000005</v>
      </c>
      <c r="H431" s="26">
        <v>8.4679289260000008</v>
      </c>
      <c r="I431" s="24">
        <f t="shared" si="103"/>
        <v>1906.1249999999682</v>
      </c>
      <c r="J431" s="15">
        <f>J430*11/12+J442*1/12</f>
        <v>3.45</v>
      </c>
      <c r="K431" s="24">
        <f t="shared" si="93"/>
        <v>363.92700351297214</v>
      </c>
      <c r="L431" s="24">
        <f t="shared" si="94"/>
        <v>12.689169091875772</v>
      </c>
      <c r="M431" s="23">
        <f t="shared" si="104"/>
        <v>2108.7990447742127</v>
      </c>
      <c r="N431" s="24">
        <f t="shared" si="95"/>
        <v>25.437754837386315</v>
      </c>
      <c r="O431" s="23">
        <f t="shared" si="96"/>
        <v>147.4007495581975</v>
      </c>
      <c r="P431" s="42">
        <f t="shared" si="90"/>
        <v>19.866752563675892</v>
      </c>
      <c r="Q431" s="25"/>
      <c r="R431" s="41">
        <f t="shared" si="91"/>
        <v>23.751613317696666</v>
      </c>
      <c r="S431" s="41"/>
      <c r="T431" s="40">
        <f t="shared" si="92"/>
        <v>4.1614581752952746E-2</v>
      </c>
      <c r="U431" s="15">
        <f t="shared" si="97"/>
        <v>1.0011989435794537</v>
      </c>
      <c r="V431" s="15">
        <f t="shared" si="105"/>
        <v>6.5495993087341988</v>
      </c>
      <c r="W431" s="13">
        <f t="shared" si="98"/>
        <v>2.4056735147999886E-2</v>
      </c>
      <c r="X431" s="13">
        <f t="shared" si="99"/>
        <v>1.422322553881572E-2</v>
      </c>
      <c r="Y431" s="13">
        <f t="shared" si="100"/>
        <v>9.8335096091841656E-3</v>
      </c>
      <c r="AB431" s="39"/>
      <c r="AC431" s="39"/>
    </row>
    <row r="432" spans="1:29">
      <c r="A432" s="60">
        <v>1906.03</v>
      </c>
      <c r="B432" s="61">
        <f t="shared" si="101"/>
        <v>1906</v>
      </c>
      <c r="C432" s="61">
        <v>3</v>
      </c>
      <c r="D432" s="59">
        <f t="shared" si="102"/>
        <v>2252</v>
      </c>
      <c r="E432" s="26">
        <v>9.56</v>
      </c>
      <c r="F432" s="24">
        <v>0.34749999999999998</v>
      </c>
      <c r="G432" s="26">
        <v>0.6925</v>
      </c>
      <c r="H432" s="26">
        <v>8.4679289260000008</v>
      </c>
      <c r="I432" s="24">
        <f t="shared" si="103"/>
        <v>1906.2083333333014</v>
      </c>
      <c r="J432" s="15">
        <f>J430*10/12+J442*2/12</f>
        <v>3.4700000000000006</v>
      </c>
      <c r="K432" s="24">
        <f t="shared" si="93"/>
        <v>355.01450546775646</v>
      </c>
      <c r="L432" s="24">
        <f t="shared" si="94"/>
        <v>12.904554461301815</v>
      </c>
      <c r="M432" s="23">
        <f t="shared" si="104"/>
        <v>2063.3863442564348</v>
      </c>
      <c r="N432" s="24">
        <f t="shared" si="95"/>
        <v>25.716270401299305</v>
      </c>
      <c r="O432" s="23">
        <f t="shared" si="96"/>
        <v>149.46600872359633</v>
      </c>
      <c r="P432" s="42">
        <f t="shared" si="90"/>
        <v>19.259453020854114</v>
      </c>
      <c r="Q432" s="25"/>
      <c r="R432" s="41">
        <f t="shared" si="91"/>
        <v>23.019077336408859</v>
      </c>
      <c r="S432" s="41"/>
      <c r="T432" s="40">
        <f t="shared" si="92"/>
        <v>4.3001783462784944E-2</v>
      </c>
      <c r="U432" s="15">
        <f t="shared" si="97"/>
        <v>1.0012171857262209</v>
      </c>
      <c r="V432" s="15">
        <f t="shared" si="105"/>
        <v>6.5574519087734</v>
      </c>
      <c r="W432" s="13">
        <f t="shared" si="98"/>
        <v>2.5402069708233999E-2</v>
      </c>
      <c r="X432" s="13">
        <f t="shared" si="99"/>
        <v>1.3350942575860891E-2</v>
      </c>
      <c r="Y432" s="13">
        <f t="shared" si="100"/>
        <v>1.2051127132373107E-2</v>
      </c>
      <c r="AB432" s="39"/>
      <c r="AC432" s="39"/>
    </row>
    <row r="433" spans="1:29">
      <c r="A433" s="60">
        <v>1906.04</v>
      </c>
      <c r="B433" s="61">
        <f t="shared" si="101"/>
        <v>1906</v>
      </c>
      <c r="C433" s="61">
        <v>4</v>
      </c>
      <c r="D433" s="59">
        <f t="shared" si="102"/>
        <v>2283</v>
      </c>
      <c r="E433" s="26">
        <v>9.43</v>
      </c>
      <c r="F433" s="24">
        <v>0.3533</v>
      </c>
      <c r="G433" s="26">
        <v>0.7</v>
      </c>
      <c r="H433" s="26">
        <v>8.4679289260000008</v>
      </c>
      <c r="I433" s="24">
        <f t="shared" si="103"/>
        <v>1906.2916666666347</v>
      </c>
      <c r="J433" s="15">
        <f>J430*9/12+J442*3/12</f>
        <v>3.49</v>
      </c>
      <c r="K433" s="24">
        <f t="shared" si="93"/>
        <v>350.18690235993131</v>
      </c>
      <c r="L433" s="24">
        <f t="shared" si="94"/>
        <v>13.119939830727862</v>
      </c>
      <c r="M433" s="23">
        <f t="shared" si="104"/>
        <v>2041.6822969968964</v>
      </c>
      <c r="N433" s="24">
        <f t="shared" si="95"/>
        <v>25.994785965212291</v>
      </c>
      <c r="O433" s="23">
        <f t="shared" si="96"/>
        <v>151.55648015883642</v>
      </c>
      <c r="P433" s="42">
        <f t="shared" si="90"/>
        <v>18.876204996115884</v>
      </c>
      <c r="Q433" s="25"/>
      <c r="R433" s="41">
        <f t="shared" si="91"/>
        <v>22.557115123058136</v>
      </c>
      <c r="S433" s="41"/>
      <c r="T433" s="40">
        <f t="shared" si="92"/>
        <v>4.5354641484752094E-2</v>
      </c>
      <c r="U433" s="15">
        <f t="shared" si="97"/>
        <v>1.0012354258239826</v>
      </c>
      <c r="V433" s="15">
        <f t="shared" si="105"/>
        <v>6.5654335456371387</v>
      </c>
      <c r="W433" s="13">
        <f t="shared" si="98"/>
        <v>2.4835154259549741E-2</v>
      </c>
      <c r="X433" s="13">
        <f t="shared" si="99"/>
        <v>1.2488097936725229E-2</v>
      </c>
      <c r="Y433" s="13">
        <f t="shared" si="100"/>
        <v>1.2347056322824512E-2</v>
      </c>
      <c r="AB433" s="39"/>
      <c r="AC433" s="39"/>
    </row>
    <row r="434" spans="1:29">
      <c r="A434" s="60">
        <v>1906.05</v>
      </c>
      <c r="B434" s="61">
        <f t="shared" si="101"/>
        <v>1906</v>
      </c>
      <c r="C434" s="61">
        <v>5</v>
      </c>
      <c r="D434" s="59">
        <f t="shared" si="102"/>
        <v>2313</v>
      </c>
      <c r="E434" s="26">
        <v>9.18</v>
      </c>
      <c r="F434" s="24">
        <v>0.35920000000000002</v>
      </c>
      <c r="G434" s="26">
        <v>0.70750000000000002</v>
      </c>
      <c r="H434" s="26">
        <v>8.5630942149999996</v>
      </c>
      <c r="I434" s="24">
        <f t="shared" si="103"/>
        <v>1906.3749999999679</v>
      </c>
      <c r="J434" s="15">
        <f>J430*8/12+J442*4/12</f>
        <v>3.51</v>
      </c>
      <c r="K434" s="24">
        <f t="shared" si="93"/>
        <v>337.11445039846507</v>
      </c>
      <c r="L434" s="24">
        <f t="shared" si="94"/>
        <v>13.190796359817934</v>
      </c>
      <c r="M434" s="23">
        <f t="shared" si="104"/>
        <v>1971.8752626225839</v>
      </c>
      <c r="N434" s="24">
        <f t="shared" si="95"/>
        <v>25.98131521317146</v>
      </c>
      <c r="O434" s="23">
        <f t="shared" si="96"/>
        <v>151.97186800713266</v>
      </c>
      <c r="P434" s="42">
        <f t="shared" si="90"/>
        <v>18.054044460926391</v>
      </c>
      <c r="Q434" s="25"/>
      <c r="R434" s="41">
        <f t="shared" si="91"/>
        <v>21.573872118633179</v>
      </c>
      <c r="S434" s="41"/>
      <c r="T434" s="40">
        <f t="shared" si="92"/>
        <v>5.0240640291034394E-2</v>
      </c>
      <c r="U434" s="15">
        <f t="shared" si="97"/>
        <v>1.0012536638757978</v>
      </c>
      <c r="V434" s="15">
        <f t="shared" si="105"/>
        <v>6.5004900688463723</v>
      </c>
      <c r="W434" s="13">
        <f t="shared" si="98"/>
        <v>3.0132211723306712E-2</v>
      </c>
      <c r="X434" s="13">
        <f t="shared" si="99"/>
        <v>1.2765694718924969E-2</v>
      </c>
      <c r="Y434" s="13">
        <f t="shared" si="100"/>
        <v>1.7366517004381743E-2</v>
      </c>
      <c r="AB434" s="39"/>
      <c r="AC434" s="39"/>
    </row>
    <row r="435" spans="1:29">
      <c r="A435" s="60">
        <v>1906.06</v>
      </c>
      <c r="B435" s="61">
        <f t="shared" si="101"/>
        <v>1906</v>
      </c>
      <c r="C435" s="61">
        <v>6</v>
      </c>
      <c r="D435" s="59">
        <f t="shared" si="102"/>
        <v>2344</v>
      </c>
      <c r="E435" s="26">
        <v>9.3000000000000007</v>
      </c>
      <c r="F435" s="24">
        <v>0.36499999999999999</v>
      </c>
      <c r="G435" s="26">
        <v>0.71499999999999997</v>
      </c>
      <c r="H435" s="26">
        <v>8.5630942149999996</v>
      </c>
      <c r="I435" s="24">
        <f t="shared" si="103"/>
        <v>1906.4583333333012</v>
      </c>
      <c r="J435" s="15">
        <f>J430*7/12+J442*5/12</f>
        <v>3.5300000000000002</v>
      </c>
      <c r="K435" s="24">
        <f t="shared" si="93"/>
        <v>341.52117524027506</v>
      </c>
      <c r="L435" s="24">
        <f t="shared" si="94"/>
        <v>13.403788060505418</v>
      </c>
      <c r="M435" s="23">
        <f t="shared" si="104"/>
        <v>2004.1849471635585</v>
      </c>
      <c r="N435" s="24">
        <f t="shared" si="95"/>
        <v>26.256735515784587</v>
      </c>
      <c r="O435" s="23">
        <f t="shared" si="96"/>
        <v>154.08518679805854</v>
      </c>
      <c r="P435" s="42">
        <f t="shared" si="90"/>
        <v>18.172666376497492</v>
      </c>
      <c r="Q435" s="25"/>
      <c r="R435" s="41">
        <f t="shared" si="91"/>
        <v>21.715576326751563</v>
      </c>
      <c r="S435" s="41"/>
      <c r="T435" s="40">
        <f t="shared" si="92"/>
        <v>5.1229005412075132E-2</v>
      </c>
      <c r="U435" s="15">
        <f t="shared" si="97"/>
        <v>1.0012718998847194</v>
      </c>
      <c r="V435" s="15">
        <f t="shared" si="105"/>
        <v>6.5086394984206679</v>
      </c>
      <c r="W435" s="13">
        <f t="shared" si="98"/>
        <v>2.8948695273894431E-2</v>
      </c>
      <c r="X435" s="13">
        <f t="shared" si="99"/>
        <v>1.1920202925411294E-2</v>
      </c>
      <c r="Y435" s="13">
        <f t="shared" si="100"/>
        <v>1.7028492348483137E-2</v>
      </c>
      <c r="AB435" s="39"/>
      <c r="AC435" s="39"/>
    </row>
    <row r="436" spans="1:29">
      <c r="A436" s="60">
        <v>1906.07</v>
      </c>
      <c r="B436" s="61">
        <f t="shared" si="101"/>
        <v>1906</v>
      </c>
      <c r="C436" s="61">
        <v>7</v>
      </c>
      <c r="D436" s="59">
        <f t="shared" si="102"/>
        <v>2374</v>
      </c>
      <c r="E436" s="26">
        <v>9.06</v>
      </c>
      <c r="F436" s="24">
        <v>0.37080000000000002</v>
      </c>
      <c r="G436" s="26">
        <v>0.72250000000000003</v>
      </c>
      <c r="H436" s="26">
        <v>8.2776793390000005</v>
      </c>
      <c r="I436" s="24">
        <f t="shared" si="103"/>
        <v>1906.5416666666345</v>
      </c>
      <c r="J436" s="15">
        <f>J430*6/12+J442*6/12</f>
        <v>3.55</v>
      </c>
      <c r="K436" s="24">
        <f t="shared" si="93"/>
        <v>344.17950772470726</v>
      </c>
      <c r="L436" s="24">
        <f t="shared" si="94"/>
        <v>14.086287137342325</v>
      </c>
      <c r="M436" s="23">
        <f t="shared" si="104"/>
        <v>2026.6737928345731</v>
      </c>
      <c r="N436" s="24">
        <f t="shared" si="95"/>
        <v>27.446986129260594</v>
      </c>
      <c r="O436" s="23">
        <f t="shared" si="96"/>
        <v>161.61940566478796</v>
      </c>
      <c r="P436" s="42">
        <f t="shared" si="90"/>
        <v>18.195200143513738</v>
      </c>
      <c r="Q436" s="25"/>
      <c r="R436" s="41">
        <f t="shared" si="91"/>
        <v>21.745449504726235</v>
      </c>
      <c r="S436" s="41"/>
      <c r="T436" s="40">
        <f t="shared" si="92"/>
        <v>4.7470096242974637E-2</v>
      </c>
      <c r="U436" s="15">
        <f t="shared" si="97"/>
        <v>1.0012901338537958</v>
      </c>
      <c r="V436" s="15">
        <f t="shared" si="105"/>
        <v>6.7416215508959922</v>
      </c>
      <c r="W436" s="13">
        <f t="shared" si="98"/>
        <v>2.683242740609626E-2</v>
      </c>
      <c r="X436" s="13">
        <f t="shared" si="99"/>
        <v>8.5910827324675587E-3</v>
      </c>
      <c r="Y436" s="13">
        <f t="shared" si="100"/>
        <v>1.8241344673628701E-2</v>
      </c>
      <c r="AB436" s="39"/>
      <c r="AC436" s="39"/>
    </row>
    <row r="437" spans="1:29">
      <c r="A437" s="60">
        <v>1906.08</v>
      </c>
      <c r="B437" s="61">
        <f t="shared" si="101"/>
        <v>1906</v>
      </c>
      <c r="C437" s="61">
        <v>8</v>
      </c>
      <c r="D437" s="59">
        <f t="shared" si="102"/>
        <v>2405</v>
      </c>
      <c r="E437" s="26">
        <v>9.73</v>
      </c>
      <c r="F437" s="24">
        <v>0.37669999999999998</v>
      </c>
      <c r="G437" s="26">
        <v>0.73</v>
      </c>
      <c r="H437" s="26">
        <v>8.4679289260000008</v>
      </c>
      <c r="I437" s="24">
        <f t="shared" si="103"/>
        <v>1906.6249999999677</v>
      </c>
      <c r="J437" s="15">
        <f>J430*5/12+J442*7/12</f>
        <v>3.5700000000000003</v>
      </c>
      <c r="K437" s="24">
        <f t="shared" si="93"/>
        <v>361.3275249164509</v>
      </c>
      <c r="L437" s="24">
        <f t="shared" si="94"/>
        <v>13.988908390136388</v>
      </c>
      <c r="M437" s="23">
        <f t="shared" si="104"/>
        <v>2134.5129166365787</v>
      </c>
      <c r="N437" s="24">
        <f t="shared" si="95"/>
        <v>27.10884822086425</v>
      </c>
      <c r="O437" s="23">
        <f t="shared" si="96"/>
        <v>160.14331234786252</v>
      </c>
      <c r="P437" s="42">
        <f t="shared" si="90"/>
        <v>18.967251477549294</v>
      </c>
      <c r="Q437" s="25"/>
      <c r="R437" s="41">
        <f t="shared" si="91"/>
        <v>22.66560945231646</v>
      </c>
      <c r="S437" s="41"/>
      <c r="T437" s="40">
        <f t="shared" si="92"/>
        <v>4.7371634291944076E-2</v>
      </c>
      <c r="U437" s="15">
        <f t="shared" si="97"/>
        <v>1.0013083657860706</v>
      </c>
      <c r="V437" s="15">
        <f t="shared" si="105"/>
        <v>6.5986592243810982</v>
      </c>
      <c r="W437" s="13">
        <f t="shared" si="98"/>
        <v>2.1825045749794381E-2</v>
      </c>
      <c r="X437" s="13">
        <f t="shared" si="99"/>
        <v>1.004929021590395E-2</v>
      </c>
      <c r="Y437" s="13">
        <f t="shared" si="100"/>
        <v>1.1775755533890431E-2</v>
      </c>
      <c r="AB437" s="39"/>
      <c r="AC437" s="39"/>
    </row>
    <row r="438" spans="1:29">
      <c r="A438" s="60">
        <v>1906.09</v>
      </c>
      <c r="B438" s="61">
        <f t="shared" si="101"/>
        <v>1906</v>
      </c>
      <c r="C438" s="61">
        <v>9</v>
      </c>
      <c r="D438" s="59">
        <f t="shared" si="102"/>
        <v>2436</v>
      </c>
      <c r="E438" s="26">
        <v>10.029999999999999</v>
      </c>
      <c r="F438" s="24">
        <v>0.38250000000000001</v>
      </c>
      <c r="G438" s="26">
        <v>0.73750000000000004</v>
      </c>
      <c r="H438" s="26">
        <v>8.5630942149999996</v>
      </c>
      <c r="I438" s="24">
        <f t="shared" si="103"/>
        <v>1906.708333333301</v>
      </c>
      <c r="J438" s="15">
        <f>J430*4/12+J442*8/12</f>
        <v>3.59</v>
      </c>
      <c r="K438" s="24">
        <f t="shared" si="93"/>
        <v>368.32875136128587</v>
      </c>
      <c r="L438" s="24">
        <f t="shared" si="94"/>
        <v>14.046435433269377</v>
      </c>
      <c r="M438" s="23">
        <f t="shared" si="104"/>
        <v>2182.786939228452</v>
      </c>
      <c r="N438" s="24">
        <f t="shared" si="95"/>
        <v>27.082996423623964</v>
      </c>
      <c r="O438" s="23">
        <f t="shared" si="96"/>
        <v>160.49903964915089</v>
      </c>
      <c r="P438" s="42">
        <f t="shared" si="90"/>
        <v>19.20099368200135</v>
      </c>
      <c r="Q438" s="25"/>
      <c r="R438" s="41">
        <f t="shared" si="91"/>
        <v>22.942876422324737</v>
      </c>
      <c r="S438" s="41"/>
      <c r="T438" s="40">
        <f t="shared" si="92"/>
        <v>4.7681945197023019E-2</v>
      </c>
      <c r="U438" s="15">
        <f t="shared" si="97"/>
        <v>1.0013265956845823</v>
      </c>
      <c r="V438" s="15">
        <f t="shared" si="105"/>
        <v>6.5338630452411293</v>
      </c>
      <c r="W438" s="13">
        <f t="shared" si="98"/>
        <v>2.2237134609137899E-2</v>
      </c>
      <c r="X438" s="13">
        <f t="shared" si="99"/>
        <v>9.4362960896721138E-3</v>
      </c>
      <c r="Y438" s="13">
        <f t="shared" si="100"/>
        <v>1.2800838519465785E-2</v>
      </c>
      <c r="AB438" s="39"/>
      <c r="AC438" s="39"/>
    </row>
    <row r="439" spans="1:29">
      <c r="A439" s="60">
        <v>1906.1</v>
      </c>
      <c r="B439" s="61">
        <f t="shared" si="101"/>
        <v>1906</v>
      </c>
      <c r="C439" s="61">
        <v>10</v>
      </c>
      <c r="D439" s="59">
        <f t="shared" si="102"/>
        <v>2466</v>
      </c>
      <c r="E439" s="26">
        <v>9.73</v>
      </c>
      <c r="F439" s="24">
        <v>0.38829999999999998</v>
      </c>
      <c r="G439" s="26">
        <v>0.745</v>
      </c>
      <c r="H439" s="26">
        <v>8.7534247930000006</v>
      </c>
      <c r="I439" s="24">
        <f t="shared" si="103"/>
        <v>1906.7916666666342</v>
      </c>
      <c r="J439" s="15">
        <f>J430*3/12+J442*9/12</f>
        <v>3.61</v>
      </c>
      <c r="K439" s="24">
        <f t="shared" si="93"/>
        <v>349.54270726662315</v>
      </c>
      <c r="L439" s="24">
        <f t="shared" si="94"/>
        <v>13.949376488348381</v>
      </c>
      <c r="M439" s="23">
        <f t="shared" si="104"/>
        <v>2078.3461233902544</v>
      </c>
      <c r="N439" s="24">
        <f t="shared" si="95"/>
        <v>26.76354747313815</v>
      </c>
      <c r="O439" s="23">
        <f t="shared" si="96"/>
        <v>159.13338765937709</v>
      </c>
      <c r="P439" s="42">
        <f t="shared" si="90"/>
        <v>18.095380908869092</v>
      </c>
      <c r="Q439" s="25"/>
      <c r="R439" s="41">
        <f t="shared" si="91"/>
        <v>21.623963085973955</v>
      </c>
      <c r="S439" s="41"/>
      <c r="T439" s="40">
        <f t="shared" si="92"/>
        <v>4.9852624506333099E-2</v>
      </c>
      <c r="U439" s="15">
        <f t="shared" si="97"/>
        <v>1.0013448235523643</v>
      </c>
      <c r="V439" s="15">
        <f t="shared" si="105"/>
        <v>6.4002729571875658</v>
      </c>
      <c r="W439" s="13">
        <f t="shared" si="98"/>
        <v>2.9024565722619133E-2</v>
      </c>
      <c r="X439" s="13">
        <f t="shared" si="99"/>
        <v>9.9468778719973283E-3</v>
      </c>
      <c r="Y439" s="13">
        <f t="shared" si="100"/>
        <v>1.9077687850621805E-2</v>
      </c>
      <c r="AB439" s="39"/>
      <c r="AC439" s="39"/>
    </row>
    <row r="440" spans="1:29">
      <c r="A440" s="60">
        <v>1906.11</v>
      </c>
      <c r="B440" s="61">
        <f t="shared" si="101"/>
        <v>1906</v>
      </c>
      <c r="C440" s="61">
        <v>11</v>
      </c>
      <c r="D440" s="59">
        <f t="shared" si="102"/>
        <v>2497</v>
      </c>
      <c r="E440" s="26">
        <v>9.93</v>
      </c>
      <c r="F440" s="24">
        <v>0.39419999999999999</v>
      </c>
      <c r="G440" s="26">
        <v>0.75249999999999995</v>
      </c>
      <c r="H440" s="26">
        <v>8.8485090910000004</v>
      </c>
      <c r="I440" s="24">
        <f t="shared" si="103"/>
        <v>1906.8749999999675</v>
      </c>
      <c r="J440" s="15">
        <f>J430*2/12+J442*10/12</f>
        <v>3.6300000000000003</v>
      </c>
      <c r="K440" s="24">
        <f t="shared" si="93"/>
        <v>352.8942297382107</v>
      </c>
      <c r="L440" s="24">
        <f t="shared" si="94"/>
        <v>14.009154618610541</v>
      </c>
      <c r="M440" s="23">
        <f t="shared" si="104"/>
        <v>2105.2153620378581</v>
      </c>
      <c r="N440" s="24">
        <f t="shared" si="95"/>
        <v>26.742488205237017</v>
      </c>
      <c r="O440" s="23">
        <f t="shared" si="96"/>
        <v>159.53419536087497</v>
      </c>
      <c r="P440" s="42">
        <f t="shared" si="90"/>
        <v>18.141851654007951</v>
      </c>
      <c r="Q440" s="25"/>
      <c r="R440" s="41">
        <f t="shared" si="91"/>
        <v>21.683247782770639</v>
      </c>
      <c r="S440" s="41"/>
      <c r="T440" s="40">
        <f t="shared" si="92"/>
        <v>4.7638625427103398E-2</v>
      </c>
      <c r="U440" s="15">
        <f t="shared" si="97"/>
        <v>1.0013630493924461</v>
      </c>
      <c r="V440" s="15">
        <f t="shared" si="105"/>
        <v>6.3400116581624895</v>
      </c>
      <c r="W440" s="13">
        <f t="shared" si="98"/>
        <v>2.870226621647598E-2</v>
      </c>
      <c r="X440" s="13">
        <f t="shared" si="99"/>
        <v>9.3598403168082545E-3</v>
      </c>
      <c r="Y440" s="13">
        <f t="shared" si="100"/>
        <v>1.9342425899667726E-2</v>
      </c>
      <c r="AB440" s="39"/>
      <c r="AC440" s="39"/>
    </row>
    <row r="441" spans="1:29">
      <c r="A441" s="60">
        <v>1906.12</v>
      </c>
      <c r="B441" s="61">
        <f t="shared" si="101"/>
        <v>1906</v>
      </c>
      <c r="C441" s="61">
        <v>12</v>
      </c>
      <c r="D441" s="59">
        <f t="shared" si="102"/>
        <v>2527</v>
      </c>
      <c r="E441" s="26">
        <v>9.84</v>
      </c>
      <c r="F441" s="24">
        <v>0.4</v>
      </c>
      <c r="G441" s="26">
        <v>0.76</v>
      </c>
      <c r="H441" s="26">
        <v>8.9436743799999991</v>
      </c>
      <c r="I441" s="24">
        <f t="shared" si="103"/>
        <v>1906.9583333333007</v>
      </c>
      <c r="J441" s="15">
        <f>J430*1/12+J442*11/12</f>
        <v>3.6499999999999995</v>
      </c>
      <c r="K441" s="24">
        <f t="shared" si="93"/>
        <v>345.97484976862506</v>
      </c>
      <c r="L441" s="24">
        <f t="shared" si="94"/>
        <v>14.064018283277441</v>
      </c>
      <c r="M441" s="23">
        <f t="shared" si="104"/>
        <v>2070.9289714530746</v>
      </c>
      <c r="N441" s="24">
        <f t="shared" si="95"/>
        <v>26.721634738227138</v>
      </c>
      <c r="O441" s="23">
        <f t="shared" si="96"/>
        <v>159.94979860816429</v>
      </c>
      <c r="P441" s="42">
        <f t="shared" si="90"/>
        <v>17.660003667768649</v>
      </c>
      <c r="Q441" s="25"/>
      <c r="R441" s="41">
        <f t="shared" si="91"/>
        <v>21.113963621900123</v>
      </c>
      <c r="S441" s="41"/>
      <c r="T441" s="40">
        <f t="shared" si="92"/>
        <v>5.0043759456829991E-2</v>
      </c>
      <c r="U441" s="15">
        <f t="shared" si="97"/>
        <v>1.0013812732078506</v>
      </c>
      <c r="V441" s="15">
        <f t="shared" si="105"/>
        <v>6.2811004741910548</v>
      </c>
      <c r="W441" s="13">
        <f t="shared" si="98"/>
        <v>2.5777488223577949E-2</v>
      </c>
      <c r="X441" s="13">
        <f t="shared" si="99"/>
        <v>9.6587246075026112E-3</v>
      </c>
      <c r="Y441" s="13">
        <f t="shared" si="100"/>
        <v>1.6118763616075338E-2</v>
      </c>
      <c r="AB441" s="39"/>
      <c r="AC441" s="39"/>
    </row>
    <row r="442" spans="1:29">
      <c r="A442" s="60">
        <v>1907.01</v>
      </c>
      <c r="B442" s="61">
        <f t="shared" si="101"/>
        <v>1907</v>
      </c>
      <c r="C442" s="61">
        <v>1</v>
      </c>
      <c r="D442" s="59">
        <f t="shared" si="102"/>
        <v>2558</v>
      </c>
      <c r="E442" s="26">
        <v>9.56</v>
      </c>
      <c r="F442" s="24">
        <v>0.40329999999999999</v>
      </c>
      <c r="G442" s="26">
        <v>0.75170000000000003</v>
      </c>
      <c r="H442" s="26">
        <v>8.8485090910000004</v>
      </c>
      <c r="I442" s="24">
        <f t="shared" si="103"/>
        <v>1907.041666666634</v>
      </c>
      <c r="J442" s="15">
        <v>3.67</v>
      </c>
      <c r="K442" s="24">
        <f t="shared" si="93"/>
        <v>339.7450993250045</v>
      </c>
      <c r="L442" s="24">
        <f t="shared" si="94"/>
        <v>14.332552150394802</v>
      </c>
      <c r="M442" s="23">
        <f t="shared" si="104"/>
        <v>2040.7883531528407</v>
      </c>
      <c r="N442" s="24">
        <f t="shared" si="95"/>
        <v>26.714057652992246</v>
      </c>
      <c r="O442" s="23">
        <f t="shared" si="96"/>
        <v>160.46659048796968</v>
      </c>
      <c r="P442" s="42">
        <f t="shared" si="90"/>
        <v>17.21891385370597</v>
      </c>
      <c r="Q442" s="25"/>
      <c r="R442" s="41">
        <f t="shared" si="91"/>
        <v>20.596389814753088</v>
      </c>
      <c r="S442" s="41"/>
      <c r="T442" s="40">
        <f t="shared" si="92"/>
        <v>5.3179729321433312E-2</v>
      </c>
      <c r="U442" s="15">
        <f t="shared" si="97"/>
        <v>1.0016757521839021</v>
      </c>
      <c r="V442" s="15">
        <f t="shared" si="105"/>
        <v>6.3574226320585465</v>
      </c>
      <c r="W442" s="13">
        <f t="shared" si="98"/>
        <v>2.4474170310737398E-2</v>
      </c>
      <c r="X442" s="13">
        <f t="shared" si="99"/>
        <v>7.8061945999430282E-3</v>
      </c>
      <c r="Y442" s="13">
        <f t="shared" si="100"/>
        <v>1.6667975710794369E-2</v>
      </c>
      <c r="AB442" s="39"/>
      <c r="AC442" s="39"/>
    </row>
    <row r="443" spans="1:29">
      <c r="A443" s="60">
        <v>1907.02</v>
      </c>
      <c r="B443" s="61">
        <f t="shared" si="101"/>
        <v>1907</v>
      </c>
      <c r="C443" s="61">
        <v>2</v>
      </c>
      <c r="D443" s="59">
        <f t="shared" si="102"/>
        <v>2589</v>
      </c>
      <c r="E443" s="26">
        <v>9.26</v>
      </c>
      <c r="F443" s="24">
        <v>0.40670000000000001</v>
      </c>
      <c r="G443" s="26">
        <v>0.74329999999999996</v>
      </c>
      <c r="H443" s="26">
        <v>9.0388396689999997</v>
      </c>
      <c r="I443" s="24">
        <f t="shared" si="103"/>
        <v>1907.1249999999673</v>
      </c>
      <c r="J443" s="15">
        <f>J442*11/12+J454*1/12</f>
        <v>3.6866666666666665</v>
      </c>
      <c r="K443" s="24">
        <f t="shared" si="93"/>
        <v>322.15413776911862</v>
      </c>
      <c r="L443" s="24">
        <f t="shared" si="94"/>
        <v>14.149037562710642</v>
      </c>
      <c r="M443" s="23">
        <f t="shared" si="104"/>
        <v>1942.2051400075659</v>
      </c>
      <c r="N443" s="24">
        <f t="shared" si="95"/>
        <v>25.85930568075441</v>
      </c>
      <c r="O443" s="23">
        <f t="shared" si="96"/>
        <v>155.90076464013214</v>
      </c>
      <c r="P443" s="42">
        <f t="shared" si="90"/>
        <v>16.217071288766142</v>
      </c>
      <c r="Q443" s="25"/>
      <c r="R443" s="41">
        <f t="shared" si="91"/>
        <v>19.409252150981249</v>
      </c>
      <c r="S443" s="41"/>
      <c r="T443" s="40">
        <f t="shared" si="92"/>
        <v>5.8799011605751052E-2</v>
      </c>
      <c r="U443" s="15">
        <f t="shared" si="97"/>
        <v>1.0016907199705527</v>
      </c>
      <c r="V443" s="15">
        <f t="shared" si="105"/>
        <v>6.2339837079989433</v>
      </c>
      <c r="W443" s="13">
        <f t="shared" si="98"/>
        <v>2.155524500692918E-2</v>
      </c>
      <c r="X443" s="13">
        <f t="shared" si="99"/>
        <v>7.3553338125846857E-3</v>
      </c>
      <c r="Y443" s="13">
        <f t="shared" si="100"/>
        <v>1.4199911194344494E-2</v>
      </c>
      <c r="AB443" s="39"/>
      <c r="AC443" s="39"/>
    </row>
    <row r="444" spans="1:29">
      <c r="A444" s="60">
        <v>1907.03</v>
      </c>
      <c r="B444" s="61">
        <f t="shared" si="101"/>
        <v>1907</v>
      </c>
      <c r="C444" s="61">
        <v>3</v>
      </c>
      <c r="D444" s="59">
        <f t="shared" si="102"/>
        <v>2617</v>
      </c>
      <c r="E444" s="26">
        <v>8.35</v>
      </c>
      <c r="F444" s="24">
        <v>0.41</v>
      </c>
      <c r="G444" s="26">
        <v>0.73499999999999999</v>
      </c>
      <c r="H444" s="26">
        <v>8.9436743799999991</v>
      </c>
      <c r="I444" s="24">
        <f t="shared" si="103"/>
        <v>1907.2083333333005</v>
      </c>
      <c r="J444" s="15">
        <f>J442*10/12+J454*2/12</f>
        <v>3.7033333333333336</v>
      </c>
      <c r="K444" s="24">
        <f t="shared" si="93"/>
        <v>293.58638166341655</v>
      </c>
      <c r="L444" s="24">
        <f t="shared" si="94"/>
        <v>14.415618740359376</v>
      </c>
      <c r="M444" s="23">
        <f t="shared" si="104"/>
        <v>1777.2180656610515</v>
      </c>
      <c r="N444" s="24">
        <f t="shared" si="95"/>
        <v>25.842633595522297</v>
      </c>
      <c r="O444" s="23">
        <f t="shared" si="96"/>
        <v>156.43775787555364</v>
      </c>
      <c r="P444" s="42">
        <f t="shared" si="90"/>
        <v>14.687545255978639</v>
      </c>
      <c r="Q444" s="25"/>
      <c r="R444" s="41">
        <f t="shared" si="91"/>
        <v>17.597254765750471</v>
      </c>
      <c r="S444" s="41"/>
      <c r="T444" s="40">
        <f t="shared" si="92"/>
        <v>6.3959986130681754E-2</v>
      </c>
      <c r="U444" s="15">
        <f t="shared" si="97"/>
        <v>1.0017056865901681</v>
      </c>
      <c r="V444" s="15">
        <f t="shared" si="105"/>
        <v>6.3109685674351166</v>
      </c>
      <c r="W444" s="13">
        <f t="shared" si="98"/>
        <v>3.4363544609519403E-2</v>
      </c>
      <c r="X444" s="13">
        <f t="shared" si="99"/>
        <v>6.2467078890704464E-3</v>
      </c>
      <c r="Y444" s="13">
        <f t="shared" si="100"/>
        <v>2.8116836720448957E-2</v>
      </c>
      <c r="AB444" s="39"/>
      <c r="AC444" s="39"/>
    </row>
    <row r="445" spans="1:29">
      <c r="A445" s="60">
        <v>1907.04</v>
      </c>
      <c r="B445" s="61">
        <f t="shared" si="101"/>
        <v>1907</v>
      </c>
      <c r="C445" s="61">
        <v>4</v>
      </c>
      <c r="D445" s="59">
        <f t="shared" si="102"/>
        <v>2648</v>
      </c>
      <c r="E445" s="26">
        <v>8.39</v>
      </c>
      <c r="F445" s="24">
        <v>0.4133</v>
      </c>
      <c r="G445" s="26">
        <v>0.72670000000000001</v>
      </c>
      <c r="H445" s="26">
        <v>8.9436743799999991</v>
      </c>
      <c r="I445" s="24">
        <f t="shared" si="103"/>
        <v>1907.2916666666338</v>
      </c>
      <c r="J445" s="15">
        <f>J442*9/12+J454*3/12</f>
        <v>3.7199999999999998</v>
      </c>
      <c r="K445" s="24">
        <f t="shared" si="93"/>
        <v>294.99278349174432</v>
      </c>
      <c r="L445" s="24">
        <f t="shared" si="94"/>
        <v>14.531646891196413</v>
      </c>
      <c r="M445" s="23">
        <f t="shared" si="104"/>
        <v>1793.0622662404428</v>
      </c>
      <c r="N445" s="24">
        <f t="shared" si="95"/>
        <v>25.55080521614429</v>
      </c>
      <c r="O445" s="23">
        <f t="shared" si="96"/>
        <v>155.30612024754825</v>
      </c>
      <c r="P445" s="42">
        <f t="shared" si="90"/>
        <v>14.669709905602732</v>
      </c>
      <c r="Q445" s="25"/>
      <c r="R445" s="41">
        <f t="shared" si="91"/>
        <v>17.594277669579984</v>
      </c>
      <c r="S445" s="41"/>
      <c r="T445" s="40">
        <f t="shared" si="92"/>
        <v>6.5407549545247745E-2</v>
      </c>
      <c r="U445" s="15">
        <f t="shared" si="97"/>
        <v>1.0017206520441981</v>
      </c>
      <c r="V445" s="15">
        <f t="shared" si="105"/>
        <v>6.3217331018915628</v>
      </c>
      <c r="W445" s="13">
        <f t="shared" si="98"/>
        <v>2.7420507283378637E-2</v>
      </c>
      <c r="X445" s="13">
        <f t="shared" si="99"/>
        <v>1.3075721906814497E-3</v>
      </c>
      <c r="Y445" s="13">
        <f t="shared" si="100"/>
        <v>2.6112935092697187E-2</v>
      </c>
      <c r="AB445" s="39"/>
      <c r="AC445" s="39"/>
    </row>
    <row r="446" spans="1:29">
      <c r="A446" s="60">
        <v>1907.05</v>
      </c>
      <c r="B446" s="61">
        <f t="shared" si="101"/>
        <v>1907</v>
      </c>
      <c r="C446" s="61">
        <v>5</v>
      </c>
      <c r="D446" s="59">
        <f t="shared" si="102"/>
        <v>2678</v>
      </c>
      <c r="E446" s="26">
        <v>8.1</v>
      </c>
      <c r="F446" s="24">
        <v>0.41670000000000001</v>
      </c>
      <c r="G446" s="26">
        <v>0.71830000000000005</v>
      </c>
      <c r="H446" s="26">
        <v>9.1340049590000003</v>
      </c>
      <c r="I446" s="24">
        <f t="shared" si="103"/>
        <v>1907.374999999967</v>
      </c>
      <c r="J446" s="15">
        <f>J442*8/12+J454*4/12</f>
        <v>3.7366666666666668</v>
      </c>
      <c r="K446" s="24">
        <f t="shared" si="93"/>
        <v>278.8619024659323</v>
      </c>
      <c r="L446" s="24">
        <f t="shared" si="94"/>
        <v>14.345895649080742</v>
      </c>
      <c r="M446" s="23">
        <f t="shared" si="104"/>
        <v>1702.2801005731108</v>
      </c>
      <c r="N446" s="24">
        <f t="shared" si="95"/>
        <v>24.729198091515951</v>
      </c>
      <c r="O446" s="23">
        <f t="shared" si="96"/>
        <v>150.95651805452661</v>
      </c>
      <c r="P446" s="42">
        <f t="shared" si="90"/>
        <v>13.790107153424238</v>
      </c>
      <c r="Q446" s="25"/>
      <c r="R446" s="41">
        <f t="shared" si="91"/>
        <v>16.559343931780727</v>
      </c>
      <c r="S446" s="41"/>
      <c r="T446" s="40">
        <f t="shared" si="92"/>
        <v>7.3329508221195633E-2</v>
      </c>
      <c r="U446" s="15">
        <f t="shared" si="97"/>
        <v>1.0017356163340905</v>
      </c>
      <c r="V446" s="15">
        <f t="shared" si="105"/>
        <v>6.2006543109593721</v>
      </c>
      <c r="W446" s="13">
        <f t="shared" si="98"/>
        <v>2.8199354106526853E-2</v>
      </c>
      <c r="X446" s="13">
        <f t="shared" si="99"/>
        <v>1.7988926007985739E-3</v>
      </c>
      <c r="Y446" s="13">
        <f t="shared" si="100"/>
        <v>2.6400461505728279E-2</v>
      </c>
      <c r="AB446" s="39"/>
      <c r="AC446" s="39"/>
    </row>
    <row r="447" spans="1:29">
      <c r="A447" s="60">
        <v>1907.06</v>
      </c>
      <c r="B447" s="61">
        <f t="shared" si="101"/>
        <v>1907</v>
      </c>
      <c r="C447" s="61">
        <v>6</v>
      </c>
      <c r="D447" s="59">
        <f t="shared" si="102"/>
        <v>2709</v>
      </c>
      <c r="E447" s="26">
        <v>7.84</v>
      </c>
      <c r="F447" s="24">
        <v>0.42</v>
      </c>
      <c r="G447" s="26">
        <v>0.71</v>
      </c>
      <c r="H447" s="26">
        <v>9.229089256</v>
      </c>
      <c r="I447" s="24">
        <f t="shared" si="103"/>
        <v>1907.4583333333003</v>
      </c>
      <c r="J447" s="15">
        <f>J442*7/12+J454*5/12</f>
        <v>3.753333333333333</v>
      </c>
      <c r="K447" s="24">
        <f t="shared" si="93"/>
        <v>267.12997692564522</v>
      </c>
      <c r="L447" s="24">
        <f t="shared" si="94"/>
        <v>14.310534478159566</v>
      </c>
      <c r="M447" s="23">
        <f t="shared" si="104"/>
        <v>1637.9436731487876</v>
      </c>
      <c r="N447" s="24">
        <f t="shared" si="95"/>
        <v>24.191617808317361</v>
      </c>
      <c r="O447" s="23">
        <f t="shared" si="96"/>
        <v>148.33418468566828</v>
      </c>
      <c r="P447" s="42">
        <f t="shared" si="90"/>
        <v>13.144269952673197</v>
      </c>
      <c r="Q447" s="25"/>
      <c r="R447" s="41">
        <f t="shared" si="91"/>
        <v>15.806056111254946</v>
      </c>
      <c r="S447" s="41"/>
      <c r="T447" s="40">
        <f t="shared" si="92"/>
        <v>7.7801575557402386E-2</v>
      </c>
      <c r="U447" s="15">
        <f t="shared" si="97"/>
        <v>1.0017505794612918</v>
      </c>
      <c r="V447" s="15">
        <f t="shared" si="105"/>
        <v>6.1474220715976005</v>
      </c>
      <c r="W447" s="13">
        <f t="shared" si="98"/>
        <v>3.3237507219772588E-2</v>
      </c>
      <c r="X447" s="13">
        <f t="shared" si="99"/>
        <v>1.2440241796076723E-3</v>
      </c>
      <c r="Y447" s="13">
        <f t="shared" si="100"/>
        <v>3.1993483040164916E-2</v>
      </c>
      <c r="AB447" s="39"/>
      <c r="AC447" s="39"/>
    </row>
    <row r="448" spans="1:29">
      <c r="A448" s="60">
        <v>1907.07</v>
      </c>
      <c r="B448" s="61">
        <f t="shared" si="101"/>
        <v>1907</v>
      </c>
      <c r="C448" s="61">
        <v>7</v>
      </c>
      <c r="D448" s="59">
        <f t="shared" si="102"/>
        <v>2739</v>
      </c>
      <c r="E448" s="26">
        <v>8.14</v>
      </c>
      <c r="F448" s="24">
        <v>0.42330000000000001</v>
      </c>
      <c r="G448" s="26">
        <v>0.70169999999999999</v>
      </c>
      <c r="H448" s="26">
        <v>9.229089256</v>
      </c>
      <c r="I448" s="24">
        <f t="shared" si="103"/>
        <v>1907.5416666666335</v>
      </c>
      <c r="J448" s="15">
        <f>J442*6/12+J454*6/12</f>
        <v>3.7699999999999996</v>
      </c>
      <c r="K448" s="24">
        <f t="shared" si="93"/>
        <v>277.35178726718777</v>
      </c>
      <c r="L448" s="24">
        <f t="shared" si="94"/>
        <v>14.422974391916535</v>
      </c>
      <c r="M448" s="23">
        <f t="shared" si="104"/>
        <v>1707.9897911353899</v>
      </c>
      <c r="N448" s="24">
        <f t="shared" si="95"/>
        <v>23.908814388868016</v>
      </c>
      <c r="O448" s="23">
        <f t="shared" si="96"/>
        <v>147.23543445205195</v>
      </c>
      <c r="P448" s="42">
        <f t="shared" si="90"/>
        <v>13.585007357961834</v>
      </c>
      <c r="Q448" s="25"/>
      <c r="R448" s="41">
        <f t="shared" si="91"/>
        <v>16.357098050767245</v>
      </c>
      <c r="S448" s="41"/>
      <c r="T448" s="40">
        <f t="shared" si="92"/>
        <v>7.5166690620855237E-2</v>
      </c>
      <c r="U448" s="15">
        <f t="shared" si="97"/>
        <v>1.0017655414272453</v>
      </c>
      <c r="V448" s="15">
        <f t="shared" si="105"/>
        <v>6.1581836224160309</v>
      </c>
      <c r="W448" s="13">
        <f t="shared" si="98"/>
        <v>2.8248081950838833E-2</v>
      </c>
      <c r="X448" s="13">
        <f t="shared" si="99"/>
        <v>2.7594135998711966E-3</v>
      </c>
      <c r="Y448" s="13">
        <f t="shared" si="100"/>
        <v>2.5488668350967636E-2</v>
      </c>
      <c r="AB448" s="39"/>
      <c r="AC448" s="39"/>
    </row>
    <row r="449" spans="1:29">
      <c r="A449" s="60">
        <v>1907.08</v>
      </c>
      <c r="B449" s="61">
        <f t="shared" si="101"/>
        <v>1907</v>
      </c>
      <c r="C449" s="61">
        <v>8</v>
      </c>
      <c r="D449" s="59">
        <f t="shared" si="102"/>
        <v>2770</v>
      </c>
      <c r="E449" s="26">
        <v>7.53</v>
      </c>
      <c r="F449" s="24">
        <v>0.42670000000000002</v>
      </c>
      <c r="G449" s="26">
        <v>0.69330000000000003</v>
      </c>
      <c r="H449" s="26">
        <v>9.229089256</v>
      </c>
      <c r="I449" s="24">
        <f t="shared" si="103"/>
        <v>1907.6249999999668</v>
      </c>
      <c r="J449" s="15">
        <f>J442*5/12+J454*7/12</f>
        <v>3.7866666666666666</v>
      </c>
      <c r="K449" s="24">
        <f t="shared" si="93"/>
        <v>256.56743957271794</v>
      </c>
      <c r="L449" s="24">
        <f t="shared" si="94"/>
        <v>14.538821575787351</v>
      </c>
      <c r="M449" s="23">
        <f t="shared" si="104"/>
        <v>1587.4565598983552</v>
      </c>
      <c r="N449" s="24">
        <f t="shared" si="95"/>
        <v>23.622603699304825</v>
      </c>
      <c r="O449" s="23">
        <f t="shared" si="96"/>
        <v>146.1598450169362</v>
      </c>
      <c r="P449" s="42">
        <f t="shared" si="90"/>
        <v>12.513471604446606</v>
      </c>
      <c r="Q449" s="25"/>
      <c r="R449" s="41">
        <f t="shared" si="91"/>
        <v>15.092007281741033</v>
      </c>
      <c r="S449" s="41"/>
      <c r="T449" s="40">
        <f t="shared" si="92"/>
        <v>7.6693879394750725E-2</v>
      </c>
      <c r="U449" s="15">
        <f t="shared" si="97"/>
        <v>1.0017805022333937</v>
      </c>
      <c r="V449" s="15">
        <f t="shared" si="105"/>
        <v>6.1690561507179895</v>
      </c>
      <c r="W449" s="13">
        <f t="shared" si="98"/>
        <v>3.1745176431771105E-2</v>
      </c>
      <c r="X449" s="13">
        <f t="shared" si="99"/>
        <v>1.1689827046155177E-3</v>
      </c>
      <c r="Y449" s="13">
        <f t="shared" si="100"/>
        <v>3.0576193727155587E-2</v>
      </c>
      <c r="AB449" s="39"/>
      <c r="AC449" s="39"/>
    </row>
    <row r="450" spans="1:29">
      <c r="A450" s="60">
        <v>1907.09</v>
      </c>
      <c r="B450" s="61">
        <f t="shared" si="101"/>
        <v>1907</v>
      </c>
      <c r="C450" s="61">
        <v>9</v>
      </c>
      <c r="D450" s="59">
        <f t="shared" si="102"/>
        <v>2801</v>
      </c>
      <c r="E450" s="26">
        <v>7.45</v>
      </c>
      <c r="F450" s="24">
        <v>0.43</v>
      </c>
      <c r="G450" s="26">
        <v>0.68500000000000005</v>
      </c>
      <c r="H450" s="26">
        <v>9.229089256</v>
      </c>
      <c r="I450" s="24">
        <f t="shared" si="103"/>
        <v>1907.7083333333001</v>
      </c>
      <c r="J450" s="15">
        <f>J442*4/12+J454*8/12</f>
        <v>3.8033333333333337</v>
      </c>
      <c r="K450" s="24">
        <f t="shared" si="93"/>
        <v>253.84162348163991</v>
      </c>
      <c r="L450" s="24">
        <f t="shared" si="94"/>
        <v>14.651261489544316</v>
      </c>
      <c r="M450" s="23">
        <f t="shared" si="104"/>
        <v>1578.145449044591</v>
      </c>
      <c r="N450" s="24">
        <f t="shared" si="95"/>
        <v>23.339800279855485</v>
      </c>
      <c r="O450" s="23">
        <f t="shared" si="96"/>
        <v>145.10464867054296</v>
      </c>
      <c r="P450" s="42">
        <f t="shared" ref="P450:P513" si="106">K450/AVERAGE(N330:N449)</f>
        <v>12.328569657736622</v>
      </c>
      <c r="Q450" s="25"/>
      <c r="R450" s="41">
        <f t="shared" ref="R450:R513" si="107">M450/AVERAGE(O330:O449)</f>
        <v>14.895547932371391</v>
      </c>
      <c r="S450" s="41"/>
      <c r="T450" s="40">
        <f t="shared" ref="T450:T513" si="108">1/P450-(J450/100-(((H450/H330)^(1/10))-1))</f>
        <v>7.4773653299132478E-2</v>
      </c>
      <c r="U450" s="15">
        <f t="shared" si="97"/>
        <v>1.0017954618811766</v>
      </c>
      <c r="V450" s="15">
        <f t="shared" si="105"/>
        <v>6.1800401689722735</v>
      </c>
      <c r="W450" s="13">
        <f t="shared" si="98"/>
        <v>2.5627995423637584E-2</v>
      </c>
      <c r="X450" s="13">
        <f t="shared" si="99"/>
        <v>-1.1482418265564842E-3</v>
      </c>
      <c r="Y450" s="13">
        <f t="shared" si="100"/>
        <v>2.6776237250194068E-2</v>
      </c>
      <c r="AB450" s="39"/>
      <c r="AC450" s="39"/>
    </row>
    <row r="451" spans="1:29">
      <c r="A451" s="60">
        <v>1907.1</v>
      </c>
      <c r="B451" s="61">
        <f t="shared" si="101"/>
        <v>1907</v>
      </c>
      <c r="C451" s="61">
        <v>10</v>
      </c>
      <c r="D451" s="59">
        <f t="shared" si="102"/>
        <v>2831</v>
      </c>
      <c r="E451" s="26">
        <v>6.64</v>
      </c>
      <c r="F451" s="24">
        <v>0.43330000000000002</v>
      </c>
      <c r="G451" s="26">
        <v>0.67669999999999997</v>
      </c>
      <c r="H451" s="26">
        <v>9.3242545450000005</v>
      </c>
      <c r="I451" s="24">
        <f t="shared" si="103"/>
        <v>1907.7916666666333</v>
      </c>
      <c r="J451" s="15">
        <f>J442*3/12+J454*9/12</f>
        <v>3.82</v>
      </c>
      <c r="K451" s="24">
        <f t="shared" si="93"/>
        <v>223.93365495579141</v>
      </c>
      <c r="L451" s="24">
        <f t="shared" si="94"/>
        <v>14.613019983786813</v>
      </c>
      <c r="M451" s="23">
        <f t="shared" si="104"/>
        <v>1399.7770059597347</v>
      </c>
      <c r="N451" s="24">
        <f t="shared" si="95"/>
        <v>22.821672335630129</v>
      </c>
      <c r="O451" s="23">
        <f t="shared" si="96"/>
        <v>142.65498492966154</v>
      </c>
      <c r="P451" s="42">
        <f t="shared" si="106"/>
        <v>10.831840153050599</v>
      </c>
      <c r="Q451" s="25"/>
      <c r="R451" s="41">
        <f t="shared" si="107"/>
        <v>13.118926370609231</v>
      </c>
      <c r="S451" s="41"/>
      <c r="T451" s="40">
        <f t="shared" si="108"/>
        <v>8.8339931481562189E-2</v>
      </c>
      <c r="U451" s="15">
        <f t="shared" si="97"/>
        <v>1.0018104203720324</v>
      </c>
      <c r="V451" s="15">
        <f t="shared" si="105"/>
        <v>6.1279481666600653</v>
      </c>
      <c r="W451" s="13">
        <f t="shared" si="98"/>
        <v>3.1441932710293274E-2</v>
      </c>
      <c r="X451" s="13">
        <f t="shared" si="99"/>
        <v>-1.6488140824669761E-3</v>
      </c>
      <c r="Y451" s="13">
        <f t="shared" si="100"/>
        <v>3.3090746792760251E-2</v>
      </c>
      <c r="AB451" s="39"/>
      <c r="AC451" s="39"/>
    </row>
    <row r="452" spans="1:29">
      <c r="A452" s="60">
        <v>1907.11</v>
      </c>
      <c r="B452" s="61">
        <f t="shared" si="101"/>
        <v>1907</v>
      </c>
      <c r="C452" s="61">
        <v>11</v>
      </c>
      <c r="D452" s="59">
        <f t="shared" si="102"/>
        <v>2862</v>
      </c>
      <c r="E452" s="26">
        <v>6.25</v>
      </c>
      <c r="F452" s="24">
        <v>0.43669999999999998</v>
      </c>
      <c r="G452" s="26">
        <v>0.66830000000000001</v>
      </c>
      <c r="H452" s="26">
        <v>8.9436743799999991</v>
      </c>
      <c r="I452" s="24">
        <f t="shared" si="103"/>
        <v>1907.8749999999666</v>
      </c>
      <c r="J452" s="15">
        <f>J442*2/12+J454*10/12</f>
        <v>3.8366666666666669</v>
      </c>
      <c r="K452" s="24">
        <f t="shared" si="93"/>
        <v>219.75028567621001</v>
      </c>
      <c r="L452" s="24">
        <f t="shared" si="94"/>
        <v>15.354391960768144</v>
      </c>
      <c r="M452" s="23">
        <f t="shared" si="104"/>
        <v>1381.6255417450286</v>
      </c>
      <c r="N452" s="24">
        <f t="shared" si="95"/>
        <v>23.497458546785783</v>
      </c>
      <c r="O452" s="23">
        <f t="shared" si="96"/>
        <v>147.73445592771242</v>
      </c>
      <c r="P452" s="42">
        <f t="shared" si="106"/>
        <v>10.591177559189783</v>
      </c>
      <c r="Q452" s="25"/>
      <c r="R452" s="41">
        <f t="shared" si="107"/>
        <v>12.863256624926693</v>
      </c>
      <c r="S452" s="41"/>
      <c r="T452" s="40">
        <f t="shared" si="108"/>
        <v>8.5970170444900462E-2</v>
      </c>
      <c r="U452" s="15">
        <f t="shared" si="97"/>
        <v>1.0018253777073978</v>
      </c>
      <c r="V452" s="15">
        <f t="shared" si="105"/>
        <v>6.4002769896032232</v>
      </c>
      <c r="W452" s="13">
        <f t="shared" si="98"/>
        <v>2.466179657670331E-2</v>
      </c>
      <c r="X452" s="13">
        <f t="shared" si="99"/>
        <v>-5.8337563498442879E-3</v>
      </c>
      <c r="Y452" s="13">
        <f t="shared" si="100"/>
        <v>3.0495552926547598E-2</v>
      </c>
      <c r="AB452" s="39"/>
      <c r="AC452" s="39"/>
    </row>
    <row r="453" spans="1:29">
      <c r="A453" s="60">
        <v>1907.12</v>
      </c>
      <c r="B453" s="61">
        <f t="shared" si="101"/>
        <v>1907</v>
      </c>
      <c r="C453" s="61">
        <v>12</v>
      </c>
      <c r="D453" s="59">
        <f t="shared" si="102"/>
        <v>2892</v>
      </c>
      <c r="E453" s="26">
        <v>6.57</v>
      </c>
      <c r="F453" s="24">
        <v>0.44</v>
      </c>
      <c r="G453" s="26">
        <v>0.66</v>
      </c>
      <c r="H453" s="26">
        <v>8.7534247930000006</v>
      </c>
      <c r="I453" s="24">
        <f t="shared" si="103"/>
        <v>1907.9583333332998</v>
      </c>
      <c r="J453" s="15">
        <f>J442*1/12+J454*11/12</f>
        <v>3.8533333333333331</v>
      </c>
      <c r="K453" s="24">
        <f t="shared" si="93"/>
        <v>236.02215691076199</v>
      </c>
      <c r="L453" s="24">
        <f t="shared" si="94"/>
        <v>15.80665891030978</v>
      </c>
      <c r="M453" s="23">
        <f t="shared" si="104"/>
        <v>1492.2126101905042</v>
      </c>
      <c r="N453" s="24">
        <f t="shared" si="95"/>
        <v>23.709988365464671</v>
      </c>
      <c r="O453" s="23">
        <f t="shared" si="96"/>
        <v>149.90263664014194</v>
      </c>
      <c r="P453" s="42">
        <f t="shared" si="106"/>
        <v>11.33330623581117</v>
      </c>
      <c r="Q453" s="25"/>
      <c r="R453" s="41">
        <f t="shared" si="107"/>
        <v>13.798214088041615</v>
      </c>
      <c r="S453" s="41"/>
      <c r="T453" s="40">
        <f t="shared" si="108"/>
        <v>7.7408702893090181E-2</v>
      </c>
      <c r="U453" s="15">
        <f t="shared" si="97"/>
        <v>1.0018403338887065</v>
      </c>
      <c r="V453" s="15">
        <f t="shared" si="105"/>
        <v>6.5513193922955884</v>
      </c>
      <c r="W453" s="13">
        <f t="shared" si="98"/>
        <v>1.2644818624587773E-2</v>
      </c>
      <c r="X453" s="13">
        <f t="shared" si="99"/>
        <v>-9.4588366136464375E-3</v>
      </c>
      <c r="Y453" s="13">
        <f t="shared" si="100"/>
        <v>2.210365523823421E-2</v>
      </c>
      <c r="AB453" s="39"/>
      <c r="AC453" s="39"/>
    </row>
    <row r="454" spans="1:29">
      <c r="A454" s="60">
        <v>1908.01</v>
      </c>
      <c r="B454" s="61">
        <f t="shared" si="101"/>
        <v>1908</v>
      </c>
      <c r="C454" s="61">
        <v>1</v>
      </c>
      <c r="D454" s="59">
        <f t="shared" si="102"/>
        <v>2923</v>
      </c>
      <c r="E454" s="26">
        <v>6.85</v>
      </c>
      <c r="F454" s="24">
        <v>0.43669999999999998</v>
      </c>
      <c r="G454" s="26">
        <v>0.65329999999999999</v>
      </c>
      <c r="H454" s="26">
        <v>8.6582595040000001</v>
      </c>
      <c r="I454" s="24">
        <f t="shared" si="103"/>
        <v>1908.0416666666331</v>
      </c>
      <c r="J454" s="15">
        <v>3.87</v>
      </c>
      <c r="K454" s="24">
        <f t="shared" si="93"/>
        <v>248.78568250407108</v>
      </c>
      <c r="L454" s="24">
        <f t="shared" si="94"/>
        <v>15.860541248106253</v>
      </c>
      <c r="M454" s="23">
        <f t="shared" si="104"/>
        <v>1581.2642868939381</v>
      </c>
      <c r="N454" s="24">
        <f t="shared" si="95"/>
        <v>23.727253486118197</v>
      </c>
      <c r="O454" s="23">
        <f t="shared" si="96"/>
        <v>150.80875308435179</v>
      </c>
      <c r="P454" s="42">
        <f t="shared" si="106"/>
        <v>11.902968628266974</v>
      </c>
      <c r="Q454" s="25"/>
      <c r="R454" s="41">
        <f t="shared" si="107"/>
        <v>14.522352358595429</v>
      </c>
      <c r="S454" s="41"/>
      <c r="T454" s="40">
        <f t="shared" si="108"/>
        <v>7.1896382604064862E-2</v>
      </c>
      <c r="U454" s="15">
        <f t="shared" si="97"/>
        <v>1.0039792502497789</v>
      </c>
      <c r="V454" s="15">
        <f t="shared" si="105"/>
        <v>6.6355158611633094</v>
      </c>
      <c r="W454" s="13">
        <f t="shared" si="98"/>
        <v>1.1303836993540317E-2</v>
      </c>
      <c r="X454" s="13">
        <f t="shared" si="99"/>
        <v>-1.271273213252555E-2</v>
      </c>
      <c r="Y454" s="13">
        <f t="shared" si="100"/>
        <v>2.4016569126065868E-2</v>
      </c>
      <c r="AB454" s="39"/>
      <c r="AC454" s="39"/>
    </row>
    <row r="455" spans="1:29">
      <c r="A455" s="60">
        <v>1908.02</v>
      </c>
      <c r="B455" s="61">
        <f t="shared" si="101"/>
        <v>1908</v>
      </c>
      <c r="C455" s="61">
        <v>2</v>
      </c>
      <c r="D455" s="59">
        <f t="shared" si="102"/>
        <v>2954</v>
      </c>
      <c r="E455" s="26">
        <v>6.6</v>
      </c>
      <c r="F455" s="24">
        <v>0.43330000000000002</v>
      </c>
      <c r="G455" s="26">
        <v>0.64670000000000005</v>
      </c>
      <c r="H455" s="26">
        <v>8.5630942149999996</v>
      </c>
      <c r="I455" s="24">
        <f t="shared" si="103"/>
        <v>1908.1249999999663</v>
      </c>
      <c r="J455" s="15">
        <f>J454*11/12+J466*1/12</f>
        <v>3.8608333333333333</v>
      </c>
      <c r="K455" s="24">
        <f t="shared" si="93"/>
        <v>242.36986629955001</v>
      </c>
      <c r="L455" s="24">
        <f t="shared" si="94"/>
        <v>15.911948949635612</v>
      </c>
      <c r="M455" s="23">
        <f t="shared" si="104"/>
        <v>1548.91374631192</v>
      </c>
      <c r="N455" s="24">
        <f t="shared" si="95"/>
        <v>23.748574626654399</v>
      </c>
      <c r="O455" s="23">
        <f t="shared" si="96"/>
        <v>151.77007874847257</v>
      </c>
      <c r="P455" s="42">
        <f t="shared" si="106"/>
        <v>11.554846295144792</v>
      </c>
      <c r="Q455" s="25"/>
      <c r="R455" s="41">
        <f t="shared" si="107"/>
        <v>14.129214575724513</v>
      </c>
      <c r="S455" s="41"/>
      <c r="T455" s="40">
        <f t="shared" si="108"/>
        <v>7.1931616729456249E-2</v>
      </c>
      <c r="U455" s="15">
        <f t="shared" si="97"/>
        <v>1.0039719343302449</v>
      </c>
      <c r="V455" s="15">
        <f t="shared" si="105"/>
        <v>6.7359569775452517</v>
      </c>
      <c r="W455" s="13">
        <f t="shared" si="98"/>
        <v>1.6484496270796178E-2</v>
      </c>
      <c r="X455" s="13">
        <f t="shared" si="99"/>
        <v>-1.447614349951587E-2</v>
      </c>
      <c r="Y455" s="13">
        <f t="shared" si="100"/>
        <v>3.0960639770312048E-2</v>
      </c>
      <c r="AB455" s="39"/>
      <c r="AC455" s="39"/>
    </row>
    <row r="456" spans="1:29">
      <c r="A456" s="60">
        <v>1908.03</v>
      </c>
      <c r="B456" s="61">
        <f t="shared" si="101"/>
        <v>1908</v>
      </c>
      <c r="C456" s="61">
        <v>3</v>
      </c>
      <c r="D456" s="59">
        <f t="shared" si="102"/>
        <v>2983</v>
      </c>
      <c r="E456" s="26">
        <v>6.87</v>
      </c>
      <c r="F456" s="24">
        <v>0.43</v>
      </c>
      <c r="G456" s="26">
        <v>0.64</v>
      </c>
      <c r="H456" s="26">
        <v>8.5630942149999996</v>
      </c>
      <c r="I456" s="24">
        <f t="shared" si="103"/>
        <v>1908.2083333332996</v>
      </c>
      <c r="J456" s="15">
        <f>J454*10/12+J466*2/12</f>
        <v>3.8516666666666666</v>
      </c>
      <c r="K456" s="24">
        <f t="shared" si="93"/>
        <v>252.28499719362253</v>
      </c>
      <c r="L456" s="24">
        <f t="shared" si="94"/>
        <v>15.790764016485834</v>
      </c>
      <c r="M456" s="23">
        <f t="shared" si="104"/>
        <v>1620.6879060210711</v>
      </c>
      <c r="N456" s="24">
        <f t="shared" si="95"/>
        <v>23.502532489653337</v>
      </c>
      <c r="O456" s="23">
        <f t="shared" si="96"/>
        <v>150.98111497139527</v>
      </c>
      <c r="P456" s="42">
        <f t="shared" si="106"/>
        <v>11.984662664464292</v>
      </c>
      <c r="Q456" s="25"/>
      <c r="R456" s="41">
        <f t="shared" si="107"/>
        <v>14.683723501046037</v>
      </c>
      <c r="S456" s="41"/>
      <c r="T456" s="40">
        <f t="shared" si="108"/>
        <v>6.8919488860364558E-2</v>
      </c>
      <c r="U456" s="15">
        <f t="shared" si="97"/>
        <v>1.0039646186027411</v>
      </c>
      <c r="V456" s="15">
        <f t="shared" si="105"/>
        <v>6.7627117563114165</v>
      </c>
      <c r="W456" s="13">
        <f t="shared" si="98"/>
        <v>1.1308788673356052E-2</v>
      </c>
      <c r="X456" s="13">
        <f t="shared" si="99"/>
        <v>-1.3745354989635472E-2</v>
      </c>
      <c r="Y456" s="13">
        <f t="shared" si="100"/>
        <v>2.5054143662991524E-2</v>
      </c>
      <c r="AB456" s="39"/>
      <c r="AC456" s="39"/>
    </row>
    <row r="457" spans="1:29">
      <c r="A457" s="60">
        <v>1908.04</v>
      </c>
      <c r="B457" s="61">
        <f t="shared" si="101"/>
        <v>1908</v>
      </c>
      <c r="C457" s="61">
        <v>4</v>
      </c>
      <c r="D457" s="59">
        <f t="shared" si="102"/>
        <v>3014</v>
      </c>
      <c r="E457" s="26">
        <v>7.24</v>
      </c>
      <c r="F457" s="24">
        <v>0.42670000000000002</v>
      </c>
      <c r="G457" s="26">
        <v>0.63329999999999997</v>
      </c>
      <c r="H457" s="26">
        <v>8.6582595040000001</v>
      </c>
      <c r="I457" s="24">
        <f t="shared" si="103"/>
        <v>1908.2916666666329</v>
      </c>
      <c r="J457" s="15">
        <f>J454*9/12+J466*3/12</f>
        <v>3.8424999999999998</v>
      </c>
      <c r="K457" s="24">
        <f t="shared" si="93"/>
        <v>262.95012282182114</v>
      </c>
      <c r="L457" s="24">
        <f t="shared" si="94"/>
        <v>15.497350470728051</v>
      </c>
      <c r="M457" s="23">
        <f t="shared" si="104"/>
        <v>1697.4973518633249</v>
      </c>
      <c r="N457" s="24">
        <f t="shared" si="95"/>
        <v>23.000871931361786</v>
      </c>
      <c r="O457" s="23">
        <f t="shared" si="96"/>
        <v>148.48412609600049</v>
      </c>
      <c r="P457" s="42">
        <f t="shared" si="106"/>
        <v>12.448889158370367</v>
      </c>
      <c r="Q457" s="25"/>
      <c r="R457" s="41">
        <f t="shared" si="107"/>
        <v>15.277960676657019</v>
      </c>
      <c r="S457" s="41"/>
      <c r="T457" s="40">
        <f t="shared" si="108"/>
        <v>6.7031987776984242E-2</v>
      </c>
      <c r="U457" s="15">
        <f t="shared" si="97"/>
        <v>1.0039573030673983</v>
      </c>
      <c r="V457" s="15">
        <f t="shared" si="105"/>
        <v>6.7148978285478131</v>
      </c>
      <c r="W457" s="13">
        <f t="shared" si="98"/>
        <v>4.9911126784354387E-3</v>
      </c>
      <c r="X457" s="13">
        <f t="shared" si="99"/>
        <v>-1.4024911459982747E-2</v>
      </c>
      <c r="Y457" s="13">
        <f t="shared" si="100"/>
        <v>1.9016024138418186E-2</v>
      </c>
      <c r="AB457" s="39"/>
      <c r="AC457" s="39"/>
    </row>
    <row r="458" spans="1:29">
      <c r="A458" s="60">
        <v>1908.05</v>
      </c>
      <c r="B458" s="61">
        <f t="shared" si="101"/>
        <v>1908</v>
      </c>
      <c r="C458" s="61">
        <v>5</v>
      </c>
      <c r="D458" s="59">
        <f t="shared" si="102"/>
        <v>3044</v>
      </c>
      <c r="E458" s="26">
        <v>7.63</v>
      </c>
      <c r="F458" s="24">
        <v>0.42330000000000001</v>
      </c>
      <c r="G458" s="26">
        <v>0.62670000000000003</v>
      </c>
      <c r="H458" s="26">
        <v>8.6582595040000001</v>
      </c>
      <c r="I458" s="24">
        <f t="shared" si="103"/>
        <v>1908.3749999999661</v>
      </c>
      <c r="J458" s="15">
        <f>J454*8/12+J466*4/12</f>
        <v>3.833333333333333</v>
      </c>
      <c r="K458" s="24">
        <f t="shared" ref="K458:K521" si="109">E458*$H$1851/H458</f>
        <v>277.1145631395712</v>
      </c>
      <c r="L458" s="24">
        <f t="shared" ref="L458:L521" si="110">F458*$H$1851/H458</f>
        <v>15.373865606419461</v>
      </c>
      <c r="M458" s="23">
        <f t="shared" si="104"/>
        <v>1797.2077367132802</v>
      </c>
      <c r="N458" s="24">
        <f t="shared" ref="N458:N521" si="111">G458*$H$1851/H458</f>
        <v>22.761166018292169</v>
      </c>
      <c r="O458" s="23">
        <f t="shared" ref="O458:O521" si="112">N458*(M458/K458)</f>
        <v>147.6160011268955</v>
      </c>
      <c r="P458" s="42">
        <f t="shared" si="106"/>
        <v>13.078451355438336</v>
      </c>
      <c r="Q458" s="25"/>
      <c r="R458" s="41">
        <f t="shared" si="107"/>
        <v>16.073179553710766</v>
      </c>
      <c r="S458" s="41"/>
      <c r="T458" s="40">
        <f t="shared" si="108"/>
        <v>5.6304171272246253E-2</v>
      </c>
      <c r="U458" s="15">
        <f t="shared" ref="U458:U521" si="113">((J458/J459+J458/1200+((1+J459/1200)^(-119))*(1-J458/J459)))</f>
        <v>1.0039499877243483</v>
      </c>
      <c r="V458" s="15">
        <f t="shared" si="105"/>
        <v>6.7414707143219914</v>
      </c>
      <c r="W458" s="13">
        <f t="shared" ref="W458:W521" si="114">(($M578/$M458)^(1/10)-1)</f>
        <v>1.0351254982814417E-3</v>
      </c>
      <c r="X458" s="13">
        <f t="shared" ref="X458:X521" si="115">(($V578/$V458)^(1/10)-1)</f>
        <v>-1.6054572047676796E-2</v>
      </c>
      <c r="Y458" s="13">
        <f t="shared" ref="Y458:Y521" si="116">W458-X458</f>
        <v>1.7089697545958238E-2</v>
      </c>
      <c r="AB458" s="39"/>
      <c r="AC458" s="39"/>
    </row>
    <row r="459" spans="1:29">
      <c r="A459" s="60">
        <v>1908.06</v>
      </c>
      <c r="B459" s="61">
        <f t="shared" ref="B459:B522" si="117">VALUE(LEFT(A459, 4))</f>
        <v>1908</v>
      </c>
      <c r="C459" s="61">
        <v>6</v>
      </c>
      <c r="D459" s="59">
        <f t="shared" ref="D459:D522" si="118">DATE(B459, VALUE(C459), 1)</f>
        <v>3075</v>
      </c>
      <c r="E459" s="26">
        <v>7.64</v>
      </c>
      <c r="F459" s="24">
        <v>0.42</v>
      </c>
      <c r="G459" s="26">
        <v>0.62</v>
      </c>
      <c r="H459" s="26">
        <v>8.6582595040000001</v>
      </c>
      <c r="I459" s="24">
        <f t="shared" ref="I459:I522" si="119">I458+1/12</f>
        <v>1908.4583333332994</v>
      </c>
      <c r="J459" s="15">
        <f>J454*7/12+J466*5/12</f>
        <v>3.8241666666666663</v>
      </c>
      <c r="K459" s="24">
        <f t="shared" si="109"/>
        <v>277.47775391694938</v>
      </c>
      <c r="L459" s="24">
        <f t="shared" si="110"/>
        <v>15.254012649884652</v>
      </c>
      <c r="M459" s="23">
        <f t="shared" ref="M459:M522" si="120">M458*((K459+(L459/12))/K458)</f>
        <v>1807.8072580962548</v>
      </c>
      <c r="N459" s="24">
        <f t="shared" si="111"/>
        <v>22.517828197448772</v>
      </c>
      <c r="O459" s="23">
        <f t="shared" si="112"/>
        <v>146.70687173032434</v>
      </c>
      <c r="P459" s="42">
        <f t="shared" si="106"/>
        <v>13.051684129229988</v>
      </c>
      <c r="Q459" s="25"/>
      <c r="R459" s="41">
        <f t="shared" si="107"/>
        <v>16.063482493706555</v>
      </c>
      <c r="S459" s="41"/>
      <c r="T459" s="40">
        <f t="shared" si="108"/>
        <v>6.3505333446276319E-2</v>
      </c>
      <c r="U459" s="15">
        <f t="shared" si="113"/>
        <v>1.0039426725737219</v>
      </c>
      <c r="V459" s="15">
        <f t="shared" ref="V459:V522" si="121">V458*U458*H458/H459</f>
        <v>6.7680994408876165</v>
      </c>
      <c r="W459" s="13">
        <f t="shared" si="114"/>
        <v>-8.6790412958337448E-5</v>
      </c>
      <c r="X459" s="13">
        <f t="shared" si="115"/>
        <v>-1.7371794560152476E-2</v>
      </c>
      <c r="Y459" s="13">
        <f t="shared" si="116"/>
        <v>1.7285004147194138E-2</v>
      </c>
      <c r="AB459" s="39"/>
      <c r="AC459" s="39"/>
    </row>
    <row r="460" spans="1:29">
      <c r="A460" s="60">
        <v>1908.07</v>
      </c>
      <c r="B460" s="61">
        <f t="shared" si="117"/>
        <v>1908</v>
      </c>
      <c r="C460" s="61">
        <v>7</v>
      </c>
      <c r="D460" s="59">
        <f t="shared" si="118"/>
        <v>3105</v>
      </c>
      <c r="E460" s="26">
        <v>7.92</v>
      </c>
      <c r="F460" s="24">
        <v>0.41670000000000001</v>
      </c>
      <c r="G460" s="26">
        <v>0.61329999999999996</v>
      </c>
      <c r="H460" s="26">
        <v>8.7534247930000006</v>
      </c>
      <c r="I460" s="24">
        <f t="shared" si="119"/>
        <v>1908.5416666666326</v>
      </c>
      <c r="J460" s="15">
        <f>J454*6/12+J466*6/12</f>
        <v>3.8149999999999995</v>
      </c>
      <c r="K460" s="24">
        <f t="shared" si="109"/>
        <v>284.51986038557607</v>
      </c>
      <c r="L460" s="24">
        <f t="shared" si="110"/>
        <v>14.969624472559287</v>
      </c>
      <c r="M460" s="23">
        <f t="shared" si="120"/>
        <v>1861.8150261272526</v>
      </c>
      <c r="N460" s="24">
        <f t="shared" si="111"/>
        <v>22.032327067484061</v>
      </c>
      <c r="O460" s="23">
        <f t="shared" si="112"/>
        <v>144.17312569745502</v>
      </c>
      <c r="P460" s="42">
        <f t="shared" si="106"/>
        <v>13.345487104834403</v>
      </c>
      <c r="Q460" s="25"/>
      <c r="R460" s="41">
        <f t="shared" si="107"/>
        <v>16.444418748089603</v>
      </c>
      <c r="S460" s="41"/>
      <c r="T460" s="40">
        <f t="shared" si="108"/>
        <v>6.4488228436870243E-2</v>
      </c>
      <c r="U460" s="15">
        <f t="shared" si="113"/>
        <v>1.0039353576156511</v>
      </c>
      <c r="V460" s="15">
        <f t="shared" si="121"/>
        <v>6.7209124610745752</v>
      </c>
      <c r="W460" s="13">
        <f t="shared" si="114"/>
        <v>-4.2185548874092982E-3</v>
      </c>
      <c r="X460" s="13">
        <f t="shared" si="115"/>
        <v>-1.8904544061945416E-2</v>
      </c>
      <c r="Y460" s="13">
        <f t="shared" si="116"/>
        <v>1.4685989174536118E-2</v>
      </c>
      <c r="AB460" s="39"/>
      <c r="AC460" s="39"/>
    </row>
    <row r="461" spans="1:29">
      <c r="A461" s="60">
        <v>1908.08</v>
      </c>
      <c r="B461" s="61">
        <f t="shared" si="117"/>
        <v>1908</v>
      </c>
      <c r="C461" s="61">
        <v>8</v>
      </c>
      <c r="D461" s="59">
        <f t="shared" si="118"/>
        <v>3136</v>
      </c>
      <c r="E461" s="26">
        <v>8.26</v>
      </c>
      <c r="F461" s="24">
        <v>0.4133</v>
      </c>
      <c r="G461" s="26">
        <v>0.60670000000000002</v>
      </c>
      <c r="H461" s="26">
        <v>8.7534247930000006</v>
      </c>
      <c r="I461" s="24">
        <f t="shared" si="119"/>
        <v>1908.6249999999659</v>
      </c>
      <c r="J461" s="15">
        <f>J454*5/12+J466*7/12</f>
        <v>3.8058333333333332</v>
      </c>
      <c r="K461" s="24">
        <f t="shared" si="109"/>
        <v>296.73409681626998</v>
      </c>
      <c r="L461" s="24">
        <f t="shared" si="110"/>
        <v>14.847482108252345</v>
      </c>
      <c r="M461" s="23">
        <f t="shared" si="120"/>
        <v>1949.8378949919156</v>
      </c>
      <c r="N461" s="24">
        <f t="shared" si="111"/>
        <v>21.795227183829422</v>
      </c>
      <c r="O461" s="23">
        <f t="shared" si="112"/>
        <v>143.21630156072584</v>
      </c>
      <c r="P461" s="42">
        <f t="shared" si="106"/>
        <v>13.884232895208616</v>
      </c>
      <c r="Q461" s="25"/>
      <c r="R461" s="41">
        <f t="shared" si="107"/>
        <v>17.124917552510826</v>
      </c>
      <c r="S461" s="41"/>
      <c r="T461" s="40">
        <f t="shared" si="108"/>
        <v>6.1672342573396169E-2</v>
      </c>
      <c r="U461" s="15">
        <f t="shared" si="113"/>
        <v>1.0039280428502675</v>
      </c>
      <c r="V461" s="15">
        <f t="shared" si="121"/>
        <v>6.7473616551123898</v>
      </c>
      <c r="W461" s="13">
        <f t="shared" si="114"/>
        <v>-9.1756802423681449E-3</v>
      </c>
      <c r="X461" s="13">
        <f t="shared" si="115"/>
        <v>-2.0802587165439479E-2</v>
      </c>
      <c r="Y461" s="13">
        <f t="shared" si="116"/>
        <v>1.1626906923071334E-2</v>
      </c>
      <c r="AB461" s="39"/>
      <c r="AC461" s="39"/>
    </row>
    <row r="462" spans="1:29">
      <c r="A462" s="60">
        <v>1908.09</v>
      </c>
      <c r="B462" s="61">
        <f t="shared" si="117"/>
        <v>1908</v>
      </c>
      <c r="C462" s="61">
        <v>9</v>
      </c>
      <c r="D462" s="59">
        <f t="shared" si="118"/>
        <v>3167</v>
      </c>
      <c r="E462" s="26">
        <v>8.17</v>
      </c>
      <c r="F462" s="24">
        <v>0.41</v>
      </c>
      <c r="G462" s="26">
        <v>0.6</v>
      </c>
      <c r="H462" s="26">
        <v>8.7534247930000006</v>
      </c>
      <c r="I462" s="24">
        <f t="shared" si="119"/>
        <v>1908.7083333332992</v>
      </c>
      <c r="J462" s="15">
        <f>J454*4/12+J466*8/12</f>
        <v>3.7966666666666664</v>
      </c>
      <c r="K462" s="24">
        <f t="shared" si="109"/>
        <v>293.50091658461571</v>
      </c>
      <c r="L462" s="24">
        <f t="shared" si="110"/>
        <v>14.728932166425023</v>
      </c>
      <c r="M462" s="23">
        <f t="shared" si="120"/>
        <v>1936.657998001958</v>
      </c>
      <c r="N462" s="24">
        <f t="shared" si="111"/>
        <v>21.554534877695158</v>
      </c>
      <c r="O462" s="23">
        <f t="shared" si="112"/>
        <v>142.22702555705936</v>
      </c>
      <c r="P462" s="42">
        <f t="shared" si="106"/>
        <v>13.701442268825108</v>
      </c>
      <c r="Q462" s="25"/>
      <c r="R462" s="41">
        <f t="shared" si="107"/>
        <v>16.916213689856779</v>
      </c>
      <c r="S462" s="41"/>
      <c r="T462" s="40">
        <f t="shared" si="108"/>
        <v>6.2724881699916593E-2</v>
      </c>
      <c r="U462" s="15">
        <f t="shared" si="113"/>
        <v>1.0039207282777027</v>
      </c>
      <c r="V462" s="15">
        <f t="shared" si="121"/>
        <v>6.7738655808199226</v>
      </c>
      <c r="W462" s="13">
        <f t="shared" si="114"/>
        <v>-1.0284027999792333E-2</v>
      </c>
      <c r="X462" s="13">
        <f t="shared" si="115"/>
        <v>-2.2659611603715102E-2</v>
      </c>
      <c r="Y462" s="13">
        <f t="shared" si="116"/>
        <v>1.2375583603922768E-2</v>
      </c>
      <c r="AB462" s="39"/>
      <c r="AC462" s="39"/>
    </row>
    <row r="463" spans="1:29">
      <c r="A463" s="60">
        <v>1908.1</v>
      </c>
      <c r="B463" s="61">
        <f t="shared" si="117"/>
        <v>1908</v>
      </c>
      <c r="C463" s="61">
        <v>10</v>
      </c>
      <c r="D463" s="59">
        <f t="shared" si="118"/>
        <v>3197</v>
      </c>
      <c r="E463" s="26">
        <v>8.27</v>
      </c>
      <c r="F463" s="24">
        <v>0.40670000000000001</v>
      </c>
      <c r="G463" s="26">
        <v>0.59330000000000005</v>
      </c>
      <c r="H463" s="26">
        <v>8.8485090910000004</v>
      </c>
      <c r="I463" s="24">
        <f t="shared" si="119"/>
        <v>1908.7916666666324</v>
      </c>
      <c r="J463" s="15">
        <f>J454*3/12+J466*9/12</f>
        <v>3.7874999999999996</v>
      </c>
      <c r="K463" s="24">
        <f t="shared" si="109"/>
        <v>293.90083383031248</v>
      </c>
      <c r="L463" s="24">
        <f t="shared" si="110"/>
        <v>14.453381997435077</v>
      </c>
      <c r="M463" s="23">
        <f t="shared" si="120"/>
        <v>1947.2443627358971</v>
      </c>
      <c r="N463" s="24">
        <f t="shared" si="111"/>
        <v>21.084808308527737</v>
      </c>
      <c r="O463" s="23">
        <f t="shared" si="112"/>
        <v>139.69771226254022</v>
      </c>
      <c r="P463" s="42">
        <f t="shared" si="106"/>
        <v>13.690810359178707</v>
      </c>
      <c r="Q463" s="25"/>
      <c r="R463" s="41">
        <f t="shared" si="107"/>
        <v>16.918532418224846</v>
      </c>
      <c r="S463" s="41"/>
      <c r="T463" s="40">
        <f t="shared" si="108"/>
        <v>6.3984155737842913E-2</v>
      </c>
      <c r="U463" s="15">
        <f t="shared" si="113"/>
        <v>1.0039134138980883</v>
      </c>
      <c r="V463" s="15">
        <f t="shared" si="121"/>
        <v>6.7273480786574948</v>
      </c>
      <c r="W463" s="13">
        <f t="shared" si="114"/>
        <v>-7.9633161687904241E-3</v>
      </c>
      <c r="X463" s="13">
        <f t="shared" si="115"/>
        <v>-2.3422719124162161E-2</v>
      </c>
      <c r="Y463" s="13">
        <f t="shared" si="116"/>
        <v>1.5459402955371737E-2</v>
      </c>
      <c r="AB463" s="39"/>
      <c r="AC463" s="39"/>
    </row>
    <row r="464" spans="1:29">
      <c r="A464" s="60">
        <v>1908.11</v>
      </c>
      <c r="B464" s="61">
        <f t="shared" si="117"/>
        <v>1908</v>
      </c>
      <c r="C464" s="61">
        <v>11</v>
      </c>
      <c r="D464" s="59">
        <f t="shared" si="118"/>
        <v>3228</v>
      </c>
      <c r="E464" s="26">
        <v>8.83</v>
      </c>
      <c r="F464" s="24">
        <v>0.40329999999999999</v>
      </c>
      <c r="G464" s="26">
        <v>0.5867</v>
      </c>
      <c r="H464" s="26">
        <v>8.9436743799999991</v>
      </c>
      <c r="I464" s="24">
        <f t="shared" si="119"/>
        <v>1908.8749999999657</v>
      </c>
      <c r="J464" s="15">
        <f>J454*2/12+J466*10/12</f>
        <v>3.7783333333333329</v>
      </c>
      <c r="K464" s="24">
        <f t="shared" si="109"/>
        <v>310.46320360334948</v>
      </c>
      <c r="L464" s="24">
        <f t="shared" si="110"/>
        <v>14.18004643411448</v>
      </c>
      <c r="M464" s="23">
        <f t="shared" si="120"/>
        <v>2064.8077667384287</v>
      </c>
      <c r="N464" s="24">
        <f t="shared" si="111"/>
        <v>20.628398816997187</v>
      </c>
      <c r="O464" s="23">
        <f t="shared" si="112"/>
        <v>137.1939656563348</v>
      </c>
      <c r="P464" s="42">
        <f t="shared" si="106"/>
        <v>14.43501409125626</v>
      </c>
      <c r="Q464" s="25"/>
      <c r="R464" s="41">
        <f t="shared" si="107"/>
        <v>17.84978880426284</v>
      </c>
      <c r="S464" s="41"/>
      <c r="T464" s="40">
        <f t="shared" si="108"/>
        <v>6.1411293814185981E-2</v>
      </c>
      <c r="U464" s="15">
        <f t="shared" si="113"/>
        <v>1.0039060997115568</v>
      </c>
      <c r="V464" s="15">
        <f t="shared" si="121"/>
        <v>6.6818124055974719</v>
      </c>
      <c r="W464" s="13">
        <f t="shared" si="114"/>
        <v>-1.2525345121440767E-2</v>
      </c>
      <c r="X464" s="13">
        <f t="shared" si="115"/>
        <v>-2.4161052630999991E-2</v>
      </c>
      <c r="Y464" s="13">
        <f t="shared" si="116"/>
        <v>1.1635707509559223E-2</v>
      </c>
      <c r="AB464" s="39"/>
      <c r="AC464" s="39"/>
    </row>
    <row r="465" spans="1:29">
      <c r="A465" s="60">
        <v>1908.12</v>
      </c>
      <c r="B465" s="61">
        <f t="shared" si="117"/>
        <v>1908</v>
      </c>
      <c r="C465" s="61">
        <v>12</v>
      </c>
      <c r="D465" s="59">
        <f t="shared" si="118"/>
        <v>3258</v>
      </c>
      <c r="E465" s="26">
        <v>9.0299999999999994</v>
      </c>
      <c r="F465" s="24">
        <v>0.4</v>
      </c>
      <c r="G465" s="26">
        <v>0.57999999999999996</v>
      </c>
      <c r="H465" s="26">
        <v>9.0388396689999997</v>
      </c>
      <c r="I465" s="24">
        <f t="shared" si="119"/>
        <v>1908.9583333332989</v>
      </c>
      <c r="J465" s="15">
        <f>J454*1/12+J466*11/12</f>
        <v>3.769166666666667</v>
      </c>
      <c r="K465" s="24">
        <f t="shared" si="109"/>
        <v>314.15246912042556</v>
      </c>
      <c r="L465" s="24">
        <f t="shared" si="110"/>
        <v>13.915945475987845</v>
      </c>
      <c r="M465" s="23">
        <f t="shared" si="120"/>
        <v>2097.0566881415948</v>
      </c>
      <c r="N465" s="24">
        <f t="shared" si="111"/>
        <v>20.178120940182374</v>
      </c>
      <c r="O465" s="23">
        <f t="shared" si="112"/>
        <v>134.69467099912791</v>
      </c>
      <c r="P465" s="42">
        <f t="shared" si="106"/>
        <v>14.582482908962442</v>
      </c>
      <c r="Q465" s="25"/>
      <c r="R465" s="41">
        <f t="shared" si="107"/>
        <v>18.042310998691594</v>
      </c>
      <c r="S465" s="41"/>
      <c r="T465" s="40">
        <f t="shared" si="108"/>
        <v>6.0431599334800086E-2</v>
      </c>
      <c r="U465" s="15">
        <f t="shared" si="113"/>
        <v>1.0038987857182395</v>
      </c>
      <c r="V465" s="15">
        <f t="shared" si="121"/>
        <v>6.6372880769643556</v>
      </c>
      <c r="W465" s="13">
        <f t="shared" si="114"/>
        <v>-1.6639366110550946E-2</v>
      </c>
      <c r="X465" s="13">
        <f t="shared" si="115"/>
        <v>-2.4287203342074681E-2</v>
      </c>
      <c r="Y465" s="13">
        <f t="shared" si="116"/>
        <v>7.6478372315237353E-3</v>
      </c>
      <c r="AB465" s="39"/>
      <c r="AC465" s="39"/>
    </row>
    <row r="466" spans="1:29">
      <c r="A466" s="60">
        <v>1909.01</v>
      </c>
      <c r="B466" s="61">
        <f t="shared" si="117"/>
        <v>1909</v>
      </c>
      <c r="C466" s="61">
        <v>1</v>
      </c>
      <c r="D466" s="59">
        <f t="shared" si="118"/>
        <v>3289</v>
      </c>
      <c r="E466" s="26">
        <v>9.06</v>
      </c>
      <c r="F466" s="24">
        <v>0.40329999999999999</v>
      </c>
      <c r="G466" s="26">
        <v>0.59499999999999997</v>
      </c>
      <c r="H466" s="26">
        <v>8.9436743799999991</v>
      </c>
      <c r="I466" s="24">
        <f t="shared" si="119"/>
        <v>1909.0416666666322</v>
      </c>
      <c r="J466" s="15">
        <v>3.76</v>
      </c>
      <c r="K466" s="24">
        <f t="shared" si="109"/>
        <v>318.55001411623402</v>
      </c>
      <c r="L466" s="24">
        <f t="shared" si="110"/>
        <v>14.18004643411448</v>
      </c>
      <c r="M466" s="23">
        <f t="shared" si="120"/>
        <v>2134.2995316522311</v>
      </c>
      <c r="N466" s="24">
        <f t="shared" si="111"/>
        <v>20.92022719637519</v>
      </c>
      <c r="O466" s="23">
        <f t="shared" si="112"/>
        <v>140.16647034581428</v>
      </c>
      <c r="P466" s="42">
        <f t="shared" si="106"/>
        <v>14.764418456441357</v>
      </c>
      <c r="Q466" s="25"/>
      <c r="R466" s="41">
        <f t="shared" si="107"/>
        <v>18.278868975062487</v>
      </c>
      <c r="S466" s="41"/>
      <c r="T466" s="40">
        <f t="shared" si="108"/>
        <v>5.8589112632355805E-2</v>
      </c>
      <c r="U466" s="15">
        <f t="shared" si="113"/>
        <v>1.0021005553726343</v>
      </c>
      <c r="V466" s="15">
        <f t="shared" si="121"/>
        <v>6.7340649435134994</v>
      </c>
      <c r="W466" s="13">
        <f t="shared" si="114"/>
        <v>-1.8403410663703101E-2</v>
      </c>
      <c r="X466" s="13">
        <f t="shared" si="115"/>
        <v>-2.5288120751928433E-2</v>
      </c>
      <c r="Y466" s="13">
        <f t="shared" si="116"/>
        <v>6.884710088225332E-3</v>
      </c>
      <c r="AB466" s="39"/>
      <c r="AC466" s="39"/>
    </row>
    <row r="467" spans="1:29">
      <c r="A467" s="60">
        <v>1909.02</v>
      </c>
      <c r="B467" s="61">
        <f t="shared" si="117"/>
        <v>1909</v>
      </c>
      <c r="C467" s="61">
        <v>2</v>
      </c>
      <c r="D467" s="59">
        <f t="shared" si="118"/>
        <v>3320</v>
      </c>
      <c r="E467" s="26">
        <v>8.8000000000000007</v>
      </c>
      <c r="F467" s="24">
        <v>0.40670000000000001</v>
      </c>
      <c r="G467" s="26">
        <v>0.61</v>
      </c>
      <c r="H467" s="26">
        <v>9.0388396689999997</v>
      </c>
      <c r="I467" s="24">
        <f t="shared" si="119"/>
        <v>1909.1249999999654</v>
      </c>
      <c r="J467" s="15">
        <f>J466*11/12+J478*1/12</f>
        <v>3.7725</v>
      </c>
      <c r="K467" s="24">
        <f t="shared" si="109"/>
        <v>306.15080047173262</v>
      </c>
      <c r="L467" s="24">
        <f t="shared" si="110"/>
        <v>14.149037562710642</v>
      </c>
      <c r="M467" s="23">
        <f t="shared" si="120"/>
        <v>2059.1241710301297</v>
      </c>
      <c r="N467" s="24">
        <f t="shared" si="111"/>
        <v>21.221816850881464</v>
      </c>
      <c r="O467" s="23">
        <f t="shared" si="112"/>
        <v>142.73474367367942</v>
      </c>
      <c r="P467" s="42">
        <f t="shared" si="106"/>
        <v>14.167157516701369</v>
      </c>
      <c r="Q467" s="25"/>
      <c r="R467" s="41">
        <f t="shared" si="107"/>
        <v>17.551012942214445</v>
      </c>
      <c r="S467" s="41"/>
      <c r="T467" s="40">
        <f t="shared" si="108"/>
        <v>5.9552576468414255E-2</v>
      </c>
      <c r="U467" s="15">
        <f t="shared" si="113"/>
        <v>1.0021115756288155</v>
      </c>
      <c r="V467" s="15">
        <f t="shared" si="121"/>
        <v>6.6771617888923567</v>
      </c>
      <c r="W467" s="13">
        <f t="shared" si="114"/>
        <v>-1.2104931460708235E-2</v>
      </c>
      <c r="X467" s="13">
        <f t="shared" si="115"/>
        <v>-2.2607681822931602E-2</v>
      </c>
      <c r="Y467" s="13">
        <f t="shared" si="116"/>
        <v>1.0502750362223368E-2</v>
      </c>
      <c r="AB467" s="39"/>
      <c r="AC467" s="39"/>
    </row>
    <row r="468" spans="1:29">
      <c r="A468" s="60">
        <v>1909.03</v>
      </c>
      <c r="B468" s="61">
        <f t="shared" si="117"/>
        <v>1909</v>
      </c>
      <c r="C468" s="61">
        <v>3</v>
      </c>
      <c r="D468" s="59">
        <f t="shared" si="118"/>
        <v>3348</v>
      </c>
      <c r="E468" s="26">
        <v>8.92</v>
      </c>
      <c r="F468" s="24">
        <v>0.41</v>
      </c>
      <c r="G468" s="26">
        <v>0.625</v>
      </c>
      <c r="H468" s="26">
        <v>9.0388396689999997</v>
      </c>
      <c r="I468" s="24">
        <f t="shared" si="119"/>
        <v>1909.2083333332987</v>
      </c>
      <c r="J468" s="15">
        <f>J466*10/12+J478*2/12</f>
        <v>3.7849999999999997</v>
      </c>
      <c r="K468" s="24">
        <f t="shared" si="109"/>
        <v>310.32558411452891</v>
      </c>
      <c r="L468" s="24">
        <f t="shared" si="110"/>
        <v>14.263844112887542</v>
      </c>
      <c r="M468" s="23">
        <f t="shared" si="120"/>
        <v>2095.197842587002</v>
      </c>
      <c r="N468" s="24">
        <f t="shared" si="111"/>
        <v>21.743664806231006</v>
      </c>
      <c r="O468" s="23">
        <f t="shared" si="112"/>
        <v>146.80478157139868</v>
      </c>
      <c r="P468" s="42">
        <f t="shared" si="106"/>
        <v>14.336058380586218</v>
      </c>
      <c r="Q468" s="25"/>
      <c r="R468" s="41">
        <f t="shared" si="107"/>
        <v>17.770999224836949</v>
      </c>
      <c r="S468" s="41"/>
      <c r="T468" s="40">
        <f t="shared" si="108"/>
        <v>5.8595967072828339E-2</v>
      </c>
      <c r="U468" s="15">
        <f t="shared" si="113"/>
        <v>1.002122595395643</v>
      </c>
      <c r="V468" s="15">
        <f t="shared" si="121"/>
        <v>6.6912611209954393</v>
      </c>
      <c r="W468" s="13">
        <f t="shared" si="114"/>
        <v>-1.1502568489839438E-2</v>
      </c>
      <c r="X468" s="13">
        <f t="shared" si="115"/>
        <v>-2.3947180086188236E-2</v>
      </c>
      <c r="Y468" s="13">
        <f t="shared" si="116"/>
        <v>1.2444611596348798E-2</v>
      </c>
      <c r="AB468" s="39"/>
      <c r="AC468" s="39"/>
    </row>
    <row r="469" spans="1:29">
      <c r="A469" s="60">
        <v>1909.04</v>
      </c>
      <c r="B469" s="61">
        <f t="shared" si="117"/>
        <v>1909</v>
      </c>
      <c r="C469" s="61">
        <v>4</v>
      </c>
      <c r="D469" s="59">
        <f t="shared" si="118"/>
        <v>3379</v>
      </c>
      <c r="E469" s="26">
        <v>9.32</v>
      </c>
      <c r="F469" s="24">
        <v>0.4133</v>
      </c>
      <c r="G469" s="26">
        <v>0.64</v>
      </c>
      <c r="H469" s="26">
        <v>9.229089256</v>
      </c>
      <c r="I469" s="24">
        <f t="shared" si="119"/>
        <v>1909.291666666632</v>
      </c>
      <c r="J469" s="15">
        <f>J466*9/12+J478*3/12</f>
        <v>3.7974999999999999</v>
      </c>
      <c r="K469" s="24">
        <f t="shared" si="109"/>
        <v>317.55757461058846</v>
      </c>
      <c r="L469" s="24">
        <f t="shared" si="110"/>
        <v>14.082247380531781</v>
      </c>
      <c r="M469" s="23">
        <f t="shared" si="120"/>
        <v>2151.9485896969354</v>
      </c>
      <c r="N469" s="24">
        <f t="shared" si="111"/>
        <v>21.806528728624102</v>
      </c>
      <c r="O469" s="23">
        <f t="shared" si="112"/>
        <v>147.77329371309429</v>
      </c>
      <c r="P469" s="42">
        <f t="shared" si="106"/>
        <v>14.64519860308612</v>
      </c>
      <c r="Q469" s="25"/>
      <c r="R469" s="41">
        <f t="shared" si="107"/>
        <v>18.161144521921898</v>
      </c>
      <c r="S469" s="41"/>
      <c r="T469" s="40">
        <f t="shared" si="108"/>
        <v>5.7740559903484791E-2</v>
      </c>
      <c r="U469" s="15">
        <f t="shared" si="113"/>
        <v>1.0021336146735726</v>
      </c>
      <c r="V469" s="15">
        <f t="shared" si="121"/>
        <v>6.5672366978910794</v>
      </c>
      <c r="W469" s="13">
        <f t="shared" si="114"/>
        <v>-1.2157588476801262E-2</v>
      </c>
      <c r="X469" s="13">
        <f t="shared" si="115"/>
        <v>-2.3821721065581003E-2</v>
      </c>
      <c r="Y469" s="13">
        <f t="shared" si="116"/>
        <v>1.1664132588779741E-2</v>
      </c>
      <c r="AB469" s="39"/>
      <c r="AC469" s="39"/>
    </row>
    <row r="470" spans="1:29">
      <c r="A470" s="60">
        <v>1909.05</v>
      </c>
      <c r="B470" s="61">
        <f t="shared" si="117"/>
        <v>1909</v>
      </c>
      <c r="C470" s="61">
        <v>5</v>
      </c>
      <c r="D470" s="59">
        <f t="shared" si="118"/>
        <v>3409</v>
      </c>
      <c r="E470" s="26">
        <v>9.6300000000000008</v>
      </c>
      <c r="F470" s="24">
        <v>0.41670000000000001</v>
      </c>
      <c r="G470" s="26">
        <v>0.65500000000000003</v>
      </c>
      <c r="H470" s="26">
        <v>9.3242545450000005</v>
      </c>
      <c r="I470" s="24">
        <f t="shared" si="119"/>
        <v>1909.3749999999652</v>
      </c>
      <c r="J470" s="15">
        <f>J466*8/12+J478*4/12</f>
        <v>3.8099999999999996</v>
      </c>
      <c r="K470" s="24">
        <f t="shared" si="109"/>
        <v>324.77124958196862</v>
      </c>
      <c r="L470" s="24">
        <f t="shared" si="110"/>
        <v>14.053185846397335</v>
      </c>
      <c r="M470" s="23">
        <f t="shared" si="120"/>
        <v>2208.768529068755</v>
      </c>
      <c r="N470" s="24">
        <f t="shared" si="111"/>
        <v>22.089840963259551</v>
      </c>
      <c r="O470" s="23">
        <f t="shared" si="112"/>
        <v>150.23295810384576</v>
      </c>
      <c r="P470" s="42">
        <f t="shared" si="106"/>
        <v>14.953509786582782</v>
      </c>
      <c r="Q470" s="25"/>
      <c r="R470" s="41">
        <f t="shared" si="107"/>
        <v>18.548405152076871</v>
      </c>
      <c r="S470" s="41"/>
      <c r="T470" s="40">
        <f t="shared" si="108"/>
        <v>5.7262276887974667E-2</v>
      </c>
      <c r="U470" s="15">
        <f t="shared" si="113"/>
        <v>1.0021446334630597</v>
      </c>
      <c r="V470" s="15">
        <f t="shared" si="121"/>
        <v>6.5140790524352781</v>
      </c>
      <c r="W470" s="13">
        <f t="shared" si="114"/>
        <v>-8.7926145105474696E-3</v>
      </c>
      <c r="X470" s="13">
        <f t="shared" si="115"/>
        <v>-2.4118035898860413E-2</v>
      </c>
      <c r="Y470" s="13">
        <f t="shared" si="116"/>
        <v>1.5325421388312943E-2</v>
      </c>
      <c r="AB470" s="39"/>
      <c r="AC470" s="39"/>
    </row>
    <row r="471" spans="1:29">
      <c r="A471" s="60">
        <v>1909.06</v>
      </c>
      <c r="B471" s="61">
        <f t="shared" si="117"/>
        <v>1909</v>
      </c>
      <c r="C471" s="61">
        <v>6</v>
      </c>
      <c r="D471" s="59">
        <f t="shared" si="118"/>
        <v>3440</v>
      </c>
      <c r="E471" s="26">
        <v>9.8000000000000007</v>
      </c>
      <c r="F471" s="24">
        <v>0.42</v>
      </c>
      <c r="G471" s="26">
        <v>0.67</v>
      </c>
      <c r="H471" s="26">
        <v>9.4194198349999994</v>
      </c>
      <c r="I471" s="24">
        <f t="shared" si="119"/>
        <v>1909.4583333332985</v>
      </c>
      <c r="J471" s="15">
        <f>J466*7/12+J478*5/12</f>
        <v>3.8224999999999998</v>
      </c>
      <c r="K471" s="24">
        <f t="shared" si="109"/>
        <v>327.16537260067895</v>
      </c>
      <c r="L471" s="24">
        <f t="shared" si="110"/>
        <v>14.021373111457669</v>
      </c>
      <c r="M471" s="23">
        <f t="shared" si="120"/>
        <v>2232.9975648197692</v>
      </c>
      <c r="N471" s="24">
        <f t="shared" si="111"/>
        <v>22.367428534944374</v>
      </c>
      <c r="O471" s="23">
        <f t="shared" si="112"/>
        <v>152.664119227474</v>
      </c>
      <c r="P471" s="42">
        <f t="shared" si="106"/>
        <v>15.040444676081</v>
      </c>
      <c r="Q471" s="25"/>
      <c r="R471" s="41">
        <f t="shared" si="107"/>
        <v>18.659373227262584</v>
      </c>
      <c r="S471" s="41"/>
      <c r="T471" s="40">
        <f t="shared" si="108"/>
        <v>5.6414579208054927E-2</v>
      </c>
      <c r="U471" s="15">
        <f t="shared" si="113"/>
        <v>1.0021556517645591</v>
      </c>
      <c r="V471" s="15">
        <f t="shared" si="121"/>
        <v>6.4620958638420092</v>
      </c>
      <c r="W471" s="13">
        <f t="shared" si="114"/>
        <v>-6.7626712988282378E-3</v>
      </c>
      <c r="X471" s="13">
        <f t="shared" si="115"/>
        <v>-2.3259661419105626E-2</v>
      </c>
      <c r="Y471" s="13">
        <f t="shared" si="116"/>
        <v>1.6496990120277388E-2</v>
      </c>
      <c r="AB471" s="39"/>
      <c r="AC471" s="39"/>
    </row>
    <row r="472" spans="1:29">
      <c r="A472" s="60">
        <v>1909.07</v>
      </c>
      <c r="B472" s="61">
        <f t="shared" si="117"/>
        <v>1909</v>
      </c>
      <c r="C472" s="61">
        <v>7</v>
      </c>
      <c r="D472" s="59">
        <f t="shared" si="118"/>
        <v>3470</v>
      </c>
      <c r="E472" s="26">
        <v>9.94</v>
      </c>
      <c r="F472" s="24">
        <v>0.42330000000000001</v>
      </c>
      <c r="G472" s="26">
        <v>0.68500000000000005</v>
      </c>
      <c r="H472" s="26">
        <v>9.4194198349999994</v>
      </c>
      <c r="I472" s="24">
        <f t="shared" si="119"/>
        <v>1909.5416666666317</v>
      </c>
      <c r="J472" s="15">
        <f>J466*6/12+J478*6/12</f>
        <v>3.835</v>
      </c>
      <c r="K472" s="24">
        <f t="shared" si="109"/>
        <v>331.83916363783146</v>
      </c>
      <c r="L472" s="24">
        <f t="shared" si="110"/>
        <v>14.131541043047694</v>
      </c>
      <c r="M472" s="23">
        <f t="shared" si="120"/>
        <v>2272.9351819803596</v>
      </c>
      <c r="N472" s="24">
        <f t="shared" si="111"/>
        <v>22.86819186035358</v>
      </c>
      <c r="O472" s="23">
        <f t="shared" si="112"/>
        <v>156.63587521695638</v>
      </c>
      <c r="P472" s="42">
        <f t="shared" si="106"/>
        <v>15.231503240497688</v>
      </c>
      <c r="Q472" s="25"/>
      <c r="R472" s="41">
        <f t="shared" si="107"/>
        <v>18.898339079013819</v>
      </c>
      <c r="S472" s="41"/>
      <c r="T472" s="40">
        <f t="shared" si="108"/>
        <v>5.409462646479065E-2</v>
      </c>
      <c r="U472" s="15">
        <f t="shared" si="113"/>
        <v>1.0021666695785254</v>
      </c>
      <c r="V472" s="15">
        <f t="shared" si="121"/>
        <v>6.4760258921936504</v>
      </c>
      <c r="W472" s="13">
        <f t="shared" si="114"/>
        <v>-7.7604300006461902E-3</v>
      </c>
      <c r="X472" s="13">
        <f t="shared" si="115"/>
        <v>-2.6233387551507059E-2</v>
      </c>
      <c r="Y472" s="13">
        <f t="shared" si="116"/>
        <v>1.8472957550860869E-2</v>
      </c>
      <c r="AB472" s="39"/>
      <c r="AC472" s="39"/>
    </row>
    <row r="473" spans="1:29">
      <c r="A473" s="60">
        <v>1909.08</v>
      </c>
      <c r="B473" s="61">
        <f t="shared" si="117"/>
        <v>1909</v>
      </c>
      <c r="C473" s="61">
        <v>8</v>
      </c>
      <c r="D473" s="59">
        <f t="shared" si="118"/>
        <v>3501</v>
      </c>
      <c r="E473" s="26">
        <v>10.18</v>
      </c>
      <c r="F473" s="24">
        <v>0.42670000000000002</v>
      </c>
      <c r="G473" s="26">
        <v>0.7</v>
      </c>
      <c r="H473" s="26">
        <v>9.5145851239999999</v>
      </c>
      <c r="I473" s="24">
        <f t="shared" si="119"/>
        <v>1909.624999999965</v>
      </c>
      <c r="J473" s="15">
        <f>J466*5/12+J478*7/12</f>
        <v>3.8474999999999997</v>
      </c>
      <c r="K473" s="24">
        <f t="shared" si="109"/>
        <v>336.45216877876771</v>
      </c>
      <c r="L473" s="24">
        <f t="shared" si="110"/>
        <v>14.102567821011807</v>
      </c>
      <c r="M473" s="23">
        <f t="shared" si="120"/>
        <v>2312.5816382585053</v>
      </c>
      <c r="N473" s="24">
        <f t="shared" si="111"/>
        <v>23.135217892449646</v>
      </c>
      <c r="O473" s="23">
        <f t="shared" si="112"/>
        <v>159.0183837702312</v>
      </c>
      <c r="P473" s="42">
        <f t="shared" si="106"/>
        <v>15.417580706254766</v>
      </c>
      <c r="Q473" s="25"/>
      <c r="R473" s="41">
        <f t="shared" si="107"/>
        <v>19.128911647815709</v>
      </c>
      <c r="S473" s="41"/>
      <c r="T473" s="40">
        <f t="shared" si="108"/>
        <v>5.2867298335827637E-2</v>
      </c>
      <c r="U473" s="15">
        <f t="shared" si="113"/>
        <v>1.0021776869054124</v>
      </c>
      <c r="V473" s="15">
        <f t="shared" si="121"/>
        <v>6.4251434686586792</v>
      </c>
      <c r="W473" s="13">
        <f t="shared" si="114"/>
        <v>-1.7531666746307351E-2</v>
      </c>
      <c r="X473" s="13">
        <f t="shared" si="115"/>
        <v>-2.7046155414689355E-2</v>
      </c>
      <c r="Y473" s="13">
        <f t="shared" si="116"/>
        <v>9.514488668382004E-3</v>
      </c>
      <c r="AB473" s="39"/>
      <c r="AC473" s="39"/>
    </row>
    <row r="474" spans="1:29">
      <c r="A474" s="60">
        <v>1909.09</v>
      </c>
      <c r="B474" s="61">
        <f t="shared" si="117"/>
        <v>1909</v>
      </c>
      <c r="C474" s="61">
        <v>9</v>
      </c>
      <c r="D474" s="59">
        <f t="shared" si="118"/>
        <v>3532</v>
      </c>
      <c r="E474" s="26">
        <v>10.19</v>
      </c>
      <c r="F474" s="24">
        <v>0.43</v>
      </c>
      <c r="G474" s="26">
        <v>0.71499999999999997</v>
      </c>
      <c r="H474" s="26">
        <v>9.6096694209999995</v>
      </c>
      <c r="I474" s="24">
        <f t="shared" si="119"/>
        <v>1909.7083333332982</v>
      </c>
      <c r="J474" s="15">
        <f>J466*4/12+J478*8/12</f>
        <v>3.8600000000000003</v>
      </c>
      <c r="K474" s="24">
        <f t="shared" si="109"/>
        <v>333.45032587671989</v>
      </c>
      <c r="L474" s="24">
        <f t="shared" si="110"/>
        <v>14.071014732776209</v>
      </c>
      <c r="M474" s="23">
        <f t="shared" si="120"/>
        <v>2300.008352533097</v>
      </c>
      <c r="N474" s="24">
        <f t="shared" si="111"/>
        <v>23.397152404499977</v>
      </c>
      <c r="O474" s="23">
        <f t="shared" si="112"/>
        <v>161.38429558990822</v>
      </c>
      <c r="P474" s="42">
        <f t="shared" si="106"/>
        <v>15.254446436821183</v>
      </c>
      <c r="Q474" s="25"/>
      <c r="R474" s="41">
        <f t="shared" si="107"/>
        <v>18.925890785476813</v>
      </c>
      <c r="S474" s="41"/>
      <c r="T474" s="40">
        <f t="shared" si="108"/>
        <v>5.0537394058907371E-2</v>
      </c>
      <c r="U474" s="15">
        <f t="shared" si="113"/>
        <v>1.0021887037456738</v>
      </c>
      <c r="V474" s="15">
        <f t="shared" si="121"/>
        <v>6.3754224405983759</v>
      </c>
      <c r="W474" s="13">
        <f t="shared" si="114"/>
        <v>-1.5519457540474346E-2</v>
      </c>
      <c r="X474" s="13">
        <f t="shared" si="115"/>
        <v>-2.6751385623001833E-2</v>
      </c>
      <c r="Y474" s="13">
        <f t="shared" si="116"/>
        <v>1.1231928082527487E-2</v>
      </c>
      <c r="AB474" s="39"/>
      <c r="AC474" s="39"/>
    </row>
    <row r="475" spans="1:29">
      <c r="A475" s="60">
        <v>1909.1</v>
      </c>
      <c r="B475" s="61">
        <f t="shared" si="117"/>
        <v>1909</v>
      </c>
      <c r="C475" s="61">
        <v>10</v>
      </c>
      <c r="D475" s="59">
        <f t="shared" si="118"/>
        <v>3562</v>
      </c>
      <c r="E475" s="26">
        <v>10.23</v>
      </c>
      <c r="F475" s="24">
        <v>0.43330000000000002</v>
      </c>
      <c r="G475" s="26">
        <v>0.73</v>
      </c>
      <c r="H475" s="26">
        <v>9.8000000000000007</v>
      </c>
      <c r="I475" s="24">
        <f t="shared" si="119"/>
        <v>1909.7916666666315</v>
      </c>
      <c r="J475" s="15">
        <f>J466*3/12+J478*9/12</f>
        <v>3.8724999999999996</v>
      </c>
      <c r="K475" s="24">
        <f t="shared" si="109"/>
        <v>328.25773469387758</v>
      </c>
      <c r="L475" s="24">
        <f t="shared" si="110"/>
        <v>13.903624285714287</v>
      </c>
      <c r="M475" s="23">
        <f t="shared" si="120"/>
        <v>2272.1837220773796</v>
      </c>
      <c r="N475" s="24">
        <f t="shared" si="111"/>
        <v>23.424061224489797</v>
      </c>
      <c r="O475" s="23">
        <f t="shared" si="112"/>
        <v>162.14018740141614</v>
      </c>
      <c r="P475" s="42">
        <f t="shared" si="106"/>
        <v>14.988845296121768</v>
      </c>
      <c r="Q475" s="25"/>
      <c r="R475" s="41">
        <f t="shared" si="107"/>
        <v>18.595961438316674</v>
      </c>
      <c r="S475" s="41"/>
      <c r="T475" s="40">
        <f t="shared" si="108"/>
        <v>5.2310304239140473E-2</v>
      </c>
      <c r="U475" s="15">
        <f t="shared" si="113"/>
        <v>1.0021997200997625</v>
      </c>
      <c r="V475" s="15">
        <f t="shared" si="121"/>
        <v>6.265285157651503</v>
      </c>
      <c r="W475" s="13">
        <f t="shared" si="114"/>
        <v>-1.0588345651889486E-2</v>
      </c>
      <c r="X475" s="13">
        <f t="shared" si="115"/>
        <v>-2.659124381084832E-2</v>
      </c>
      <c r="Y475" s="13">
        <f t="shared" si="116"/>
        <v>1.6002898158958834E-2</v>
      </c>
      <c r="AB475" s="39"/>
      <c r="AC475" s="39"/>
    </row>
    <row r="476" spans="1:29">
      <c r="A476" s="60">
        <v>1909.11</v>
      </c>
      <c r="B476" s="61">
        <f t="shared" si="117"/>
        <v>1909</v>
      </c>
      <c r="C476" s="61">
        <v>11</v>
      </c>
      <c r="D476" s="59">
        <f t="shared" si="118"/>
        <v>3593</v>
      </c>
      <c r="E476" s="26">
        <v>10.18</v>
      </c>
      <c r="F476" s="24">
        <v>0.43669999999999998</v>
      </c>
      <c r="G476" s="26">
        <v>0.745</v>
      </c>
      <c r="H476" s="26">
        <v>9.8951652889999995</v>
      </c>
      <c r="I476" s="24">
        <f t="shared" si="119"/>
        <v>1909.8749999999648</v>
      </c>
      <c r="J476" s="15">
        <f>J466*2/12+J478*10/12</f>
        <v>3.8849999999999998</v>
      </c>
      <c r="K476" s="24">
        <f t="shared" si="109"/>
        <v>323.51180667579456</v>
      </c>
      <c r="L476" s="24">
        <f t="shared" si="110"/>
        <v>13.877957364962619</v>
      </c>
      <c r="M476" s="23">
        <f t="shared" si="120"/>
        <v>2247.3378551711539</v>
      </c>
      <c r="N476" s="24">
        <f t="shared" si="111"/>
        <v>23.675471117236434</v>
      </c>
      <c r="O476" s="23">
        <f t="shared" si="112"/>
        <v>164.4662772202858</v>
      </c>
      <c r="P476" s="42">
        <f t="shared" si="106"/>
        <v>14.745631176824595</v>
      </c>
      <c r="Q476" s="25"/>
      <c r="R476" s="41">
        <f t="shared" si="107"/>
        <v>18.294340914901596</v>
      </c>
      <c r="S476" s="41"/>
      <c r="T476" s="40">
        <f t="shared" si="108"/>
        <v>5.3018752451290396E-2</v>
      </c>
      <c r="U476" s="15">
        <f t="shared" si="113"/>
        <v>1.0022107359681312</v>
      </c>
      <c r="V476" s="15">
        <f t="shared" si="121"/>
        <v>6.2186790326354728</v>
      </c>
      <c r="W476" s="13">
        <f t="shared" si="114"/>
        <v>-1.4149002264422506E-2</v>
      </c>
      <c r="X476" s="13">
        <f t="shared" si="115"/>
        <v>-2.7896832418933037E-2</v>
      </c>
      <c r="Y476" s="13">
        <f t="shared" si="116"/>
        <v>1.3747830154510532E-2</v>
      </c>
      <c r="AB476" s="39"/>
      <c r="AC476" s="39"/>
    </row>
    <row r="477" spans="1:29">
      <c r="A477" s="60">
        <v>1909.12</v>
      </c>
      <c r="B477" s="61">
        <f t="shared" si="117"/>
        <v>1909</v>
      </c>
      <c r="C477" s="61">
        <v>12</v>
      </c>
      <c r="D477" s="59">
        <f t="shared" si="118"/>
        <v>3623</v>
      </c>
      <c r="E477" s="26">
        <v>10.3</v>
      </c>
      <c r="F477" s="24">
        <v>0.44</v>
      </c>
      <c r="G477" s="26">
        <v>0.76</v>
      </c>
      <c r="H477" s="26">
        <v>9.9903305790000001</v>
      </c>
      <c r="I477" s="24">
        <f t="shared" si="119"/>
        <v>1909.958333333298</v>
      </c>
      <c r="J477" s="15">
        <f>J466*1/12+J478*11/12</f>
        <v>3.8975000000000004</v>
      </c>
      <c r="K477" s="24">
        <f t="shared" si="109"/>
        <v>324.20728967751614</v>
      </c>
      <c r="L477" s="24">
        <f t="shared" si="110"/>
        <v>13.849631792049232</v>
      </c>
      <c r="M477" s="23">
        <f t="shared" si="120"/>
        <v>2260.1865941522133</v>
      </c>
      <c r="N477" s="24">
        <f t="shared" si="111"/>
        <v>23.922091277175948</v>
      </c>
      <c r="O477" s="23">
        <f t="shared" si="112"/>
        <v>166.7710496656002</v>
      </c>
      <c r="P477" s="42">
        <f t="shared" si="106"/>
        <v>14.750638489265041</v>
      </c>
      <c r="Q477" s="25"/>
      <c r="R477" s="41">
        <f t="shared" si="107"/>
        <v>18.299718545945872</v>
      </c>
      <c r="S477" s="41"/>
      <c r="T477" s="40">
        <f t="shared" si="108"/>
        <v>5.2609590345711783E-2</v>
      </c>
      <c r="U477" s="15">
        <f t="shared" si="113"/>
        <v>1.0022217513512319</v>
      </c>
      <c r="V477" s="15">
        <f t="shared" si="121"/>
        <v>6.1730584129277295</v>
      </c>
      <c r="W477" s="13">
        <f t="shared" si="114"/>
        <v>-1.9259474915082841E-2</v>
      </c>
      <c r="X477" s="13">
        <f t="shared" si="115"/>
        <v>-2.9161621238060542E-2</v>
      </c>
      <c r="Y477" s="13">
        <f t="shared" si="116"/>
        <v>9.9021463229777007E-3</v>
      </c>
      <c r="AB477" s="39"/>
      <c r="AC477" s="39"/>
    </row>
    <row r="478" spans="1:29">
      <c r="A478" s="60">
        <v>1910.01</v>
      </c>
      <c r="B478" s="61">
        <f t="shared" si="117"/>
        <v>1910</v>
      </c>
      <c r="C478" s="61">
        <v>1</v>
      </c>
      <c r="D478" s="59">
        <f t="shared" si="118"/>
        <v>3654</v>
      </c>
      <c r="E478" s="26">
        <v>10.08</v>
      </c>
      <c r="F478" s="24">
        <v>0.4425</v>
      </c>
      <c r="G478" s="26">
        <v>0.75749999999999995</v>
      </c>
      <c r="H478" s="26">
        <v>9.8951652889999995</v>
      </c>
      <c r="I478" s="24">
        <f t="shared" si="119"/>
        <v>1910.0416666666313</v>
      </c>
      <c r="J478" s="15">
        <v>3.91</v>
      </c>
      <c r="K478" s="24">
        <f t="shared" si="109"/>
        <v>320.33389108958829</v>
      </c>
      <c r="L478" s="24">
        <f t="shared" si="110"/>
        <v>14.062276468962583</v>
      </c>
      <c r="M478" s="23">
        <f t="shared" si="120"/>
        <v>2241.3529969647002</v>
      </c>
      <c r="N478" s="24">
        <f t="shared" si="111"/>
        <v>24.072710565512214</v>
      </c>
      <c r="O478" s="23">
        <f t="shared" si="112"/>
        <v>168.43500944451986</v>
      </c>
      <c r="P478" s="42">
        <f t="shared" si="106"/>
        <v>14.54788504056415</v>
      </c>
      <c r="Q478" s="25"/>
      <c r="R478" s="41">
        <f t="shared" si="107"/>
        <v>18.048500786602425</v>
      </c>
      <c r="S478" s="41"/>
      <c r="T478" s="40">
        <f t="shared" si="108"/>
        <v>5.2449986402138181E-2</v>
      </c>
      <c r="U478" s="15">
        <f t="shared" si="113"/>
        <v>1.0027795864958251</v>
      </c>
      <c r="V478" s="15">
        <f t="shared" si="121"/>
        <v>6.2462737929115999</v>
      </c>
      <c r="W478" s="13">
        <f t="shared" si="114"/>
        <v>-2.0998057698949468E-2</v>
      </c>
      <c r="X478" s="13">
        <f t="shared" si="115"/>
        <v>-3.2233048184648228E-2</v>
      </c>
      <c r="Y478" s="13">
        <f t="shared" si="116"/>
        <v>1.1234990485698759E-2</v>
      </c>
      <c r="AB478" s="39"/>
      <c r="AC478" s="39"/>
    </row>
    <row r="479" spans="1:29">
      <c r="A479" s="60">
        <v>1910.02</v>
      </c>
      <c r="B479" s="61">
        <f t="shared" si="117"/>
        <v>1910</v>
      </c>
      <c r="C479" s="61">
        <v>2</v>
      </c>
      <c r="D479" s="59">
        <f t="shared" si="118"/>
        <v>3685</v>
      </c>
      <c r="E479" s="26">
        <v>9.7200000000000006</v>
      </c>
      <c r="F479" s="24">
        <v>0.44500000000000001</v>
      </c>
      <c r="G479" s="26">
        <v>0.755</v>
      </c>
      <c r="H479" s="26">
        <v>9.8951652889999995</v>
      </c>
      <c r="I479" s="24">
        <f t="shared" si="119"/>
        <v>1910.1249999999645</v>
      </c>
      <c r="J479" s="15">
        <f>J478*11/12+J490*1/12</f>
        <v>3.9158333333333335</v>
      </c>
      <c r="K479" s="24">
        <f t="shared" si="109"/>
        <v>308.89339497924584</v>
      </c>
      <c r="L479" s="24">
        <f t="shared" si="110"/>
        <v>14.141724358617738</v>
      </c>
      <c r="M479" s="23">
        <f t="shared" si="120"/>
        <v>2169.5503939286696</v>
      </c>
      <c r="N479" s="24">
        <f t="shared" si="111"/>
        <v>23.993262675857061</v>
      </c>
      <c r="O479" s="23">
        <f t="shared" si="112"/>
        <v>168.5196036436364</v>
      </c>
      <c r="P479" s="42">
        <f t="shared" si="106"/>
        <v>14.002037903032701</v>
      </c>
      <c r="Q479" s="25"/>
      <c r="R479" s="41">
        <f t="shared" si="107"/>
        <v>17.374142485913527</v>
      </c>
      <c r="S479" s="41"/>
      <c r="T479" s="40">
        <f t="shared" si="108"/>
        <v>5.3847169033190118E-2</v>
      </c>
      <c r="U479" s="15">
        <f t="shared" si="113"/>
        <v>1.002784577867381</v>
      </c>
      <c r="V479" s="15">
        <f t="shared" si="121"/>
        <v>6.2636358511956036</v>
      </c>
      <c r="W479" s="13">
        <f t="shared" si="114"/>
        <v>-2.6721783232239837E-2</v>
      </c>
      <c r="X479" s="13">
        <f t="shared" si="115"/>
        <v>-3.3174266110591377E-2</v>
      </c>
      <c r="Y479" s="13">
        <f t="shared" si="116"/>
        <v>6.4524828783515398E-3</v>
      </c>
      <c r="AB479" s="39"/>
      <c r="AC479" s="39"/>
    </row>
    <row r="480" spans="1:29">
      <c r="A480" s="60">
        <v>1910.03</v>
      </c>
      <c r="B480" s="61">
        <f t="shared" si="117"/>
        <v>1910</v>
      </c>
      <c r="C480" s="61">
        <v>3</v>
      </c>
      <c r="D480" s="59">
        <f t="shared" si="118"/>
        <v>3713</v>
      </c>
      <c r="E480" s="26">
        <v>9.9600000000000009</v>
      </c>
      <c r="F480" s="24">
        <v>0.44750000000000001</v>
      </c>
      <c r="G480" s="26">
        <v>0.75249999999999995</v>
      </c>
      <c r="H480" s="26">
        <v>10.08541488</v>
      </c>
      <c r="I480" s="24">
        <f t="shared" si="119"/>
        <v>1910.2083333332978</v>
      </c>
      <c r="J480" s="15">
        <f>J478*10/12+J490*2/12</f>
        <v>3.9216666666666669</v>
      </c>
      <c r="K480" s="24">
        <f t="shared" si="109"/>
        <v>310.54960428162383</v>
      </c>
      <c r="L480" s="24">
        <f t="shared" si="110"/>
        <v>13.952906417271752</v>
      </c>
      <c r="M480" s="23">
        <f t="shared" si="120"/>
        <v>2189.3496432651068</v>
      </c>
      <c r="N480" s="24">
        <f t="shared" si="111"/>
        <v>23.462708556417862</v>
      </c>
      <c r="O480" s="23">
        <f t="shared" si="112"/>
        <v>165.41020146154546</v>
      </c>
      <c r="P480" s="42">
        <f t="shared" si="106"/>
        <v>14.050006965077822</v>
      </c>
      <c r="Q480" s="25"/>
      <c r="R480" s="41">
        <f t="shared" si="107"/>
        <v>17.43573047456362</v>
      </c>
      <c r="S480" s="41"/>
      <c r="T480" s="40">
        <f t="shared" si="108"/>
        <v>5.5492369388224765E-2</v>
      </c>
      <c r="U480" s="15">
        <f t="shared" si="113"/>
        <v>1.0027895691897077</v>
      </c>
      <c r="V480" s="15">
        <f t="shared" si="121"/>
        <v>6.1625922316156796</v>
      </c>
      <c r="W480" s="13">
        <f t="shared" si="114"/>
        <v>-2.1476384341976629E-2</v>
      </c>
      <c r="X480" s="13">
        <f t="shared" si="115"/>
        <v>-3.226284431330062E-2</v>
      </c>
      <c r="Y480" s="13">
        <f t="shared" si="116"/>
        <v>1.0786459971323992E-2</v>
      </c>
      <c r="AB480" s="39"/>
      <c r="AC480" s="39"/>
    </row>
    <row r="481" spans="1:29">
      <c r="A481" s="60">
        <v>1910.04</v>
      </c>
      <c r="B481" s="61">
        <f t="shared" si="117"/>
        <v>1910</v>
      </c>
      <c r="C481" s="61">
        <v>4</v>
      </c>
      <c r="D481" s="59">
        <f t="shared" si="118"/>
        <v>3744</v>
      </c>
      <c r="E481" s="26">
        <v>9.7200000000000006</v>
      </c>
      <c r="F481" s="24">
        <v>0.45</v>
      </c>
      <c r="G481" s="26">
        <v>0.75</v>
      </c>
      <c r="H481" s="26">
        <v>10.180580170000001</v>
      </c>
      <c r="I481" s="24">
        <f t="shared" si="119"/>
        <v>1910.291666666631</v>
      </c>
      <c r="J481" s="15">
        <f>J478*9/12+J490*3/12</f>
        <v>3.9274999999999998</v>
      </c>
      <c r="K481" s="24">
        <f t="shared" si="109"/>
        <v>300.23349838224397</v>
      </c>
      <c r="L481" s="24">
        <f t="shared" si="110"/>
        <v>13.899698999177964</v>
      </c>
      <c r="M481" s="23">
        <f t="shared" si="120"/>
        <v>2124.7879090349397</v>
      </c>
      <c r="N481" s="24">
        <f t="shared" si="111"/>
        <v>23.166164998629938</v>
      </c>
      <c r="O481" s="23">
        <f t="shared" si="112"/>
        <v>163.94968433911575</v>
      </c>
      <c r="P481" s="42">
        <f t="shared" si="106"/>
        <v>13.559883620820081</v>
      </c>
      <c r="Q481" s="25"/>
      <c r="R481" s="41">
        <f t="shared" si="107"/>
        <v>16.832242284802906</v>
      </c>
      <c r="S481" s="41"/>
      <c r="T481" s="40">
        <f t="shared" si="108"/>
        <v>5.8968363511062584E-2</v>
      </c>
      <c r="U481" s="15">
        <f t="shared" si="113"/>
        <v>1.0027945604628268</v>
      </c>
      <c r="V481" s="15">
        <f t="shared" si="121"/>
        <v>6.122016279113776</v>
      </c>
      <c r="W481" s="13">
        <f t="shared" si="114"/>
        <v>-2.1781476735930227E-2</v>
      </c>
      <c r="X481" s="13">
        <f t="shared" si="115"/>
        <v>-3.4198723678286691E-2</v>
      </c>
      <c r="Y481" s="13">
        <f t="shared" si="116"/>
        <v>1.2417246942356464E-2</v>
      </c>
      <c r="AB481" s="39"/>
      <c r="AC481" s="39"/>
    </row>
    <row r="482" spans="1:29">
      <c r="A482" s="60">
        <v>1910.05</v>
      </c>
      <c r="B482" s="61">
        <f t="shared" si="117"/>
        <v>1910</v>
      </c>
      <c r="C482" s="61">
        <v>5</v>
      </c>
      <c r="D482" s="59">
        <f t="shared" si="118"/>
        <v>3774</v>
      </c>
      <c r="E482" s="26">
        <v>9.56</v>
      </c>
      <c r="F482" s="24">
        <v>0.45250000000000001</v>
      </c>
      <c r="G482" s="26">
        <v>0.74750000000000005</v>
      </c>
      <c r="H482" s="26">
        <v>9.9903305790000001</v>
      </c>
      <c r="I482" s="24">
        <f t="shared" si="119"/>
        <v>1910.3749999999643</v>
      </c>
      <c r="J482" s="15">
        <f>J478*8/12+J490*4/12</f>
        <v>3.9333333333333336</v>
      </c>
      <c r="K482" s="24">
        <f t="shared" si="109"/>
        <v>300.91472711816061</v>
      </c>
      <c r="L482" s="24">
        <f t="shared" si="110"/>
        <v>14.243087240686995</v>
      </c>
      <c r="M482" s="23">
        <f t="shared" si="120"/>
        <v>2138.0090460248048</v>
      </c>
      <c r="N482" s="24">
        <f t="shared" si="111"/>
        <v>23.528635828538185</v>
      </c>
      <c r="O482" s="23">
        <f t="shared" si="112"/>
        <v>167.17173241668846</v>
      </c>
      <c r="P482" s="42">
        <f t="shared" si="106"/>
        <v>13.568792287251455</v>
      </c>
      <c r="Q482" s="25"/>
      <c r="R482" s="41">
        <f t="shared" si="107"/>
        <v>16.849954664554495</v>
      </c>
      <c r="S482" s="41"/>
      <c r="T482" s="40">
        <f t="shared" si="108"/>
        <v>5.9397879275674477E-2</v>
      </c>
      <c r="U482" s="15">
        <f t="shared" si="113"/>
        <v>1.0027995516867598</v>
      </c>
      <c r="V482" s="15">
        <f t="shared" si="121"/>
        <v>6.2560342634895605</v>
      </c>
      <c r="W482" s="13">
        <f t="shared" si="114"/>
        <v>-2.9609238270533078E-2</v>
      </c>
      <c r="X482" s="13">
        <f t="shared" si="115"/>
        <v>-3.7375270968179275E-2</v>
      </c>
      <c r="Y482" s="13">
        <f t="shared" si="116"/>
        <v>7.7660326976461969E-3</v>
      </c>
      <c r="AB482" s="39"/>
      <c r="AC482" s="39"/>
    </row>
    <row r="483" spans="1:29">
      <c r="A483" s="60">
        <v>1910.06</v>
      </c>
      <c r="B483" s="61">
        <f t="shared" si="117"/>
        <v>1910</v>
      </c>
      <c r="C483" s="61">
        <v>6</v>
      </c>
      <c r="D483" s="59">
        <f t="shared" si="118"/>
        <v>3805</v>
      </c>
      <c r="E483" s="26">
        <v>9.1</v>
      </c>
      <c r="F483" s="24">
        <v>0.45500000000000002</v>
      </c>
      <c r="G483" s="26">
        <v>0.745</v>
      </c>
      <c r="H483" s="26">
        <v>9.8951652889999995</v>
      </c>
      <c r="I483" s="24">
        <f t="shared" si="119"/>
        <v>1910.4583333332976</v>
      </c>
      <c r="J483" s="15">
        <f>J478*7/12+J490*5/12</f>
        <v>3.9391666666666665</v>
      </c>
      <c r="K483" s="24">
        <f t="shared" si="109"/>
        <v>289.19031834476721</v>
      </c>
      <c r="L483" s="24">
        <f t="shared" si="110"/>
        <v>14.459515917238361</v>
      </c>
      <c r="M483" s="23">
        <f t="shared" si="120"/>
        <v>2063.2680136415902</v>
      </c>
      <c r="N483" s="24">
        <f t="shared" si="111"/>
        <v>23.675471117236434</v>
      </c>
      <c r="O483" s="23">
        <f t="shared" si="112"/>
        <v>168.9158978201082</v>
      </c>
      <c r="P483" s="42">
        <f t="shared" si="106"/>
        <v>13.019657302315938</v>
      </c>
      <c r="Q483" s="25"/>
      <c r="R483" s="41">
        <f t="shared" si="107"/>
        <v>16.17690827240455</v>
      </c>
      <c r="S483" s="41"/>
      <c r="T483" s="40">
        <f t="shared" si="108"/>
        <v>6.2724664562796378E-2</v>
      </c>
      <c r="U483" s="15">
        <f t="shared" si="113"/>
        <v>1.0028045428615282</v>
      </c>
      <c r="V483" s="15">
        <f t="shared" si="121"/>
        <v>6.3338832790504309</v>
      </c>
      <c r="W483" s="13">
        <f t="shared" si="114"/>
        <v>-2.8729672024374708E-2</v>
      </c>
      <c r="X483" s="13">
        <f t="shared" si="115"/>
        <v>-3.9628615463258243E-2</v>
      </c>
      <c r="Y483" s="13">
        <f t="shared" si="116"/>
        <v>1.0898943438883535E-2</v>
      </c>
      <c r="AB483" s="39"/>
      <c r="AC483" s="39"/>
    </row>
    <row r="484" spans="1:29">
      <c r="A484" s="60">
        <v>1910.07</v>
      </c>
      <c r="B484" s="61">
        <f t="shared" si="117"/>
        <v>1910</v>
      </c>
      <c r="C484" s="61">
        <v>7</v>
      </c>
      <c r="D484" s="59">
        <f t="shared" si="118"/>
        <v>3835</v>
      </c>
      <c r="E484" s="26">
        <v>8.64</v>
      </c>
      <c r="F484" s="24">
        <v>0.45750000000000002</v>
      </c>
      <c r="G484" s="26">
        <v>0.74250000000000005</v>
      </c>
      <c r="H484" s="26">
        <v>9.8951652889999995</v>
      </c>
      <c r="I484" s="24">
        <f t="shared" si="119"/>
        <v>1910.5416666666308</v>
      </c>
      <c r="J484" s="15">
        <f>J478*6/12+J490*6/12</f>
        <v>3.9450000000000003</v>
      </c>
      <c r="K484" s="24">
        <f t="shared" si="109"/>
        <v>274.57190664821854</v>
      </c>
      <c r="L484" s="24">
        <f t="shared" si="110"/>
        <v>14.538963806893516</v>
      </c>
      <c r="M484" s="23">
        <f t="shared" si="120"/>
        <v>1967.6151352619147</v>
      </c>
      <c r="N484" s="24">
        <f t="shared" si="111"/>
        <v>23.596023227581284</v>
      </c>
      <c r="O484" s="23">
        <f t="shared" si="112"/>
        <v>169.09192568657082</v>
      </c>
      <c r="P484" s="42">
        <f t="shared" si="106"/>
        <v>12.34258125998522</v>
      </c>
      <c r="Q484" s="25"/>
      <c r="R484" s="41">
        <f t="shared" si="107"/>
        <v>15.347332499645308</v>
      </c>
      <c r="S484" s="41"/>
      <c r="T484" s="40">
        <f t="shared" si="108"/>
        <v>6.5622385013548029E-2</v>
      </c>
      <c r="U484" s="15">
        <f t="shared" si="113"/>
        <v>1.0028095339871532</v>
      </c>
      <c r="V484" s="15">
        <f t="shared" si="121"/>
        <v>6.3516469261864446</v>
      </c>
      <c r="W484" s="13">
        <f t="shared" si="114"/>
        <v>-2.3231619699657369E-2</v>
      </c>
      <c r="X484" s="13">
        <f t="shared" si="115"/>
        <v>-3.9110493662960266E-2</v>
      </c>
      <c r="Y484" s="13">
        <f t="shared" si="116"/>
        <v>1.5878873963302897E-2</v>
      </c>
      <c r="AB484" s="39"/>
      <c r="AC484" s="39"/>
    </row>
    <row r="485" spans="1:29">
      <c r="A485" s="60">
        <v>1910.08</v>
      </c>
      <c r="B485" s="61">
        <f t="shared" si="117"/>
        <v>1910</v>
      </c>
      <c r="C485" s="61">
        <v>8</v>
      </c>
      <c r="D485" s="59">
        <f t="shared" si="118"/>
        <v>3866</v>
      </c>
      <c r="E485" s="26">
        <v>8.85</v>
      </c>
      <c r="F485" s="24">
        <v>0.46</v>
      </c>
      <c r="G485" s="26">
        <v>0.74</v>
      </c>
      <c r="H485" s="26">
        <v>9.8000000000000007</v>
      </c>
      <c r="I485" s="24">
        <f t="shared" si="119"/>
        <v>1910.6249999999641</v>
      </c>
      <c r="J485" s="15">
        <f>J478*5/12+J490*7/12</f>
        <v>3.9508333333333336</v>
      </c>
      <c r="K485" s="24">
        <f t="shared" si="109"/>
        <v>283.97663265306119</v>
      </c>
      <c r="L485" s="24">
        <f t="shared" si="110"/>
        <v>14.760367346938777</v>
      </c>
      <c r="M485" s="23">
        <f t="shared" si="120"/>
        <v>2043.8250736166697</v>
      </c>
      <c r="N485" s="24">
        <f t="shared" si="111"/>
        <v>23.744938775510207</v>
      </c>
      <c r="O485" s="23">
        <f t="shared" si="112"/>
        <v>170.89610785043342</v>
      </c>
      <c r="P485" s="42">
        <f t="shared" si="106"/>
        <v>12.745055150886254</v>
      </c>
      <c r="Q485" s="25"/>
      <c r="R485" s="41">
        <f t="shared" si="107"/>
        <v>15.858955310848552</v>
      </c>
      <c r="S485" s="41"/>
      <c r="T485" s="40">
        <f t="shared" si="108"/>
        <v>6.3272493374758335E-2</v>
      </c>
      <c r="U485" s="15">
        <f t="shared" si="113"/>
        <v>1.002814525063656</v>
      </c>
      <c r="V485" s="15">
        <f t="shared" si="121"/>
        <v>6.4313445998059047</v>
      </c>
      <c r="W485" s="13">
        <f t="shared" si="114"/>
        <v>-2.79087493737048E-2</v>
      </c>
      <c r="X485" s="13">
        <f t="shared" si="115"/>
        <v>-3.7642164421283653E-2</v>
      </c>
      <c r="Y485" s="13">
        <f t="shared" si="116"/>
        <v>9.7334150475788528E-3</v>
      </c>
      <c r="AB485" s="39"/>
      <c r="AC485" s="39"/>
    </row>
    <row r="486" spans="1:29">
      <c r="A486" s="60">
        <v>1910.09</v>
      </c>
      <c r="B486" s="61">
        <f t="shared" si="117"/>
        <v>1910</v>
      </c>
      <c r="C486" s="61">
        <v>9</v>
      </c>
      <c r="D486" s="59">
        <f t="shared" si="118"/>
        <v>3897</v>
      </c>
      <c r="E486" s="26">
        <v>8.91</v>
      </c>
      <c r="F486" s="24">
        <v>0.46250000000000002</v>
      </c>
      <c r="G486" s="26">
        <v>0.73750000000000004</v>
      </c>
      <c r="H486" s="26">
        <v>9.7048347110000002</v>
      </c>
      <c r="I486" s="24">
        <f t="shared" si="119"/>
        <v>1910.7083333332973</v>
      </c>
      <c r="J486" s="15">
        <f>J478*4/12+J490*8/12</f>
        <v>3.956666666666667</v>
      </c>
      <c r="K486" s="24">
        <f t="shared" si="109"/>
        <v>288.70544253826813</v>
      </c>
      <c r="L486" s="24">
        <f t="shared" si="110"/>
        <v>14.986113038602582</v>
      </c>
      <c r="M486" s="23">
        <f t="shared" si="120"/>
        <v>2086.847192125651</v>
      </c>
      <c r="N486" s="24">
        <f t="shared" si="111"/>
        <v>23.896774845339252</v>
      </c>
      <c r="O486" s="23">
        <f t="shared" si="112"/>
        <v>172.73286242341948</v>
      </c>
      <c r="P486" s="42">
        <f t="shared" si="106"/>
        <v>12.937161101070851</v>
      </c>
      <c r="Q486" s="25"/>
      <c r="R486" s="41">
        <f t="shared" si="107"/>
        <v>16.108720433280805</v>
      </c>
      <c r="S486" s="41"/>
      <c r="T486" s="40">
        <f t="shared" si="108"/>
        <v>5.9795105936958415E-2</v>
      </c>
      <c r="U486" s="15">
        <f t="shared" si="113"/>
        <v>1.0028195160910582</v>
      </c>
      <c r="V486" s="15">
        <f t="shared" si="121"/>
        <v>6.5126888329211914</v>
      </c>
      <c r="W486" s="13">
        <f t="shared" si="114"/>
        <v>-2.4558461455944092E-2</v>
      </c>
      <c r="X486" s="13">
        <f t="shared" si="115"/>
        <v>-3.7090077978878422E-2</v>
      </c>
      <c r="Y486" s="13">
        <f t="shared" si="116"/>
        <v>1.253161652293433E-2</v>
      </c>
      <c r="AB486" s="39"/>
      <c r="AC486" s="39"/>
    </row>
    <row r="487" spans="1:29">
      <c r="A487" s="60">
        <v>1910.1</v>
      </c>
      <c r="B487" s="61">
        <f t="shared" si="117"/>
        <v>1910</v>
      </c>
      <c r="C487" s="61">
        <v>10</v>
      </c>
      <c r="D487" s="59">
        <f t="shared" si="118"/>
        <v>3927</v>
      </c>
      <c r="E487" s="26">
        <v>9.32</v>
      </c>
      <c r="F487" s="24">
        <v>0.46500000000000002</v>
      </c>
      <c r="G487" s="26">
        <v>0.73499999999999999</v>
      </c>
      <c r="H487" s="26">
        <v>9.4194198349999994</v>
      </c>
      <c r="I487" s="24">
        <f t="shared" si="119"/>
        <v>1910.7916666666306</v>
      </c>
      <c r="J487" s="15">
        <f>J478*3/12+J490*9/12</f>
        <v>3.9624999999999999</v>
      </c>
      <c r="K487" s="24">
        <f t="shared" si="109"/>
        <v>311.1409461875844</v>
      </c>
      <c r="L487" s="24">
        <f t="shared" si="110"/>
        <v>15.523663087685275</v>
      </c>
      <c r="M487" s="23">
        <f t="shared" si="120"/>
        <v>2258.3683571568231</v>
      </c>
      <c r="N487" s="24">
        <f t="shared" si="111"/>
        <v>24.537402945050918</v>
      </c>
      <c r="O487" s="23">
        <f t="shared" si="112"/>
        <v>178.1009380375821</v>
      </c>
      <c r="P487" s="42">
        <f t="shared" si="106"/>
        <v>13.918866656445818</v>
      </c>
      <c r="Q487" s="25"/>
      <c r="R487" s="41">
        <f t="shared" si="107"/>
        <v>17.339823908583185</v>
      </c>
      <c r="S487" s="41"/>
      <c r="T487" s="40">
        <f t="shared" si="108"/>
        <v>5.2489764947584512E-2</v>
      </c>
      <c r="U487" s="15">
        <f t="shared" si="113"/>
        <v>1.0028245070693811</v>
      </c>
      <c r="V487" s="15">
        <f t="shared" si="121"/>
        <v>6.7289467988774678</v>
      </c>
      <c r="W487" s="13">
        <f t="shared" si="114"/>
        <v>-3.1100384277508497E-2</v>
      </c>
      <c r="X487" s="13">
        <f t="shared" si="115"/>
        <v>-3.9420356493717557E-2</v>
      </c>
      <c r="Y487" s="13">
        <f t="shared" si="116"/>
        <v>8.3199722162090595E-3</v>
      </c>
      <c r="AB487" s="39"/>
      <c r="AC487" s="39"/>
    </row>
    <row r="488" spans="1:29">
      <c r="A488" s="60">
        <v>1910.11</v>
      </c>
      <c r="B488" s="61">
        <f t="shared" si="117"/>
        <v>1910</v>
      </c>
      <c r="C488" s="61">
        <v>11</v>
      </c>
      <c r="D488" s="59">
        <f t="shared" si="118"/>
        <v>3958</v>
      </c>
      <c r="E488" s="26">
        <v>9.31</v>
      </c>
      <c r="F488" s="24">
        <v>0.46750000000000003</v>
      </c>
      <c r="G488" s="26">
        <v>0.73250000000000004</v>
      </c>
      <c r="H488" s="26">
        <v>9.229089256</v>
      </c>
      <c r="I488" s="24">
        <f t="shared" si="119"/>
        <v>1910.8749999999638</v>
      </c>
      <c r="J488" s="15">
        <f>J478*2/12+J490*10/12</f>
        <v>3.9683333333333333</v>
      </c>
      <c r="K488" s="24">
        <f t="shared" si="109"/>
        <v>317.21684759920373</v>
      </c>
      <c r="L488" s="24">
        <f t="shared" si="110"/>
        <v>15.928987782237138</v>
      </c>
      <c r="M488" s="23">
        <f t="shared" si="120"/>
        <v>2312.1041871447455</v>
      </c>
      <c r="N488" s="24">
        <f t="shared" si="111"/>
        <v>24.958253583933054</v>
      </c>
      <c r="O488" s="23">
        <f t="shared" si="112"/>
        <v>181.91367530435298</v>
      </c>
      <c r="P488" s="42">
        <f t="shared" si="106"/>
        <v>14.164523175780353</v>
      </c>
      <c r="Q488" s="25"/>
      <c r="R488" s="41">
        <f t="shared" si="107"/>
        <v>17.653921691005728</v>
      </c>
      <c r="S488" s="41"/>
      <c r="T488" s="40">
        <f t="shared" si="108"/>
        <v>4.9104853476430468E-2</v>
      </c>
      <c r="U488" s="15">
        <f t="shared" si="113"/>
        <v>1.0028294979986456</v>
      </c>
      <c r="V488" s="15">
        <f t="shared" si="121"/>
        <v>6.8871151073325532</v>
      </c>
      <c r="W488" s="13">
        <f t="shared" si="114"/>
        <v>-3.7367043454423987E-2</v>
      </c>
      <c r="X488" s="13">
        <f t="shared" si="115"/>
        <v>-4.0837434525953231E-2</v>
      </c>
      <c r="Y488" s="13">
        <f t="shared" si="116"/>
        <v>3.4703910715292441E-3</v>
      </c>
      <c r="AB488" s="39"/>
      <c r="AC488" s="39"/>
    </row>
    <row r="489" spans="1:29">
      <c r="A489" s="60">
        <v>1910.12</v>
      </c>
      <c r="B489" s="61">
        <f t="shared" si="117"/>
        <v>1910</v>
      </c>
      <c r="C489" s="61">
        <v>12</v>
      </c>
      <c r="D489" s="59">
        <f t="shared" si="118"/>
        <v>3988</v>
      </c>
      <c r="E489" s="26">
        <v>9.0500000000000007</v>
      </c>
      <c r="F489" s="24">
        <v>0.47</v>
      </c>
      <c r="G489" s="26">
        <v>0.73</v>
      </c>
      <c r="H489" s="26">
        <v>9.229089256</v>
      </c>
      <c r="I489" s="24">
        <f t="shared" si="119"/>
        <v>1910.9583333332971</v>
      </c>
      <c r="J489" s="15">
        <f>J478*1/12+J490*11/12</f>
        <v>3.9741666666666666</v>
      </c>
      <c r="K489" s="24">
        <f t="shared" si="109"/>
        <v>308.35794530320021</v>
      </c>
      <c r="L489" s="24">
        <f t="shared" si="110"/>
        <v>16.014169535083322</v>
      </c>
      <c r="M489" s="23">
        <f t="shared" si="120"/>
        <v>2257.2610427128307</v>
      </c>
      <c r="N489" s="24">
        <f t="shared" si="111"/>
        <v>24.873071831086865</v>
      </c>
      <c r="O489" s="23">
        <f t="shared" si="112"/>
        <v>182.07741007517859</v>
      </c>
      <c r="P489" s="42">
        <f t="shared" si="106"/>
        <v>13.741478417781551</v>
      </c>
      <c r="Q489" s="25"/>
      <c r="R489" s="41">
        <f t="shared" si="107"/>
        <v>17.136316385812261</v>
      </c>
      <c r="S489" s="41"/>
      <c r="T489" s="40">
        <f t="shared" si="108"/>
        <v>5.248554838487441E-2</v>
      </c>
      <c r="U489" s="15">
        <f t="shared" si="113"/>
        <v>1.0028344888788736</v>
      </c>
      <c r="V489" s="15">
        <f t="shared" si="121"/>
        <v>6.9066021857451929</v>
      </c>
      <c r="W489" s="13">
        <f t="shared" si="114"/>
        <v>-4.1517080313431709E-2</v>
      </c>
      <c r="X489" s="13">
        <f t="shared" si="115"/>
        <v>-3.8818705303104939E-2</v>
      </c>
      <c r="Y489" s="13">
        <f t="shared" si="116"/>
        <v>-2.6983750103267701E-3</v>
      </c>
      <c r="AB489" s="39"/>
      <c r="AC489" s="39"/>
    </row>
    <row r="490" spans="1:29">
      <c r="A490" s="60">
        <v>1911.01</v>
      </c>
      <c r="B490" s="61">
        <f t="shared" si="117"/>
        <v>1911</v>
      </c>
      <c r="C490" s="61">
        <v>1</v>
      </c>
      <c r="D490" s="59">
        <f t="shared" si="118"/>
        <v>4019</v>
      </c>
      <c r="E490" s="26">
        <v>9.27</v>
      </c>
      <c r="F490" s="24">
        <v>0.47</v>
      </c>
      <c r="G490" s="26">
        <v>0.71830000000000005</v>
      </c>
      <c r="H490" s="26">
        <v>9.229089256</v>
      </c>
      <c r="I490" s="24">
        <f t="shared" si="119"/>
        <v>1911.0416666666304</v>
      </c>
      <c r="J490" s="15">
        <v>3.98</v>
      </c>
      <c r="K490" s="24">
        <f t="shared" si="109"/>
        <v>315.8539395536647</v>
      </c>
      <c r="L490" s="24">
        <f t="shared" si="110"/>
        <v>16.014169535083322</v>
      </c>
      <c r="M490" s="23">
        <f t="shared" si="120"/>
        <v>2321.9026803080137</v>
      </c>
      <c r="N490" s="24">
        <f t="shared" si="111"/>
        <v>24.474421227766705</v>
      </c>
      <c r="O490" s="23">
        <f t="shared" si="112"/>
        <v>179.91614835655298</v>
      </c>
      <c r="P490" s="42">
        <f t="shared" si="106"/>
        <v>14.049215181401211</v>
      </c>
      <c r="Q490" s="25"/>
      <c r="R490" s="41">
        <f t="shared" si="107"/>
        <v>17.527975125717909</v>
      </c>
      <c r="S490" s="41"/>
      <c r="T490" s="40">
        <f t="shared" si="108"/>
        <v>4.9567622703641526E-2</v>
      </c>
      <c r="U490" s="15">
        <f t="shared" si="113"/>
        <v>1.0031121262053728</v>
      </c>
      <c r="V490" s="15">
        <f t="shared" si="121"/>
        <v>6.9261788728314917</v>
      </c>
      <c r="W490" s="13">
        <f t="shared" si="114"/>
        <v>-3.7519546179585084E-2</v>
      </c>
      <c r="X490" s="13">
        <f t="shared" si="115"/>
        <v>-3.6754414872576135E-2</v>
      </c>
      <c r="Y490" s="13">
        <f t="shared" si="116"/>
        <v>-7.6513130700894827E-4</v>
      </c>
      <c r="AB490" s="39"/>
      <c r="AC490" s="39"/>
    </row>
    <row r="491" spans="1:29">
      <c r="A491" s="60">
        <v>1911.02</v>
      </c>
      <c r="B491" s="61">
        <f t="shared" si="117"/>
        <v>1911</v>
      </c>
      <c r="C491" s="61">
        <v>2</v>
      </c>
      <c r="D491" s="59">
        <f t="shared" si="118"/>
        <v>4050</v>
      </c>
      <c r="E491" s="26">
        <v>9.43</v>
      </c>
      <c r="F491" s="24">
        <v>0.47</v>
      </c>
      <c r="G491" s="26">
        <v>0.70669999999999999</v>
      </c>
      <c r="H491" s="26">
        <v>8.9436743799999991</v>
      </c>
      <c r="I491" s="24">
        <f t="shared" si="119"/>
        <v>1911.1249999999636</v>
      </c>
      <c r="J491" s="15">
        <f>J490*11/12+J502*1/12</f>
        <v>3.9824999999999999</v>
      </c>
      <c r="K491" s="24">
        <f t="shared" si="109"/>
        <v>331.55923102826563</v>
      </c>
      <c r="L491" s="24">
        <f t="shared" si="110"/>
        <v>16.525221482850991</v>
      </c>
      <c r="M491" s="23">
        <f t="shared" si="120"/>
        <v>2447.4786182360099</v>
      </c>
      <c r="N491" s="24">
        <f t="shared" si="111"/>
        <v>24.847604301980418</v>
      </c>
      <c r="O491" s="23">
        <f t="shared" si="112"/>
        <v>183.41814841011544</v>
      </c>
      <c r="P491" s="42">
        <f t="shared" si="106"/>
        <v>14.721488469928303</v>
      </c>
      <c r="Q491" s="25"/>
      <c r="R491" s="41">
        <f t="shared" si="107"/>
        <v>18.37459278519669</v>
      </c>
      <c r="S491" s="41"/>
      <c r="T491" s="40">
        <f t="shared" si="108"/>
        <v>4.4360278841051676E-2</v>
      </c>
      <c r="U491" s="15">
        <f t="shared" si="113"/>
        <v>1.0031142333635612</v>
      </c>
      <c r="V491" s="15">
        <f t="shared" si="121"/>
        <v>7.1694534743295701</v>
      </c>
      <c r="W491" s="13">
        <f t="shared" si="114"/>
        <v>-3.960930937600271E-2</v>
      </c>
      <c r="X491" s="13">
        <f t="shared" si="115"/>
        <v>-3.6089686175194036E-2</v>
      </c>
      <c r="Y491" s="13">
        <f t="shared" si="116"/>
        <v>-3.5196232008086747E-3</v>
      </c>
      <c r="AB491" s="39"/>
      <c r="AC491" s="39"/>
    </row>
    <row r="492" spans="1:29">
      <c r="A492" s="60">
        <v>1911.03</v>
      </c>
      <c r="B492" s="61">
        <f t="shared" si="117"/>
        <v>1911</v>
      </c>
      <c r="C492" s="61">
        <v>3</v>
      </c>
      <c r="D492" s="59">
        <f t="shared" si="118"/>
        <v>4078</v>
      </c>
      <c r="E492" s="26">
        <v>9.32</v>
      </c>
      <c r="F492" s="24">
        <v>0.47</v>
      </c>
      <c r="G492" s="26">
        <v>0.69499999999999995</v>
      </c>
      <c r="H492" s="26">
        <v>9.0388396689999997</v>
      </c>
      <c r="I492" s="24">
        <f t="shared" si="119"/>
        <v>1911.2083333332969</v>
      </c>
      <c r="J492" s="15">
        <f>J490*10/12+J502*2/12</f>
        <v>3.9849999999999999</v>
      </c>
      <c r="K492" s="24">
        <f t="shared" si="109"/>
        <v>324.24152959051679</v>
      </c>
      <c r="L492" s="24">
        <f t="shared" si="110"/>
        <v>16.351235934285715</v>
      </c>
      <c r="M492" s="23">
        <f t="shared" si="120"/>
        <v>2403.5197271984043</v>
      </c>
      <c r="N492" s="24">
        <f t="shared" si="111"/>
        <v>24.178955264528877</v>
      </c>
      <c r="O492" s="23">
        <f t="shared" si="112"/>
        <v>179.23242600889384</v>
      </c>
      <c r="P492" s="42">
        <f t="shared" si="106"/>
        <v>14.370623221979532</v>
      </c>
      <c r="Q492" s="25"/>
      <c r="R492" s="41">
        <f t="shared" si="107"/>
        <v>17.944211955514493</v>
      </c>
      <c r="S492" s="41"/>
      <c r="T492" s="40">
        <f t="shared" si="108"/>
        <v>4.7069976401038313E-2</v>
      </c>
      <c r="U492" s="15">
        <f t="shared" si="113"/>
        <v>1.0031163405178931</v>
      </c>
      <c r="V492" s="15">
        <f t="shared" si="121"/>
        <v>7.1160622680957433</v>
      </c>
      <c r="W492" s="13">
        <f t="shared" si="114"/>
        <v>-3.9248597113910266E-2</v>
      </c>
      <c r="X492" s="13">
        <f t="shared" si="115"/>
        <v>-3.3945796918963711E-2</v>
      </c>
      <c r="Y492" s="13">
        <f t="shared" si="116"/>
        <v>-5.3028001949465553E-3</v>
      </c>
      <c r="AB492" s="39"/>
      <c r="AC492" s="39"/>
    </row>
    <row r="493" spans="1:29">
      <c r="A493" s="60">
        <v>1911.04</v>
      </c>
      <c r="B493" s="61">
        <f t="shared" si="117"/>
        <v>1911</v>
      </c>
      <c r="C493" s="61">
        <v>4</v>
      </c>
      <c r="D493" s="59">
        <f t="shared" si="118"/>
        <v>4109</v>
      </c>
      <c r="E493" s="26">
        <v>9.2799999999999994</v>
      </c>
      <c r="F493" s="24">
        <v>0.47</v>
      </c>
      <c r="G493" s="26">
        <v>0.68330000000000002</v>
      </c>
      <c r="H493" s="26">
        <v>8.7534247930000006</v>
      </c>
      <c r="I493" s="24">
        <f t="shared" si="119"/>
        <v>1911.2916666666301</v>
      </c>
      <c r="J493" s="15">
        <f>J490*9/12+J502*3/12</f>
        <v>3.9874999999999998</v>
      </c>
      <c r="K493" s="24">
        <f t="shared" si="109"/>
        <v>333.37680610835179</v>
      </c>
      <c r="L493" s="24">
        <f t="shared" si="110"/>
        <v>16.884385654194539</v>
      </c>
      <c r="M493" s="23">
        <f t="shared" si="120"/>
        <v>2481.6671713464516</v>
      </c>
      <c r="N493" s="24">
        <f t="shared" si="111"/>
        <v>24.547022803215167</v>
      </c>
      <c r="O493" s="23">
        <f t="shared" si="112"/>
        <v>182.72879075226618</v>
      </c>
      <c r="P493" s="42">
        <f t="shared" si="106"/>
        <v>14.75293542032936</v>
      </c>
      <c r="Q493" s="25"/>
      <c r="R493" s="41">
        <f t="shared" si="107"/>
        <v>18.430686396998293</v>
      </c>
      <c r="S493" s="41"/>
      <c r="T493" s="40">
        <f t="shared" si="108"/>
        <v>4.3259160708309798E-2</v>
      </c>
      <c r="U493" s="15">
        <f t="shared" si="113"/>
        <v>1.0031184476683683</v>
      </c>
      <c r="V493" s="15">
        <f t="shared" si="121"/>
        <v>7.3709883173317348</v>
      </c>
      <c r="W493" s="13">
        <f t="shared" si="114"/>
        <v>-4.0278429128642657E-2</v>
      </c>
      <c r="X493" s="13">
        <f t="shared" si="115"/>
        <v>-3.5389425301738942E-2</v>
      </c>
      <c r="Y493" s="13">
        <f t="shared" si="116"/>
        <v>-4.889003826903715E-3</v>
      </c>
      <c r="AB493" s="39"/>
      <c r="AC493" s="39"/>
    </row>
    <row r="494" spans="1:29">
      <c r="A494" s="60">
        <v>1911.05</v>
      </c>
      <c r="B494" s="61">
        <f t="shared" si="117"/>
        <v>1911</v>
      </c>
      <c r="C494" s="61">
        <v>5</v>
      </c>
      <c r="D494" s="59">
        <f t="shared" si="118"/>
        <v>4139</v>
      </c>
      <c r="E494" s="26">
        <v>9.48</v>
      </c>
      <c r="F494" s="24">
        <v>0.47</v>
      </c>
      <c r="G494" s="26">
        <v>0.67169999999999996</v>
      </c>
      <c r="H494" s="26">
        <v>8.7534247930000006</v>
      </c>
      <c r="I494" s="24">
        <f t="shared" si="119"/>
        <v>1911.3749999999634</v>
      </c>
      <c r="J494" s="15">
        <f>J490*8/12+J502*4/12</f>
        <v>3.99</v>
      </c>
      <c r="K494" s="24">
        <f t="shared" si="109"/>
        <v>340.56165106758351</v>
      </c>
      <c r="L494" s="24">
        <f t="shared" si="110"/>
        <v>16.884385654194539</v>
      </c>
      <c r="M494" s="23">
        <f t="shared" si="120"/>
        <v>2545.6253680217778</v>
      </c>
      <c r="N494" s="24">
        <f t="shared" si="111"/>
        <v>24.130301795579729</v>
      </c>
      <c r="O494" s="23">
        <f t="shared" si="112"/>
        <v>180.36883541141646</v>
      </c>
      <c r="P494" s="42">
        <f t="shared" si="106"/>
        <v>15.047660591685043</v>
      </c>
      <c r="Q494" s="25"/>
      <c r="R494" s="41">
        <f t="shared" si="107"/>
        <v>18.805342832580834</v>
      </c>
      <c r="S494" s="41"/>
      <c r="T494" s="40">
        <f t="shared" si="108"/>
        <v>4.1906552892054874E-2</v>
      </c>
      <c r="U494" s="15">
        <f t="shared" si="113"/>
        <v>1.0031205548149882</v>
      </c>
      <c r="V494" s="15">
        <f t="shared" si="121"/>
        <v>7.3939743586634883</v>
      </c>
      <c r="W494" s="13">
        <f t="shared" si="114"/>
        <v>-3.7149546920214438E-2</v>
      </c>
      <c r="X494" s="13">
        <f t="shared" si="115"/>
        <v>-3.264137087186314E-2</v>
      </c>
      <c r="Y494" s="13">
        <f t="shared" si="116"/>
        <v>-4.5081760483512978E-3</v>
      </c>
      <c r="AB494" s="39"/>
      <c r="AC494" s="39"/>
    </row>
    <row r="495" spans="1:29">
      <c r="A495" s="60">
        <v>1911.06</v>
      </c>
      <c r="B495" s="61">
        <f t="shared" si="117"/>
        <v>1911</v>
      </c>
      <c r="C495" s="61">
        <v>6</v>
      </c>
      <c r="D495" s="59">
        <f t="shared" si="118"/>
        <v>4170</v>
      </c>
      <c r="E495" s="26">
        <v>9.67</v>
      </c>
      <c r="F495" s="24">
        <v>0.47</v>
      </c>
      <c r="G495" s="26">
        <v>0.66</v>
      </c>
      <c r="H495" s="26">
        <v>8.7534247930000006</v>
      </c>
      <c r="I495" s="24">
        <f t="shared" si="119"/>
        <v>1911.4583333332967</v>
      </c>
      <c r="J495" s="15">
        <f>J490*7/12+J502*5/12</f>
        <v>3.9924999999999997</v>
      </c>
      <c r="K495" s="24">
        <f t="shared" si="109"/>
        <v>347.38725377885362</v>
      </c>
      <c r="L495" s="24">
        <f t="shared" si="110"/>
        <v>16.884385654194539</v>
      </c>
      <c r="M495" s="23">
        <f t="shared" si="120"/>
        <v>2607.162549474484</v>
      </c>
      <c r="N495" s="24">
        <f t="shared" si="111"/>
        <v>23.709988365464671</v>
      </c>
      <c r="O495" s="23">
        <f t="shared" si="112"/>
        <v>177.94491030539393</v>
      </c>
      <c r="P495" s="42">
        <f t="shared" si="106"/>
        <v>15.328355684719286</v>
      </c>
      <c r="Q495" s="25"/>
      <c r="R495" s="41">
        <f t="shared" si="107"/>
        <v>19.161771874042604</v>
      </c>
      <c r="S495" s="41"/>
      <c r="T495" s="40">
        <f t="shared" si="108"/>
        <v>4.0664609815320142E-2</v>
      </c>
      <c r="U495" s="15">
        <f t="shared" si="113"/>
        <v>1.0031226619577531</v>
      </c>
      <c r="V495" s="15">
        <f t="shared" si="121"/>
        <v>7.4170476609503142</v>
      </c>
      <c r="W495" s="13">
        <f t="shared" si="114"/>
        <v>-4.6302102945966372E-2</v>
      </c>
      <c r="X495" s="13">
        <f t="shared" si="115"/>
        <v>-3.1506404362893425E-2</v>
      </c>
      <c r="Y495" s="13">
        <f t="shared" si="116"/>
        <v>-1.4795698583072947E-2</v>
      </c>
      <c r="AB495" s="39"/>
      <c r="AC495" s="39"/>
    </row>
    <row r="496" spans="1:29">
      <c r="A496" s="60">
        <v>1911.07</v>
      </c>
      <c r="B496" s="61">
        <f t="shared" si="117"/>
        <v>1911</v>
      </c>
      <c r="C496" s="61">
        <v>7</v>
      </c>
      <c r="D496" s="59">
        <f t="shared" si="118"/>
        <v>4200</v>
      </c>
      <c r="E496" s="26">
        <v>9.6300000000000008</v>
      </c>
      <c r="F496" s="24">
        <v>0.47</v>
      </c>
      <c r="G496" s="26">
        <v>0.64829999999999999</v>
      </c>
      <c r="H496" s="26">
        <v>8.8485090910000004</v>
      </c>
      <c r="I496" s="24">
        <f t="shared" si="119"/>
        <v>1911.5416666666299</v>
      </c>
      <c r="J496" s="15">
        <f>J490*6/12+J502*6/12</f>
        <v>3.9950000000000001</v>
      </c>
      <c r="K496" s="24">
        <f t="shared" si="109"/>
        <v>342.23277264642189</v>
      </c>
      <c r="L496" s="24">
        <f t="shared" si="110"/>
        <v>16.70294944380252</v>
      </c>
      <c r="M496" s="23">
        <f t="shared" si="120"/>
        <v>2578.9242418151312</v>
      </c>
      <c r="N496" s="24">
        <f t="shared" si="111"/>
        <v>23.039408775355692</v>
      </c>
      <c r="O496" s="23">
        <f t="shared" si="112"/>
        <v>173.61542948792831</v>
      </c>
      <c r="P496" s="42">
        <f t="shared" si="106"/>
        <v>15.083110578700266</v>
      </c>
      <c r="Q496" s="25"/>
      <c r="R496" s="41">
        <f t="shared" si="107"/>
        <v>18.861627429791703</v>
      </c>
      <c r="S496" s="41"/>
      <c r="T496" s="40">
        <f t="shared" si="108"/>
        <v>4.1520123743291018E-2</v>
      </c>
      <c r="U496" s="15">
        <f t="shared" si="113"/>
        <v>1.003124769096664</v>
      </c>
      <c r="V496" s="15">
        <f t="shared" si="121"/>
        <v>7.3602576092566814</v>
      </c>
      <c r="W496" s="13">
        <f t="shared" si="114"/>
        <v>-4.5511796698328943E-2</v>
      </c>
      <c r="X496" s="13">
        <f t="shared" si="115"/>
        <v>-3.0425216669317967E-2</v>
      </c>
      <c r="Y496" s="13">
        <f t="shared" si="116"/>
        <v>-1.5086580029010976E-2</v>
      </c>
      <c r="AB496" s="39"/>
      <c r="AC496" s="39"/>
    </row>
    <row r="497" spans="1:29">
      <c r="A497" s="60">
        <v>1911.08</v>
      </c>
      <c r="B497" s="61">
        <f t="shared" si="117"/>
        <v>1911</v>
      </c>
      <c r="C497" s="61">
        <v>8</v>
      </c>
      <c r="D497" s="59">
        <f t="shared" si="118"/>
        <v>4231</v>
      </c>
      <c r="E497" s="26">
        <v>9.17</v>
      </c>
      <c r="F497" s="24">
        <v>0.47</v>
      </c>
      <c r="G497" s="26">
        <v>0.63670000000000004</v>
      </c>
      <c r="H497" s="26">
        <v>9.1340049590000003</v>
      </c>
      <c r="I497" s="24">
        <f t="shared" si="119"/>
        <v>1911.6249999999632</v>
      </c>
      <c r="J497" s="15">
        <f>J490*5/12+J502*7/12</f>
        <v>3.9975000000000001</v>
      </c>
      <c r="K497" s="24">
        <f t="shared" si="109"/>
        <v>315.69921550772835</v>
      </c>
      <c r="L497" s="24">
        <f t="shared" si="110"/>
        <v>16.180875822097306</v>
      </c>
      <c r="M497" s="23">
        <f t="shared" si="120"/>
        <v>2389.1393901725032</v>
      </c>
      <c r="N497" s="24">
        <f t="shared" si="111"/>
        <v>21.919922629636929</v>
      </c>
      <c r="O497" s="23">
        <f t="shared" si="112"/>
        <v>165.88495634927293</v>
      </c>
      <c r="P497" s="42">
        <f t="shared" si="106"/>
        <v>13.899790665654448</v>
      </c>
      <c r="Q497" s="25"/>
      <c r="R497" s="41">
        <f t="shared" si="107"/>
        <v>17.392599372771933</v>
      </c>
      <c r="S497" s="41"/>
      <c r="T497" s="40">
        <f t="shared" si="108"/>
        <v>4.9103896459398826E-2</v>
      </c>
      <c r="U497" s="15">
        <f t="shared" si="113"/>
        <v>1.0031268762317218</v>
      </c>
      <c r="V497" s="15">
        <f t="shared" si="121"/>
        <v>7.1524828873148145</v>
      </c>
      <c r="W497" s="13">
        <f t="shared" si="114"/>
        <v>-3.8782683468645662E-2</v>
      </c>
      <c r="X497" s="13">
        <f t="shared" si="115"/>
        <v>-2.6759746446060495E-2</v>
      </c>
      <c r="Y497" s="13">
        <f t="shared" si="116"/>
        <v>-1.2022937022585167E-2</v>
      </c>
      <c r="AB497" s="39"/>
      <c r="AC497" s="39"/>
    </row>
    <row r="498" spans="1:29">
      <c r="A498" s="60">
        <v>1911.09</v>
      </c>
      <c r="B498" s="61">
        <f t="shared" si="117"/>
        <v>1911</v>
      </c>
      <c r="C498" s="61">
        <v>9</v>
      </c>
      <c r="D498" s="59">
        <f t="shared" si="118"/>
        <v>4262</v>
      </c>
      <c r="E498" s="26">
        <v>8.67</v>
      </c>
      <c r="F498" s="24">
        <v>0.47</v>
      </c>
      <c r="G498" s="26">
        <v>0.625</v>
      </c>
      <c r="H498" s="26">
        <v>9.229089256</v>
      </c>
      <c r="I498" s="24">
        <f t="shared" si="119"/>
        <v>1911.7083333332964</v>
      </c>
      <c r="J498" s="15">
        <f>J490*4/12+J502*8/12</f>
        <v>4</v>
      </c>
      <c r="K498" s="24">
        <f t="shared" si="109"/>
        <v>295.4103188705796</v>
      </c>
      <c r="L498" s="24">
        <f t="shared" si="110"/>
        <v>16.014169535083322</v>
      </c>
      <c r="M498" s="23">
        <f t="shared" si="120"/>
        <v>2245.6969625555807</v>
      </c>
      <c r="N498" s="24">
        <f t="shared" si="111"/>
        <v>21.295438211546973</v>
      </c>
      <c r="O498" s="23">
        <f t="shared" si="112"/>
        <v>161.8870359397045</v>
      </c>
      <c r="P498" s="42">
        <f t="shared" si="106"/>
        <v>12.997953983252437</v>
      </c>
      <c r="Q498" s="25"/>
      <c r="R498" s="41">
        <f t="shared" si="107"/>
        <v>16.279970359273175</v>
      </c>
      <c r="S498" s="41"/>
      <c r="T498" s="40">
        <f t="shared" si="108"/>
        <v>5.3875847855920846E-2</v>
      </c>
      <c r="U498" s="15">
        <f t="shared" si="113"/>
        <v>1.0031289833629269</v>
      </c>
      <c r="V498" s="15">
        <f t="shared" si="121"/>
        <v>7.1009276987209171</v>
      </c>
      <c r="W498" s="13">
        <f t="shared" si="114"/>
        <v>-2.8760687778725758E-2</v>
      </c>
      <c r="X498" s="13">
        <f t="shared" si="115"/>
        <v>-2.4064280389012316E-2</v>
      </c>
      <c r="Y498" s="13">
        <f t="shared" si="116"/>
        <v>-4.6964073897134417E-3</v>
      </c>
      <c r="AB498" s="39"/>
      <c r="AC498" s="39"/>
    </row>
    <row r="499" spans="1:29">
      <c r="A499" s="60">
        <v>1911.1</v>
      </c>
      <c r="B499" s="61">
        <f t="shared" si="117"/>
        <v>1911</v>
      </c>
      <c r="C499" s="61">
        <v>10</v>
      </c>
      <c r="D499" s="59">
        <f t="shared" si="118"/>
        <v>4292</v>
      </c>
      <c r="E499" s="26">
        <v>8.7200000000000006</v>
      </c>
      <c r="F499" s="24">
        <v>0.47</v>
      </c>
      <c r="G499" s="26">
        <v>0.61329999999999996</v>
      </c>
      <c r="H499" s="26">
        <v>9.229089256</v>
      </c>
      <c r="I499" s="24">
        <f t="shared" si="119"/>
        <v>1911.7916666666297</v>
      </c>
      <c r="J499" s="15">
        <f>J490*3/12+J502*9/12</f>
        <v>4.0024999999999995</v>
      </c>
      <c r="K499" s="24">
        <f t="shared" si="109"/>
        <v>297.11395392750336</v>
      </c>
      <c r="L499" s="24">
        <f t="shared" si="110"/>
        <v>16.014169535083322</v>
      </c>
      <c r="M499" s="23">
        <f t="shared" si="120"/>
        <v>2268.7928463496451</v>
      </c>
      <c r="N499" s="24">
        <f t="shared" si="111"/>
        <v>20.896787608226809</v>
      </c>
      <c r="O499" s="23">
        <f t="shared" si="112"/>
        <v>159.57002897548591</v>
      </c>
      <c r="P499" s="42">
        <f t="shared" si="106"/>
        <v>13.066472850619199</v>
      </c>
      <c r="Q499" s="25"/>
      <c r="R499" s="41">
        <f t="shared" si="107"/>
        <v>16.382298462120726</v>
      </c>
      <c r="S499" s="41"/>
      <c r="T499" s="40">
        <f t="shared" si="108"/>
        <v>5.3447409848813306E-2</v>
      </c>
      <c r="U499" s="15">
        <f t="shared" si="113"/>
        <v>1.0031310904902799</v>
      </c>
      <c r="V499" s="15">
        <f t="shared" si="121"/>
        <v>7.1231463833515605</v>
      </c>
      <c r="W499" s="13">
        <f t="shared" si="114"/>
        <v>-2.7876494527275919E-2</v>
      </c>
      <c r="X499" s="13">
        <f t="shared" si="115"/>
        <v>-2.3488603821643195E-2</v>
      </c>
      <c r="Y499" s="13">
        <f t="shared" si="116"/>
        <v>-4.3878907056327243E-3</v>
      </c>
      <c r="AB499" s="39"/>
      <c r="AC499" s="39"/>
    </row>
    <row r="500" spans="1:29">
      <c r="A500" s="60">
        <v>1911.11</v>
      </c>
      <c r="B500" s="61">
        <f t="shared" si="117"/>
        <v>1911</v>
      </c>
      <c r="C500" s="61">
        <v>11</v>
      </c>
      <c r="D500" s="59">
        <f t="shared" si="118"/>
        <v>4323</v>
      </c>
      <c r="E500" s="26">
        <v>9.07</v>
      </c>
      <c r="F500" s="24">
        <v>0.47</v>
      </c>
      <c r="G500" s="26">
        <v>0.60170000000000001</v>
      </c>
      <c r="H500" s="26">
        <v>9.1340049590000003</v>
      </c>
      <c r="I500" s="24">
        <f t="shared" si="119"/>
        <v>1911.8749999999629</v>
      </c>
      <c r="J500" s="15">
        <f>J490*2/12+J502*10/12</f>
        <v>4.0049999999999999</v>
      </c>
      <c r="K500" s="24">
        <f t="shared" si="109"/>
        <v>312.25647597111191</v>
      </c>
      <c r="L500" s="24">
        <f t="shared" si="110"/>
        <v>16.180875822097306</v>
      </c>
      <c r="M500" s="23">
        <f t="shared" si="120"/>
        <v>2394.7192789626483</v>
      </c>
      <c r="N500" s="24">
        <f t="shared" si="111"/>
        <v>20.71496379182117</v>
      </c>
      <c r="O500" s="23">
        <f t="shared" si="112"/>
        <v>158.86467366613289</v>
      </c>
      <c r="P500" s="42">
        <f t="shared" si="106"/>
        <v>13.727997586413098</v>
      </c>
      <c r="Q500" s="25"/>
      <c r="R500" s="41">
        <f t="shared" si="107"/>
        <v>17.226467153366862</v>
      </c>
      <c r="S500" s="41"/>
      <c r="T500" s="40">
        <f t="shared" si="108"/>
        <v>4.7451194942915192E-2</v>
      </c>
      <c r="U500" s="15">
        <f t="shared" si="113"/>
        <v>1.0031331976137821</v>
      </c>
      <c r="V500" s="15">
        <f t="shared" si="121"/>
        <v>7.219833186184121</v>
      </c>
      <c r="W500" s="13">
        <f t="shared" si="114"/>
        <v>-2.6951141017772962E-2</v>
      </c>
      <c r="X500" s="13">
        <f t="shared" si="115"/>
        <v>-2.3368393912026275E-2</v>
      </c>
      <c r="Y500" s="13">
        <f t="shared" si="116"/>
        <v>-3.5827471057466864E-3</v>
      </c>
      <c r="AB500" s="39"/>
      <c r="AC500" s="39"/>
    </row>
    <row r="501" spans="1:29">
      <c r="A501" s="60">
        <v>1911.12</v>
      </c>
      <c r="B501" s="61">
        <f t="shared" si="117"/>
        <v>1911</v>
      </c>
      <c r="C501" s="61">
        <v>12</v>
      </c>
      <c r="D501" s="59">
        <f t="shared" si="118"/>
        <v>4353</v>
      </c>
      <c r="E501" s="26">
        <v>9.11</v>
      </c>
      <c r="F501" s="24">
        <v>0.47</v>
      </c>
      <c r="G501" s="26">
        <v>0.59</v>
      </c>
      <c r="H501" s="26">
        <v>9.0388396689999997</v>
      </c>
      <c r="I501" s="24">
        <f t="shared" si="119"/>
        <v>1911.9583333332962</v>
      </c>
      <c r="J501" s="15">
        <f>J490*1/12+J502*11/12</f>
        <v>4.0075000000000003</v>
      </c>
      <c r="K501" s="24">
        <f t="shared" si="109"/>
        <v>316.93565821562316</v>
      </c>
      <c r="L501" s="24">
        <f t="shared" si="110"/>
        <v>16.351235934285715</v>
      </c>
      <c r="M501" s="23">
        <f t="shared" si="120"/>
        <v>2441.0542013890695</v>
      </c>
      <c r="N501" s="24">
        <f t="shared" si="111"/>
        <v>20.526019577082071</v>
      </c>
      <c r="O501" s="23">
        <f t="shared" si="112"/>
        <v>158.0924235806313</v>
      </c>
      <c r="P501" s="42">
        <f t="shared" si="106"/>
        <v>13.929258419578245</v>
      </c>
      <c r="Q501" s="25"/>
      <c r="R501" s="41">
        <f t="shared" si="107"/>
        <v>17.494076442996064</v>
      </c>
      <c r="S501" s="41"/>
      <c r="T501" s="40">
        <f t="shared" si="108"/>
        <v>4.4098435429173521E-2</v>
      </c>
      <c r="U501" s="15">
        <f t="shared" si="113"/>
        <v>1.0031353047334335</v>
      </c>
      <c r="V501" s="15">
        <f t="shared" si="121"/>
        <v>7.3187064239899442</v>
      </c>
      <c r="W501" s="13">
        <f t="shared" si="114"/>
        <v>-2.4356634205700001E-2</v>
      </c>
      <c r="X501" s="13">
        <f t="shared" si="115"/>
        <v>-2.3260362364417753E-2</v>
      </c>
      <c r="Y501" s="13">
        <f t="shared" si="116"/>
        <v>-1.0962718412822481E-3</v>
      </c>
      <c r="AB501" s="39"/>
      <c r="AC501" s="39"/>
    </row>
    <row r="502" spans="1:29">
      <c r="A502" s="60">
        <v>1912.01</v>
      </c>
      <c r="B502" s="61">
        <f t="shared" si="117"/>
        <v>1912</v>
      </c>
      <c r="C502" s="61">
        <v>1</v>
      </c>
      <c r="D502" s="59">
        <f t="shared" si="118"/>
        <v>4384</v>
      </c>
      <c r="E502" s="26">
        <v>9.1199999999999992</v>
      </c>
      <c r="F502" s="24">
        <v>0.4708</v>
      </c>
      <c r="G502" s="26">
        <v>0.59919999999999995</v>
      </c>
      <c r="H502" s="26">
        <v>9.1340049590000003</v>
      </c>
      <c r="I502" s="24">
        <f t="shared" si="119"/>
        <v>1912.0416666666295</v>
      </c>
      <c r="J502" s="15">
        <v>4.01</v>
      </c>
      <c r="K502" s="24">
        <f t="shared" si="109"/>
        <v>313.97784573942005</v>
      </c>
      <c r="L502" s="24">
        <f t="shared" si="110"/>
        <v>16.208417738390239</v>
      </c>
      <c r="M502" s="23">
        <f t="shared" si="120"/>
        <v>2428.6761525577604</v>
      </c>
      <c r="N502" s="24">
        <f t="shared" si="111"/>
        <v>20.628895303405756</v>
      </c>
      <c r="O502" s="23">
        <f t="shared" si="112"/>
        <v>159.56828405840022</v>
      </c>
      <c r="P502" s="42">
        <f t="shared" si="106"/>
        <v>13.794952631845829</v>
      </c>
      <c r="Q502" s="25"/>
      <c r="R502" s="41">
        <f t="shared" si="107"/>
        <v>17.340766146480295</v>
      </c>
      <c r="S502" s="41"/>
      <c r="T502" s="40">
        <f t="shared" si="108"/>
        <v>4.7047640823835585E-2</v>
      </c>
      <c r="U502" s="15">
        <f t="shared" si="113"/>
        <v>1.0003506907546551</v>
      </c>
      <c r="V502" s="15">
        <f t="shared" si="121"/>
        <v>7.2651616517011313</v>
      </c>
      <c r="W502" s="13">
        <f t="shared" si="114"/>
        <v>-2.1191134802391431E-2</v>
      </c>
      <c r="X502" s="13">
        <f t="shared" si="115"/>
        <v>-1.9380715036719343E-2</v>
      </c>
      <c r="Y502" s="13">
        <f t="shared" si="116"/>
        <v>-1.8104197656720888E-3</v>
      </c>
      <c r="AB502" s="39"/>
      <c r="AC502" s="39"/>
    </row>
    <row r="503" spans="1:29">
      <c r="A503" s="60">
        <v>1912.02</v>
      </c>
      <c r="B503" s="61">
        <f t="shared" si="117"/>
        <v>1912</v>
      </c>
      <c r="C503" s="61">
        <v>2</v>
      </c>
      <c r="D503" s="59">
        <f t="shared" si="118"/>
        <v>4415</v>
      </c>
      <c r="E503" s="26">
        <v>9.0399999999999991</v>
      </c>
      <c r="F503" s="24">
        <v>0.47170000000000001</v>
      </c>
      <c r="G503" s="26">
        <v>0.60829999999999995</v>
      </c>
      <c r="H503" s="26">
        <v>9.229089256</v>
      </c>
      <c r="I503" s="24">
        <f t="shared" si="119"/>
        <v>1912.1249999999627</v>
      </c>
      <c r="J503" s="15">
        <f>J502*11/12+J514*1/12</f>
        <v>4.0466666666666669</v>
      </c>
      <c r="K503" s="24">
        <f t="shared" si="109"/>
        <v>308.01721829181542</v>
      </c>
      <c r="L503" s="24">
        <f t="shared" si="110"/>
        <v>16.072093127018732</v>
      </c>
      <c r="M503" s="23">
        <f t="shared" si="120"/>
        <v>2392.9296560656048</v>
      </c>
      <c r="N503" s="24">
        <f t="shared" si="111"/>
        <v>20.726424102534438</v>
      </c>
      <c r="O503" s="23">
        <f t="shared" si="112"/>
        <v>161.01981302928181</v>
      </c>
      <c r="P503" s="42">
        <f t="shared" si="106"/>
        <v>13.531634369686602</v>
      </c>
      <c r="Q503" s="25"/>
      <c r="R503" s="41">
        <f t="shared" si="107"/>
        <v>17.024470442136437</v>
      </c>
      <c r="S503" s="41"/>
      <c r="T503" s="40">
        <f t="shared" si="108"/>
        <v>4.914293070284783E-2</v>
      </c>
      <c r="U503" s="15">
        <f t="shared" si="113"/>
        <v>1.0003863444173371</v>
      </c>
      <c r="V503" s="15">
        <f t="shared" si="121"/>
        <v>7.192832635983704</v>
      </c>
      <c r="W503" s="13">
        <f t="shared" si="114"/>
        <v>-1.7098368530148678E-2</v>
      </c>
      <c r="X503" s="13">
        <f t="shared" si="115"/>
        <v>-1.8087330716241246E-2</v>
      </c>
      <c r="Y503" s="13">
        <f t="shared" si="116"/>
        <v>9.8896218609256792E-4</v>
      </c>
      <c r="AB503" s="39"/>
      <c r="AC503" s="39"/>
    </row>
    <row r="504" spans="1:29">
      <c r="A504" s="60">
        <v>1912.03</v>
      </c>
      <c r="B504" s="61">
        <f t="shared" si="117"/>
        <v>1912</v>
      </c>
      <c r="C504" s="61">
        <v>3</v>
      </c>
      <c r="D504" s="59">
        <f t="shared" si="118"/>
        <v>4444</v>
      </c>
      <c r="E504" s="26">
        <v>9.3000000000000007</v>
      </c>
      <c r="F504" s="24">
        <v>0.47249999999999998</v>
      </c>
      <c r="G504" s="26">
        <v>0.61750000000000005</v>
      </c>
      <c r="H504" s="26">
        <v>9.4194198349999994</v>
      </c>
      <c r="I504" s="24">
        <f t="shared" si="119"/>
        <v>1912.208333333296</v>
      </c>
      <c r="J504" s="15">
        <f>J502*10/12+J514*2/12</f>
        <v>4.083333333333333</v>
      </c>
      <c r="K504" s="24">
        <f t="shared" si="109"/>
        <v>310.47326175370551</v>
      </c>
      <c r="L504" s="24">
        <f t="shared" si="110"/>
        <v>15.774044750389876</v>
      </c>
      <c r="M504" s="23">
        <f t="shared" si="120"/>
        <v>2422.2223502961078</v>
      </c>
      <c r="N504" s="24">
        <f t="shared" si="111"/>
        <v>20.614756896012171</v>
      </c>
      <c r="O504" s="23">
        <f t="shared" si="112"/>
        <v>160.83035497933838</v>
      </c>
      <c r="P504" s="42">
        <f t="shared" si="106"/>
        <v>13.639769173944174</v>
      </c>
      <c r="Q504" s="25"/>
      <c r="R504" s="41">
        <f t="shared" si="107"/>
        <v>17.172513777043761</v>
      </c>
      <c r="S504" s="41"/>
      <c r="T504" s="40">
        <f t="shared" si="108"/>
        <v>5.0265881303448681E-2</v>
      </c>
      <c r="U504" s="15">
        <f t="shared" si="113"/>
        <v>1.0004219860003025</v>
      </c>
      <c r="V504" s="15">
        <f t="shared" si="121"/>
        <v>7.0502156586546949</v>
      </c>
      <c r="W504" s="13">
        <f t="shared" si="114"/>
        <v>-1.2995211417227037E-2</v>
      </c>
      <c r="X504" s="13">
        <f t="shared" si="115"/>
        <v>-1.4633648542101474E-2</v>
      </c>
      <c r="Y504" s="13">
        <f t="shared" si="116"/>
        <v>1.6384371248744367E-3</v>
      </c>
      <c r="AB504" s="39"/>
      <c r="AC504" s="39"/>
    </row>
    <row r="505" spans="1:29">
      <c r="A505" s="60">
        <v>1912.04</v>
      </c>
      <c r="B505" s="61">
        <f t="shared" si="117"/>
        <v>1912</v>
      </c>
      <c r="C505" s="61">
        <v>4</v>
      </c>
      <c r="D505" s="59">
        <f t="shared" si="118"/>
        <v>4475</v>
      </c>
      <c r="E505" s="26">
        <v>9.59</v>
      </c>
      <c r="F505" s="24">
        <v>0.4733</v>
      </c>
      <c r="G505" s="26">
        <v>0.62670000000000003</v>
      </c>
      <c r="H505" s="26">
        <v>9.7048347110000002</v>
      </c>
      <c r="I505" s="24">
        <f t="shared" si="119"/>
        <v>1912.2916666666292</v>
      </c>
      <c r="J505" s="15">
        <f>J502*9/12+J514*3/12</f>
        <v>4.12</v>
      </c>
      <c r="K505" s="24">
        <f t="shared" si="109"/>
        <v>310.73907900583515</v>
      </c>
      <c r="L505" s="24">
        <f t="shared" si="110"/>
        <v>15.336059029558058</v>
      </c>
      <c r="M505" s="23">
        <f t="shared" si="120"/>
        <v>2434.2668031645608</v>
      </c>
      <c r="N505" s="24">
        <f t="shared" si="111"/>
        <v>20.306588197388621</v>
      </c>
      <c r="O505" s="23">
        <f t="shared" si="112"/>
        <v>159.0776856666559</v>
      </c>
      <c r="P505" s="42">
        <f t="shared" si="106"/>
        <v>13.654392690553239</v>
      </c>
      <c r="Q505" s="25"/>
      <c r="R505" s="41">
        <f t="shared" si="107"/>
        <v>17.200337051440439</v>
      </c>
      <c r="S505" s="41"/>
      <c r="T505" s="40">
        <f t="shared" si="108"/>
        <v>5.1641620629539017E-2</v>
      </c>
      <c r="U505" s="15">
        <f t="shared" si="113"/>
        <v>1.0004576155364637</v>
      </c>
      <c r="V505" s="15">
        <f t="shared" si="121"/>
        <v>6.8457595454299085</v>
      </c>
      <c r="W505" s="13">
        <f t="shared" si="114"/>
        <v>-7.1727380939491381E-3</v>
      </c>
      <c r="X505" s="13">
        <f t="shared" si="115"/>
        <v>-1.1414869605843148E-2</v>
      </c>
      <c r="Y505" s="13">
        <f t="shared" si="116"/>
        <v>4.2421315118940095E-3</v>
      </c>
      <c r="AB505" s="39"/>
      <c r="AC505" s="39"/>
    </row>
    <row r="506" spans="1:29">
      <c r="A506" s="60">
        <v>1912.05</v>
      </c>
      <c r="B506" s="61">
        <f t="shared" si="117"/>
        <v>1912</v>
      </c>
      <c r="C506" s="61">
        <v>5</v>
      </c>
      <c r="D506" s="59">
        <f t="shared" si="118"/>
        <v>4505</v>
      </c>
      <c r="E506" s="26">
        <v>9.58</v>
      </c>
      <c r="F506" s="24">
        <v>0.47420000000000001</v>
      </c>
      <c r="G506" s="26">
        <v>0.63580000000000003</v>
      </c>
      <c r="H506" s="26">
        <v>9.7048347110000002</v>
      </c>
      <c r="I506" s="24">
        <f t="shared" si="119"/>
        <v>1912.3749999999625</v>
      </c>
      <c r="J506" s="15">
        <f>J502*8/12+J514*4/12</f>
        <v>4.1566666666666663</v>
      </c>
      <c r="K506" s="24">
        <f t="shared" si="109"/>
        <v>310.41505494013563</v>
      </c>
      <c r="L506" s="24">
        <f t="shared" si="110"/>
        <v>15.365221195471014</v>
      </c>
      <c r="M506" s="23">
        <f t="shared" si="120"/>
        <v>2441.7591328628655</v>
      </c>
      <c r="N506" s="24">
        <f t="shared" si="111"/>
        <v>20.601450097175181</v>
      </c>
      <c r="O506" s="23">
        <f t="shared" si="112"/>
        <v>162.05328357768371</v>
      </c>
      <c r="P506" s="42">
        <f t="shared" si="106"/>
        <v>13.645500685612376</v>
      </c>
      <c r="Q506" s="25"/>
      <c r="R506" s="41">
        <f t="shared" si="107"/>
        <v>17.198878723155381</v>
      </c>
      <c r="S506" s="41"/>
      <c r="T506" s="40">
        <f t="shared" si="108"/>
        <v>5.0116700725255363E-2</v>
      </c>
      <c r="U506" s="15">
        <f t="shared" si="113"/>
        <v>1.0004932330586358</v>
      </c>
      <c r="V506" s="15">
        <f t="shared" si="121"/>
        <v>6.8488922713567915</v>
      </c>
      <c r="W506" s="13">
        <f t="shared" si="114"/>
        <v>-3.2084820167707084E-3</v>
      </c>
      <c r="X506" s="13">
        <f t="shared" si="115"/>
        <v>-1.1144897810831833E-2</v>
      </c>
      <c r="Y506" s="13">
        <f t="shared" si="116"/>
        <v>7.9364157940611246E-3</v>
      </c>
      <c r="AB506" s="39"/>
      <c r="AC506" s="39"/>
    </row>
    <row r="507" spans="1:29">
      <c r="A507" s="60">
        <v>1912.06</v>
      </c>
      <c r="B507" s="61">
        <f t="shared" si="117"/>
        <v>1912</v>
      </c>
      <c r="C507" s="61">
        <v>6</v>
      </c>
      <c r="D507" s="59">
        <f t="shared" si="118"/>
        <v>4536</v>
      </c>
      <c r="E507" s="26">
        <v>9.58</v>
      </c>
      <c r="F507" s="24">
        <v>0.47499999999999998</v>
      </c>
      <c r="G507" s="26">
        <v>0.64500000000000002</v>
      </c>
      <c r="H507" s="26">
        <v>9.6096694209999995</v>
      </c>
      <c r="I507" s="24">
        <f t="shared" si="119"/>
        <v>1912.4583333332957</v>
      </c>
      <c r="J507" s="15">
        <f>J502*7/12+J514*5/12</f>
        <v>4.1933333333333334</v>
      </c>
      <c r="K507" s="24">
        <f t="shared" si="109"/>
        <v>313.48911893022347</v>
      </c>
      <c r="L507" s="24">
        <f t="shared" si="110"/>
        <v>15.543562786206277</v>
      </c>
      <c r="M507" s="23">
        <f t="shared" si="120"/>
        <v>2476.1290085681421</v>
      </c>
      <c r="N507" s="24">
        <f t="shared" si="111"/>
        <v>21.106522099164312</v>
      </c>
      <c r="O507" s="23">
        <f t="shared" si="112"/>
        <v>166.7122349192538</v>
      </c>
      <c r="P507" s="42">
        <f t="shared" si="106"/>
        <v>13.785417404502532</v>
      </c>
      <c r="Q507" s="25"/>
      <c r="R507" s="41">
        <f t="shared" si="107"/>
        <v>17.384332578345752</v>
      </c>
      <c r="S507" s="41"/>
      <c r="T507" s="40">
        <f t="shared" si="108"/>
        <v>4.6814057743688242E-2</v>
      </c>
      <c r="U507" s="15">
        <f t="shared" si="113"/>
        <v>1.0005288385995368</v>
      </c>
      <c r="V507" s="15">
        <f t="shared" si="121"/>
        <v>6.9201289281175127</v>
      </c>
      <c r="W507" s="13">
        <f t="shared" si="114"/>
        <v>-5.0636770243508433E-3</v>
      </c>
      <c r="X507" s="13">
        <f t="shared" si="115"/>
        <v>-1.1852190205361546E-2</v>
      </c>
      <c r="Y507" s="13">
        <f t="shared" si="116"/>
        <v>6.7885131810107024E-3</v>
      </c>
      <c r="AB507" s="39"/>
      <c r="AC507" s="39"/>
    </row>
    <row r="508" spans="1:29">
      <c r="A508" s="60">
        <v>1912.07</v>
      </c>
      <c r="B508" s="61">
        <f t="shared" si="117"/>
        <v>1912</v>
      </c>
      <c r="C508" s="61">
        <v>7</v>
      </c>
      <c r="D508" s="59">
        <f t="shared" si="118"/>
        <v>4566</v>
      </c>
      <c r="E508" s="26">
        <v>9.59</v>
      </c>
      <c r="F508" s="24">
        <v>0.4758</v>
      </c>
      <c r="G508" s="26">
        <v>0.6542</v>
      </c>
      <c r="H508" s="26">
        <v>9.6096694209999995</v>
      </c>
      <c r="I508" s="24">
        <f t="shared" si="119"/>
        <v>1912.541666666629</v>
      </c>
      <c r="J508" s="15">
        <f>J502*6/12+J514*6/12</f>
        <v>4.2300000000000004</v>
      </c>
      <c r="K508" s="24">
        <f t="shared" si="109"/>
        <v>313.81635183098564</v>
      </c>
      <c r="L508" s="24">
        <f t="shared" si="110"/>
        <v>15.569741418267254</v>
      </c>
      <c r="M508" s="23">
        <f t="shared" si="120"/>
        <v>2488.9619736282057</v>
      </c>
      <c r="N508" s="24">
        <f t="shared" si="111"/>
        <v>21.407576367865573</v>
      </c>
      <c r="O508" s="23">
        <f t="shared" si="112"/>
        <v>169.78925163165511</v>
      </c>
      <c r="P508" s="42">
        <f t="shared" si="106"/>
        <v>13.802876645015786</v>
      </c>
      <c r="Q508" s="25"/>
      <c r="R508" s="41">
        <f t="shared" si="107"/>
        <v>17.414315464952512</v>
      </c>
      <c r="S508" s="41"/>
      <c r="T508" s="40">
        <f t="shared" si="108"/>
        <v>4.6355634792276834E-2</v>
      </c>
      <c r="U508" s="15">
        <f t="shared" si="113"/>
        <v>1.0005644321917888</v>
      </c>
      <c r="V508" s="15">
        <f t="shared" si="121"/>
        <v>6.9237885594084734</v>
      </c>
      <c r="W508" s="13">
        <f t="shared" si="114"/>
        <v>-4.9925314815401078E-3</v>
      </c>
      <c r="X508" s="13">
        <f t="shared" si="115"/>
        <v>-1.2178456771505752E-2</v>
      </c>
      <c r="Y508" s="13">
        <f t="shared" si="116"/>
        <v>7.1859252899656445E-3</v>
      </c>
      <c r="AB508" s="39"/>
      <c r="AC508" s="39"/>
    </row>
    <row r="509" spans="1:29">
      <c r="A509" s="60">
        <v>1912.08</v>
      </c>
      <c r="B509" s="61">
        <f t="shared" si="117"/>
        <v>1912</v>
      </c>
      <c r="C509" s="61">
        <v>8</v>
      </c>
      <c r="D509" s="59">
        <f t="shared" si="118"/>
        <v>4597</v>
      </c>
      <c r="E509" s="26">
        <v>9.81</v>
      </c>
      <c r="F509" s="24">
        <v>0.47670000000000001</v>
      </c>
      <c r="G509" s="26">
        <v>0.6633</v>
      </c>
      <c r="H509" s="26">
        <v>9.7048347110000002</v>
      </c>
      <c r="I509" s="24">
        <f t="shared" si="119"/>
        <v>1912.6249999999623</v>
      </c>
      <c r="J509" s="15">
        <f>J502*5/12+J514*7/12</f>
        <v>4.2666666666666666</v>
      </c>
      <c r="K509" s="24">
        <f t="shared" si="109"/>
        <v>317.8676084512245</v>
      </c>
      <c r="L509" s="24">
        <f t="shared" si="110"/>
        <v>15.446227211895893</v>
      </c>
      <c r="M509" s="23">
        <f t="shared" si="120"/>
        <v>2531.3025961277285</v>
      </c>
      <c r="N509" s="24">
        <f t="shared" si="111"/>
        <v>21.492516277848846</v>
      </c>
      <c r="O509" s="23">
        <f t="shared" si="112"/>
        <v>171.15321223359044</v>
      </c>
      <c r="P509" s="42">
        <f t="shared" si="106"/>
        <v>13.984761763426281</v>
      </c>
      <c r="Q509" s="25"/>
      <c r="R509" s="41">
        <f t="shared" si="107"/>
        <v>17.649150043747643</v>
      </c>
      <c r="S509" s="41"/>
      <c r="T509" s="40">
        <f t="shared" si="108"/>
        <v>4.7238873758240645E-2</v>
      </c>
      <c r="U509" s="15">
        <f t="shared" si="113"/>
        <v>1.000600013867917</v>
      </c>
      <c r="V509" s="15">
        <f t="shared" si="121"/>
        <v>6.859763803849793</v>
      </c>
      <c r="W509" s="13">
        <f t="shared" si="114"/>
        <v>-1.3375699452522483E-3</v>
      </c>
      <c r="X509" s="13">
        <f t="shared" si="115"/>
        <v>-9.7585899235531626E-3</v>
      </c>
      <c r="Y509" s="13">
        <f t="shared" si="116"/>
        <v>8.4210199783009143E-3</v>
      </c>
      <c r="AB509" s="39"/>
      <c r="AC509" s="39"/>
    </row>
    <row r="510" spans="1:29">
      <c r="A510" s="60">
        <v>1912.09</v>
      </c>
      <c r="B510" s="61">
        <f t="shared" si="117"/>
        <v>1912</v>
      </c>
      <c r="C510" s="61">
        <v>9</v>
      </c>
      <c r="D510" s="59">
        <f t="shared" si="118"/>
        <v>4628</v>
      </c>
      <c r="E510" s="26">
        <v>9.86</v>
      </c>
      <c r="F510" s="24">
        <v>0.47749999999999998</v>
      </c>
      <c r="G510" s="26">
        <v>0.67249999999999999</v>
      </c>
      <c r="H510" s="26">
        <v>9.8000000000000007</v>
      </c>
      <c r="I510" s="24">
        <f t="shared" si="119"/>
        <v>1912.7083333332955</v>
      </c>
      <c r="J510" s="15">
        <f>J502*4/12+J514*8/12</f>
        <v>4.3033333333333337</v>
      </c>
      <c r="K510" s="24">
        <f t="shared" si="109"/>
        <v>316.38526530612245</v>
      </c>
      <c r="L510" s="24">
        <f t="shared" si="110"/>
        <v>15.321903061224489</v>
      </c>
      <c r="M510" s="23">
        <f t="shared" si="120"/>
        <v>2529.6659777536752</v>
      </c>
      <c r="N510" s="24">
        <f t="shared" si="111"/>
        <v>21.57901530612245</v>
      </c>
      <c r="O510" s="23">
        <f t="shared" si="112"/>
        <v>172.53553448674916</v>
      </c>
      <c r="P510" s="42">
        <f t="shared" si="106"/>
        <v>13.926285001315877</v>
      </c>
      <c r="Q510" s="25"/>
      <c r="R510" s="41">
        <f t="shared" si="107"/>
        <v>17.579229265969413</v>
      </c>
      <c r="S510" s="41"/>
      <c r="T510" s="40">
        <f t="shared" si="108"/>
        <v>4.6975292586145023E-2</v>
      </c>
      <c r="U510" s="15">
        <f t="shared" si="113"/>
        <v>1.0006355836603513</v>
      </c>
      <c r="V510" s="15">
        <f t="shared" si="121"/>
        <v>6.7972263796340471</v>
      </c>
      <c r="W510" s="13">
        <f t="shared" si="114"/>
        <v>1.7557145178128675E-3</v>
      </c>
      <c r="X510" s="13">
        <f t="shared" si="115"/>
        <v>-8.5335596805291569E-3</v>
      </c>
      <c r="Y510" s="13">
        <f t="shared" si="116"/>
        <v>1.0289274198342024E-2</v>
      </c>
      <c r="AB510" s="39"/>
      <c r="AC510" s="39"/>
    </row>
    <row r="511" spans="1:29">
      <c r="A511" s="60">
        <v>1912.1</v>
      </c>
      <c r="B511" s="61">
        <f t="shared" si="117"/>
        <v>1912</v>
      </c>
      <c r="C511" s="61">
        <v>10</v>
      </c>
      <c r="D511" s="59">
        <f t="shared" si="118"/>
        <v>4658</v>
      </c>
      <c r="E511" s="26">
        <v>9.84</v>
      </c>
      <c r="F511" s="24">
        <v>0.4783</v>
      </c>
      <c r="G511" s="26">
        <v>0.68169999999999997</v>
      </c>
      <c r="H511" s="26">
        <v>9.8000000000000007</v>
      </c>
      <c r="I511" s="24">
        <f t="shared" si="119"/>
        <v>1912.7916666666288</v>
      </c>
      <c r="J511" s="15">
        <f>J502*3/12+J514*9/12</f>
        <v>4.34</v>
      </c>
      <c r="K511" s="24">
        <f t="shared" si="109"/>
        <v>315.74351020408164</v>
      </c>
      <c r="L511" s="24">
        <f t="shared" si="110"/>
        <v>15.347573265306124</v>
      </c>
      <c r="M511" s="23">
        <f t="shared" si="120"/>
        <v>2534.7608002900065</v>
      </c>
      <c r="N511" s="24">
        <f t="shared" si="111"/>
        <v>21.874222653061224</v>
      </c>
      <c r="O511" s="23">
        <f t="shared" si="112"/>
        <v>175.60431275992858</v>
      </c>
      <c r="P511" s="42">
        <f t="shared" si="106"/>
        <v>13.905092701178468</v>
      </c>
      <c r="Q511" s="25"/>
      <c r="R511" s="41">
        <f t="shared" si="107"/>
        <v>17.556109765014867</v>
      </c>
      <c r="S511" s="41"/>
      <c r="T511" s="40">
        <f t="shared" si="108"/>
        <v>3.9873848016867976E-2</v>
      </c>
      <c r="U511" s="15">
        <f t="shared" si="113"/>
        <v>1.000671141601426</v>
      </c>
      <c r="V511" s="15">
        <f t="shared" si="121"/>
        <v>6.8015465856566504</v>
      </c>
      <c r="W511" s="13">
        <f t="shared" si="114"/>
        <v>3.5927814022957971E-3</v>
      </c>
      <c r="X511" s="13">
        <f t="shared" si="115"/>
        <v>-8.8737870377096906E-3</v>
      </c>
      <c r="Y511" s="13">
        <f t="shared" si="116"/>
        <v>1.2466568440005488E-2</v>
      </c>
      <c r="AB511" s="39"/>
      <c r="AC511" s="39"/>
    </row>
    <row r="512" spans="1:29">
      <c r="A512" s="60">
        <v>1912.11</v>
      </c>
      <c r="B512" s="61">
        <f t="shared" si="117"/>
        <v>1912</v>
      </c>
      <c r="C512" s="61">
        <v>11</v>
      </c>
      <c r="D512" s="59">
        <f t="shared" si="118"/>
        <v>4689</v>
      </c>
      <c r="E512" s="26">
        <v>9.73</v>
      </c>
      <c r="F512" s="24">
        <v>0.47920000000000001</v>
      </c>
      <c r="G512" s="26">
        <v>0.69079999999999997</v>
      </c>
      <c r="H512" s="26">
        <v>9.8000000000000007</v>
      </c>
      <c r="I512" s="24">
        <f t="shared" si="119"/>
        <v>1912.874999999962</v>
      </c>
      <c r="J512" s="15">
        <f>J502*2/12+J514*10/12</f>
        <v>4.3766666666666669</v>
      </c>
      <c r="K512" s="24">
        <f t="shared" si="109"/>
        <v>312.21385714285714</v>
      </c>
      <c r="L512" s="24">
        <f t="shared" si="110"/>
        <v>15.376452244897962</v>
      </c>
      <c r="M512" s="23">
        <f t="shared" si="120"/>
        <v>2516.71179215244</v>
      </c>
      <c r="N512" s="24">
        <f t="shared" si="111"/>
        <v>22.166221224489796</v>
      </c>
      <c r="O512" s="23">
        <f t="shared" si="112"/>
        <v>178.67877759700983</v>
      </c>
      <c r="P512" s="42">
        <f t="shared" si="106"/>
        <v>13.749541018606534</v>
      </c>
      <c r="Q512" s="25"/>
      <c r="R512" s="41">
        <f t="shared" si="107"/>
        <v>17.365109945477712</v>
      </c>
      <c r="S512" s="41"/>
      <c r="T512" s="40">
        <f t="shared" si="108"/>
        <v>4.3679918829743182E-2</v>
      </c>
      <c r="U512" s="15">
        <f t="shared" si="113"/>
        <v>1.0007066877233795</v>
      </c>
      <c r="V512" s="15">
        <f t="shared" si="121"/>
        <v>6.8061113865243215</v>
      </c>
      <c r="W512" s="13">
        <f t="shared" si="114"/>
        <v>-9.1304886212983938E-4</v>
      </c>
      <c r="X512" s="13">
        <f t="shared" si="115"/>
        <v>-9.2134450088283693E-3</v>
      </c>
      <c r="Y512" s="13">
        <f t="shared" si="116"/>
        <v>8.3003961466985299E-3</v>
      </c>
      <c r="AB512" s="39"/>
      <c r="AC512" s="39"/>
    </row>
    <row r="513" spans="1:29">
      <c r="A513" s="60">
        <v>1912.12</v>
      </c>
      <c r="B513" s="61">
        <f t="shared" si="117"/>
        <v>1912</v>
      </c>
      <c r="C513" s="61">
        <v>12</v>
      </c>
      <c r="D513" s="59">
        <f t="shared" si="118"/>
        <v>4719</v>
      </c>
      <c r="E513" s="26">
        <v>9.3800000000000008</v>
      </c>
      <c r="F513" s="24">
        <v>0.48</v>
      </c>
      <c r="G513" s="26">
        <v>0.7</v>
      </c>
      <c r="H513" s="26">
        <v>9.7048347110000002</v>
      </c>
      <c r="I513" s="24">
        <f t="shared" si="119"/>
        <v>1912.9583333332953</v>
      </c>
      <c r="J513" s="15">
        <f>J502*1/12+J514*11/12</f>
        <v>4.4133333333333331</v>
      </c>
      <c r="K513" s="24">
        <f t="shared" si="109"/>
        <v>303.93457362614538</v>
      </c>
      <c r="L513" s="24">
        <f t="shared" si="110"/>
        <v>15.553155153576734</v>
      </c>
      <c r="M513" s="23">
        <f t="shared" si="120"/>
        <v>2460.421306299047</v>
      </c>
      <c r="N513" s="24">
        <f t="shared" si="111"/>
        <v>22.681684598966068</v>
      </c>
      <c r="O513" s="23">
        <f t="shared" si="112"/>
        <v>183.61353032082437</v>
      </c>
      <c r="P513" s="42">
        <f t="shared" si="106"/>
        <v>13.388999452579636</v>
      </c>
      <c r="Q513" s="25"/>
      <c r="R513" s="41">
        <f t="shared" si="107"/>
        <v>16.91563231022581</v>
      </c>
      <c r="S513" s="41"/>
      <c r="T513" s="40">
        <f t="shared" si="108"/>
        <v>4.3149761425109082E-2</v>
      </c>
      <c r="U513" s="15">
        <f t="shared" si="113"/>
        <v>1.0007422220583555</v>
      </c>
      <c r="V513" s="15">
        <f t="shared" si="121"/>
        <v>6.8777088502928843</v>
      </c>
      <c r="W513" s="13">
        <f t="shared" si="114"/>
        <v>1.0109874232953064E-3</v>
      </c>
      <c r="X513" s="13">
        <f t="shared" si="115"/>
        <v>-1.0518602010658795E-2</v>
      </c>
      <c r="Y513" s="13">
        <f t="shared" si="116"/>
        <v>1.1529589433954102E-2</v>
      </c>
      <c r="AB513" s="39"/>
      <c r="AC513" s="39"/>
    </row>
    <row r="514" spans="1:29">
      <c r="A514" s="60">
        <v>1913.01</v>
      </c>
      <c r="B514" s="61">
        <f t="shared" si="117"/>
        <v>1913</v>
      </c>
      <c r="C514" s="61">
        <v>1</v>
      </c>
      <c r="D514" s="59">
        <f t="shared" si="118"/>
        <v>4750</v>
      </c>
      <c r="E514" s="26">
        <v>9.3000000000000007</v>
      </c>
      <c r="F514" s="24">
        <v>0.48</v>
      </c>
      <c r="G514" s="26">
        <v>0.69420000000000004</v>
      </c>
      <c r="H514" s="26">
        <v>9.8000000000000007</v>
      </c>
      <c r="I514" s="24">
        <f t="shared" si="119"/>
        <v>1913.0416666666285</v>
      </c>
      <c r="J514" s="15">
        <v>4.45</v>
      </c>
      <c r="K514" s="24">
        <f t="shared" si="109"/>
        <v>298.41612244897965</v>
      </c>
      <c r="L514" s="24">
        <f t="shared" si="110"/>
        <v>15.402122448979593</v>
      </c>
      <c r="M514" s="23">
        <f t="shared" si="120"/>
        <v>2426.1384707638181</v>
      </c>
      <c r="N514" s="24">
        <f t="shared" si="111"/>
        <v>22.275319591836737</v>
      </c>
      <c r="O514" s="23">
        <f t="shared" si="112"/>
        <v>181.09949746282177</v>
      </c>
      <c r="P514" s="42">
        <f t="shared" ref="P514:P577" si="122">K514/AVERAGE(N394:N513)</f>
        <v>13.148088791761564</v>
      </c>
      <c r="Q514" s="25"/>
      <c r="R514" s="41">
        <f t="shared" ref="R514:R577" si="123">M514/AVERAGE(O394:O513)</f>
        <v>16.616510711718945</v>
      </c>
      <c r="S514" s="41"/>
      <c r="T514" s="40">
        <f t="shared" ref="T514:T577" si="124">1/P514-(J514/100-(((H514/H394)^(1/10))-1))</f>
        <v>4.4020582792522724E-2</v>
      </c>
      <c r="U514" s="15">
        <f t="shared" si="113"/>
        <v>1.0056452933353177</v>
      </c>
      <c r="V514" s="15">
        <f t="shared" si="121"/>
        <v>6.8159763978240475</v>
      </c>
      <c r="W514" s="13">
        <f t="shared" si="114"/>
        <v>4.8543282949877753E-3</v>
      </c>
      <c r="X514" s="13">
        <f t="shared" si="115"/>
        <v>-8.7187838070484913E-3</v>
      </c>
      <c r="Y514" s="13">
        <f t="shared" si="116"/>
        <v>1.3573112102036267E-2</v>
      </c>
      <c r="AB514" s="39"/>
      <c r="AC514" s="39"/>
    </row>
    <row r="515" spans="1:29">
      <c r="A515" s="60">
        <v>1913.02</v>
      </c>
      <c r="B515" s="61">
        <f t="shared" si="117"/>
        <v>1913</v>
      </c>
      <c r="C515" s="61">
        <v>2</v>
      </c>
      <c r="D515" s="59">
        <f t="shared" si="118"/>
        <v>4781</v>
      </c>
      <c r="E515" s="26">
        <v>8.9700000000000006</v>
      </c>
      <c r="F515" s="24">
        <v>0.48</v>
      </c>
      <c r="G515" s="26">
        <v>0.68830000000000002</v>
      </c>
      <c r="H515" s="26">
        <v>9.8000000000000007</v>
      </c>
      <c r="I515" s="24">
        <f t="shared" si="119"/>
        <v>1913.1249999999618</v>
      </c>
      <c r="J515" s="15">
        <f>J514*11/12+J526*1/12</f>
        <v>4.4258333333333333</v>
      </c>
      <c r="K515" s="24">
        <f t="shared" si="109"/>
        <v>287.82716326530618</v>
      </c>
      <c r="L515" s="24">
        <f t="shared" si="110"/>
        <v>15.402122448979593</v>
      </c>
      <c r="M515" s="23">
        <f t="shared" si="120"/>
        <v>2350.4846904926881</v>
      </c>
      <c r="N515" s="24">
        <f t="shared" si="111"/>
        <v>22.086001836734695</v>
      </c>
      <c r="O515" s="23">
        <f t="shared" si="112"/>
        <v>180.36104932732633</v>
      </c>
      <c r="P515" s="42">
        <f t="shared" si="122"/>
        <v>12.682960516236761</v>
      </c>
      <c r="Q515" s="25"/>
      <c r="R515" s="41">
        <f t="shared" si="123"/>
        <v>16.037450941848554</v>
      </c>
      <c r="S515" s="41"/>
      <c r="T515" s="40">
        <f t="shared" si="124"/>
        <v>4.7051512502896756E-2</v>
      </c>
      <c r="U515" s="15">
        <f t="shared" si="113"/>
        <v>1.0056273197322045</v>
      </c>
      <c r="V515" s="15">
        <f t="shared" si="121"/>
        <v>6.8544545839563664</v>
      </c>
      <c r="W515" s="13">
        <f t="shared" si="114"/>
        <v>1.2731790139462129E-2</v>
      </c>
      <c r="X515" s="13">
        <f t="shared" si="115"/>
        <v>-8.7187612357875199E-3</v>
      </c>
      <c r="Y515" s="13">
        <f t="shared" si="116"/>
        <v>2.1450551375249649E-2</v>
      </c>
      <c r="AB515" s="39"/>
      <c r="AC515" s="39"/>
    </row>
    <row r="516" spans="1:29">
      <c r="A516" s="60">
        <v>1913.03</v>
      </c>
      <c r="B516" s="61">
        <f t="shared" si="117"/>
        <v>1913</v>
      </c>
      <c r="C516" s="61">
        <v>3</v>
      </c>
      <c r="D516" s="59">
        <f t="shared" si="118"/>
        <v>4809</v>
      </c>
      <c r="E516" s="26">
        <v>8.8000000000000007</v>
      </c>
      <c r="F516" s="24">
        <v>0.48</v>
      </c>
      <c r="G516" s="26">
        <v>0.6825</v>
      </c>
      <c r="H516" s="26">
        <v>9.8000000000000007</v>
      </c>
      <c r="I516" s="24">
        <f t="shared" si="119"/>
        <v>1913.2083333332951</v>
      </c>
      <c r="J516" s="15">
        <f>J514*10/12+J526*2/12</f>
        <v>4.4016666666666673</v>
      </c>
      <c r="K516" s="24">
        <f t="shared" si="109"/>
        <v>282.37224489795921</v>
      </c>
      <c r="L516" s="24">
        <f t="shared" si="110"/>
        <v>15.402122448979593</v>
      </c>
      <c r="M516" s="23">
        <f t="shared" si="120"/>
        <v>2316.4196949783009</v>
      </c>
      <c r="N516" s="24">
        <f t="shared" si="111"/>
        <v>21.899892857142856</v>
      </c>
      <c r="O516" s="23">
        <f t="shared" si="112"/>
        <v>179.65414111621479</v>
      </c>
      <c r="P516" s="42">
        <f t="shared" si="122"/>
        <v>12.443453515183661</v>
      </c>
      <c r="Q516" s="25"/>
      <c r="R516" s="41">
        <f t="shared" si="123"/>
        <v>15.745059939032135</v>
      </c>
      <c r="S516" s="41"/>
      <c r="T516" s="40">
        <f t="shared" si="124"/>
        <v>5.2210253654173949E-2</v>
      </c>
      <c r="U516" s="15">
        <f t="shared" si="113"/>
        <v>1.0056093495067409</v>
      </c>
      <c r="V516" s="15">
        <f t="shared" si="121"/>
        <v>6.8930267914901648</v>
      </c>
      <c r="W516" s="13">
        <f t="shared" si="114"/>
        <v>1.6300255522496698E-2</v>
      </c>
      <c r="X516" s="13">
        <f t="shared" si="115"/>
        <v>-8.7187907954053845E-3</v>
      </c>
      <c r="Y516" s="13">
        <f t="shared" si="116"/>
        <v>2.5019046317902083E-2</v>
      </c>
      <c r="AB516" s="39"/>
      <c r="AC516" s="39"/>
    </row>
    <row r="517" spans="1:29">
      <c r="A517" s="60">
        <v>1913.04</v>
      </c>
      <c r="B517" s="61">
        <f t="shared" si="117"/>
        <v>1913</v>
      </c>
      <c r="C517" s="61">
        <v>4</v>
      </c>
      <c r="D517" s="59">
        <f t="shared" si="118"/>
        <v>4840</v>
      </c>
      <c r="E517" s="26">
        <v>8.7899999999999991</v>
      </c>
      <c r="F517" s="24">
        <v>0.48</v>
      </c>
      <c r="G517" s="26">
        <v>0.67669999999999997</v>
      </c>
      <c r="H517" s="26">
        <v>9.8000000000000007</v>
      </c>
      <c r="I517" s="24">
        <f t="shared" si="119"/>
        <v>1913.2916666666283</v>
      </c>
      <c r="J517" s="15">
        <f>J514*9/12+J526*3/12</f>
        <v>4.3775000000000004</v>
      </c>
      <c r="K517" s="24">
        <f t="shared" si="109"/>
        <v>282.05136734693878</v>
      </c>
      <c r="L517" s="24">
        <f t="shared" si="110"/>
        <v>15.402122448979593</v>
      </c>
      <c r="M517" s="23">
        <f t="shared" si="120"/>
        <v>2324.3165803020902</v>
      </c>
      <c r="N517" s="24">
        <f t="shared" si="111"/>
        <v>21.71378387755102</v>
      </c>
      <c r="O517" s="23">
        <f t="shared" si="112"/>
        <v>178.93800112519048</v>
      </c>
      <c r="P517" s="42">
        <f t="shared" si="122"/>
        <v>12.433067081795164</v>
      </c>
      <c r="Q517" s="25"/>
      <c r="R517" s="41">
        <f t="shared" si="123"/>
        <v>15.742029169880437</v>
      </c>
      <c r="S517" s="41"/>
      <c r="T517" s="40">
        <f t="shared" si="124"/>
        <v>5.2519055048822823E-2</v>
      </c>
      <c r="U517" s="15">
        <f t="shared" si="113"/>
        <v>1.0055913826649947</v>
      </c>
      <c r="V517" s="15">
        <f t="shared" si="121"/>
        <v>6.9316921879229616</v>
      </c>
      <c r="W517" s="13">
        <f t="shared" si="114"/>
        <v>1.2218962920049981E-2</v>
      </c>
      <c r="X517" s="13">
        <f t="shared" si="115"/>
        <v>-9.3069970459457307E-3</v>
      </c>
      <c r="Y517" s="13">
        <f t="shared" si="116"/>
        <v>2.1525959965995711E-2</v>
      </c>
      <c r="AB517" s="39"/>
      <c r="AC517" s="39"/>
    </row>
    <row r="518" spans="1:29">
      <c r="A518" s="60">
        <v>1913.05</v>
      </c>
      <c r="B518" s="61">
        <f t="shared" si="117"/>
        <v>1913</v>
      </c>
      <c r="C518" s="61">
        <v>5</v>
      </c>
      <c r="D518" s="59">
        <f t="shared" si="118"/>
        <v>4870</v>
      </c>
      <c r="E518" s="26">
        <v>8.5500000000000007</v>
      </c>
      <c r="F518" s="24">
        <v>0.48</v>
      </c>
      <c r="G518" s="26">
        <v>0.67079999999999995</v>
      </c>
      <c r="H518" s="26">
        <v>9.6999999999999993</v>
      </c>
      <c r="I518" s="24">
        <f t="shared" si="119"/>
        <v>1913.3749999999616</v>
      </c>
      <c r="J518" s="15">
        <f>J514*8/12+J526*4/12</f>
        <v>4.3533333333333335</v>
      </c>
      <c r="K518" s="24">
        <f t="shared" si="109"/>
        <v>277.17865979381452</v>
      </c>
      <c r="L518" s="24">
        <f t="shared" si="110"/>
        <v>15.560907216494849</v>
      </c>
      <c r="M518" s="23">
        <f t="shared" si="120"/>
        <v>2294.8479218769053</v>
      </c>
      <c r="N518" s="24">
        <f t="shared" si="111"/>
        <v>21.746367835051551</v>
      </c>
      <c r="O518" s="23">
        <f t="shared" si="112"/>
        <v>180.04491064269331</v>
      </c>
      <c r="P518" s="42">
        <f t="shared" si="122"/>
        <v>12.221401061154126</v>
      </c>
      <c r="Q518" s="25"/>
      <c r="R518" s="41">
        <f t="shared" si="123"/>
        <v>15.48645540852973</v>
      </c>
      <c r="S518" s="41"/>
      <c r="T518" s="40">
        <f t="shared" si="124"/>
        <v>5.5448529180466229E-2</v>
      </c>
      <c r="U518" s="15">
        <f t="shared" si="113"/>
        <v>1.0055734192130459</v>
      </c>
      <c r="V518" s="15">
        <f t="shared" si="121"/>
        <v>7.0423102400333626</v>
      </c>
      <c r="W518" s="13">
        <f t="shared" si="114"/>
        <v>9.1185593105980178E-3</v>
      </c>
      <c r="X518" s="13">
        <f t="shared" si="115"/>
        <v>-1.032271393151829E-2</v>
      </c>
      <c r="Y518" s="13">
        <f t="shared" si="116"/>
        <v>1.9441273242116308E-2</v>
      </c>
      <c r="AB518" s="39"/>
      <c r="AC518" s="39"/>
    </row>
    <row r="519" spans="1:29">
      <c r="A519" s="60">
        <v>1913.06</v>
      </c>
      <c r="B519" s="61">
        <f t="shared" si="117"/>
        <v>1913</v>
      </c>
      <c r="C519" s="61">
        <v>6</v>
      </c>
      <c r="D519" s="59">
        <f t="shared" si="118"/>
        <v>4901</v>
      </c>
      <c r="E519" s="26">
        <v>8.1199999999999992</v>
      </c>
      <c r="F519" s="24">
        <v>0.48</v>
      </c>
      <c r="G519" s="26">
        <v>0.66500000000000004</v>
      </c>
      <c r="H519" s="26">
        <v>9.8000000000000007</v>
      </c>
      <c r="I519" s="24">
        <f t="shared" si="119"/>
        <v>1913.4583333332948</v>
      </c>
      <c r="J519" s="15">
        <f>J514*7/12+J526*5/12</f>
        <v>4.3291666666666675</v>
      </c>
      <c r="K519" s="24">
        <f t="shared" si="109"/>
        <v>260.55257142857141</v>
      </c>
      <c r="L519" s="24">
        <f t="shared" si="110"/>
        <v>15.402122448979593</v>
      </c>
      <c r="M519" s="23">
        <f t="shared" si="120"/>
        <v>2167.8219681632741</v>
      </c>
      <c r="N519" s="24">
        <f t="shared" si="111"/>
        <v>21.338357142857145</v>
      </c>
      <c r="O519" s="23">
        <f t="shared" si="112"/>
        <v>177.5371439444061</v>
      </c>
      <c r="P519" s="42">
        <f t="shared" si="122"/>
        <v>11.491962852761228</v>
      </c>
      <c r="Q519" s="25"/>
      <c r="R519" s="41">
        <f t="shared" si="123"/>
        <v>14.577005951226642</v>
      </c>
      <c r="S519" s="41"/>
      <c r="T519" s="40">
        <f t="shared" si="124"/>
        <v>6.1927636746905226E-2</v>
      </c>
      <c r="U519" s="15">
        <f t="shared" si="113"/>
        <v>1.0055554591569871</v>
      </c>
      <c r="V519" s="15">
        <f t="shared" si="121"/>
        <v>7.0092991710331756</v>
      </c>
      <c r="W519" s="13">
        <f t="shared" si="114"/>
        <v>1.0878047528940726E-2</v>
      </c>
      <c r="X519" s="13">
        <f t="shared" si="115"/>
        <v>-9.8916250778446901E-3</v>
      </c>
      <c r="Y519" s="13">
        <f t="shared" si="116"/>
        <v>2.0769672606785416E-2</v>
      </c>
      <c r="AB519" s="39"/>
      <c r="AC519" s="39"/>
    </row>
    <row r="520" spans="1:29">
      <c r="A520" s="60">
        <v>1913.07</v>
      </c>
      <c r="B520" s="61">
        <f t="shared" si="117"/>
        <v>1913</v>
      </c>
      <c r="C520" s="61">
        <v>7</v>
      </c>
      <c r="D520" s="59">
        <f t="shared" si="118"/>
        <v>4931</v>
      </c>
      <c r="E520" s="26">
        <v>8.23</v>
      </c>
      <c r="F520" s="24">
        <v>0.48</v>
      </c>
      <c r="G520" s="26">
        <v>0.65920000000000001</v>
      </c>
      <c r="H520" s="26">
        <v>9.9</v>
      </c>
      <c r="I520" s="24">
        <f t="shared" si="119"/>
        <v>1913.5416666666281</v>
      </c>
      <c r="J520" s="15">
        <f>J514*6/12+J526*6/12</f>
        <v>4.3049999999999997</v>
      </c>
      <c r="K520" s="24">
        <f t="shared" si="109"/>
        <v>261.4147272727273</v>
      </c>
      <c r="L520" s="24">
        <f t="shared" si="110"/>
        <v>15.246545454545457</v>
      </c>
      <c r="M520" s="23">
        <f t="shared" si="120"/>
        <v>2185.5662441130612</v>
      </c>
      <c r="N520" s="24">
        <f t="shared" si="111"/>
        <v>20.938589090909094</v>
      </c>
      <c r="O520" s="23">
        <f t="shared" si="112"/>
        <v>175.05774825265252</v>
      </c>
      <c r="P520" s="42">
        <f t="shared" si="122"/>
        <v>11.534022795459858</v>
      </c>
      <c r="Q520" s="25"/>
      <c r="R520" s="41">
        <f t="shared" si="123"/>
        <v>14.645116150014811</v>
      </c>
      <c r="S520" s="41"/>
      <c r="T520" s="40">
        <f t="shared" si="124"/>
        <v>6.2886227551677693E-2</v>
      </c>
      <c r="U520" s="15">
        <f t="shared" si="113"/>
        <v>1.0055375025029214</v>
      </c>
      <c r="V520" s="15">
        <f t="shared" si="121"/>
        <v>6.9770447124959745</v>
      </c>
      <c r="W520" s="13">
        <f t="shared" si="114"/>
        <v>5.9752625072555521E-3</v>
      </c>
      <c r="X520" s="13">
        <f t="shared" si="115"/>
        <v>-1.0044690574377735E-2</v>
      </c>
      <c r="Y520" s="13">
        <f t="shared" si="116"/>
        <v>1.6019953081633287E-2</v>
      </c>
      <c r="AB520" s="39"/>
      <c r="AC520" s="39"/>
    </row>
    <row r="521" spans="1:29">
      <c r="A521" s="60">
        <v>1913.08</v>
      </c>
      <c r="B521" s="61">
        <f t="shared" si="117"/>
        <v>1913</v>
      </c>
      <c r="C521" s="61">
        <v>8</v>
      </c>
      <c r="D521" s="59">
        <f t="shared" si="118"/>
        <v>4962</v>
      </c>
      <c r="E521" s="26">
        <v>8.4499999999999993</v>
      </c>
      <c r="F521" s="24">
        <v>0.48</v>
      </c>
      <c r="G521" s="26">
        <v>0.65329999999999999</v>
      </c>
      <c r="H521" s="26">
        <v>9.9</v>
      </c>
      <c r="I521" s="24">
        <f t="shared" si="119"/>
        <v>1913.6249999999613</v>
      </c>
      <c r="J521" s="15">
        <f>J514*5/12+J526*7/12</f>
        <v>4.2808333333333337</v>
      </c>
      <c r="K521" s="24">
        <f t="shared" si="109"/>
        <v>268.40272727272725</v>
      </c>
      <c r="L521" s="24">
        <f t="shared" si="110"/>
        <v>15.246545454545457</v>
      </c>
      <c r="M521" s="23">
        <f t="shared" si="120"/>
        <v>2254.6120792855268</v>
      </c>
      <c r="N521" s="24">
        <f t="shared" si="111"/>
        <v>20.751183636363638</v>
      </c>
      <c r="O521" s="23">
        <f t="shared" si="112"/>
        <v>174.31219779848934</v>
      </c>
      <c r="P521" s="42">
        <f t="shared" si="122"/>
        <v>11.846840543564625</v>
      </c>
      <c r="Q521" s="25"/>
      <c r="R521" s="41">
        <f t="shared" si="123"/>
        <v>15.056415065211739</v>
      </c>
      <c r="S521" s="41"/>
      <c r="T521" s="40">
        <f t="shared" si="124"/>
        <v>6.0838566129037722E-2</v>
      </c>
      <c r="U521" s="15">
        <f t="shared" si="113"/>
        <v>1.0055195492569646</v>
      </c>
      <c r="V521" s="15">
        <f t="shared" si="121"/>
        <v>7.0156801150544146</v>
      </c>
      <c r="W521" s="13">
        <f t="shared" si="114"/>
        <v>4.4722265252603588E-3</v>
      </c>
      <c r="X521" s="13">
        <f t="shared" si="115"/>
        <v>-9.4675766482905654E-3</v>
      </c>
      <c r="Y521" s="13">
        <f t="shared" si="116"/>
        <v>1.3939803173550924E-2</v>
      </c>
      <c r="AB521" s="39"/>
      <c r="AC521" s="39"/>
    </row>
    <row r="522" spans="1:29">
      <c r="A522" s="60">
        <v>1913.09</v>
      </c>
      <c r="B522" s="61">
        <f t="shared" si="117"/>
        <v>1913</v>
      </c>
      <c r="C522" s="61">
        <v>9</v>
      </c>
      <c r="D522" s="59">
        <f t="shared" si="118"/>
        <v>4993</v>
      </c>
      <c r="E522" s="26">
        <v>8.5299999999999994</v>
      </c>
      <c r="F522" s="24">
        <v>0.48</v>
      </c>
      <c r="G522" s="26">
        <v>0.64749999999999996</v>
      </c>
      <c r="H522" s="26">
        <v>10</v>
      </c>
      <c r="I522" s="24">
        <f t="shared" si="119"/>
        <v>1913.7083333332946</v>
      </c>
      <c r="J522" s="15">
        <f>J514*4/12+J526*8/12</f>
        <v>4.2566666666666668</v>
      </c>
      <c r="K522" s="24">
        <f t="shared" ref="K522:K585" si="125">E522*$H$1851/H522</f>
        <v>268.23437999999999</v>
      </c>
      <c r="L522" s="24">
        <f t="shared" ref="L522:L585" si="126">F522*$H$1851/H522</f>
        <v>15.094080000000002</v>
      </c>
      <c r="M522" s="23">
        <f t="shared" si="120"/>
        <v>2263.7639366014428</v>
      </c>
      <c r="N522" s="24">
        <f t="shared" ref="N522:N585" si="127">G522*$H$1851/H522</f>
        <v>20.361285000000002</v>
      </c>
      <c r="O522" s="23">
        <f t="shared" ref="O522:O585" si="128">N522*(M522/K522)</f>
        <v>171.83905614881996</v>
      </c>
      <c r="P522" s="42">
        <f t="shared" si="122"/>
        <v>11.843316826625971</v>
      </c>
      <c r="Q522" s="25"/>
      <c r="R522" s="41">
        <f t="shared" si="123"/>
        <v>15.065935573976562</v>
      </c>
      <c r="S522" s="41"/>
      <c r="T522" s="40">
        <f t="shared" si="124"/>
        <v>6.0951161221823286E-2</v>
      </c>
      <c r="U522" s="15">
        <f t="shared" ref="U522:U585" si="129">((J522/J523+J522/1200+((1+J523/1200)^(-119))*(1-J522/J523)))</f>
        <v>1.005501599425245</v>
      </c>
      <c r="V522" s="15">
        <f t="shared" si="121"/>
        <v>6.9838594719503586</v>
      </c>
      <c r="W522" s="13">
        <f t="shared" ref="W522:W585" si="130">(($M642/$M522)^(1/10)-1)</f>
        <v>4.6355399792463725E-3</v>
      </c>
      <c r="X522" s="13">
        <f t="shared" ref="X522:X585" si="131">(($V642/$V522)^(1/10)-1)</f>
        <v>-9.0498831368744925E-3</v>
      </c>
      <c r="Y522" s="13">
        <f t="shared" ref="Y522:Y585" si="132">W522-X522</f>
        <v>1.3685423116120865E-2</v>
      </c>
      <c r="AB522" s="39"/>
      <c r="AC522" s="39"/>
    </row>
    <row r="523" spans="1:29">
      <c r="A523" s="60">
        <v>1913.1</v>
      </c>
      <c r="B523" s="61">
        <f t="shared" ref="B523:B586" si="133">VALUE(LEFT(A523, 4))</f>
        <v>1913</v>
      </c>
      <c r="C523" s="61">
        <v>10</v>
      </c>
      <c r="D523" s="59">
        <f t="shared" ref="D523:D586" si="134">DATE(B523, VALUE(C523), 1)</f>
        <v>5023</v>
      </c>
      <c r="E523" s="26">
        <v>8.26</v>
      </c>
      <c r="F523" s="24">
        <v>0.48</v>
      </c>
      <c r="G523" s="26">
        <v>0.64170000000000005</v>
      </c>
      <c r="H523" s="26">
        <v>10</v>
      </c>
      <c r="I523" s="24">
        <f t="shared" ref="I523:I586" si="135">I522+1/12</f>
        <v>1913.7916666666279</v>
      </c>
      <c r="J523" s="15">
        <f>J514*3/12+J526*9/12</f>
        <v>4.2324999999999999</v>
      </c>
      <c r="K523" s="24">
        <f t="shared" si="125"/>
        <v>259.74396000000002</v>
      </c>
      <c r="L523" s="24">
        <f t="shared" si="126"/>
        <v>15.094080000000002</v>
      </c>
      <c r="M523" s="23">
        <f t="shared" ref="M523:M586" si="136">M522*((K523+(L523/12))/K522)</f>
        <v>2202.7245807493523</v>
      </c>
      <c r="N523" s="24">
        <f t="shared" si="127"/>
        <v>20.178898200000003</v>
      </c>
      <c r="O523" s="23">
        <f t="shared" si="128"/>
        <v>171.12449920906292</v>
      </c>
      <c r="P523" s="42">
        <f t="shared" si="122"/>
        <v>11.471490240312288</v>
      </c>
      <c r="Q523" s="25"/>
      <c r="R523" s="41">
        <f t="shared" si="123"/>
        <v>14.609857401411727</v>
      </c>
      <c r="S523" s="41"/>
      <c r="T523" s="40">
        <f t="shared" si="124"/>
        <v>6.5108721960351362E-2</v>
      </c>
      <c r="U523" s="15">
        <f t="shared" si="129"/>
        <v>1.0054836530139013</v>
      </c>
      <c r="V523" s="15">
        <f t="shared" ref="V523:V586" si="137">V522*U522*H522/H523</f>
        <v>7.022281869207232</v>
      </c>
      <c r="W523" s="13">
        <f t="shared" si="130"/>
        <v>5.8573572307980548E-3</v>
      </c>
      <c r="X523" s="13">
        <f t="shared" si="131"/>
        <v>-9.6245751969068483E-3</v>
      </c>
      <c r="Y523" s="13">
        <f t="shared" si="132"/>
        <v>1.5481932427704903E-2</v>
      </c>
      <c r="AB523" s="39"/>
      <c r="AC523" s="39"/>
    </row>
    <row r="524" spans="1:29">
      <c r="A524" s="60">
        <v>1913.11</v>
      </c>
      <c r="B524" s="61">
        <f t="shared" si="133"/>
        <v>1913</v>
      </c>
      <c r="C524" s="61">
        <v>11</v>
      </c>
      <c r="D524" s="59">
        <f t="shared" si="134"/>
        <v>5054</v>
      </c>
      <c r="E524" s="26">
        <v>8.0500000000000007</v>
      </c>
      <c r="F524" s="24">
        <v>0.48</v>
      </c>
      <c r="G524" s="26">
        <v>0.63580000000000003</v>
      </c>
      <c r="H524" s="26">
        <v>10.1</v>
      </c>
      <c r="I524" s="24">
        <f t="shared" si="135"/>
        <v>1913.8749999999611</v>
      </c>
      <c r="J524" s="15">
        <f>J514*2/12+J526*10/12</f>
        <v>4.2083333333333339</v>
      </c>
      <c r="K524" s="24">
        <f t="shared" si="125"/>
        <v>250.63396039603967</v>
      </c>
      <c r="L524" s="24">
        <f t="shared" si="126"/>
        <v>14.944633663366339</v>
      </c>
      <c r="M524" s="23">
        <f t="shared" si="136"/>
        <v>2136.029757900686</v>
      </c>
      <c r="N524" s="24">
        <f t="shared" si="127"/>
        <v>19.795412673267332</v>
      </c>
      <c r="O524" s="23">
        <f t="shared" si="128"/>
        <v>168.70654907742312</v>
      </c>
      <c r="P524" s="42">
        <f t="shared" si="122"/>
        <v>11.072537845038008</v>
      </c>
      <c r="Q524" s="25"/>
      <c r="R524" s="41">
        <f t="shared" si="123"/>
        <v>14.120136915548978</v>
      </c>
      <c r="S524" s="41"/>
      <c r="T524" s="40">
        <f t="shared" si="124"/>
        <v>7.070201574018925E-2</v>
      </c>
      <c r="U524" s="15">
        <f t="shared" si="129"/>
        <v>1.0054657100290856</v>
      </c>
      <c r="V524" s="15">
        <f t="shared" si="137"/>
        <v>6.9908808181621538</v>
      </c>
      <c r="W524" s="13">
        <f t="shared" si="130"/>
        <v>1.2467904587126322E-2</v>
      </c>
      <c r="X524" s="13">
        <f t="shared" si="131"/>
        <v>-8.639073767631511E-3</v>
      </c>
      <c r="Y524" s="13">
        <f t="shared" si="132"/>
        <v>2.1106978354757833E-2</v>
      </c>
      <c r="AB524" s="39"/>
      <c r="AC524" s="39"/>
    </row>
    <row r="525" spans="1:29">
      <c r="A525" s="60">
        <v>1913.12</v>
      </c>
      <c r="B525" s="61">
        <f t="shared" si="133"/>
        <v>1913</v>
      </c>
      <c r="C525" s="61">
        <v>12</v>
      </c>
      <c r="D525" s="59">
        <f t="shared" si="134"/>
        <v>5084</v>
      </c>
      <c r="E525" s="26">
        <v>8.0399999999999991</v>
      </c>
      <c r="F525" s="24">
        <v>0.48</v>
      </c>
      <c r="G525" s="26">
        <v>0.63</v>
      </c>
      <c r="H525" s="26">
        <v>10</v>
      </c>
      <c r="I525" s="24">
        <f t="shared" si="135"/>
        <v>1913.9583333332944</v>
      </c>
      <c r="J525" s="15">
        <f>J514*1/12+J526*11/12</f>
        <v>4.184166666666667</v>
      </c>
      <c r="K525" s="24">
        <f t="shared" si="125"/>
        <v>252.82584000000003</v>
      </c>
      <c r="L525" s="24">
        <f t="shared" si="126"/>
        <v>15.094080000000002</v>
      </c>
      <c r="M525" s="23">
        <f t="shared" si="136"/>
        <v>2165.4300184193685</v>
      </c>
      <c r="N525" s="24">
        <f t="shared" si="127"/>
        <v>19.810980000000004</v>
      </c>
      <c r="O525" s="23">
        <f t="shared" si="128"/>
        <v>169.6792178612192</v>
      </c>
      <c r="P525" s="42">
        <f t="shared" si="122"/>
        <v>11.174040870036794</v>
      </c>
      <c r="Q525" s="25"/>
      <c r="R525" s="41">
        <f t="shared" si="123"/>
        <v>14.268761140269415</v>
      </c>
      <c r="S525" s="41"/>
      <c r="T525" s="40">
        <f t="shared" si="124"/>
        <v>6.910640285813463E-2</v>
      </c>
      <c r="U525" s="15">
        <f t="shared" si="129"/>
        <v>1.0054477704769611</v>
      </c>
      <c r="V525" s="15">
        <f t="shared" si="137"/>
        <v>7.0993818550177448</v>
      </c>
      <c r="W525" s="13">
        <f t="shared" si="130"/>
        <v>1.497981548849614E-2</v>
      </c>
      <c r="X525" s="13">
        <f t="shared" si="131"/>
        <v>-9.6255167220593574E-3</v>
      </c>
      <c r="Y525" s="13">
        <f t="shared" si="132"/>
        <v>2.4605332210555497E-2</v>
      </c>
      <c r="AB525" s="39"/>
      <c r="AC525" s="39"/>
    </row>
    <row r="526" spans="1:29">
      <c r="A526" s="60">
        <v>1914.01</v>
      </c>
      <c r="B526" s="61">
        <f t="shared" si="133"/>
        <v>1914</v>
      </c>
      <c r="C526" s="61">
        <v>1</v>
      </c>
      <c r="D526" s="59">
        <f t="shared" si="134"/>
        <v>5115</v>
      </c>
      <c r="E526" s="26">
        <v>8.3699999999999992</v>
      </c>
      <c r="F526" s="24">
        <v>0.47499999999999998</v>
      </c>
      <c r="G526" s="26">
        <v>0.62080000000000002</v>
      </c>
      <c r="H526" s="26">
        <v>10</v>
      </c>
      <c r="I526" s="24">
        <f t="shared" si="135"/>
        <v>1914.0416666666276</v>
      </c>
      <c r="J526" s="15">
        <v>4.16</v>
      </c>
      <c r="K526" s="24">
        <f t="shared" si="125"/>
        <v>263.20302000000004</v>
      </c>
      <c r="L526" s="24">
        <f t="shared" si="126"/>
        <v>14.936850000000002</v>
      </c>
      <c r="M526" s="23">
        <f t="shared" si="136"/>
        <v>2264.9706706964193</v>
      </c>
      <c r="N526" s="24">
        <f t="shared" si="127"/>
        <v>19.521676800000002</v>
      </c>
      <c r="O526" s="23">
        <f t="shared" si="128"/>
        <v>167.9920898886902</v>
      </c>
      <c r="P526" s="42">
        <f t="shared" si="122"/>
        <v>11.636092105046133</v>
      </c>
      <c r="Q526" s="25"/>
      <c r="R526" s="41">
        <f t="shared" si="123"/>
        <v>14.875360055450988</v>
      </c>
      <c r="S526" s="41"/>
      <c r="T526" s="40">
        <f t="shared" si="124"/>
        <v>6.3421527429306609E-2</v>
      </c>
      <c r="U526" s="15">
        <f t="shared" si="129"/>
        <v>1.0029258782902253</v>
      </c>
      <c r="V526" s="15">
        <f t="shared" si="137"/>
        <v>7.138057657892185</v>
      </c>
      <c r="W526" s="13">
        <f t="shared" si="130"/>
        <v>1.4197189323069681E-2</v>
      </c>
      <c r="X526" s="13">
        <f t="shared" si="131"/>
        <v>-9.626065077590007E-3</v>
      </c>
      <c r="Y526" s="13">
        <f t="shared" si="132"/>
        <v>2.3823254400659688E-2</v>
      </c>
      <c r="AB526" s="39"/>
      <c r="AC526" s="39"/>
    </row>
    <row r="527" spans="1:29">
      <c r="A527" s="60">
        <v>1914.02</v>
      </c>
      <c r="B527" s="61">
        <f t="shared" si="133"/>
        <v>1914</v>
      </c>
      <c r="C527" s="61">
        <v>2</v>
      </c>
      <c r="D527" s="59">
        <f t="shared" si="134"/>
        <v>5146</v>
      </c>
      <c r="E527" s="26">
        <v>8.48</v>
      </c>
      <c r="F527" s="24">
        <v>0.47</v>
      </c>
      <c r="G527" s="26">
        <v>0.61170000000000002</v>
      </c>
      <c r="H527" s="26">
        <v>9.9</v>
      </c>
      <c r="I527" s="24">
        <f t="shared" si="135"/>
        <v>1914.1249999999609</v>
      </c>
      <c r="J527" s="15">
        <f>J526*11/12+J538*1/12</f>
        <v>4.166666666666667</v>
      </c>
      <c r="K527" s="24">
        <f t="shared" si="125"/>
        <v>269.35563636363639</v>
      </c>
      <c r="L527" s="24">
        <f t="shared" si="126"/>
        <v>14.928909090909091</v>
      </c>
      <c r="M527" s="23">
        <f t="shared" si="136"/>
        <v>2328.6222606922965</v>
      </c>
      <c r="N527" s="24">
        <f t="shared" si="127"/>
        <v>19.429816363636366</v>
      </c>
      <c r="O527" s="23">
        <f t="shared" si="128"/>
        <v>167.9738486869667</v>
      </c>
      <c r="P527" s="42">
        <f t="shared" si="122"/>
        <v>11.910233879798239</v>
      </c>
      <c r="Q527" s="25"/>
      <c r="R527" s="41">
        <f t="shared" si="123"/>
        <v>15.242178170369375</v>
      </c>
      <c r="S527" s="41"/>
      <c r="T527" s="40">
        <f t="shared" si="124"/>
        <v>5.8042327223677262E-2</v>
      </c>
      <c r="U527" s="15">
        <f t="shared" si="129"/>
        <v>1.0029316012375706</v>
      </c>
      <c r="V527" s="15">
        <f t="shared" si="137"/>
        <v>7.2312552988159471</v>
      </c>
      <c r="W527" s="13">
        <f t="shared" si="130"/>
        <v>1.2940338427730014E-2</v>
      </c>
      <c r="X527" s="13">
        <f t="shared" si="131"/>
        <v>-9.8679797779215317E-3</v>
      </c>
      <c r="Y527" s="13">
        <f t="shared" si="132"/>
        <v>2.2808318205651545E-2</v>
      </c>
      <c r="AB527" s="39"/>
      <c r="AC527" s="39"/>
    </row>
    <row r="528" spans="1:29">
      <c r="A528" s="60">
        <v>1914.03</v>
      </c>
      <c r="B528" s="61">
        <f t="shared" si="133"/>
        <v>1914</v>
      </c>
      <c r="C528" s="61">
        <v>3</v>
      </c>
      <c r="D528" s="59">
        <f t="shared" si="134"/>
        <v>5174</v>
      </c>
      <c r="E528" s="26">
        <v>8.32</v>
      </c>
      <c r="F528" s="24">
        <v>0.46500000000000002</v>
      </c>
      <c r="G528" s="26">
        <v>0.60250000000000004</v>
      </c>
      <c r="H528" s="26">
        <v>9.9</v>
      </c>
      <c r="I528" s="24">
        <f t="shared" si="135"/>
        <v>1914.2083333332941</v>
      </c>
      <c r="J528" s="15">
        <f>J526*10/12+J538*2/12</f>
        <v>4.1733333333333338</v>
      </c>
      <c r="K528" s="24">
        <f t="shared" si="125"/>
        <v>264.27345454545457</v>
      </c>
      <c r="L528" s="24">
        <f t="shared" si="126"/>
        <v>14.770090909090911</v>
      </c>
      <c r="M528" s="23">
        <f t="shared" si="136"/>
        <v>2295.3268067879399</v>
      </c>
      <c r="N528" s="24">
        <f t="shared" si="127"/>
        <v>19.13759090909091</v>
      </c>
      <c r="O528" s="23">
        <f t="shared" si="128"/>
        <v>166.21807705405453</v>
      </c>
      <c r="P528" s="42">
        <f t="shared" si="122"/>
        <v>11.685526018836828</v>
      </c>
      <c r="Q528" s="25"/>
      <c r="R528" s="41">
        <f t="shared" si="123"/>
        <v>14.971980169053355</v>
      </c>
      <c r="S528" s="41"/>
      <c r="T528" s="40">
        <f t="shared" si="124"/>
        <v>6.0737861694664878E-2</v>
      </c>
      <c r="U528" s="15">
        <f t="shared" si="129"/>
        <v>1.002937324112795</v>
      </c>
      <c r="V528" s="15">
        <f t="shared" si="137"/>
        <v>7.2524544557991462</v>
      </c>
      <c r="W528" s="13">
        <f t="shared" si="130"/>
        <v>1.3547488395359686E-2</v>
      </c>
      <c r="X528" s="13">
        <f t="shared" si="131"/>
        <v>-9.1129440450385957E-3</v>
      </c>
      <c r="Y528" s="13">
        <f t="shared" si="132"/>
        <v>2.2660432440398282E-2</v>
      </c>
      <c r="AB528" s="39"/>
      <c r="AC528" s="39"/>
    </row>
    <row r="529" spans="1:29">
      <c r="A529" s="60">
        <v>1914.04</v>
      </c>
      <c r="B529" s="61">
        <f t="shared" si="133"/>
        <v>1914</v>
      </c>
      <c r="C529" s="61">
        <v>4</v>
      </c>
      <c r="D529" s="59">
        <f t="shared" si="134"/>
        <v>5205</v>
      </c>
      <c r="E529" s="26">
        <v>8.1199999999999992</v>
      </c>
      <c r="F529" s="24">
        <v>0.46</v>
      </c>
      <c r="G529" s="26">
        <v>0.59330000000000005</v>
      </c>
      <c r="H529" s="26">
        <v>9.8000000000000007</v>
      </c>
      <c r="I529" s="24">
        <f t="shared" si="135"/>
        <v>1914.2916666666274</v>
      </c>
      <c r="J529" s="15">
        <f>J526*9/12+J538*3/12</f>
        <v>4.18</v>
      </c>
      <c r="K529" s="24">
        <f t="shared" si="125"/>
        <v>260.55257142857141</v>
      </c>
      <c r="L529" s="24">
        <f t="shared" si="126"/>
        <v>14.760367346938777</v>
      </c>
      <c r="M529" s="23">
        <f t="shared" si="136"/>
        <v>2273.6926985288083</v>
      </c>
      <c r="N529" s="24">
        <f t="shared" si="127"/>
        <v>19.037665102040819</v>
      </c>
      <c r="O529" s="23">
        <f t="shared" si="128"/>
        <v>166.13077315728353</v>
      </c>
      <c r="P529" s="42">
        <f t="shared" si="122"/>
        <v>11.522662536200233</v>
      </c>
      <c r="Q529" s="25"/>
      <c r="R529" s="41">
        <f t="shared" si="123"/>
        <v>14.781642625967601</v>
      </c>
      <c r="S529" s="41"/>
      <c r="T529" s="40">
        <f t="shared" si="124"/>
        <v>6.2010776197820132E-2</v>
      </c>
      <c r="U529" s="15">
        <f t="shared" si="129"/>
        <v>1.0029430469159344</v>
      </c>
      <c r="V529" s="15">
        <f t="shared" si="137"/>
        <v>7.3479792780587969</v>
      </c>
      <c r="W529" s="13">
        <f t="shared" si="130"/>
        <v>1.3276523399383011E-2</v>
      </c>
      <c r="X529" s="13">
        <f t="shared" si="131"/>
        <v>-9.3620167725330106E-3</v>
      </c>
      <c r="Y529" s="13">
        <f t="shared" si="132"/>
        <v>2.2638540171916022E-2</v>
      </c>
      <c r="AB529" s="39"/>
      <c r="AC529" s="39"/>
    </row>
    <row r="530" spans="1:29">
      <c r="A530" s="60">
        <v>1914.05</v>
      </c>
      <c r="B530" s="61">
        <f t="shared" si="133"/>
        <v>1914</v>
      </c>
      <c r="C530" s="61">
        <v>5</v>
      </c>
      <c r="D530" s="59">
        <f t="shared" si="134"/>
        <v>5235</v>
      </c>
      <c r="E530" s="26">
        <v>8.17</v>
      </c>
      <c r="F530" s="24">
        <v>0.45500000000000002</v>
      </c>
      <c r="G530" s="26">
        <v>0.58420000000000005</v>
      </c>
      <c r="H530" s="26">
        <v>9.9</v>
      </c>
      <c r="I530" s="24">
        <f t="shared" si="135"/>
        <v>1914.3749999999607</v>
      </c>
      <c r="J530" s="15">
        <f>J526*8/12+J538*4/12</f>
        <v>4.1866666666666665</v>
      </c>
      <c r="K530" s="24">
        <f t="shared" si="125"/>
        <v>259.50890909090913</v>
      </c>
      <c r="L530" s="24">
        <f t="shared" si="126"/>
        <v>14.452454545454547</v>
      </c>
      <c r="M530" s="23">
        <f t="shared" si="136"/>
        <v>2275.0951126076352</v>
      </c>
      <c r="N530" s="24">
        <f t="shared" si="127"/>
        <v>18.556316363636366</v>
      </c>
      <c r="O530" s="23">
        <f t="shared" si="128"/>
        <v>162.68183167507718</v>
      </c>
      <c r="P530" s="42">
        <f t="shared" si="122"/>
        <v>11.479008694164481</v>
      </c>
      <c r="Q530" s="25"/>
      <c r="R530" s="41">
        <f t="shared" si="123"/>
        <v>14.742681655780242</v>
      </c>
      <c r="S530" s="41"/>
      <c r="T530" s="40">
        <f t="shared" si="124"/>
        <v>6.567771883351263E-2</v>
      </c>
      <c r="U530" s="15">
        <f t="shared" si="129"/>
        <v>1.0029487696470247</v>
      </c>
      <c r="V530" s="15">
        <f t="shared" si="137"/>
        <v>7.2951642740355656</v>
      </c>
      <c r="W530" s="13">
        <f t="shared" si="130"/>
        <v>1.3391020299371892E-2</v>
      </c>
      <c r="X530" s="13">
        <f t="shared" si="131"/>
        <v>-8.1817421083246744E-3</v>
      </c>
      <c r="Y530" s="13">
        <f t="shared" si="132"/>
        <v>2.1572762407696566E-2</v>
      </c>
      <c r="AB530" s="39"/>
      <c r="AC530" s="39"/>
    </row>
    <row r="531" spans="1:29">
      <c r="A531" s="60">
        <v>1914.06</v>
      </c>
      <c r="B531" s="61">
        <f t="shared" si="133"/>
        <v>1914</v>
      </c>
      <c r="C531" s="61">
        <v>6</v>
      </c>
      <c r="D531" s="59">
        <f t="shared" si="134"/>
        <v>5266</v>
      </c>
      <c r="E531" s="26">
        <v>8.1300000000000008</v>
      </c>
      <c r="F531" s="24">
        <v>0.45</v>
      </c>
      <c r="G531" s="26">
        <v>0.57499999999999996</v>
      </c>
      <c r="H531" s="26">
        <v>9.9</v>
      </c>
      <c r="I531" s="24">
        <f t="shared" si="135"/>
        <v>1914.4583333332939</v>
      </c>
      <c r="J531" s="15">
        <f>J526*7/12+J538*5/12</f>
        <v>4.1933333333333334</v>
      </c>
      <c r="K531" s="24">
        <f t="shared" si="125"/>
        <v>258.23836363636366</v>
      </c>
      <c r="L531" s="24">
        <f t="shared" si="126"/>
        <v>14.293636363636367</v>
      </c>
      <c r="M531" s="23">
        <f t="shared" si="136"/>
        <v>2274.3989390725656</v>
      </c>
      <c r="N531" s="24">
        <f t="shared" si="127"/>
        <v>18.26409090909091</v>
      </c>
      <c r="O531" s="23">
        <f t="shared" si="128"/>
        <v>160.85847355064271</v>
      </c>
      <c r="P531" s="42">
        <f t="shared" si="122"/>
        <v>11.428715168831884</v>
      </c>
      <c r="Q531" s="25"/>
      <c r="R531" s="41">
        <f t="shared" si="123"/>
        <v>14.6949176107659</v>
      </c>
      <c r="S531" s="41"/>
      <c r="T531" s="40">
        <f t="shared" si="124"/>
        <v>6.5994415246006188E-2</v>
      </c>
      <c r="U531" s="15">
        <f t="shared" si="129"/>
        <v>1.0029544923061013</v>
      </c>
      <c r="V531" s="15">
        <f t="shared" si="137"/>
        <v>7.3166760330169014</v>
      </c>
      <c r="W531" s="13">
        <f t="shared" si="130"/>
        <v>1.5848515590267231E-2</v>
      </c>
      <c r="X531" s="13">
        <f t="shared" si="131"/>
        <v>-8.0095128875690147E-3</v>
      </c>
      <c r="Y531" s="13">
        <f t="shared" si="132"/>
        <v>2.3858028477836246E-2</v>
      </c>
      <c r="AB531" s="39"/>
      <c r="AC531" s="39"/>
    </row>
    <row r="532" spans="1:29">
      <c r="A532" s="60">
        <v>1914.07</v>
      </c>
      <c r="B532" s="61">
        <f t="shared" si="133"/>
        <v>1914</v>
      </c>
      <c r="C532" s="61">
        <v>7</v>
      </c>
      <c r="D532" s="59">
        <f t="shared" si="134"/>
        <v>5296</v>
      </c>
      <c r="E532" s="26">
        <v>7.68</v>
      </c>
      <c r="F532" s="24">
        <v>0.44500000000000001</v>
      </c>
      <c r="G532" s="26">
        <v>0.56579999999999997</v>
      </c>
      <c r="H532" s="26">
        <v>10</v>
      </c>
      <c r="I532" s="24">
        <f t="shared" si="135"/>
        <v>1914.5416666666272</v>
      </c>
      <c r="J532" s="15">
        <f>J526*6/12+J538*6/12</f>
        <v>4.2</v>
      </c>
      <c r="K532" s="24">
        <f t="shared" si="125"/>
        <v>241.50528000000003</v>
      </c>
      <c r="L532" s="24">
        <f t="shared" si="126"/>
        <v>13.993470000000002</v>
      </c>
      <c r="M532" s="23">
        <f t="shared" si="136"/>
        <v>2137.2950657573469</v>
      </c>
      <c r="N532" s="24">
        <f t="shared" si="127"/>
        <v>17.792146800000001</v>
      </c>
      <c r="O532" s="23">
        <f t="shared" si="128"/>
        <v>157.45853492259204</v>
      </c>
      <c r="P532" s="42">
        <f t="shared" si="122"/>
        <v>10.694345183040138</v>
      </c>
      <c r="Q532" s="25"/>
      <c r="R532" s="41">
        <f t="shared" si="123"/>
        <v>13.769849699257302</v>
      </c>
      <c r="S532" s="41"/>
      <c r="T532" s="40">
        <f t="shared" si="124"/>
        <v>7.2962291281210123E-2</v>
      </c>
      <c r="U532" s="15">
        <f t="shared" si="129"/>
        <v>1.0029602148931998</v>
      </c>
      <c r="V532" s="15">
        <f t="shared" si="137"/>
        <v>7.2649101651020604</v>
      </c>
      <c r="W532" s="13">
        <f t="shared" si="130"/>
        <v>2.6735809697336688E-2</v>
      </c>
      <c r="X532" s="13">
        <f t="shared" si="131"/>
        <v>-7.4237590536836429E-3</v>
      </c>
      <c r="Y532" s="13">
        <f t="shared" si="132"/>
        <v>3.4159568751020331E-2</v>
      </c>
      <c r="AB532" s="39"/>
      <c r="AC532" s="39"/>
    </row>
    <row r="533" spans="1:29">
      <c r="A533" s="60">
        <v>1914.08</v>
      </c>
      <c r="B533" s="61">
        <f t="shared" si="133"/>
        <v>1914</v>
      </c>
      <c r="C533" s="61">
        <v>8</v>
      </c>
      <c r="D533" s="59">
        <f t="shared" si="134"/>
        <v>5327</v>
      </c>
      <c r="E533" s="26">
        <v>7.68</v>
      </c>
      <c r="F533" s="24">
        <v>0.44</v>
      </c>
      <c r="G533" s="26">
        <v>0.55669999999999997</v>
      </c>
      <c r="H533" s="26">
        <v>10.199999999999999</v>
      </c>
      <c r="I533" s="24">
        <f t="shared" si="135"/>
        <v>1914.6249999999604</v>
      </c>
      <c r="J533" s="15">
        <f>J526*5/12+J538*7/12</f>
        <v>4.206666666666667</v>
      </c>
      <c r="K533" s="24">
        <f t="shared" si="125"/>
        <v>236.76988235294124</v>
      </c>
      <c r="L533" s="24">
        <f t="shared" si="126"/>
        <v>13.56494117647059</v>
      </c>
      <c r="M533" s="23">
        <f t="shared" si="136"/>
        <v>2105.3913386898566</v>
      </c>
      <c r="N533" s="24">
        <f t="shared" si="127"/>
        <v>17.162733529411767</v>
      </c>
      <c r="O533" s="23">
        <f t="shared" si="128"/>
        <v>152.61345810529207</v>
      </c>
      <c r="P533" s="42">
        <f t="shared" si="122"/>
        <v>10.492046265076436</v>
      </c>
      <c r="Q533" s="25"/>
      <c r="R533" s="41">
        <f t="shared" si="123"/>
        <v>13.528140067051348</v>
      </c>
      <c r="S533" s="41"/>
      <c r="T533" s="40">
        <f t="shared" si="124"/>
        <v>7.5527102476564814E-2</v>
      </c>
      <c r="U533" s="15">
        <f t="shared" si="129"/>
        <v>1.0029659374083564</v>
      </c>
      <c r="V533" s="15">
        <f t="shared" si="137"/>
        <v>7.1435449611476036</v>
      </c>
      <c r="W533" s="13">
        <f t="shared" si="130"/>
        <v>3.2862520619821645E-2</v>
      </c>
      <c r="X533" s="13">
        <f t="shared" si="131"/>
        <v>-4.7036406680173171E-3</v>
      </c>
      <c r="Y533" s="13">
        <f t="shared" si="132"/>
        <v>3.7566161287838962E-2</v>
      </c>
      <c r="AB533" s="39"/>
      <c r="AC533" s="39"/>
    </row>
    <row r="534" spans="1:29">
      <c r="A534" s="60">
        <v>1914.09</v>
      </c>
      <c r="B534" s="61">
        <f t="shared" si="133"/>
        <v>1914</v>
      </c>
      <c r="C534" s="61">
        <v>9</v>
      </c>
      <c r="D534" s="59">
        <f t="shared" si="134"/>
        <v>5358</v>
      </c>
      <c r="E534" s="26">
        <v>7.68</v>
      </c>
      <c r="F534" s="24">
        <v>0.435</v>
      </c>
      <c r="G534" s="26">
        <v>0.54749999999999999</v>
      </c>
      <c r="H534" s="26">
        <v>10.199999999999999</v>
      </c>
      <c r="I534" s="24">
        <f t="shared" si="135"/>
        <v>1914.7083333332937</v>
      </c>
      <c r="J534" s="15">
        <f>J526*4/12+J538*8/12</f>
        <v>4.2133333333333329</v>
      </c>
      <c r="K534" s="24">
        <f t="shared" si="125"/>
        <v>236.76988235294124</v>
      </c>
      <c r="L534" s="24">
        <f t="shared" si="126"/>
        <v>13.410794117647063</v>
      </c>
      <c r="M534" s="23">
        <f t="shared" si="136"/>
        <v>2115.3288954642717</v>
      </c>
      <c r="N534" s="24">
        <f t="shared" si="127"/>
        <v>16.879102941176473</v>
      </c>
      <c r="O534" s="23">
        <f t="shared" si="128"/>
        <v>150.7998138368084</v>
      </c>
      <c r="P534" s="42">
        <f t="shared" si="122"/>
        <v>10.500497301802131</v>
      </c>
      <c r="Q534" s="25"/>
      <c r="R534" s="41">
        <f t="shared" si="123"/>
        <v>13.558230015308231</v>
      </c>
      <c r="S534" s="41"/>
      <c r="T534" s="40">
        <f t="shared" si="124"/>
        <v>7.4202323100274997E-2</v>
      </c>
      <c r="U534" s="15">
        <f t="shared" si="129"/>
        <v>1.0029716598516059</v>
      </c>
      <c r="V534" s="15">
        <f t="shared" si="137"/>
        <v>7.1647322683761461</v>
      </c>
      <c r="W534" s="13">
        <f t="shared" si="130"/>
        <v>3.127737789417262E-2</v>
      </c>
      <c r="X534" s="13">
        <f t="shared" si="131"/>
        <v>-5.1200046587526193E-3</v>
      </c>
      <c r="Y534" s="13">
        <f t="shared" si="132"/>
        <v>3.6397382552925239E-2</v>
      </c>
      <c r="AB534" s="39"/>
      <c r="AC534" s="39"/>
    </row>
    <row r="535" spans="1:29">
      <c r="A535" s="60">
        <v>1914.1</v>
      </c>
      <c r="B535" s="61">
        <f t="shared" si="133"/>
        <v>1914</v>
      </c>
      <c r="C535" s="61">
        <v>10</v>
      </c>
      <c r="D535" s="59">
        <f t="shared" si="134"/>
        <v>5388</v>
      </c>
      <c r="E535" s="26">
        <v>7.68</v>
      </c>
      <c r="F535" s="24">
        <v>0.43</v>
      </c>
      <c r="G535" s="26">
        <v>0.5383</v>
      </c>
      <c r="H535" s="26">
        <v>10.1</v>
      </c>
      <c r="I535" s="24">
        <f t="shared" si="135"/>
        <v>1914.791666666627</v>
      </c>
      <c r="J535" s="15">
        <f>J526*3/12+J538*9/12</f>
        <v>4.2200000000000006</v>
      </c>
      <c r="K535" s="24">
        <f t="shared" si="125"/>
        <v>239.11413861386143</v>
      </c>
      <c r="L535" s="24">
        <f t="shared" si="126"/>
        <v>13.387900990099011</v>
      </c>
      <c r="M535" s="23">
        <f t="shared" si="136"/>
        <v>2146.2401643252547</v>
      </c>
      <c r="N535" s="24">
        <f t="shared" si="127"/>
        <v>16.759783960396042</v>
      </c>
      <c r="O535" s="23">
        <f t="shared" si="128"/>
        <v>150.43243235107872</v>
      </c>
      <c r="P535" s="42">
        <f t="shared" si="122"/>
        <v>10.612759466126223</v>
      </c>
      <c r="Q535" s="25"/>
      <c r="R535" s="41">
        <f t="shared" si="123"/>
        <v>13.722477893212876</v>
      </c>
      <c r="S535" s="41"/>
      <c r="T535" s="40">
        <f t="shared" si="124"/>
        <v>7.2122747418878613E-2</v>
      </c>
      <c r="U535" s="15">
        <f t="shared" si="129"/>
        <v>1.002977382222985</v>
      </c>
      <c r="V535" s="15">
        <f t="shared" si="137"/>
        <v>7.2571721622947472</v>
      </c>
      <c r="W535" s="13">
        <f t="shared" si="130"/>
        <v>2.835080578332172E-2</v>
      </c>
      <c r="X535" s="13">
        <f t="shared" si="131"/>
        <v>-6.5139247002863332E-3</v>
      </c>
      <c r="Y535" s="13">
        <f t="shared" si="132"/>
        <v>3.4864730483608053E-2</v>
      </c>
      <c r="AB535" s="39"/>
      <c r="AC535" s="39"/>
    </row>
    <row r="536" spans="1:29">
      <c r="A536" s="60">
        <v>1914.11</v>
      </c>
      <c r="B536" s="61">
        <f t="shared" si="133"/>
        <v>1914</v>
      </c>
      <c r="C536" s="61">
        <v>11</v>
      </c>
      <c r="D536" s="59">
        <f t="shared" si="134"/>
        <v>5419</v>
      </c>
      <c r="E536" s="26">
        <v>7.68</v>
      </c>
      <c r="F536" s="24">
        <v>0.42499999999999999</v>
      </c>
      <c r="G536" s="26">
        <v>0.5292</v>
      </c>
      <c r="H536" s="26">
        <v>10.199999999999999</v>
      </c>
      <c r="I536" s="24">
        <f t="shared" si="135"/>
        <v>1914.8749999999602</v>
      </c>
      <c r="J536" s="15">
        <f>J526*2/12+J538*10/12</f>
        <v>4.2266666666666666</v>
      </c>
      <c r="K536" s="24">
        <f t="shared" si="125"/>
        <v>236.76988235294124</v>
      </c>
      <c r="L536" s="24">
        <f t="shared" si="126"/>
        <v>13.102500000000001</v>
      </c>
      <c r="M536" s="23">
        <f t="shared" si="136"/>
        <v>2134.9990433325061</v>
      </c>
      <c r="N536" s="24">
        <f t="shared" si="127"/>
        <v>16.314924705882355</v>
      </c>
      <c r="O536" s="23">
        <f t="shared" si="128"/>
        <v>147.11477782963047</v>
      </c>
      <c r="P536" s="42">
        <f t="shared" si="122"/>
        <v>10.516917642992127</v>
      </c>
      <c r="Q536" s="25"/>
      <c r="R536" s="41">
        <f t="shared" si="123"/>
        <v>13.617092303207151</v>
      </c>
      <c r="S536" s="41"/>
      <c r="T536" s="40">
        <f t="shared" si="124"/>
        <v>7.1602652010321011E-2</v>
      </c>
      <c r="U536" s="15">
        <f t="shared" si="129"/>
        <v>1.0029831045225286</v>
      </c>
      <c r="V536" s="15">
        <f t="shared" si="137"/>
        <v>7.2074189539771609</v>
      </c>
      <c r="W536" s="13">
        <f t="shared" si="130"/>
        <v>3.4988066159721276E-2</v>
      </c>
      <c r="X536" s="13">
        <f t="shared" si="131"/>
        <v>-5.371128359994537E-3</v>
      </c>
      <c r="Y536" s="13">
        <f t="shared" si="132"/>
        <v>4.0359194519715813E-2</v>
      </c>
      <c r="AB536" s="39"/>
      <c r="AC536" s="39"/>
    </row>
    <row r="537" spans="1:29">
      <c r="A537" s="60">
        <v>1914.12</v>
      </c>
      <c r="B537" s="61">
        <f t="shared" si="133"/>
        <v>1914</v>
      </c>
      <c r="C537" s="61">
        <v>12</v>
      </c>
      <c r="D537" s="59">
        <f t="shared" si="134"/>
        <v>5449</v>
      </c>
      <c r="E537" s="26">
        <v>7.35</v>
      </c>
      <c r="F537" s="24">
        <v>0.42</v>
      </c>
      <c r="G537" s="26">
        <v>0.52</v>
      </c>
      <c r="H537" s="26">
        <v>10.1</v>
      </c>
      <c r="I537" s="24">
        <f t="shared" si="135"/>
        <v>1914.9583333332935</v>
      </c>
      <c r="J537" s="15">
        <f>J526*1/12+J538*11/12</f>
        <v>4.2333333333333334</v>
      </c>
      <c r="K537" s="24">
        <f t="shared" si="125"/>
        <v>228.83970297029703</v>
      </c>
      <c r="L537" s="24">
        <f t="shared" si="126"/>
        <v>13.076554455445546</v>
      </c>
      <c r="M537" s="23">
        <f t="shared" si="136"/>
        <v>2073.3172563055341</v>
      </c>
      <c r="N537" s="24">
        <f t="shared" si="127"/>
        <v>16.190019801980199</v>
      </c>
      <c r="O537" s="23">
        <f t="shared" si="128"/>
        <v>146.68366983386093</v>
      </c>
      <c r="P537" s="42">
        <f t="shared" si="122"/>
        <v>10.172217991997863</v>
      </c>
      <c r="Q537" s="25"/>
      <c r="R537" s="41">
        <f t="shared" si="123"/>
        <v>13.191719327709954</v>
      </c>
      <c r="S537" s="41"/>
      <c r="T537" s="40">
        <f t="shared" si="124"/>
        <v>7.3754825935587423E-2</v>
      </c>
      <c r="U537" s="15">
        <f t="shared" si="129"/>
        <v>1.0029888267502722</v>
      </c>
      <c r="V537" s="15">
        <f t="shared" si="137"/>
        <v>7.3004928978372465</v>
      </c>
      <c r="W537" s="13">
        <f t="shared" si="130"/>
        <v>4.3359350795322271E-2</v>
      </c>
      <c r="X537" s="13">
        <f t="shared" si="131"/>
        <v>-6.7650081812419272E-3</v>
      </c>
      <c r="Y537" s="13">
        <f t="shared" si="132"/>
        <v>5.0124358976564198E-2</v>
      </c>
      <c r="AB537" s="39"/>
      <c r="AC537" s="39"/>
    </row>
    <row r="538" spans="1:29">
      <c r="A538" s="60">
        <v>1915.01</v>
      </c>
      <c r="B538" s="61">
        <f t="shared" si="133"/>
        <v>1915</v>
      </c>
      <c r="C538" s="61">
        <v>1</v>
      </c>
      <c r="D538" s="59">
        <f t="shared" si="134"/>
        <v>5480</v>
      </c>
      <c r="E538" s="26">
        <v>7.48</v>
      </c>
      <c r="F538" s="24">
        <v>0.42080000000000001</v>
      </c>
      <c r="G538" s="26">
        <v>0.55000000000000004</v>
      </c>
      <c r="H538" s="26">
        <v>10.1</v>
      </c>
      <c r="I538" s="24">
        <f t="shared" si="135"/>
        <v>1915.0416666666267</v>
      </c>
      <c r="J538" s="15">
        <v>4.24</v>
      </c>
      <c r="K538" s="24">
        <f t="shared" si="125"/>
        <v>232.88720792079215</v>
      </c>
      <c r="L538" s="24">
        <f t="shared" si="126"/>
        <v>13.101462178217822</v>
      </c>
      <c r="M538" s="23">
        <f t="shared" si="136"/>
        <v>2119.8799186784372</v>
      </c>
      <c r="N538" s="24">
        <f t="shared" si="127"/>
        <v>17.124059405940599</v>
      </c>
      <c r="O538" s="23">
        <f t="shared" si="128"/>
        <v>155.87352343223804</v>
      </c>
      <c r="P538" s="42">
        <f t="shared" si="122"/>
        <v>10.359834197757271</v>
      </c>
      <c r="Q538" s="25"/>
      <c r="R538" s="41">
        <f t="shared" si="123"/>
        <v>13.455503012706068</v>
      </c>
      <c r="S538" s="41"/>
      <c r="T538" s="40">
        <f t="shared" si="124"/>
        <v>7.1907823631394696E-2</v>
      </c>
      <c r="U538" s="15">
        <f t="shared" si="129"/>
        <v>1.0048142824374222</v>
      </c>
      <c r="V538" s="15">
        <f t="shared" si="137"/>
        <v>7.3223128063004754</v>
      </c>
      <c r="W538" s="13">
        <f t="shared" si="130"/>
        <v>4.5725557855251786E-2</v>
      </c>
      <c r="X538" s="13">
        <f t="shared" si="131"/>
        <v>-6.6053778011641029E-3</v>
      </c>
      <c r="Y538" s="13">
        <f t="shared" si="132"/>
        <v>5.2330935656415889E-2</v>
      </c>
      <c r="AB538" s="39"/>
      <c r="AC538" s="39"/>
    </row>
    <row r="539" spans="1:29">
      <c r="A539" s="60">
        <v>1915.02</v>
      </c>
      <c r="B539" s="61">
        <f t="shared" si="133"/>
        <v>1915</v>
      </c>
      <c r="C539" s="61">
        <v>2</v>
      </c>
      <c r="D539" s="59">
        <f t="shared" si="134"/>
        <v>5511</v>
      </c>
      <c r="E539" s="26">
        <v>7.38</v>
      </c>
      <c r="F539" s="24">
        <v>0.42170000000000002</v>
      </c>
      <c r="G539" s="26">
        <v>0.57999999999999996</v>
      </c>
      <c r="H539" s="26">
        <v>10</v>
      </c>
      <c r="I539" s="24">
        <f t="shared" si="135"/>
        <v>1915.12499999996</v>
      </c>
      <c r="J539" s="15">
        <f>J538*11/12+J550*1/12</f>
        <v>4.2241666666666671</v>
      </c>
      <c r="K539" s="24">
        <f t="shared" si="125"/>
        <v>232.07148000000001</v>
      </c>
      <c r="L539" s="24">
        <f t="shared" si="126"/>
        <v>13.260778200000001</v>
      </c>
      <c r="M539" s="23">
        <f t="shared" si="136"/>
        <v>2122.5136380288295</v>
      </c>
      <c r="N539" s="24">
        <f t="shared" si="127"/>
        <v>18.238680000000002</v>
      </c>
      <c r="O539" s="23">
        <f t="shared" si="128"/>
        <v>166.81001491283484</v>
      </c>
      <c r="P539" s="42">
        <f t="shared" si="122"/>
        <v>10.329786209660693</v>
      </c>
      <c r="Q539" s="25"/>
      <c r="R539" s="41">
        <f t="shared" si="123"/>
        <v>13.435767253018039</v>
      </c>
      <c r="S539" s="41"/>
      <c r="T539" s="40">
        <f t="shared" si="124"/>
        <v>7.1334717986856977E-2</v>
      </c>
      <c r="U539" s="15">
        <f t="shared" si="129"/>
        <v>1.004802029369261</v>
      </c>
      <c r="V539" s="15">
        <f t="shared" si="137"/>
        <v>7.4311401331276112</v>
      </c>
      <c r="W539" s="13">
        <f t="shared" si="130"/>
        <v>4.7544296397374675E-2</v>
      </c>
      <c r="X539" s="13">
        <f t="shared" si="131"/>
        <v>-7.0536965882035396E-3</v>
      </c>
      <c r="Y539" s="13">
        <f t="shared" si="132"/>
        <v>5.4597992985578214E-2</v>
      </c>
      <c r="AB539" s="39"/>
      <c r="AC539" s="39"/>
    </row>
    <row r="540" spans="1:29">
      <c r="A540" s="60">
        <v>1915.03</v>
      </c>
      <c r="B540" s="61">
        <f t="shared" si="133"/>
        <v>1915</v>
      </c>
      <c r="C540" s="61">
        <v>3</v>
      </c>
      <c r="D540" s="59">
        <f t="shared" si="134"/>
        <v>5539</v>
      </c>
      <c r="E540" s="26">
        <v>7.57</v>
      </c>
      <c r="F540" s="24">
        <v>0.42249999999999999</v>
      </c>
      <c r="G540" s="26">
        <v>0.61</v>
      </c>
      <c r="H540" s="26">
        <v>9.9</v>
      </c>
      <c r="I540" s="24">
        <f t="shared" si="135"/>
        <v>1915.2083333332932</v>
      </c>
      <c r="J540" s="15">
        <f>J538*10/12+J550*2/12</f>
        <v>4.2083333333333339</v>
      </c>
      <c r="K540" s="24">
        <f t="shared" si="125"/>
        <v>240.45072727272731</v>
      </c>
      <c r="L540" s="24">
        <f t="shared" si="126"/>
        <v>13.420136363636363</v>
      </c>
      <c r="M540" s="23">
        <f t="shared" si="136"/>
        <v>2209.3781182489538</v>
      </c>
      <c r="N540" s="24">
        <f t="shared" si="127"/>
        <v>19.375818181818182</v>
      </c>
      <c r="O540" s="23">
        <f t="shared" si="128"/>
        <v>178.03443224991565</v>
      </c>
      <c r="P540" s="42">
        <f t="shared" si="122"/>
        <v>10.707013188682813</v>
      </c>
      <c r="Q540" s="25"/>
      <c r="R540" s="41">
        <f t="shared" si="123"/>
        <v>13.942381087442419</v>
      </c>
      <c r="S540" s="41"/>
      <c r="T540" s="40">
        <f t="shared" si="124"/>
        <v>6.8208639007930921E-2</v>
      </c>
      <c r="U540" s="15">
        <f t="shared" si="129"/>
        <v>1.0047897772647538</v>
      </c>
      <c r="V540" s="15">
        <f t="shared" si="137"/>
        <v>7.542247157872711</v>
      </c>
      <c r="W540" s="13">
        <f t="shared" si="130"/>
        <v>4.0445368556087713E-2</v>
      </c>
      <c r="X540" s="13">
        <f t="shared" si="131"/>
        <v>-8.6617252536855815E-3</v>
      </c>
      <c r="Y540" s="13">
        <f t="shared" si="132"/>
        <v>4.9107093809773295E-2</v>
      </c>
      <c r="AB540" s="39"/>
      <c r="AC540" s="39"/>
    </row>
    <row r="541" spans="1:29">
      <c r="A541" s="60">
        <v>1915.04</v>
      </c>
      <c r="B541" s="61">
        <f t="shared" si="133"/>
        <v>1915</v>
      </c>
      <c r="C541" s="61">
        <v>4</v>
      </c>
      <c r="D541" s="59">
        <f t="shared" si="134"/>
        <v>5570</v>
      </c>
      <c r="E541" s="26">
        <v>8.14</v>
      </c>
      <c r="F541" s="24">
        <v>0.42330000000000001</v>
      </c>
      <c r="G541" s="26">
        <v>0.64</v>
      </c>
      <c r="H541" s="26">
        <v>10</v>
      </c>
      <c r="I541" s="24">
        <f t="shared" si="135"/>
        <v>1915.2916666666265</v>
      </c>
      <c r="J541" s="15">
        <f>J538*9/12+J550*3/12</f>
        <v>4.1924999999999999</v>
      </c>
      <c r="K541" s="24">
        <f t="shared" si="125"/>
        <v>255.97044000000005</v>
      </c>
      <c r="L541" s="24">
        <f t="shared" si="126"/>
        <v>13.311091800000003</v>
      </c>
      <c r="M541" s="23">
        <f t="shared" si="136"/>
        <v>2362.1731781652629</v>
      </c>
      <c r="N541" s="24">
        <f t="shared" si="127"/>
        <v>20.125440000000005</v>
      </c>
      <c r="O541" s="23">
        <f t="shared" si="128"/>
        <v>185.72368968375531</v>
      </c>
      <c r="P541" s="42">
        <f t="shared" si="122"/>
        <v>11.40112378900019</v>
      </c>
      <c r="Q541" s="25"/>
      <c r="R541" s="41">
        <f t="shared" si="123"/>
        <v>14.855567969356288</v>
      </c>
      <c r="S541" s="41"/>
      <c r="T541" s="40">
        <f t="shared" si="124"/>
        <v>6.3703423729853131E-2</v>
      </c>
      <c r="U541" s="15">
        <f t="shared" si="129"/>
        <v>1.0047775261250353</v>
      </c>
      <c r="V541" s="15">
        <f t="shared" si="137"/>
        <v>7.5025891134162972</v>
      </c>
      <c r="W541" s="13">
        <f t="shared" si="130"/>
        <v>3.3483833698883858E-2</v>
      </c>
      <c r="X541" s="13">
        <f t="shared" si="131"/>
        <v>-7.1251634677615971E-3</v>
      </c>
      <c r="Y541" s="13">
        <f t="shared" si="132"/>
        <v>4.0608997166645455E-2</v>
      </c>
      <c r="AB541" s="39"/>
      <c r="AC541" s="39"/>
    </row>
    <row r="542" spans="1:29">
      <c r="A542" s="60">
        <v>1915.05</v>
      </c>
      <c r="B542" s="61">
        <f t="shared" si="133"/>
        <v>1915</v>
      </c>
      <c r="C542" s="61">
        <v>5</v>
      </c>
      <c r="D542" s="59">
        <f t="shared" si="134"/>
        <v>5600</v>
      </c>
      <c r="E542" s="26">
        <v>7.95</v>
      </c>
      <c r="F542" s="24">
        <v>0.42420000000000002</v>
      </c>
      <c r="G542" s="26">
        <v>0.67</v>
      </c>
      <c r="H542" s="26">
        <v>10.1</v>
      </c>
      <c r="I542" s="24">
        <f t="shared" si="135"/>
        <v>1915.3749999999598</v>
      </c>
      <c r="J542" s="15">
        <f>J538*8/12+J550*4/12</f>
        <v>4.1766666666666667</v>
      </c>
      <c r="K542" s="24">
        <f t="shared" si="125"/>
        <v>247.520495049505</v>
      </c>
      <c r="L542" s="24">
        <f t="shared" si="126"/>
        <v>13.207320000000005</v>
      </c>
      <c r="M542" s="23">
        <f t="shared" si="136"/>
        <v>2294.351276943341</v>
      </c>
      <c r="N542" s="24">
        <f t="shared" si="127"/>
        <v>20.860217821782182</v>
      </c>
      <c r="O542" s="23">
        <f t="shared" si="128"/>
        <v>193.36042208201741</v>
      </c>
      <c r="P542" s="42">
        <f t="shared" si="122"/>
        <v>11.026929876471321</v>
      </c>
      <c r="Q542" s="25"/>
      <c r="R542" s="41">
        <f t="shared" si="123"/>
        <v>14.376666202260205</v>
      </c>
      <c r="S542" s="41"/>
      <c r="T542" s="40">
        <f t="shared" si="124"/>
        <v>6.9016953859026925E-2</v>
      </c>
      <c r="U542" s="15">
        <f t="shared" si="129"/>
        <v>1.0047652759512427</v>
      </c>
      <c r="V542" s="15">
        <f t="shared" si="137"/>
        <v>7.463794979119851</v>
      </c>
      <c r="W542" s="13">
        <f t="shared" si="130"/>
        <v>3.964147928245465E-2</v>
      </c>
      <c r="X542" s="13">
        <f t="shared" si="131"/>
        <v>-6.7483709702291783E-3</v>
      </c>
      <c r="Y542" s="13">
        <f t="shared" si="132"/>
        <v>4.6389850252683829E-2</v>
      </c>
      <c r="AB542" s="39"/>
      <c r="AC542" s="39"/>
    </row>
    <row r="543" spans="1:29">
      <c r="A543" s="60">
        <v>1915.06</v>
      </c>
      <c r="B543" s="61">
        <f t="shared" si="133"/>
        <v>1915</v>
      </c>
      <c r="C543" s="61">
        <v>6</v>
      </c>
      <c r="D543" s="59">
        <f t="shared" si="134"/>
        <v>5631</v>
      </c>
      <c r="E543" s="26">
        <v>8.0399999999999991</v>
      </c>
      <c r="F543" s="24">
        <v>0.42499999999999999</v>
      </c>
      <c r="G543" s="26">
        <v>0.7</v>
      </c>
      <c r="H543" s="26">
        <v>10.1</v>
      </c>
      <c r="I543" s="24">
        <f t="shared" si="135"/>
        <v>1915.458333333293</v>
      </c>
      <c r="J543" s="15">
        <f>J538*7/12+J550*5/12</f>
        <v>4.1608333333333327</v>
      </c>
      <c r="K543" s="24">
        <f t="shared" si="125"/>
        <v>250.32261386138617</v>
      </c>
      <c r="L543" s="24">
        <f t="shared" si="126"/>
        <v>13.232227722772278</v>
      </c>
      <c r="M543" s="23">
        <f t="shared" si="136"/>
        <v>2330.5462315743648</v>
      </c>
      <c r="N543" s="24">
        <f t="shared" si="127"/>
        <v>21.794257425742575</v>
      </c>
      <c r="O543" s="23">
        <f t="shared" si="128"/>
        <v>202.90825399279296</v>
      </c>
      <c r="P543" s="42">
        <f t="shared" si="122"/>
        <v>11.154262189096348</v>
      </c>
      <c r="Q543" s="25"/>
      <c r="R543" s="41">
        <f t="shared" si="123"/>
        <v>14.548595263420415</v>
      </c>
      <c r="S543" s="41"/>
      <c r="T543" s="40">
        <f t="shared" si="124"/>
        <v>6.8140042135714521E-2</v>
      </c>
      <c r="U543" s="15">
        <f t="shared" si="129"/>
        <v>1.0047530267445139</v>
      </c>
      <c r="V543" s="15">
        <f t="shared" si="137"/>
        <v>7.4993620218388566</v>
      </c>
      <c r="W543" s="13">
        <f t="shared" si="130"/>
        <v>3.9124820483404932E-2</v>
      </c>
      <c r="X543" s="13">
        <f t="shared" si="131"/>
        <v>-7.9249485135145514E-3</v>
      </c>
      <c r="Y543" s="13">
        <f t="shared" si="132"/>
        <v>4.7049768996919483E-2</v>
      </c>
      <c r="AB543" s="39"/>
      <c r="AC543" s="39"/>
    </row>
    <row r="544" spans="1:29">
      <c r="A544" s="60">
        <v>1915.07</v>
      </c>
      <c r="B544" s="61">
        <f t="shared" si="133"/>
        <v>1915</v>
      </c>
      <c r="C544" s="61">
        <v>7</v>
      </c>
      <c r="D544" s="59">
        <f t="shared" si="134"/>
        <v>5661</v>
      </c>
      <c r="E544" s="26">
        <v>8.01</v>
      </c>
      <c r="F544" s="24">
        <v>0.42580000000000001</v>
      </c>
      <c r="G544" s="26">
        <v>0.73</v>
      </c>
      <c r="H544" s="26">
        <v>10.1</v>
      </c>
      <c r="I544" s="24">
        <f t="shared" si="135"/>
        <v>1915.5416666666263</v>
      </c>
      <c r="J544" s="15">
        <f>J538*6/12+J550*6/12</f>
        <v>4.1449999999999996</v>
      </c>
      <c r="K544" s="24">
        <f t="shared" si="125"/>
        <v>249.3885742574258</v>
      </c>
      <c r="L544" s="24">
        <f t="shared" si="126"/>
        <v>13.257135445544558</v>
      </c>
      <c r="M544" s="23">
        <f t="shared" si="136"/>
        <v>2332.1356795639754</v>
      </c>
      <c r="N544" s="24">
        <f t="shared" si="127"/>
        <v>22.728297029702976</v>
      </c>
      <c r="O544" s="23">
        <f t="shared" si="128"/>
        <v>212.54170363067442</v>
      </c>
      <c r="P544" s="42">
        <f t="shared" si="122"/>
        <v>11.11362939394961</v>
      </c>
      <c r="Q544" s="25"/>
      <c r="R544" s="41">
        <f t="shared" si="123"/>
        <v>14.499550030038982</v>
      </c>
      <c r="S544" s="41"/>
      <c r="T544" s="40">
        <f t="shared" si="124"/>
        <v>6.8626153573738274E-2</v>
      </c>
      <c r="U544" s="15">
        <f t="shared" si="129"/>
        <v>1.0047407785059888</v>
      </c>
      <c r="V544" s="15">
        <f t="shared" si="137"/>
        <v>7.5350066900954484</v>
      </c>
      <c r="W544" s="13">
        <f t="shared" si="130"/>
        <v>4.1173118926300045E-2</v>
      </c>
      <c r="X544" s="13">
        <f t="shared" si="131"/>
        <v>-9.0871284395922514E-3</v>
      </c>
      <c r="Y544" s="13">
        <f t="shared" si="132"/>
        <v>5.0260247365892297E-2</v>
      </c>
      <c r="AB544" s="39"/>
      <c r="AC544" s="39"/>
    </row>
    <row r="545" spans="1:29">
      <c r="A545" s="60">
        <v>1915.08</v>
      </c>
      <c r="B545" s="61">
        <f t="shared" si="133"/>
        <v>1915</v>
      </c>
      <c r="C545" s="61">
        <v>8</v>
      </c>
      <c r="D545" s="59">
        <f t="shared" si="134"/>
        <v>5692</v>
      </c>
      <c r="E545" s="26">
        <v>8.35</v>
      </c>
      <c r="F545" s="24">
        <v>0.42670000000000002</v>
      </c>
      <c r="G545" s="26">
        <v>0.76</v>
      </c>
      <c r="H545" s="26">
        <v>10.1</v>
      </c>
      <c r="I545" s="24">
        <f t="shared" si="135"/>
        <v>1915.6249999999595</v>
      </c>
      <c r="J545" s="15">
        <f>J538*5/12+J550*7/12</f>
        <v>4.1291666666666664</v>
      </c>
      <c r="K545" s="24">
        <f t="shared" si="125"/>
        <v>259.97435643564359</v>
      </c>
      <c r="L545" s="24">
        <f t="shared" si="126"/>
        <v>13.28515663366337</v>
      </c>
      <c r="M545" s="23">
        <f t="shared" si="136"/>
        <v>2441.4806220014593</v>
      </c>
      <c r="N545" s="24">
        <f t="shared" si="127"/>
        <v>23.662336633663369</v>
      </c>
      <c r="O545" s="23">
        <f t="shared" si="128"/>
        <v>222.21859553546219</v>
      </c>
      <c r="P545" s="42">
        <f t="shared" si="122"/>
        <v>11.584831641604605</v>
      </c>
      <c r="Q545" s="25"/>
      <c r="R545" s="41">
        <f t="shared" si="123"/>
        <v>15.113448857043233</v>
      </c>
      <c r="S545" s="41"/>
      <c r="T545" s="40">
        <f t="shared" si="124"/>
        <v>6.3959240859477712E-2</v>
      </c>
      <c r="U545" s="15">
        <f t="shared" si="129"/>
        <v>1.0047285312368082</v>
      </c>
      <c r="V545" s="15">
        <f t="shared" si="137"/>
        <v>7.5707284878543346</v>
      </c>
      <c r="W545" s="13">
        <f t="shared" si="130"/>
        <v>3.8253007101227254E-2</v>
      </c>
      <c r="X545" s="13">
        <f t="shared" si="131"/>
        <v>-9.1225166993306184E-3</v>
      </c>
      <c r="Y545" s="13">
        <f t="shared" si="132"/>
        <v>4.7375523800557873E-2</v>
      </c>
      <c r="AB545" s="39"/>
      <c r="AC545" s="39"/>
    </row>
    <row r="546" spans="1:29">
      <c r="A546" s="60">
        <v>1915.09</v>
      </c>
      <c r="B546" s="61">
        <f t="shared" si="133"/>
        <v>1915</v>
      </c>
      <c r="C546" s="61">
        <v>9</v>
      </c>
      <c r="D546" s="59">
        <f t="shared" si="134"/>
        <v>5723</v>
      </c>
      <c r="E546" s="26">
        <v>8.66</v>
      </c>
      <c r="F546" s="24">
        <v>0.42749999999999999</v>
      </c>
      <c r="G546" s="26">
        <v>0.79</v>
      </c>
      <c r="H546" s="26">
        <v>10.1</v>
      </c>
      <c r="I546" s="24">
        <f t="shared" si="135"/>
        <v>1915.7083333332928</v>
      </c>
      <c r="J546" s="15">
        <f>J538*4/12+J550*8/12</f>
        <v>4.1133333333333333</v>
      </c>
      <c r="K546" s="24">
        <f t="shared" si="125"/>
        <v>269.626099009901</v>
      </c>
      <c r="L546" s="24">
        <f t="shared" si="126"/>
        <v>13.310064356435646</v>
      </c>
      <c r="M546" s="23">
        <f t="shared" si="136"/>
        <v>2542.5389142145436</v>
      </c>
      <c r="N546" s="24">
        <f t="shared" si="127"/>
        <v>24.596376237623769</v>
      </c>
      <c r="O546" s="23">
        <f t="shared" si="128"/>
        <v>231.94061688562238</v>
      </c>
      <c r="P546" s="42">
        <f t="shared" si="122"/>
        <v>12.011570757825899</v>
      </c>
      <c r="Q546" s="25"/>
      <c r="R546" s="41">
        <f t="shared" si="123"/>
        <v>15.664883714157831</v>
      </c>
      <c r="S546" s="41"/>
      <c r="T546" s="40">
        <f t="shared" si="124"/>
        <v>6.2216271961368079E-2</v>
      </c>
      <c r="U546" s="15">
        <f t="shared" si="129"/>
        <v>1.0047162849381146</v>
      </c>
      <c r="V546" s="15">
        <f t="shared" si="137"/>
        <v>7.6065269139945473</v>
      </c>
      <c r="W546" s="13">
        <f t="shared" si="130"/>
        <v>3.6855850443499927E-2</v>
      </c>
      <c r="X546" s="13">
        <f t="shared" si="131"/>
        <v>-9.1578431390776371E-3</v>
      </c>
      <c r="Y546" s="13">
        <f t="shared" si="132"/>
        <v>4.6013693582577564E-2</v>
      </c>
      <c r="AB546" s="39"/>
      <c r="AC546" s="39"/>
    </row>
    <row r="547" spans="1:29">
      <c r="A547" s="60">
        <v>1915.1</v>
      </c>
      <c r="B547" s="61">
        <f t="shared" si="133"/>
        <v>1915</v>
      </c>
      <c r="C547" s="61">
        <v>10</v>
      </c>
      <c r="D547" s="59">
        <f t="shared" si="134"/>
        <v>5753</v>
      </c>
      <c r="E547" s="26">
        <v>9.14</v>
      </c>
      <c r="F547" s="24">
        <v>0.42830000000000001</v>
      </c>
      <c r="G547" s="26">
        <v>0.82</v>
      </c>
      <c r="H547" s="26">
        <v>10.199999999999999</v>
      </c>
      <c r="I547" s="24">
        <f t="shared" si="135"/>
        <v>1915.791666666626</v>
      </c>
      <c r="J547" s="15">
        <f>J538*3/12+J550*9/12</f>
        <v>4.0975000000000001</v>
      </c>
      <c r="K547" s="24">
        <f t="shared" si="125"/>
        <v>281.78082352941186</v>
      </c>
      <c r="L547" s="24">
        <f t="shared" si="126"/>
        <v>13.204237058823532</v>
      </c>
      <c r="M547" s="23">
        <f t="shared" si="136"/>
        <v>2667.532565616928</v>
      </c>
      <c r="N547" s="24">
        <f t="shared" si="127"/>
        <v>25.28011764705883</v>
      </c>
      <c r="O547" s="23">
        <f t="shared" si="128"/>
        <v>239.3191142019563</v>
      </c>
      <c r="P547" s="42">
        <f t="shared" si="122"/>
        <v>12.549076133220163</v>
      </c>
      <c r="Q547" s="25"/>
      <c r="R547" s="41">
        <f t="shared" si="123"/>
        <v>16.35409672119486</v>
      </c>
      <c r="S547" s="41"/>
      <c r="T547" s="40">
        <f t="shared" si="124"/>
        <v>5.9814212715783181E-2</v>
      </c>
      <c r="U547" s="15">
        <f t="shared" si="129"/>
        <v>1.0047040396110525</v>
      </c>
      <c r="V547" s="15">
        <f t="shared" si="137"/>
        <v>7.5674759577779298</v>
      </c>
      <c r="W547" s="13">
        <f t="shared" si="130"/>
        <v>3.5677532122647015E-2</v>
      </c>
      <c r="X547" s="13">
        <f t="shared" si="131"/>
        <v>-8.2164544190062028E-3</v>
      </c>
      <c r="Y547" s="13">
        <f t="shared" si="132"/>
        <v>4.3893986541653218E-2</v>
      </c>
      <c r="AB547" s="39"/>
      <c r="AC547" s="39"/>
    </row>
    <row r="548" spans="1:29">
      <c r="A548" s="60">
        <v>1915.11</v>
      </c>
      <c r="B548" s="61">
        <f t="shared" si="133"/>
        <v>1915</v>
      </c>
      <c r="C548" s="61">
        <v>11</v>
      </c>
      <c r="D548" s="59">
        <f t="shared" si="134"/>
        <v>5784</v>
      </c>
      <c r="E548" s="26">
        <v>9.4600000000000009</v>
      </c>
      <c r="F548" s="24">
        <v>0.42920000000000003</v>
      </c>
      <c r="G548" s="26">
        <v>0.85</v>
      </c>
      <c r="H548" s="26">
        <v>10.3</v>
      </c>
      <c r="I548" s="24">
        <f t="shared" si="135"/>
        <v>1915.8749999999593</v>
      </c>
      <c r="J548" s="15">
        <f>J538*2/12+J550*10/12</f>
        <v>4.081666666666667</v>
      </c>
      <c r="K548" s="24">
        <f t="shared" si="125"/>
        <v>288.81471844660194</v>
      </c>
      <c r="L548" s="24">
        <f t="shared" si="126"/>
        <v>13.103517669902914</v>
      </c>
      <c r="M548" s="23">
        <f t="shared" si="136"/>
        <v>2744.4575381030454</v>
      </c>
      <c r="N548" s="24">
        <f t="shared" si="127"/>
        <v>25.950582524271841</v>
      </c>
      <c r="O548" s="23">
        <f t="shared" si="128"/>
        <v>246.59502192257804</v>
      </c>
      <c r="P548" s="42">
        <f t="shared" si="122"/>
        <v>12.85771445355932</v>
      </c>
      <c r="Q548" s="25"/>
      <c r="R548" s="41">
        <f t="shared" si="123"/>
        <v>16.740136872288524</v>
      </c>
      <c r="S548" s="41"/>
      <c r="T548" s="40">
        <f t="shared" si="124"/>
        <v>5.7888719568749344E-2</v>
      </c>
      <c r="U548" s="15">
        <f t="shared" si="129"/>
        <v>1.0046917952567669</v>
      </c>
      <c r="V548" s="15">
        <f t="shared" si="137"/>
        <v>7.5292574152696927</v>
      </c>
      <c r="W548" s="13">
        <f t="shared" si="130"/>
        <v>3.4585380940313382E-2</v>
      </c>
      <c r="X548" s="13">
        <f t="shared" si="131"/>
        <v>-8.9507216159639968E-3</v>
      </c>
      <c r="Y548" s="13">
        <f t="shared" si="132"/>
        <v>4.3536102556277378E-2</v>
      </c>
      <c r="AB548" s="39"/>
      <c r="AC548" s="39"/>
    </row>
    <row r="549" spans="1:29">
      <c r="A549" s="60">
        <v>1915.12</v>
      </c>
      <c r="B549" s="61">
        <f t="shared" si="133"/>
        <v>1915</v>
      </c>
      <c r="C549" s="61">
        <v>12</v>
      </c>
      <c r="D549" s="59">
        <f t="shared" si="134"/>
        <v>5814</v>
      </c>
      <c r="E549" s="26">
        <v>9.48</v>
      </c>
      <c r="F549" s="24">
        <v>0.43</v>
      </c>
      <c r="G549" s="26">
        <v>0.88</v>
      </c>
      <c r="H549" s="26">
        <v>10.3</v>
      </c>
      <c r="I549" s="24">
        <f t="shared" si="135"/>
        <v>1915.9583333332926</v>
      </c>
      <c r="J549" s="15">
        <f>J538*1/12+J550*11/12</f>
        <v>4.065833333333333</v>
      </c>
      <c r="K549" s="24">
        <f t="shared" si="125"/>
        <v>289.42532038834958</v>
      </c>
      <c r="L549" s="24">
        <f t="shared" si="126"/>
        <v>13.127941747572816</v>
      </c>
      <c r="M549" s="23">
        <f t="shared" si="136"/>
        <v>2760.655446405804</v>
      </c>
      <c r="N549" s="24">
        <f t="shared" si="127"/>
        <v>26.866485436893203</v>
      </c>
      <c r="O549" s="23">
        <f t="shared" si="128"/>
        <v>256.26337477184671</v>
      </c>
      <c r="P549" s="42">
        <f t="shared" si="122"/>
        <v>12.878444602186001</v>
      </c>
      <c r="Q549" s="25"/>
      <c r="R549" s="41">
        <f t="shared" si="123"/>
        <v>16.749313030943114</v>
      </c>
      <c r="S549" s="41"/>
      <c r="T549" s="40">
        <f t="shared" si="124"/>
        <v>5.6769648712160455E-2</v>
      </c>
      <c r="U549" s="15">
        <f t="shared" si="129"/>
        <v>1.0046795518764049</v>
      </c>
      <c r="V549" s="15">
        <f t="shared" si="137"/>
        <v>7.5645831494976319</v>
      </c>
      <c r="W549" s="13">
        <f t="shared" si="130"/>
        <v>3.6643430275943745E-2</v>
      </c>
      <c r="X549" s="13">
        <f t="shared" si="131"/>
        <v>-8.4336202922336012E-3</v>
      </c>
      <c r="Y549" s="13">
        <f t="shared" si="132"/>
        <v>4.5077050568177346E-2</v>
      </c>
      <c r="AB549" s="39"/>
      <c r="AC549" s="39"/>
    </row>
    <row r="550" spans="1:29">
      <c r="A550" s="60">
        <v>1916.01</v>
      </c>
      <c r="B550" s="61">
        <f t="shared" si="133"/>
        <v>1916</v>
      </c>
      <c r="C550" s="61">
        <v>1</v>
      </c>
      <c r="D550" s="59">
        <f t="shared" si="134"/>
        <v>5845</v>
      </c>
      <c r="E550" s="26">
        <v>9.33</v>
      </c>
      <c r="F550" s="24">
        <v>0.44080000000000003</v>
      </c>
      <c r="G550" s="26">
        <v>0.93420000000000003</v>
      </c>
      <c r="H550" s="26">
        <v>10.4</v>
      </c>
      <c r="I550" s="24">
        <f t="shared" si="135"/>
        <v>1916.0416666666258</v>
      </c>
      <c r="J550" s="15">
        <v>4.05</v>
      </c>
      <c r="K550" s="24">
        <f t="shared" si="125"/>
        <v>282.10690384615384</v>
      </c>
      <c r="L550" s="24">
        <f t="shared" si="126"/>
        <v>13.328266153846156</v>
      </c>
      <c r="M550" s="23">
        <f t="shared" si="136"/>
        <v>2701.4436357360005</v>
      </c>
      <c r="N550" s="24">
        <f t="shared" si="127"/>
        <v>28.246974230769233</v>
      </c>
      <c r="O550" s="23">
        <f t="shared" si="128"/>
        <v>270.49181613125103</v>
      </c>
      <c r="P550" s="42">
        <f t="shared" si="122"/>
        <v>12.543563692516178</v>
      </c>
      <c r="Q550" s="25"/>
      <c r="R550" s="41">
        <f t="shared" si="123"/>
        <v>16.297027766820715</v>
      </c>
      <c r="S550" s="41"/>
      <c r="T550" s="40">
        <f t="shared" si="124"/>
        <v>5.9986791585310763E-2</v>
      </c>
      <c r="U550" s="15">
        <f t="shared" si="129"/>
        <v>1.0021524623582816</v>
      </c>
      <c r="V550" s="15">
        <f t="shared" si="137"/>
        <v>7.5269052586847662</v>
      </c>
      <c r="W550" s="13">
        <f t="shared" si="130"/>
        <v>4.088256566064663E-2</v>
      </c>
      <c r="X550" s="13">
        <f t="shared" si="131"/>
        <v>-7.5102573656017357E-3</v>
      </c>
      <c r="Y550" s="13">
        <f t="shared" si="132"/>
        <v>4.8392823026248366E-2</v>
      </c>
      <c r="AB550" s="39"/>
      <c r="AC550" s="39"/>
    </row>
    <row r="551" spans="1:29">
      <c r="A551" s="60">
        <v>1916.02</v>
      </c>
      <c r="B551" s="61">
        <f t="shared" si="133"/>
        <v>1916</v>
      </c>
      <c r="C551" s="61">
        <v>2</v>
      </c>
      <c r="D551" s="59">
        <f t="shared" si="134"/>
        <v>5876</v>
      </c>
      <c r="E551" s="26">
        <v>9.1999999999999993</v>
      </c>
      <c r="F551" s="24">
        <v>0.45169999999999999</v>
      </c>
      <c r="G551" s="26">
        <v>0.98829999999999996</v>
      </c>
      <c r="H551" s="26">
        <v>10.4</v>
      </c>
      <c r="I551" s="24">
        <f t="shared" si="135"/>
        <v>1916.1249999999591</v>
      </c>
      <c r="J551" s="15">
        <f>J550*11/12+J562*1/12</f>
        <v>4.0649999999999995</v>
      </c>
      <c r="K551" s="24">
        <f t="shared" si="125"/>
        <v>278.17615384615385</v>
      </c>
      <c r="L551" s="24">
        <f t="shared" si="126"/>
        <v>13.657844423076924</v>
      </c>
      <c r="M551" s="23">
        <f t="shared" si="136"/>
        <v>2674.7018531217973</v>
      </c>
      <c r="N551" s="24">
        <f t="shared" si="127"/>
        <v>29.882770961538462</v>
      </c>
      <c r="O551" s="23">
        <f t="shared" si="128"/>
        <v>287.32693928698609</v>
      </c>
      <c r="P551" s="42">
        <f t="shared" si="122"/>
        <v>12.354652326458806</v>
      </c>
      <c r="Q551" s="25"/>
      <c r="R551" s="41">
        <f t="shared" si="123"/>
        <v>16.034835612136884</v>
      </c>
      <c r="S551" s="41"/>
      <c r="T551" s="40">
        <f t="shared" si="124"/>
        <v>6.1055799767671365E-2</v>
      </c>
      <c r="U551" s="15">
        <f t="shared" si="129"/>
        <v>1.002165815139745</v>
      </c>
      <c r="V551" s="15">
        <f t="shared" si="137"/>
        <v>7.5431066389284371</v>
      </c>
      <c r="W551" s="13">
        <f t="shared" si="130"/>
        <v>4.2503961003233393E-2</v>
      </c>
      <c r="X551" s="13">
        <f t="shared" si="131"/>
        <v>-7.1870378425568093E-3</v>
      </c>
      <c r="Y551" s="13">
        <f t="shared" si="132"/>
        <v>4.9690998845790202E-2</v>
      </c>
      <c r="AB551" s="39"/>
      <c r="AC551" s="39"/>
    </row>
    <row r="552" spans="1:29">
      <c r="A552" s="60">
        <v>1916.03</v>
      </c>
      <c r="B552" s="61">
        <f t="shared" si="133"/>
        <v>1916</v>
      </c>
      <c r="C552" s="61">
        <v>3</v>
      </c>
      <c r="D552" s="59">
        <f t="shared" si="134"/>
        <v>5905</v>
      </c>
      <c r="E552" s="26">
        <v>9.17</v>
      </c>
      <c r="F552" s="24">
        <v>0.46250000000000002</v>
      </c>
      <c r="G552" s="26">
        <v>1.042</v>
      </c>
      <c r="H552" s="26">
        <v>10.5</v>
      </c>
      <c r="I552" s="24">
        <f t="shared" si="135"/>
        <v>1916.2083333332923</v>
      </c>
      <c r="J552" s="15">
        <f>J550*10/12+J562*2/12</f>
        <v>4.08</v>
      </c>
      <c r="K552" s="24">
        <f t="shared" si="125"/>
        <v>274.62840000000006</v>
      </c>
      <c r="L552" s="24">
        <f t="shared" si="126"/>
        <v>13.851214285714288</v>
      </c>
      <c r="M552" s="23">
        <f t="shared" si="136"/>
        <v>2651.6881572254588</v>
      </c>
      <c r="N552" s="24">
        <f t="shared" si="127"/>
        <v>31.206411428571435</v>
      </c>
      <c r="O552" s="23">
        <f t="shared" si="128"/>
        <v>301.31505559748399</v>
      </c>
      <c r="P552" s="42">
        <f t="shared" si="122"/>
        <v>12.177052795748487</v>
      </c>
      <c r="Q552" s="25"/>
      <c r="R552" s="41">
        <f t="shared" si="123"/>
        <v>15.786513243251891</v>
      </c>
      <c r="S552" s="41"/>
      <c r="T552" s="40">
        <f t="shared" si="124"/>
        <v>6.3063591449976891E-2</v>
      </c>
      <c r="U552" s="15">
        <f t="shared" si="129"/>
        <v>1.0021791670939835</v>
      </c>
      <c r="V552" s="15">
        <f t="shared" si="137"/>
        <v>7.4874489124069044</v>
      </c>
      <c r="W552" s="13">
        <f t="shared" si="130"/>
        <v>3.7131876005485953E-2</v>
      </c>
      <c r="X552" s="13">
        <f t="shared" si="131"/>
        <v>-5.3591637132331948E-3</v>
      </c>
      <c r="Y552" s="13">
        <f t="shared" si="132"/>
        <v>4.2491039718719148E-2</v>
      </c>
      <c r="AB552" s="39"/>
      <c r="AC552" s="39"/>
    </row>
    <row r="553" spans="1:29">
      <c r="A553" s="60">
        <v>1916.04</v>
      </c>
      <c r="B553" s="61">
        <f t="shared" si="133"/>
        <v>1916</v>
      </c>
      <c r="C553" s="61">
        <v>4</v>
      </c>
      <c r="D553" s="59">
        <f t="shared" si="134"/>
        <v>5936</v>
      </c>
      <c r="E553" s="26">
        <v>9.07</v>
      </c>
      <c r="F553" s="24">
        <v>0.4733</v>
      </c>
      <c r="G553" s="26">
        <v>1.097</v>
      </c>
      <c r="H553" s="26">
        <v>10.6</v>
      </c>
      <c r="I553" s="24">
        <f t="shared" si="135"/>
        <v>1916.2916666666256</v>
      </c>
      <c r="J553" s="15">
        <f>J550*9/12+J562*3/12</f>
        <v>4.0949999999999998</v>
      </c>
      <c r="K553" s="24">
        <f t="shared" si="125"/>
        <v>269.07096226415098</v>
      </c>
      <c r="L553" s="24">
        <f t="shared" si="126"/>
        <v>14.040935660377359</v>
      </c>
      <c r="M553" s="23">
        <f t="shared" si="136"/>
        <v>2609.32578709882</v>
      </c>
      <c r="N553" s="24">
        <f t="shared" si="127"/>
        <v>32.543643396226415</v>
      </c>
      <c r="O553" s="23">
        <f t="shared" si="128"/>
        <v>315.59320710555738</v>
      </c>
      <c r="P553" s="42">
        <f t="shared" si="122"/>
        <v>11.906481776593189</v>
      </c>
      <c r="Q553" s="25"/>
      <c r="R553" s="41">
        <f t="shared" si="123"/>
        <v>15.418161727089245</v>
      </c>
      <c r="S553" s="41"/>
      <c r="T553" s="40">
        <f t="shared" si="124"/>
        <v>6.5748722644587379E-2</v>
      </c>
      <c r="U553" s="15">
        <f t="shared" si="129"/>
        <v>1.0021925182219196</v>
      </c>
      <c r="V553" s="15">
        <f t="shared" si="137"/>
        <v>7.4329750758768292</v>
      </c>
      <c r="W553" s="13">
        <f t="shared" si="130"/>
        <v>3.5755982327787095E-2</v>
      </c>
      <c r="X553" s="13">
        <f t="shared" si="131"/>
        <v>-4.6561790108334833E-3</v>
      </c>
      <c r="Y553" s="13">
        <f t="shared" si="132"/>
        <v>4.0412161338620578E-2</v>
      </c>
      <c r="AB553" s="39"/>
      <c r="AC553" s="39"/>
    </row>
    <row r="554" spans="1:29">
      <c r="A554" s="60">
        <v>1916.05</v>
      </c>
      <c r="B554" s="61">
        <f t="shared" si="133"/>
        <v>1916</v>
      </c>
      <c r="C554" s="61">
        <v>5</v>
      </c>
      <c r="D554" s="59">
        <f t="shared" si="134"/>
        <v>5966</v>
      </c>
      <c r="E554" s="26">
        <v>9.27</v>
      </c>
      <c r="F554" s="24">
        <v>0.48420000000000002</v>
      </c>
      <c r="G554" s="26">
        <v>1.151</v>
      </c>
      <c r="H554" s="26">
        <v>10.7</v>
      </c>
      <c r="I554" s="24">
        <f t="shared" si="135"/>
        <v>1916.3749999999588</v>
      </c>
      <c r="J554" s="15">
        <f>J550*8/12+J562*4/12</f>
        <v>4.1099999999999994</v>
      </c>
      <c r="K554" s="24">
        <f t="shared" si="125"/>
        <v>272.43403738317761</v>
      </c>
      <c r="L554" s="24">
        <f t="shared" si="126"/>
        <v>14.230049719626171</v>
      </c>
      <c r="M554" s="23">
        <f t="shared" si="136"/>
        <v>2653.4390382621591</v>
      </c>
      <c r="N554" s="24">
        <f t="shared" si="127"/>
        <v>33.826491588785053</v>
      </c>
      <c r="O554" s="23">
        <f t="shared" si="128"/>
        <v>329.46152459975679</v>
      </c>
      <c r="P554" s="42">
        <f t="shared" si="122"/>
        <v>12.026256671905166</v>
      </c>
      <c r="Q554" s="25"/>
      <c r="R554" s="41">
        <f t="shared" si="123"/>
        <v>15.55319389347212</v>
      </c>
      <c r="S554" s="41"/>
      <c r="T554" s="40">
        <f t="shared" si="124"/>
        <v>6.4579620295515006E-2</v>
      </c>
      <c r="U554" s="15">
        <f t="shared" si="129"/>
        <v>1.002205868524475</v>
      </c>
      <c r="V554" s="15">
        <f t="shared" si="137"/>
        <v>7.3796526446020456</v>
      </c>
      <c r="W554" s="13">
        <f t="shared" si="130"/>
        <v>3.5794006515664556E-2</v>
      </c>
      <c r="X554" s="13">
        <f t="shared" si="131"/>
        <v>-2.8482834417464797E-3</v>
      </c>
      <c r="Y554" s="13">
        <f t="shared" si="132"/>
        <v>3.8642289957411036E-2</v>
      </c>
      <c r="AB554" s="39"/>
      <c r="AC554" s="39"/>
    </row>
    <row r="555" spans="1:29">
      <c r="A555" s="60">
        <v>1916.06</v>
      </c>
      <c r="B555" s="61">
        <f t="shared" si="133"/>
        <v>1916</v>
      </c>
      <c r="C555" s="61">
        <v>6</v>
      </c>
      <c r="D555" s="59">
        <f t="shared" si="134"/>
        <v>5997</v>
      </c>
      <c r="E555" s="26">
        <v>9.36</v>
      </c>
      <c r="F555" s="24">
        <v>0.495</v>
      </c>
      <c r="G555" s="26">
        <v>1.2050000000000001</v>
      </c>
      <c r="H555" s="26">
        <v>10.8</v>
      </c>
      <c r="I555" s="24">
        <f t="shared" si="135"/>
        <v>1916.4583333332921</v>
      </c>
      <c r="J555" s="15">
        <f>J550*7/12+J562*5/12</f>
        <v>4.125</v>
      </c>
      <c r="K555" s="24">
        <f t="shared" si="125"/>
        <v>272.53199999999998</v>
      </c>
      <c r="L555" s="24">
        <f t="shared" si="126"/>
        <v>14.412749999999999</v>
      </c>
      <c r="M555" s="23">
        <f t="shared" si="136"/>
        <v>2666.0912163444873</v>
      </c>
      <c r="N555" s="24">
        <f t="shared" si="127"/>
        <v>35.085583333333339</v>
      </c>
      <c r="O555" s="23">
        <f t="shared" si="128"/>
        <v>343.23076022383628</v>
      </c>
      <c r="P555" s="42">
        <f t="shared" si="122"/>
        <v>11.995961222946589</v>
      </c>
      <c r="Q555" s="25"/>
      <c r="R555" s="41">
        <f t="shared" si="123"/>
        <v>15.493035511158221</v>
      </c>
      <c r="S555" s="41"/>
      <c r="T555" s="40">
        <f t="shared" si="124"/>
        <v>6.5591255170429991E-2</v>
      </c>
      <c r="U555" s="15">
        <f t="shared" si="129"/>
        <v>1.0022192180025706</v>
      </c>
      <c r="V555" s="15">
        <f t="shared" si="137"/>
        <v>7.3274503437581417</v>
      </c>
      <c r="W555" s="13">
        <f t="shared" si="130"/>
        <v>4.1171911916072501E-2</v>
      </c>
      <c r="X555" s="13">
        <f t="shared" si="131"/>
        <v>-1.0460409510723023E-3</v>
      </c>
      <c r="Y555" s="13">
        <f t="shared" si="132"/>
        <v>4.2217952867144803E-2</v>
      </c>
      <c r="AB555" s="39"/>
      <c r="AC555" s="39"/>
    </row>
    <row r="556" spans="1:29">
      <c r="A556" s="60">
        <v>1916.07</v>
      </c>
      <c r="B556" s="61">
        <f t="shared" si="133"/>
        <v>1916</v>
      </c>
      <c r="C556" s="61">
        <v>7</v>
      </c>
      <c r="D556" s="59">
        <f t="shared" si="134"/>
        <v>6027</v>
      </c>
      <c r="E556" s="26">
        <v>9.23</v>
      </c>
      <c r="F556" s="24">
        <v>0.50580000000000003</v>
      </c>
      <c r="G556" s="26">
        <v>1.2589999999999999</v>
      </c>
      <c r="H556" s="26">
        <v>10.8</v>
      </c>
      <c r="I556" s="24">
        <f t="shared" si="135"/>
        <v>1916.5416666666254</v>
      </c>
      <c r="J556" s="15">
        <f>J550*6/12+J562*6/12</f>
        <v>4.1400000000000006</v>
      </c>
      <c r="K556" s="24">
        <f t="shared" si="125"/>
        <v>268.74683333333337</v>
      </c>
      <c r="L556" s="24">
        <f t="shared" si="126"/>
        <v>14.727210000000001</v>
      </c>
      <c r="M556" s="23">
        <f t="shared" si="136"/>
        <v>2641.0681273107416</v>
      </c>
      <c r="N556" s="24">
        <f t="shared" si="127"/>
        <v>36.657883333333331</v>
      </c>
      <c r="O556" s="23">
        <f t="shared" si="128"/>
        <v>360.24970447283022</v>
      </c>
      <c r="P556" s="42">
        <f t="shared" si="122"/>
        <v>11.79116527525456</v>
      </c>
      <c r="Q556" s="25"/>
      <c r="R556" s="41">
        <f t="shared" si="123"/>
        <v>15.208320664732778</v>
      </c>
      <c r="S556" s="41"/>
      <c r="T556" s="40">
        <f t="shared" si="124"/>
        <v>7.0364500962744186E-2</v>
      </c>
      <c r="U556" s="15">
        <f t="shared" si="129"/>
        <v>1.0022325666571259</v>
      </c>
      <c r="V556" s="15">
        <f t="shared" si="137"/>
        <v>7.3437115534739528</v>
      </c>
      <c r="W556" s="13">
        <f t="shared" si="130"/>
        <v>4.8102474134000817E-2</v>
      </c>
      <c r="X556" s="13">
        <f t="shared" si="131"/>
        <v>3.9863792948291454E-4</v>
      </c>
      <c r="Y556" s="13">
        <f t="shared" si="132"/>
        <v>4.7703836204517902E-2</v>
      </c>
      <c r="AB556" s="39"/>
      <c r="AC556" s="39"/>
    </row>
    <row r="557" spans="1:29">
      <c r="A557" s="60">
        <v>1916.08</v>
      </c>
      <c r="B557" s="61">
        <f t="shared" si="133"/>
        <v>1916</v>
      </c>
      <c r="C557" s="61">
        <v>8</v>
      </c>
      <c r="D557" s="59">
        <f t="shared" si="134"/>
        <v>6058</v>
      </c>
      <c r="E557" s="26">
        <v>9.3000000000000007</v>
      </c>
      <c r="F557" s="24">
        <v>0.51670000000000005</v>
      </c>
      <c r="G557" s="26">
        <v>1.3129999999999999</v>
      </c>
      <c r="H557" s="26">
        <v>10.9</v>
      </c>
      <c r="I557" s="24">
        <f t="shared" si="135"/>
        <v>1916.6249999999586</v>
      </c>
      <c r="J557" s="15">
        <f>J550*5/12+J562*7/12</f>
        <v>4.1550000000000002</v>
      </c>
      <c r="K557" s="24">
        <f t="shared" si="125"/>
        <v>268.30073394495417</v>
      </c>
      <c r="L557" s="24">
        <f t="shared" si="126"/>
        <v>14.906557981651378</v>
      </c>
      <c r="M557" s="23">
        <f t="shared" si="136"/>
        <v>2648.8918128791661</v>
      </c>
      <c r="N557" s="24">
        <f t="shared" si="127"/>
        <v>37.87944770642202</v>
      </c>
      <c r="O557" s="23">
        <f t="shared" si="128"/>
        <v>373.9779516462736</v>
      </c>
      <c r="P557" s="42">
        <f t="shared" si="122"/>
        <v>11.732082638874171</v>
      </c>
      <c r="Q557" s="25"/>
      <c r="R557" s="41">
        <f t="shared" si="123"/>
        <v>15.109356185858459</v>
      </c>
      <c r="S557" s="41"/>
      <c r="T557" s="40">
        <f t="shared" si="124"/>
        <v>6.9255463374402929E-2</v>
      </c>
      <c r="U557" s="15">
        <f t="shared" si="129"/>
        <v>1.0022459144890594</v>
      </c>
      <c r="V557" s="15">
        <f t="shared" si="137"/>
        <v>7.292582962706434</v>
      </c>
      <c r="W557" s="13">
        <f t="shared" si="130"/>
        <v>5.2914948266491457E-2</v>
      </c>
      <c r="X557" s="13">
        <f t="shared" si="131"/>
        <v>2.2011150961964709E-3</v>
      </c>
      <c r="Y557" s="13">
        <f t="shared" si="132"/>
        <v>5.0713833170294986E-2</v>
      </c>
      <c r="AB557" s="39"/>
      <c r="AC557" s="39"/>
    </row>
    <row r="558" spans="1:29">
      <c r="A558" s="60">
        <v>1916.09</v>
      </c>
      <c r="B558" s="61">
        <f t="shared" si="133"/>
        <v>1916</v>
      </c>
      <c r="C558" s="61">
        <v>9</v>
      </c>
      <c r="D558" s="59">
        <f t="shared" si="134"/>
        <v>6089</v>
      </c>
      <c r="E558" s="26">
        <v>9.68</v>
      </c>
      <c r="F558" s="24">
        <v>0.52749999999999997</v>
      </c>
      <c r="G558" s="26">
        <v>1.3680000000000001</v>
      </c>
      <c r="H558" s="26">
        <v>11.1</v>
      </c>
      <c r="I558" s="24">
        <f t="shared" si="135"/>
        <v>1916.7083333332919</v>
      </c>
      <c r="J558" s="15">
        <f>J550*4/12+J562*8/12</f>
        <v>4.17</v>
      </c>
      <c r="K558" s="24">
        <f t="shared" si="125"/>
        <v>274.23178378378384</v>
      </c>
      <c r="L558" s="24">
        <f t="shared" si="126"/>
        <v>14.943932432432435</v>
      </c>
      <c r="M558" s="23">
        <f t="shared" si="136"/>
        <v>2719.7430827821213</v>
      </c>
      <c r="N558" s="24">
        <f t="shared" si="127"/>
        <v>38.755070270270281</v>
      </c>
      <c r="O558" s="23">
        <f t="shared" si="128"/>
        <v>384.36038607912622</v>
      </c>
      <c r="P558" s="42">
        <f t="shared" si="122"/>
        <v>11.944552417504481</v>
      </c>
      <c r="Q558" s="25"/>
      <c r="R558" s="41">
        <f t="shared" si="123"/>
        <v>15.357396326406262</v>
      </c>
      <c r="S558" s="41"/>
      <c r="T558" s="40">
        <f t="shared" si="124"/>
        <v>6.8308113769912304E-2</v>
      </c>
      <c r="U558" s="15">
        <f t="shared" si="129"/>
        <v>1.0022592614992878</v>
      </c>
      <c r="V558" s="15">
        <f t="shared" si="137"/>
        <v>7.1772684807973866</v>
      </c>
      <c r="W558" s="13">
        <f t="shared" si="130"/>
        <v>5.1564873103982167E-2</v>
      </c>
      <c r="X558" s="13">
        <f t="shared" si="131"/>
        <v>3.7529242849765332E-3</v>
      </c>
      <c r="Y558" s="13">
        <f t="shared" si="132"/>
        <v>4.7811948819005634E-2</v>
      </c>
      <c r="AB558" s="39"/>
      <c r="AC558" s="39"/>
    </row>
    <row r="559" spans="1:29">
      <c r="A559" s="60">
        <v>1916.1</v>
      </c>
      <c r="B559" s="61">
        <f t="shared" si="133"/>
        <v>1916</v>
      </c>
      <c r="C559" s="61">
        <v>10</v>
      </c>
      <c r="D559" s="59">
        <f t="shared" si="134"/>
        <v>6119</v>
      </c>
      <c r="E559" s="26">
        <v>9.98</v>
      </c>
      <c r="F559" s="24">
        <v>0.5383</v>
      </c>
      <c r="G559" s="26">
        <v>1.4219999999999999</v>
      </c>
      <c r="H559" s="26">
        <v>11.3</v>
      </c>
      <c r="I559" s="24">
        <f t="shared" si="135"/>
        <v>1916.7916666666251</v>
      </c>
      <c r="J559" s="15">
        <f>J550*3/12+J562*9/12</f>
        <v>4.1850000000000005</v>
      </c>
      <c r="K559" s="24">
        <f t="shared" si="125"/>
        <v>277.72661946902662</v>
      </c>
      <c r="L559" s="24">
        <f t="shared" si="126"/>
        <v>14.97998389380531</v>
      </c>
      <c r="M559" s="23">
        <f t="shared" si="136"/>
        <v>2766.7843020760793</v>
      </c>
      <c r="N559" s="24">
        <f t="shared" si="127"/>
        <v>39.571869026548669</v>
      </c>
      <c r="O559" s="23">
        <f t="shared" si="128"/>
        <v>394.22517811144121</v>
      </c>
      <c r="P559" s="42">
        <f t="shared" si="122"/>
        <v>12.045741763370808</v>
      </c>
      <c r="Q559" s="25"/>
      <c r="R559" s="41">
        <f t="shared" si="123"/>
        <v>15.460165685093671</v>
      </c>
      <c r="S559" s="41"/>
      <c r="T559" s="40">
        <f t="shared" si="124"/>
        <v>6.7031488912358383E-2</v>
      </c>
      <c r="U559" s="15">
        <f t="shared" si="129"/>
        <v>1.0022726076887278</v>
      </c>
      <c r="V559" s="15">
        <f t="shared" si="137"/>
        <v>7.0661655096744918</v>
      </c>
      <c r="W559" s="13">
        <f t="shared" si="130"/>
        <v>4.7229253159363438E-2</v>
      </c>
      <c r="X559" s="13">
        <f t="shared" si="131"/>
        <v>5.2743940980803927E-3</v>
      </c>
      <c r="Y559" s="13">
        <f t="shared" si="132"/>
        <v>4.1954859061283045E-2</v>
      </c>
      <c r="AB559" s="39"/>
      <c r="AC559" s="39"/>
    </row>
    <row r="560" spans="1:29">
      <c r="A560" s="60">
        <v>1916.11</v>
      </c>
      <c r="B560" s="61">
        <f t="shared" si="133"/>
        <v>1916</v>
      </c>
      <c r="C560" s="61">
        <v>11</v>
      </c>
      <c r="D560" s="59">
        <f t="shared" si="134"/>
        <v>6150</v>
      </c>
      <c r="E560" s="26">
        <v>10.210000000000001</v>
      </c>
      <c r="F560" s="24">
        <v>0.54920000000000002</v>
      </c>
      <c r="G560" s="26">
        <v>1.476</v>
      </c>
      <c r="H560" s="26">
        <v>11.5</v>
      </c>
      <c r="I560" s="24">
        <f t="shared" si="135"/>
        <v>1916.8749999999584</v>
      </c>
      <c r="J560" s="15">
        <f>J550*2/12+J562*10/12</f>
        <v>4.2</v>
      </c>
      <c r="K560" s="24">
        <f t="shared" si="125"/>
        <v>279.1857913043479</v>
      </c>
      <c r="L560" s="24">
        <f t="shared" si="126"/>
        <v>15.01751582608696</v>
      </c>
      <c r="M560" s="23">
        <f t="shared" si="136"/>
        <v>2793.7883129363036</v>
      </c>
      <c r="N560" s="24">
        <f t="shared" si="127"/>
        <v>40.360257391304351</v>
      </c>
      <c r="O560" s="23">
        <f t="shared" si="128"/>
        <v>403.88164053809828</v>
      </c>
      <c r="P560" s="42">
        <f t="shared" si="122"/>
        <v>12.053230403230508</v>
      </c>
      <c r="Q560" s="25"/>
      <c r="R560" s="41">
        <f t="shared" si="123"/>
        <v>15.442014290555155</v>
      </c>
      <c r="S560" s="41"/>
      <c r="T560" s="40">
        <f t="shared" si="124"/>
        <v>6.752161327959097E-2</v>
      </c>
      <c r="U560" s="15">
        <f t="shared" si="129"/>
        <v>1.0022859530582944</v>
      </c>
      <c r="V560" s="15">
        <f t="shared" si="137"/>
        <v>6.9590550164069658</v>
      </c>
      <c r="W560" s="13">
        <f t="shared" si="130"/>
        <v>4.7427884489694039E-2</v>
      </c>
      <c r="X560" s="13">
        <f t="shared" si="131"/>
        <v>6.7664898615287239E-3</v>
      </c>
      <c r="Y560" s="13">
        <f t="shared" si="132"/>
        <v>4.0661394628165315E-2</v>
      </c>
      <c r="AB560" s="39"/>
      <c r="AC560" s="39"/>
    </row>
    <row r="561" spans="1:29">
      <c r="A561" s="60">
        <v>1916.12</v>
      </c>
      <c r="B561" s="61">
        <f t="shared" si="133"/>
        <v>1916</v>
      </c>
      <c r="C561" s="61">
        <v>12</v>
      </c>
      <c r="D561" s="59">
        <f t="shared" si="134"/>
        <v>6180</v>
      </c>
      <c r="E561" s="26">
        <v>9.8000000000000007</v>
      </c>
      <c r="F561" s="24">
        <v>0.56000000000000005</v>
      </c>
      <c r="G561" s="26">
        <v>1.53</v>
      </c>
      <c r="H561" s="26">
        <v>11.6</v>
      </c>
      <c r="I561" s="24">
        <f t="shared" si="135"/>
        <v>1916.9583333332916</v>
      </c>
      <c r="J561" s="15">
        <f>J550*1/12+J562*11/12</f>
        <v>4.2149999999999999</v>
      </c>
      <c r="K561" s="24">
        <f t="shared" si="125"/>
        <v>265.66448275862075</v>
      </c>
      <c r="L561" s="24">
        <f t="shared" si="126"/>
        <v>15.180827586206899</v>
      </c>
      <c r="M561" s="23">
        <f t="shared" si="136"/>
        <v>2671.1411726940896</v>
      </c>
      <c r="N561" s="24">
        <f t="shared" si="127"/>
        <v>41.476189655172419</v>
      </c>
      <c r="O561" s="23">
        <f t="shared" si="128"/>
        <v>417.02510145122005</v>
      </c>
      <c r="P561" s="42">
        <f t="shared" si="122"/>
        <v>11.413559188849499</v>
      </c>
      <c r="Q561" s="25"/>
      <c r="R561" s="41">
        <f t="shared" si="123"/>
        <v>14.599793322642691</v>
      </c>
      <c r="S561" s="41"/>
      <c r="T561" s="40">
        <f t="shared" si="124"/>
        <v>7.1812050346403061E-2</v>
      </c>
      <c r="U561" s="15">
        <f t="shared" si="129"/>
        <v>1.0022992976089014</v>
      </c>
      <c r="V561" s="15">
        <f t="shared" si="137"/>
        <v>6.9148340973536584</v>
      </c>
      <c r="W561" s="13">
        <f t="shared" si="130"/>
        <v>5.4958154235523526E-2</v>
      </c>
      <c r="X561" s="13">
        <f t="shared" si="131"/>
        <v>7.9327507617692472E-3</v>
      </c>
      <c r="Y561" s="13">
        <f t="shared" si="132"/>
        <v>4.7025403473754279E-2</v>
      </c>
      <c r="AB561" s="39"/>
      <c r="AC561" s="39"/>
    </row>
    <row r="562" spans="1:29">
      <c r="A562" s="60">
        <v>1917.01</v>
      </c>
      <c r="B562" s="61">
        <f t="shared" si="133"/>
        <v>1917</v>
      </c>
      <c r="C562" s="61">
        <v>1</v>
      </c>
      <c r="D562" s="59">
        <f t="shared" si="134"/>
        <v>6211</v>
      </c>
      <c r="E562" s="26">
        <v>9.57</v>
      </c>
      <c r="F562" s="24">
        <v>0.57079999999999997</v>
      </c>
      <c r="G562" s="26">
        <v>1.5089999999999999</v>
      </c>
      <c r="H562" s="26">
        <v>11.7</v>
      </c>
      <c r="I562" s="24">
        <f t="shared" si="135"/>
        <v>1917.0416666666249</v>
      </c>
      <c r="J562" s="15">
        <v>4.2300000000000004</v>
      </c>
      <c r="K562" s="24">
        <f t="shared" si="125"/>
        <v>257.21215384615391</v>
      </c>
      <c r="L562" s="24">
        <f t="shared" si="126"/>
        <v>15.341347692307695</v>
      </c>
      <c r="M562" s="23">
        <f t="shared" si="136"/>
        <v>2599.0108872473193</v>
      </c>
      <c r="N562" s="24">
        <f t="shared" si="127"/>
        <v>40.557276923076927</v>
      </c>
      <c r="O562" s="23">
        <f t="shared" si="128"/>
        <v>409.81268849072143</v>
      </c>
      <c r="P562" s="42">
        <f t="shared" si="122"/>
        <v>10.992361427383432</v>
      </c>
      <c r="Q562" s="25"/>
      <c r="R562" s="41">
        <f t="shared" si="123"/>
        <v>14.041135988701299</v>
      </c>
      <c r="S562" s="41"/>
      <c r="T562" s="40">
        <f t="shared" si="124"/>
        <v>7.7000061756415786E-2</v>
      </c>
      <c r="U562" s="15">
        <f t="shared" si="129"/>
        <v>1.0012364045421127</v>
      </c>
      <c r="V562" s="15">
        <f t="shared" si="137"/>
        <v>6.8714963216044431</v>
      </c>
      <c r="W562" s="13">
        <f t="shared" si="130"/>
        <v>5.8801810018854095E-2</v>
      </c>
      <c r="X562" s="13">
        <f t="shared" si="131"/>
        <v>1.0236826164424118E-2</v>
      </c>
      <c r="Y562" s="13">
        <f t="shared" si="132"/>
        <v>4.8564983854429977E-2</v>
      </c>
      <c r="AB562" s="39"/>
      <c r="AC562" s="39"/>
    </row>
    <row r="563" spans="1:29">
      <c r="A563" s="60">
        <v>1917.02</v>
      </c>
      <c r="B563" s="61">
        <f t="shared" si="133"/>
        <v>1917</v>
      </c>
      <c r="C563" s="61">
        <v>2</v>
      </c>
      <c r="D563" s="59">
        <f t="shared" si="134"/>
        <v>6242</v>
      </c>
      <c r="E563" s="26">
        <v>9.0299999999999994</v>
      </c>
      <c r="F563" s="24">
        <v>0.58169999999999999</v>
      </c>
      <c r="G563" s="26">
        <v>1.488</v>
      </c>
      <c r="H563" s="26">
        <v>12</v>
      </c>
      <c r="I563" s="24">
        <f t="shared" si="135"/>
        <v>1917.1249999999582</v>
      </c>
      <c r="J563" s="15">
        <f>J562*11/12+J574*1/12</f>
        <v>4.2583333333333329</v>
      </c>
      <c r="K563" s="24">
        <f t="shared" si="125"/>
        <v>236.63115000000002</v>
      </c>
      <c r="L563" s="24">
        <f t="shared" si="126"/>
        <v>15.243448500000001</v>
      </c>
      <c r="M563" s="23">
        <f t="shared" si="136"/>
        <v>2403.8849509391366</v>
      </c>
      <c r="N563" s="24">
        <f t="shared" si="127"/>
        <v>38.993040000000001</v>
      </c>
      <c r="O563" s="23">
        <f t="shared" si="128"/>
        <v>396.12190553681455</v>
      </c>
      <c r="P563" s="42">
        <f t="shared" si="122"/>
        <v>10.063187738735733</v>
      </c>
      <c r="Q563" s="25"/>
      <c r="R563" s="41">
        <f t="shared" si="123"/>
        <v>12.842799550212746</v>
      </c>
      <c r="S563" s="41"/>
      <c r="T563" s="40">
        <f t="shared" si="124"/>
        <v>8.5531669734137644E-2</v>
      </c>
      <c r="U563" s="15">
        <f t="shared" si="129"/>
        <v>1.0012630192103369</v>
      </c>
      <c r="V563" s="15">
        <f t="shared" si="137"/>
        <v>6.7079924640958959</v>
      </c>
      <c r="W563" s="13">
        <f t="shared" si="130"/>
        <v>7.0221134272459684E-2</v>
      </c>
      <c r="X563" s="13">
        <f t="shared" si="131"/>
        <v>1.3541894569252699E-2</v>
      </c>
      <c r="Y563" s="13">
        <f t="shared" si="132"/>
        <v>5.6679239703206985E-2</v>
      </c>
      <c r="AB563" s="39"/>
      <c r="AC563" s="39"/>
    </row>
    <row r="564" spans="1:29">
      <c r="A564" s="60">
        <v>1917.03</v>
      </c>
      <c r="B564" s="61">
        <f t="shared" si="133"/>
        <v>1917</v>
      </c>
      <c r="C564" s="61">
        <v>3</v>
      </c>
      <c r="D564" s="59">
        <f t="shared" si="134"/>
        <v>6270</v>
      </c>
      <c r="E564" s="26">
        <v>9.31</v>
      </c>
      <c r="F564" s="24">
        <v>0.59250000000000003</v>
      </c>
      <c r="G564" s="26">
        <v>1.468</v>
      </c>
      <c r="H564" s="26">
        <v>12</v>
      </c>
      <c r="I564" s="24">
        <f t="shared" si="135"/>
        <v>1917.2083333332914</v>
      </c>
      <c r="J564" s="15">
        <f>J562*10/12+J574*2/12</f>
        <v>4.2866666666666671</v>
      </c>
      <c r="K564" s="24">
        <f t="shared" si="125"/>
        <v>243.96855000000005</v>
      </c>
      <c r="L564" s="24">
        <f t="shared" si="126"/>
        <v>15.526462500000003</v>
      </c>
      <c r="M564" s="23">
        <f t="shared" si="136"/>
        <v>2491.5681852376506</v>
      </c>
      <c r="N564" s="24">
        <f t="shared" si="127"/>
        <v>38.468940000000003</v>
      </c>
      <c r="O564" s="23">
        <f t="shared" si="128"/>
        <v>392.87025735003976</v>
      </c>
      <c r="P564" s="42">
        <f t="shared" si="122"/>
        <v>10.327157080107884</v>
      </c>
      <c r="Q564" s="25"/>
      <c r="R564" s="41">
        <f t="shared" si="123"/>
        <v>13.170393039784498</v>
      </c>
      <c r="S564" s="41"/>
      <c r="T564" s="40">
        <f t="shared" si="124"/>
        <v>8.3797745412941271E-2</v>
      </c>
      <c r="U564" s="15">
        <f t="shared" si="129"/>
        <v>1.0012896283886159</v>
      </c>
      <c r="V564" s="15">
        <f t="shared" si="137"/>
        <v>6.7164647874408443</v>
      </c>
      <c r="W564" s="13">
        <f t="shared" si="130"/>
        <v>6.9092717594199993E-2</v>
      </c>
      <c r="X564" s="13">
        <f t="shared" si="131"/>
        <v>1.4287155119889317E-2</v>
      </c>
      <c r="Y564" s="13">
        <f t="shared" si="132"/>
        <v>5.4805562474310676E-2</v>
      </c>
      <c r="AB564" s="39"/>
      <c r="AC564" s="39"/>
    </row>
    <row r="565" spans="1:29">
      <c r="A565" s="60">
        <v>1917.04</v>
      </c>
      <c r="B565" s="61">
        <f t="shared" si="133"/>
        <v>1917</v>
      </c>
      <c r="C565" s="61">
        <v>4</v>
      </c>
      <c r="D565" s="59">
        <f t="shared" si="134"/>
        <v>6301</v>
      </c>
      <c r="E565" s="26">
        <v>9.17</v>
      </c>
      <c r="F565" s="24">
        <v>0.60329999999999995</v>
      </c>
      <c r="G565" s="26">
        <v>1.4470000000000001</v>
      </c>
      <c r="H565" s="26">
        <v>12.6</v>
      </c>
      <c r="I565" s="24">
        <f t="shared" si="135"/>
        <v>1917.2916666666247</v>
      </c>
      <c r="J565" s="15">
        <f>J562*9/12+J574*3/12</f>
        <v>4.3150000000000013</v>
      </c>
      <c r="K565" s="24">
        <f t="shared" si="125"/>
        <v>228.85700000000003</v>
      </c>
      <c r="L565" s="24">
        <f t="shared" si="126"/>
        <v>15.056644285714286</v>
      </c>
      <c r="M565" s="23">
        <f t="shared" si="136"/>
        <v>2350.0530764812111</v>
      </c>
      <c r="N565" s="24">
        <f t="shared" si="127"/>
        <v>36.11298571428572</v>
      </c>
      <c r="O565" s="23">
        <f t="shared" si="128"/>
        <v>370.83171228662081</v>
      </c>
      <c r="P565" s="42">
        <f t="shared" si="122"/>
        <v>9.6445311972812391</v>
      </c>
      <c r="Q565" s="25"/>
      <c r="R565" s="41">
        <f t="shared" si="123"/>
        <v>12.29430325146132</v>
      </c>
      <c r="S565" s="41"/>
      <c r="T565" s="40">
        <f t="shared" si="124"/>
        <v>9.5404891435485473E-2</v>
      </c>
      <c r="U565" s="15">
        <f t="shared" si="129"/>
        <v>1.0013162320884976</v>
      </c>
      <c r="V565" s="15">
        <f t="shared" si="137"/>
        <v>6.4048824105732063</v>
      </c>
      <c r="W565" s="13">
        <f t="shared" si="130"/>
        <v>7.8422141814086244E-2</v>
      </c>
      <c r="X565" s="13">
        <f t="shared" si="131"/>
        <v>1.94069207356935E-2</v>
      </c>
      <c r="Y565" s="13">
        <f t="shared" si="132"/>
        <v>5.9015221078392743E-2</v>
      </c>
      <c r="AB565" s="39"/>
      <c r="AC565" s="39"/>
    </row>
    <row r="566" spans="1:29">
      <c r="A566" s="60">
        <v>1917.05</v>
      </c>
      <c r="B566" s="61">
        <f t="shared" si="133"/>
        <v>1917</v>
      </c>
      <c r="C566" s="61">
        <v>5</v>
      </c>
      <c r="D566" s="59">
        <f t="shared" si="134"/>
        <v>6331</v>
      </c>
      <c r="E566" s="26">
        <v>8.86</v>
      </c>
      <c r="F566" s="24">
        <v>0.61419999999999997</v>
      </c>
      <c r="G566" s="26">
        <v>1.4259999999999999</v>
      </c>
      <c r="H566" s="26">
        <v>12.8</v>
      </c>
      <c r="I566" s="24">
        <f t="shared" si="135"/>
        <v>1917.3749999999579</v>
      </c>
      <c r="J566" s="15">
        <f>J562*8/12+J574*4/12</f>
        <v>4.3433333333333337</v>
      </c>
      <c r="K566" s="24">
        <f t="shared" si="125"/>
        <v>217.66528124999999</v>
      </c>
      <c r="L566" s="24">
        <f t="shared" si="126"/>
        <v>15.089166562499999</v>
      </c>
      <c r="M566" s="23">
        <f t="shared" si="136"/>
        <v>2248.0413199939508</v>
      </c>
      <c r="N566" s="24">
        <f t="shared" si="127"/>
        <v>35.032809374999999</v>
      </c>
      <c r="O566" s="23">
        <f t="shared" si="128"/>
        <v>361.81793705545982</v>
      </c>
      <c r="P566" s="42">
        <f t="shared" si="122"/>
        <v>9.1389888133735813</v>
      </c>
      <c r="Q566" s="25"/>
      <c r="R566" s="41">
        <f t="shared" si="123"/>
        <v>11.651154264223983</v>
      </c>
      <c r="S566" s="41"/>
      <c r="T566" s="40">
        <f t="shared" si="124"/>
        <v>0.10030784408299677</v>
      </c>
      <c r="U566" s="15">
        <f t="shared" si="129"/>
        <v>1.0013428303215028</v>
      </c>
      <c r="V566" s="15">
        <f t="shared" si="137"/>
        <v>6.3131047110387266</v>
      </c>
      <c r="W566" s="13">
        <f t="shared" si="130"/>
        <v>8.6715488233132909E-2</v>
      </c>
      <c r="X566" s="13">
        <f t="shared" si="131"/>
        <v>2.0581622841253644E-2</v>
      </c>
      <c r="Y566" s="13">
        <f t="shared" si="132"/>
        <v>6.6133865391879265E-2</v>
      </c>
      <c r="AB566" s="39"/>
      <c r="AC566" s="39"/>
    </row>
    <row r="567" spans="1:29">
      <c r="A567" s="60">
        <v>1917.06</v>
      </c>
      <c r="B567" s="61">
        <f t="shared" si="133"/>
        <v>1917</v>
      </c>
      <c r="C567" s="61">
        <v>6</v>
      </c>
      <c r="D567" s="59">
        <f t="shared" si="134"/>
        <v>6362</v>
      </c>
      <c r="E567" s="26">
        <v>9.0399999999999991</v>
      </c>
      <c r="F567" s="24">
        <v>0.625</v>
      </c>
      <c r="G567" s="26">
        <v>1.405</v>
      </c>
      <c r="H567" s="26">
        <v>13</v>
      </c>
      <c r="I567" s="24">
        <f t="shared" si="135"/>
        <v>1917.4583333332912</v>
      </c>
      <c r="J567" s="15">
        <f>J562*7/12+J574*5/12</f>
        <v>4.371666666666667</v>
      </c>
      <c r="K567" s="24">
        <f t="shared" si="125"/>
        <v>218.67064615384618</v>
      </c>
      <c r="L567" s="24">
        <f t="shared" si="126"/>
        <v>15.118269230769233</v>
      </c>
      <c r="M567" s="23">
        <f t="shared" si="136"/>
        <v>2271.4364597366675</v>
      </c>
      <c r="N567" s="24">
        <f t="shared" si="127"/>
        <v>33.985869230769239</v>
      </c>
      <c r="O567" s="23">
        <f t="shared" si="128"/>
        <v>353.02745862057731</v>
      </c>
      <c r="P567" s="42">
        <f t="shared" si="122"/>
        <v>9.1482202595395865</v>
      </c>
      <c r="Q567" s="25"/>
      <c r="R567" s="41">
        <f t="shared" si="123"/>
        <v>11.666161646433139</v>
      </c>
      <c r="S567" s="41"/>
      <c r="T567" s="40">
        <f t="shared" si="124"/>
        <v>0.10044670647542243</v>
      </c>
      <c r="U567" s="15">
        <f t="shared" si="129"/>
        <v>1.0013694230991275</v>
      </c>
      <c r="V567" s="15">
        <f t="shared" si="137"/>
        <v>6.2243270296295696</v>
      </c>
      <c r="W567" s="13">
        <f t="shared" si="130"/>
        <v>8.6187226223925162E-2</v>
      </c>
      <c r="X567" s="13">
        <f t="shared" si="131"/>
        <v>2.1151300928393457E-2</v>
      </c>
      <c r="Y567" s="13">
        <f t="shared" si="132"/>
        <v>6.5035925295531705E-2</v>
      </c>
      <c r="AB567" s="39"/>
      <c r="AC567" s="39"/>
    </row>
    <row r="568" spans="1:29">
      <c r="A568" s="60">
        <v>1917.07</v>
      </c>
      <c r="B568" s="61">
        <f t="shared" si="133"/>
        <v>1917</v>
      </c>
      <c r="C568" s="61">
        <v>7</v>
      </c>
      <c r="D568" s="59">
        <f t="shared" si="134"/>
        <v>6392</v>
      </c>
      <c r="E568" s="26">
        <v>8.7899999999999991</v>
      </c>
      <c r="F568" s="24">
        <v>0.63580000000000003</v>
      </c>
      <c r="G568" s="26">
        <v>1.3839999999999999</v>
      </c>
      <c r="H568" s="26">
        <v>12.8</v>
      </c>
      <c r="I568" s="24">
        <f t="shared" si="135"/>
        <v>1917.5416666666245</v>
      </c>
      <c r="J568" s="15">
        <f>J562*6/12+J574*6/12</f>
        <v>4.4000000000000004</v>
      </c>
      <c r="K568" s="24">
        <f t="shared" si="125"/>
        <v>215.945578125</v>
      </c>
      <c r="L568" s="24">
        <f t="shared" si="126"/>
        <v>15.619817812500003</v>
      </c>
      <c r="M568" s="23">
        <f t="shared" si="136"/>
        <v>2256.6507521285712</v>
      </c>
      <c r="N568" s="24">
        <f t="shared" si="127"/>
        <v>34.000987500000001</v>
      </c>
      <c r="O568" s="23">
        <f t="shared" si="128"/>
        <v>355.31338349783192</v>
      </c>
      <c r="P568" s="42">
        <f t="shared" si="122"/>
        <v>9.0034723772288068</v>
      </c>
      <c r="Q568" s="25"/>
      <c r="R568" s="41">
        <f t="shared" si="123"/>
        <v>11.489562693980323</v>
      </c>
      <c r="S568" s="41"/>
      <c r="T568" s="40">
        <f t="shared" si="124"/>
        <v>0.10031754123277206</v>
      </c>
      <c r="U568" s="15">
        <f t="shared" si="129"/>
        <v>1.0013960104328399</v>
      </c>
      <c r="V568" s="15">
        <f t="shared" si="137"/>
        <v>6.3302390600723495</v>
      </c>
      <c r="W568" s="13">
        <f t="shared" si="130"/>
        <v>9.1595640648146404E-2</v>
      </c>
      <c r="X568" s="13">
        <f t="shared" si="131"/>
        <v>2.1474629807934686E-2</v>
      </c>
      <c r="Y568" s="13">
        <f t="shared" si="132"/>
        <v>7.0121010840211717E-2</v>
      </c>
      <c r="AB568" s="39"/>
      <c r="AC568" s="39"/>
    </row>
    <row r="569" spans="1:29">
      <c r="A569" s="60">
        <v>1917.08</v>
      </c>
      <c r="B569" s="61">
        <f t="shared" si="133"/>
        <v>1917</v>
      </c>
      <c r="C569" s="61">
        <v>8</v>
      </c>
      <c r="D569" s="59">
        <f t="shared" si="134"/>
        <v>6423</v>
      </c>
      <c r="E569" s="26">
        <v>8.5299999999999994</v>
      </c>
      <c r="F569" s="24">
        <v>0.64670000000000005</v>
      </c>
      <c r="G569" s="26">
        <v>1.363</v>
      </c>
      <c r="H569" s="26">
        <v>13</v>
      </c>
      <c r="I569" s="24">
        <f t="shared" si="135"/>
        <v>1917.6249999999577</v>
      </c>
      <c r="J569" s="15">
        <f>J562*5/12+J574*7/12</f>
        <v>4.4283333333333337</v>
      </c>
      <c r="K569" s="24">
        <f t="shared" si="125"/>
        <v>206.33413846153846</v>
      </c>
      <c r="L569" s="24">
        <f t="shared" si="126"/>
        <v>15.643175538461541</v>
      </c>
      <c r="M569" s="23">
        <f t="shared" si="136"/>
        <v>2169.8330576520598</v>
      </c>
      <c r="N569" s="24">
        <f t="shared" si="127"/>
        <v>32.969921538461541</v>
      </c>
      <c r="O569" s="23">
        <f t="shared" si="128"/>
        <v>346.71541120512984</v>
      </c>
      <c r="P569" s="42">
        <f t="shared" si="122"/>
        <v>8.5726804667537824</v>
      </c>
      <c r="Q569" s="25"/>
      <c r="R569" s="41">
        <f t="shared" si="123"/>
        <v>10.950858128288122</v>
      </c>
      <c r="S569" s="41"/>
      <c r="T569" s="40">
        <f t="shared" si="124"/>
        <v>0.10721879004303456</v>
      </c>
      <c r="U569" s="15">
        <f t="shared" si="129"/>
        <v>1.0014225923340829</v>
      </c>
      <c r="V569" s="15">
        <f t="shared" si="137"/>
        <v>6.2415518915373109</v>
      </c>
      <c r="W569" s="13">
        <f t="shared" si="130"/>
        <v>0.10264761118331633</v>
      </c>
      <c r="X569" s="13">
        <f t="shared" si="131"/>
        <v>2.3801300523448754E-2</v>
      </c>
      <c r="Y569" s="13">
        <f t="shared" si="132"/>
        <v>7.884631065986758E-2</v>
      </c>
      <c r="AB569" s="39"/>
      <c r="AC569" s="39"/>
    </row>
    <row r="570" spans="1:29">
      <c r="A570" s="60">
        <v>1917.09</v>
      </c>
      <c r="B570" s="61">
        <f t="shared" si="133"/>
        <v>1917</v>
      </c>
      <c r="C570" s="61">
        <v>9</v>
      </c>
      <c r="D570" s="59">
        <f t="shared" si="134"/>
        <v>6454</v>
      </c>
      <c r="E570" s="26">
        <v>8.1199999999999992</v>
      </c>
      <c r="F570" s="24">
        <v>0.65749999999999997</v>
      </c>
      <c r="G570" s="26">
        <v>1.343</v>
      </c>
      <c r="H570" s="26">
        <v>13.3</v>
      </c>
      <c r="I570" s="24">
        <f t="shared" si="135"/>
        <v>1917.708333333291</v>
      </c>
      <c r="J570" s="15">
        <f>J562*4/12+J574*8/12</f>
        <v>4.456666666666667</v>
      </c>
      <c r="K570" s="24">
        <f t="shared" si="125"/>
        <v>191.98610526315787</v>
      </c>
      <c r="L570" s="24">
        <f t="shared" si="126"/>
        <v>15.545672932330827</v>
      </c>
      <c r="M570" s="23">
        <f t="shared" si="136"/>
        <v>2032.570860657871</v>
      </c>
      <c r="N570" s="24">
        <f t="shared" si="127"/>
        <v>31.753366917293235</v>
      </c>
      <c r="O570" s="23">
        <f t="shared" si="128"/>
        <v>336.17520515560602</v>
      </c>
      <c r="P570" s="42">
        <f t="shared" si="122"/>
        <v>7.9508232642170631</v>
      </c>
      <c r="Q570" s="25"/>
      <c r="R570" s="41">
        <f t="shared" si="123"/>
        <v>10.172312597694528</v>
      </c>
      <c r="S570" s="41"/>
      <c r="T570" s="40">
        <f t="shared" si="124"/>
        <v>0.11842264421516827</v>
      </c>
      <c r="U570" s="15">
        <f t="shared" si="129"/>
        <v>1.0014491688142735</v>
      </c>
      <c r="V570" s="15">
        <f t="shared" si="137"/>
        <v>6.1094439082964591</v>
      </c>
      <c r="W570" s="13">
        <f t="shared" si="130"/>
        <v>0.11578614421476385</v>
      </c>
      <c r="X570" s="13">
        <f t="shared" si="131"/>
        <v>2.5691002334874646E-2</v>
      </c>
      <c r="Y570" s="13">
        <f t="shared" si="132"/>
        <v>9.0095141879889207E-2</v>
      </c>
      <c r="AB570" s="39"/>
      <c r="AC570" s="39"/>
    </row>
    <row r="571" spans="1:29">
      <c r="A571" s="60">
        <v>1917.1</v>
      </c>
      <c r="B571" s="61">
        <f t="shared" si="133"/>
        <v>1917</v>
      </c>
      <c r="C571" s="61">
        <v>10</v>
      </c>
      <c r="D571" s="59">
        <f t="shared" si="134"/>
        <v>6484</v>
      </c>
      <c r="E571" s="26">
        <v>7.68</v>
      </c>
      <c r="F571" s="24">
        <v>0.66830000000000001</v>
      </c>
      <c r="G571" s="26">
        <v>1.3220000000000001</v>
      </c>
      <c r="H571" s="26">
        <v>13.5</v>
      </c>
      <c r="I571" s="24">
        <f t="shared" si="135"/>
        <v>1917.7916666666242</v>
      </c>
      <c r="J571" s="15">
        <f>J562*3/12+J574*9/12</f>
        <v>4.4850000000000003</v>
      </c>
      <c r="K571" s="24">
        <f t="shared" si="125"/>
        <v>178.89280000000002</v>
      </c>
      <c r="L571" s="24">
        <f t="shared" si="126"/>
        <v>15.566934666666668</v>
      </c>
      <c r="M571" s="23">
        <f t="shared" si="136"/>
        <v>1907.6851079521791</v>
      </c>
      <c r="N571" s="24">
        <f t="shared" si="127"/>
        <v>30.793786666666669</v>
      </c>
      <c r="O571" s="23">
        <f t="shared" si="128"/>
        <v>328.38017092614331</v>
      </c>
      <c r="P571" s="42">
        <f t="shared" si="122"/>
        <v>7.3871337111081461</v>
      </c>
      <c r="Q571" s="25"/>
      <c r="R571" s="41">
        <f t="shared" si="123"/>
        <v>9.4718247309048635</v>
      </c>
      <c r="S571" s="41"/>
      <c r="T571" s="40">
        <f t="shared" si="124"/>
        <v>0.12822085584760268</v>
      </c>
      <c r="U571" s="15">
        <f t="shared" si="129"/>
        <v>1.001475739884802</v>
      </c>
      <c r="V571" s="15">
        <f t="shared" si="137"/>
        <v>6.0276560790826803</v>
      </c>
      <c r="W571" s="13">
        <f t="shared" si="130"/>
        <v>0.12092534378923614</v>
      </c>
      <c r="X571" s="13">
        <f t="shared" si="131"/>
        <v>2.6774482831725788E-2</v>
      </c>
      <c r="Y571" s="13">
        <f t="shared" si="132"/>
        <v>9.4150860957510352E-2</v>
      </c>
      <c r="AB571" s="39"/>
      <c r="AC571" s="39"/>
    </row>
    <row r="572" spans="1:29">
      <c r="A572" s="60">
        <v>1917.11</v>
      </c>
      <c r="B572" s="61">
        <f t="shared" si="133"/>
        <v>1917</v>
      </c>
      <c r="C572" s="61">
        <v>11</v>
      </c>
      <c r="D572" s="59">
        <f t="shared" si="134"/>
        <v>6515</v>
      </c>
      <c r="E572" s="26">
        <v>7.04</v>
      </c>
      <c r="F572" s="24">
        <v>0.67920000000000003</v>
      </c>
      <c r="G572" s="26">
        <v>1.3009999999999999</v>
      </c>
      <c r="H572" s="26">
        <v>13.5</v>
      </c>
      <c r="I572" s="24">
        <f t="shared" si="135"/>
        <v>1917.8749999999575</v>
      </c>
      <c r="J572" s="15">
        <f>J562*2/12+J574*10/12</f>
        <v>4.5133333333333336</v>
      </c>
      <c r="K572" s="24">
        <f t="shared" si="125"/>
        <v>163.98506666666668</v>
      </c>
      <c r="L572" s="24">
        <f t="shared" si="126"/>
        <v>15.820832000000003</v>
      </c>
      <c r="M572" s="23">
        <f t="shared" si="136"/>
        <v>1762.7705907673742</v>
      </c>
      <c r="N572" s="24">
        <f t="shared" si="127"/>
        <v>30.304626666666667</v>
      </c>
      <c r="O572" s="23">
        <f t="shared" si="128"/>
        <v>325.76200832220934</v>
      </c>
      <c r="P572" s="42">
        <f t="shared" si="122"/>
        <v>6.7530136047743072</v>
      </c>
      <c r="Q572" s="25"/>
      <c r="R572" s="41">
        <f t="shared" si="123"/>
        <v>8.6855669996580662</v>
      </c>
      <c r="S572" s="41"/>
      <c r="T572" s="40">
        <f t="shared" si="124"/>
        <v>0.1449824366717283</v>
      </c>
      <c r="U572" s="15">
        <f t="shared" si="129"/>
        <v>1.0015023055570336</v>
      </c>
      <c r="V572" s="15">
        <f t="shared" si="137"/>
        <v>6.0365513315704522</v>
      </c>
      <c r="W572" s="13">
        <f t="shared" si="130"/>
        <v>0.13343864585591159</v>
      </c>
      <c r="X572" s="13">
        <f t="shared" si="131"/>
        <v>2.7507078840413479E-2</v>
      </c>
      <c r="Y572" s="13">
        <f t="shared" si="132"/>
        <v>0.10593156701549811</v>
      </c>
      <c r="AB572" s="39"/>
      <c r="AC572" s="39"/>
    </row>
    <row r="573" spans="1:29">
      <c r="A573" s="60">
        <v>1917.12</v>
      </c>
      <c r="B573" s="61">
        <f t="shared" si="133"/>
        <v>1917</v>
      </c>
      <c r="C573" s="61">
        <v>12</v>
      </c>
      <c r="D573" s="59">
        <f t="shared" si="134"/>
        <v>6545</v>
      </c>
      <c r="E573" s="26">
        <v>6.8</v>
      </c>
      <c r="F573" s="24">
        <v>0.69</v>
      </c>
      <c r="G573" s="26">
        <v>1.28</v>
      </c>
      <c r="H573" s="26">
        <v>13.7</v>
      </c>
      <c r="I573" s="24">
        <f t="shared" si="135"/>
        <v>1917.9583333332907</v>
      </c>
      <c r="J573" s="15">
        <f>J562*1/12+J574*11/12</f>
        <v>4.541666666666667</v>
      </c>
      <c r="K573" s="24">
        <f t="shared" si="125"/>
        <v>156.08233576642337</v>
      </c>
      <c r="L573" s="24">
        <f t="shared" si="126"/>
        <v>15.837766423357666</v>
      </c>
      <c r="M573" s="23">
        <f t="shared" si="136"/>
        <v>1692.0069975896663</v>
      </c>
      <c r="N573" s="24">
        <f t="shared" si="127"/>
        <v>29.380204379562048</v>
      </c>
      <c r="O573" s="23">
        <f t="shared" si="128"/>
        <v>318.49543484040782</v>
      </c>
      <c r="P573" s="42">
        <f t="shared" si="122"/>
        <v>6.4125938981198196</v>
      </c>
      <c r="Q573" s="25"/>
      <c r="R573" s="41">
        <f t="shared" si="123"/>
        <v>8.2763996429386655</v>
      </c>
      <c r="S573" s="41"/>
      <c r="T573" s="40">
        <f t="shared" si="124"/>
        <v>0.15633999923668374</v>
      </c>
      <c r="U573" s="15">
        <f t="shared" si="129"/>
        <v>1.0015288658423072</v>
      </c>
      <c r="V573" s="15">
        <f t="shared" si="137"/>
        <v>5.957362848791683</v>
      </c>
      <c r="W573" s="13">
        <f t="shared" si="130"/>
        <v>0.14115126304508929</v>
      </c>
      <c r="X573" s="13">
        <f t="shared" si="131"/>
        <v>2.9157305756109198E-2</v>
      </c>
      <c r="Y573" s="13">
        <f t="shared" si="132"/>
        <v>0.11199395728898009</v>
      </c>
      <c r="AB573" s="39"/>
      <c r="AC573" s="39"/>
    </row>
    <row r="574" spans="1:29">
      <c r="A574" s="60">
        <v>1918.01</v>
      </c>
      <c r="B574" s="61">
        <f t="shared" si="133"/>
        <v>1918</v>
      </c>
      <c r="C574" s="61">
        <v>1</v>
      </c>
      <c r="D574" s="59">
        <f t="shared" si="134"/>
        <v>6576</v>
      </c>
      <c r="E574" s="26">
        <v>7.21</v>
      </c>
      <c r="F574" s="24">
        <v>0.68</v>
      </c>
      <c r="G574" s="26">
        <v>1.256</v>
      </c>
      <c r="H574" s="26">
        <v>14</v>
      </c>
      <c r="I574" s="24">
        <f t="shared" si="135"/>
        <v>1918.041666666624</v>
      </c>
      <c r="J574" s="15">
        <v>4.57</v>
      </c>
      <c r="K574" s="24">
        <f t="shared" si="125"/>
        <v>161.9469</v>
      </c>
      <c r="L574" s="24">
        <f t="shared" si="126"/>
        <v>15.273771428571433</v>
      </c>
      <c r="M574" s="23">
        <f t="shared" si="136"/>
        <v>1769.3795864850479</v>
      </c>
      <c r="N574" s="24">
        <f t="shared" si="127"/>
        <v>28.211554285714289</v>
      </c>
      <c r="O574" s="23">
        <f t="shared" si="128"/>
        <v>308.23034127950353</v>
      </c>
      <c r="P574" s="42">
        <f t="shared" si="122"/>
        <v>6.6406460286553495</v>
      </c>
      <c r="Q574" s="25"/>
      <c r="R574" s="41">
        <f t="shared" si="123"/>
        <v>8.5957930734445327</v>
      </c>
      <c r="S574" s="41"/>
      <c r="T574" s="40">
        <f t="shared" si="124"/>
        <v>0.15411544909528269</v>
      </c>
      <c r="U574" s="15">
        <f t="shared" si="129"/>
        <v>1.0042728992704246</v>
      </c>
      <c r="V574" s="15">
        <f t="shared" si="137"/>
        <v>5.8386179104179705</v>
      </c>
      <c r="W574" s="13">
        <f t="shared" si="130"/>
        <v>0.13693373732090275</v>
      </c>
      <c r="X574" s="13">
        <f t="shared" si="131"/>
        <v>3.1524590147336218E-2</v>
      </c>
      <c r="Y574" s="13">
        <f t="shared" si="132"/>
        <v>0.10540914717356653</v>
      </c>
      <c r="AB574" s="39"/>
      <c r="AC574" s="39"/>
    </row>
    <row r="575" spans="1:29">
      <c r="A575" s="60">
        <v>1918.02</v>
      </c>
      <c r="B575" s="61">
        <f t="shared" si="133"/>
        <v>1918</v>
      </c>
      <c r="C575" s="61">
        <v>2</v>
      </c>
      <c r="D575" s="59">
        <f t="shared" si="134"/>
        <v>6607</v>
      </c>
      <c r="E575" s="26">
        <v>7.43</v>
      </c>
      <c r="F575" s="24">
        <v>0.67</v>
      </c>
      <c r="G575" s="26">
        <v>1.232</v>
      </c>
      <c r="H575" s="26">
        <v>14.1</v>
      </c>
      <c r="I575" s="24">
        <f t="shared" si="135"/>
        <v>1918.1249999999573</v>
      </c>
      <c r="J575" s="15">
        <f>J574*11/12+J586*1/12</f>
        <v>4.5641666666666669</v>
      </c>
      <c r="K575" s="24">
        <f t="shared" si="125"/>
        <v>165.70480851063832</v>
      </c>
      <c r="L575" s="24">
        <f t="shared" si="126"/>
        <v>14.942425531914896</v>
      </c>
      <c r="M575" s="23">
        <f t="shared" si="136"/>
        <v>1824.0419593512804</v>
      </c>
      <c r="N575" s="24">
        <f t="shared" si="127"/>
        <v>27.476221276595748</v>
      </c>
      <c r="O575" s="23">
        <f t="shared" si="128"/>
        <v>302.45217953173318</v>
      </c>
      <c r="P575" s="42">
        <f t="shared" si="122"/>
        <v>6.7843435516302817</v>
      </c>
      <c r="Q575" s="25"/>
      <c r="R575" s="41">
        <f t="shared" si="123"/>
        <v>8.8052311600834123</v>
      </c>
      <c r="S575" s="41"/>
      <c r="T575" s="40">
        <f t="shared" si="124"/>
        <v>0.15289235664348771</v>
      </c>
      <c r="U575" s="15">
        <f t="shared" si="129"/>
        <v>1.0042681631239432</v>
      </c>
      <c r="V575" s="15">
        <f t="shared" si="137"/>
        <v>5.8219801640274875</v>
      </c>
      <c r="W575" s="13">
        <f t="shared" si="130"/>
        <v>0.13385817820459489</v>
      </c>
      <c r="X575" s="13">
        <f t="shared" si="131"/>
        <v>3.311026038935827E-2</v>
      </c>
      <c r="Y575" s="13">
        <f t="shared" si="132"/>
        <v>0.10074791781523662</v>
      </c>
      <c r="AB575" s="39"/>
      <c r="AC575" s="39"/>
    </row>
    <row r="576" spans="1:29">
      <c r="A576" s="60">
        <v>1918.03</v>
      </c>
      <c r="B576" s="61">
        <f t="shared" si="133"/>
        <v>1918</v>
      </c>
      <c r="C576" s="61">
        <v>3</v>
      </c>
      <c r="D576" s="59">
        <f t="shared" si="134"/>
        <v>6635</v>
      </c>
      <c r="E576" s="26">
        <v>7.28</v>
      </c>
      <c r="F576" s="24">
        <v>0.66</v>
      </c>
      <c r="G576" s="26">
        <v>1.208</v>
      </c>
      <c r="H576" s="26">
        <v>14</v>
      </c>
      <c r="I576" s="24">
        <f t="shared" si="135"/>
        <v>1918.2083333332905</v>
      </c>
      <c r="J576" s="15">
        <f>J574*10/12+J586*2/12</f>
        <v>4.5583333333333336</v>
      </c>
      <c r="K576" s="24">
        <f t="shared" si="125"/>
        <v>163.51920000000001</v>
      </c>
      <c r="L576" s="24">
        <f t="shared" si="126"/>
        <v>14.824542857142859</v>
      </c>
      <c r="M576" s="23">
        <f t="shared" si="136"/>
        <v>1813.5820379058562</v>
      </c>
      <c r="N576" s="24">
        <f t="shared" si="127"/>
        <v>27.133405714285715</v>
      </c>
      <c r="O576" s="23">
        <f t="shared" si="128"/>
        <v>300.93504145470797</v>
      </c>
      <c r="P576" s="42">
        <f t="shared" si="122"/>
        <v>6.6863557604558936</v>
      </c>
      <c r="Q576" s="25"/>
      <c r="R576" s="41">
        <f t="shared" si="123"/>
        <v>8.7019899189196046</v>
      </c>
      <c r="S576" s="41"/>
      <c r="T576" s="40">
        <f t="shared" si="124"/>
        <v>0.15436291759318099</v>
      </c>
      <c r="U576" s="15">
        <f t="shared" si="129"/>
        <v>1.0042634270244146</v>
      </c>
      <c r="V576" s="15">
        <f t="shared" si="137"/>
        <v>5.8885923916795742</v>
      </c>
      <c r="W576" s="13">
        <f t="shared" si="130"/>
        <v>0.14087057280347115</v>
      </c>
      <c r="X576" s="13">
        <f t="shared" si="131"/>
        <v>3.2028415220414663E-2</v>
      </c>
      <c r="Y576" s="13">
        <f t="shared" si="132"/>
        <v>0.10884215758305649</v>
      </c>
      <c r="AB576" s="39"/>
      <c r="AC576" s="39"/>
    </row>
    <row r="577" spans="1:29">
      <c r="A577" s="60">
        <v>1918.04</v>
      </c>
      <c r="B577" s="61">
        <f t="shared" si="133"/>
        <v>1918</v>
      </c>
      <c r="C577" s="61">
        <v>4</v>
      </c>
      <c r="D577" s="59">
        <f t="shared" si="134"/>
        <v>6666</v>
      </c>
      <c r="E577" s="26">
        <v>7.21</v>
      </c>
      <c r="F577" s="24">
        <v>0.65</v>
      </c>
      <c r="G577" s="26">
        <v>1.1830000000000001</v>
      </c>
      <c r="H577" s="26">
        <v>14.2</v>
      </c>
      <c r="I577" s="24">
        <f t="shared" si="135"/>
        <v>1918.2916666666238</v>
      </c>
      <c r="J577" s="15">
        <f>J574*9/12+J586*3/12</f>
        <v>4.5525000000000002</v>
      </c>
      <c r="K577" s="24">
        <f t="shared" si="125"/>
        <v>159.66595774647888</v>
      </c>
      <c r="L577" s="24">
        <f t="shared" si="126"/>
        <v>14.39429577464789</v>
      </c>
      <c r="M577" s="23">
        <f t="shared" si="136"/>
        <v>1784.1498086431641</v>
      </c>
      <c r="N577" s="24">
        <f t="shared" si="127"/>
        <v>26.197618309859163</v>
      </c>
      <c r="O577" s="23">
        <f t="shared" si="128"/>
        <v>292.73914335989787</v>
      </c>
      <c r="P577" s="42">
        <f t="shared" si="122"/>
        <v>6.5207277305471587</v>
      </c>
      <c r="Q577" s="25"/>
      <c r="R577" s="41">
        <f t="shared" si="123"/>
        <v>8.5097432226761818</v>
      </c>
      <c r="S577" s="41"/>
      <c r="T577" s="40">
        <f t="shared" si="124"/>
        <v>0.15854915404352551</v>
      </c>
      <c r="U577" s="15">
        <f t="shared" si="129"/>
        <v>1.0042586909718596</v>
      </c>
      <c r="V577" s="15">
        <f t="shared" si="137"/>
        <v>5.8304064548346712</v>
      </c>
      <c r="W577" s="13">
        <f t="shared" si="130"/>
        <v>0.15013607556016151</v>
      </c>
      <c r="X577" s="13">
        <f t="shared" si="131"/>
        <v>3.3148808797931251E-2</v>
      </c>
      <c r="Y577" s="13">
        <f t="shared" si="132"/>
        <v>0.11698726676223026</v>
      </c>
      <c r="AB577" s="39"/>
      <c r="AC577" s="39"/>
    </row>
    <row r="578" spans="1:29">
      <c r="A578" s="60">
        <v>1918.05</v>
      </c>
      <c r="B578" s="61">
        <f t="shared" si="133"/>
        <v>1918</v>
      </c>
      <c r="C578" s="61">
        <v>5</v>
      </c>
      <c r="D578" s="59">
        <f t="shared" si="134"/>
        <v>6696</v>
      </c>
      <c r="E578" s="26">
        <v>7.44</v>
      </c>
      <c r="F578" s="24">
        <v>0.64</v>
      </c>
      <c r="G578" s="26">
        <v>1.159</v>
      </c>
      <c r="H578" s="26">
        <v>14.5</v>
      </c>
      <c r="I578" s="24">
        <f t="shared" si="135"/>
        <v>1918.374999999957</v>
      </c>
      <c r="J578" s="15">
        <f>J574*8/12+J586*4/12</f>
        <v>4.5466666666666669</v>
      </c>
      <c r="K578" s="24">
        <f t="shared" si="125"/>
        <v>161.3505103448276</v>
      </c>
      <c r="L578" s="24">
        <f t="shared" si="126"/>
        <v>13.87961379310345</v>
      </c>
      <c r="M578" s="23">
        <f t="shared" si="136"/>
        <v>1815.8979875200034</v>
      </c>
      <c r="N578" s="24">
        <f t="shared" si="127"/>
        <v>25.13511310344828</v>
      </c>
      <c r="O578" s="23">
        <f t="shared" si="128"/>
        <v>282.87980746447369</v>
      </c>
      <c r="P578" s="42">
        <f t="shared" ref="P578:P641" si="138">K578/AVERAGE(N458:N577)</f>
        <v>6.5823632316210814</v>
      </c>
      <c r="Q578" s="25"/>
      <c r="R578" s="41">
        <f t="shared" ref="R578:R641" si="139">M578/AVERAGE(O458:O577)</f>
        <v>8.6117930242140588</v>
      </c>
      <c r="S578" s="41"/>
      <c r="T578" s="40">
        <f t="shared" ref="T578:T641" si="140">1/P578-(J578/100-(((H578/H458)^(1/10))-1))</f>
        <v>0.15937049095408246</v>
      </c>
      <c r="U578" s="15">
        <f t="shared" si="129"/>
        <v>1.0042539549662983</v>
      </c>
      <c r="V578" s="15">
        <f t="shared" si="137"/>
        <v>5.7340935330454679</v>
      </c>
      <c r="W578" s="13">
        <f t="shared" si="130"/>
        <v>0.15132497355288965</v>
      </c>
      <c r="X578" s="13">
        <f t="shared" si="131"/>
        <v>3.4365222142025864E-2</v>
      </c>
      <c r="Y578" s="13">
        <f t="shared" si="132"/>
        <v>0.11695975141086379</v>
      </c>
      <c r="AB578" s="39"/>
      <c r="AC578" s="39"/>
    </row>
    <row r="579" spans="1:29">
      <c r="A579" s="60">
        <v>1918.06</v>
      </c>
      <c r="B579" s="61">
        <f t="shared" si="133"/>
        <v>1918</v>
      </c>
      <c r="C579" s="61">
        <v>6</v>
      </c>
      <c r="D579" s="59">
        <f t="shared" si="134"/>
        <v>6727</v>
      </c>
      <c r="E579" s="26">
        <v>7.45</v>
      </c>
      <c r="F579" s="24">
        <v>0.63</v>
      </c>
      <c r="G579" s="26">
        <v>1.135</v>
      </c>
      <c r="H579" s="26">
        <v>14.7</v>
      </c>
      <c r="I579" s="24">
        <f t="shared" si="135"/>
        <v>1918.4583333332903</v>
      </c>
      <c r="J579" s="15">
        <f>J574*7/12+J586*5/12</f>
        <v>4.5408333333333335</v>
      </c>
      <c r="K579" s="24">
        <f t="shared" si="125"/>
        <v>159.36918367346942</v>
      </c>
      <c r="L579" s="24">
        <f t="shared" si="126"/>
        <v>13.476857142857146</v>
      </c>
      <c r="M579" s="23">
        <f t="shared" si="136"/>
        <v>1806.2388673546925</v>
      </c>
      <c r="N579" s="24">
        <f t="shared" si="127"/>
        <v>24.279734693877558</v>
      </c>
      <c r="O579" s="23">
        <f t="shared" si="128"/>
        <v>275.17867308021152</v>
      </c>
      <c r="P579" s="42">
        <f t="shared" si="138"/>
        <v>6.4962913186410542</v>
      </c>
      <c r="Q579" s="25"/>
      <c r="R579" s="41">
        <f t="shared" si="139"/>
        <v>8.5204377107995306</v>
      </c>
      <c r="S579" s="41"/>
      <c r="T579" s="40">
        <f t="shared" si="140"/>
        <v>0.16288504851967156</v>
      </c>
      <c r="U579" s="15">
        <f t="shared" si="129"/>
        <v>1.004249219007751</v>
      </c>
      <c r="V579" s="15">
        <f t="shared" si="137"/>
        <v>5.6801393589292513</v>
      </c>
      <c r="W579" s="13">
        <f t="shared" si="130"/>
        <v>0.14724108245885237</v>
      </c>
      <c r="X579" s="13">
        <f t="shared" si="131"/>
        <v>3.6047055497378633E-2</v>
      </c>
      <c r="Y579" s="13">
        <f t="shared" si="132"/>
        <v>0.11119402696147374</v>
      </c>
      <c r="AB579" s="39"/>
      <c r="AC579" s="39"/>
    </row>
    <row r="580" spans="1:29">
      <c r="A580" s="60">
        <v>1918.07</v>
      </c>
      <c r="B580" s="61">
        <f t="shared" si="133"/>
        <v>1918</v>
      </c>
      <c r="C580" s="61">
        <v>7</v>
      </c>
      <c r="D580" s="59">
        <f t="shared" si="134"/>
        <v>6757</v>
      </c>
      <c r="E580" s="26">
        <v>7.51</v>
      </c>
      <c r="F580" s="24">
        <v>0.62</v>
      </c>
      <c r="G580" s="26">
        <v>1.111</v>
      </c>
      <c r="H580" s="26">
        <v>15.1</v>
      </c>
      <c r="I580" s="24">
        <f t="shared" si="135"/>
        <v>1918.5416666666235</v>
      </c>
      <c r="J580" s="15">
        <f>J574*6/12+J586*6/12</f>
        <v>4.5350000000000001</v>
      </c>
      <c r="K580" s="24">
        <f t="shared" si="125"/>
        <v>156.39699337748348</v>
      </c>
      <c r="L580" s="24">
        <f t="shared" si="126"/>
        <v>12.911602649006623</v>
      </c>
      <c r="M580" s="23">
        <f t="shared" si="136"/>
        <v>1784.747683533596</v>
      </c>
      <c r="N580" s="24">
        <f t="shared" si="127"/>
        <v>23.136758940397353</v>
      </c>
      <c r="O580" s="23">
        <f t="shared" si="128"/>
        <v>264.02858540690079</v>
      </c>
      <c r="P580" s="42">
        <f t="shared" si="138"/>
        <v>6.3713240938489895</v>
      </c>
      <c r="Q580" s="25"/>
      <c r="R580" s="41">
        <f t="shared" si="139"/>
        <v>8.3767541875861795</v>
      </c>
      <c r="S580" s="41"/>
      <c r="T580" s="40">
        <f t="shared" si="140"/>
        <v>0.16764209330860852</v>
      </c>
      <c r="U580" s="15">
        <f t="shared" si="129"/>
        <v>1.004244483096238</v>
      </c>
      <c r="V580" s="15">
        <f t="shared" si="137"/>
        <v>5.5531688788993607</v>
      </c>
      <c r="W580" s="13">
        <f t="shared" si="130"/>
        <v>0.14986543186353507</v>
      </c>
      <c r="X580" s="13">
        <f t="shared" si="131"/>
        <v>3.849390218616433E-2</v>
      </c>
      <c r="Y580" s="13">
        <f t="shared" si="132"/>
        <v>0.11137152967737074</v>
      </c>
      <c r="AB580" s="39"/>
      <c r="AC580" s="39"/>
    </row>
    <row r="581" spans="1:29">
      <c r="A581" s="60">
        <v>1918.08</v>
      </c>
      <c r="B581" s="61">
        <f t="shared" si="133"/>
        <v>1918</v>
      </c>
      <c r="C581" s="61">
        <v>8</v>
      </c>
      <c r="D581" s="59">
        <f t="shared" si="134"/>
        <v>6788</v>
      </c>
      <c r="E581" s="26">
        <v>7.58</v>
      </c>
      <c r="F581" s="24">
        <v>0.61</v>
      </c>
      <c r="G581" s="26">
        <v>1.087</v>
      </c>
      <c r="H581" s="26">
        <v>15.4</v>
      </c>
      <c r="I581" s="24">
        <f t="shared" si="135"/>
        <v>1918.6249999999568</v>
      </c>
      <c r="J581" s="15">
        <f>J574*5/12+J586*7/12</f>
        <v>4.5291666666666668</v>
      </c>
      <c r="K581" s="24">
        <f t="shared" si="125"/>
        <v>154.77966233766236</v>
      </c>
      <c r="L581" s="24">
        <f t="shared" si="126"/>
        <v>12.455883116883118</v>
      </c>
      <c r="M581" s="23">
        <f t="shared" si="136"/>
        <v>1778.1364495648572</v>
      </c>
      <c r="N581" s="24">
        <f t="shared" si="127"/>
        <v>22.195975324675327</v>
      </c>
      <c r="O581" s="23">
        <f t="shared" si="128"/>
        <v>254.99133518166224</v>
      </c>
      <c r="P581" s="42">
        <f t="shared" si="138"/>
        <v>6.3030737609145921</v>
      </c>
      <c r="Q581" s="25"/>
      <c r="R581" s="41">
        <f t="shared" si="139"/>
        <v>8.3067830935781029</v>
      </c>
      <c r="S581" s="41"/>
      <c r="T581" s="40">
        <f t="shared" si="140"/>
        <v>0.17147949792457631</v>
      </c>
      <c r="U581" s="15">
        <f t="shared" si="129"/>
        <v>1.0042397472317799</v>
      </c>
      <c r="V581" s="15">
        <f t="shared" si="137"/>
        <v>5.4681014335116691</v>
      </c>
      <c r="W581" s="13">
        <f t="shared" si="130"/>
        <v>0.15436100616055981</v>
      </c>
      <c r="X581" s="13">
        <f t="shared" si="131"/>
        <v>4.0202616247487777E-2</v>
      </c>
      <c r="Y581" s="13">
        <f t="shared" si="132"/>
        <v>0.11415838991307203</v>
      </c>
      <c r="AB581" s="39"/>
      <c r="AC581" s="39"/>
    </row>
    <row r="582" spans="1:29">
      <c r="A582" s="60">
        <v>1918.09</v>
      </c>
      <c r="B582" s="61">
        <f t="shared" si="133"/>
        <v>1918</v>
      </c>
      <c r="C582" s="61">
        <v>9</v>
      </c>
      <c r="D582" s="59">
        <f t="shared" si="134"/>
        <v>6819</v>
      </c>
      <c r="E582" s="26">
        <v>7.54</v>
      </c>
      <c r="F582" s="24">
        <v>0.6</v>
      </c>
      <c r="G582" s="26">
        <v>1.0629999999999999</v>
      </c>
      <c r="H582" s="26">
        <v>15.7</v>
      </c>
      <c r="I582" s="24">
        <f t="shared" si="135"/>
        <v>1918.7083333332901</v>
      </c>
      <c r="J582" s="15">
        <f>J574*4/12+J586*8/12</f>
        <v>4.5233333333333334</v>
      </c>
      <c r="K582" s="24">
        <f t="shared" si="125"/>
        <v>151.02091719745223</v>
      </c>
      <c r="L582" s="24">
        <f t="shared" si="126"/>
        <v>12.017579617834397</v>
      </c>
      <c r="M582" s="23">
        <f t="shared" si="136"/>
        <v>1746.4603216967034</v>
      </c>
      <c r="N582" s="24">
        <f t="shared" si="127"/>
        <v>21.291145222929938</v>
      </c>
      <c r="O582" s="23">
        <f t="shared" si="128"/>
        <v>246.21847771400473</v>
      </c>
      <c r="P582" s="42">
        <f t="shared" si="138"/>
        <v>6.1491705624316779</v>
      </c>
      <c r="Q582" s="25"/>
      <c r="R582" s="41">
        <f t="shared" si="139"/>
        <v>8.1234555716579795</v>
      </c>
      <c r="S582" s="41"/>
      <c r="T582" s="40">
        <f t="shared" si="140"/>
        <v>0.1775520575881171</v>
      </c>
      <c r="U582" s="15">
        <f t="shared" si="129"/>
        <v>1.004235011414397</v>
      </c>
      <c r="V582" s="15">
        <f t="shared" si="137"/>
        <v>5.3863557924830179</v>
      </c>
      <c r="W582" s="13">
        <f t="shared" si="130"/>
        <v>0.16334466746396403</v>
      </c>
      <c r="X582" s="13">
        <f t="shared" si="131"/>
        <v>4.0666450798550802E-2</v>
      </c>
      <c r="Y582" s="13">
        <f t="shared" si="132"/>
        <v>0.12267821666541323</v>
      </c>
      <c r="AB582" s="39"/>
      <c r="AC582" s="39"/>
    </row>
    <row r="583" spans="1:29">
      <c r="A583" s="60">
        <v>1918.1</v>
      </c>
      <c r="B583" s="61">
        <f t="shared" si="133"/>
        <v>1918</v>
      </c>
      <c r="C583" s="61">
        <v>10</v>
      </c>
      <c r="D583" s="59">
        <f t="shared" si="134"/>
        <v>6849</v>
      </c>
      <c r="E583" s="26">
        <v>7.86</v>
      </c>
      <c r="F583" s="24">
        <v>0.59</v>
      </c>
      <c r="G583" s="26">
        <v>1.038</v>
      </c>
      <c r="H583" s="26">
        <v>16</v>
      </c>
      <c r="I583" s="24">
        <f t="shared" si="135"/>
        <v>1918.7916666666233</v>
      </c>
      <c r="J583" s="15">
        <f>J574*3/12+J586*9/12</f>
        <v>4.5175000000000001</v>
      </c>
      <c r="K583" s="24">
        <f t="shared" si="125"/>
        <v>154.47847500000003</v>
      </c>
      <c r="L583" s="24">
        <f t="shared" si="126"/>
        <v>11.595712500000001</v>
      </c>
      <c r="M583" s="23">
        <f t="shared" si="136"/>
        <v>1797.6195163130499</v>
      </c>
      <c r="N583" s="24">
        <f t="shared" si="127"/>
        <v>20.400592500000002</v>
      </c>
      <c r="O583" s="23">
        <f t="shared" si="128"/>
        <v>237.39555444439512</v>
      </c>
      <c r="P583" s="42">
        <f t="shared" si="138"/>
        <v>6.2905153211913216</v>
      </c>
      <c r="Q583" s="25"/>
      <c r="R583" s="41">
        <f t="shared" si="139"/>
        <v>8.3278481223266922</v>
      </c>
      <c r="S583" s="41"/>
      <c r="T583" s="40">
        <f t="shared" si="140"/>
        <v>0.17481795180631346</v>
      </c>
      <c r="U583" s="15">
        <f t="shared" si="129"/>
        <v>1.0042302756441095</v>
      </c>
      <c r="V583" s="15">
        <f t="shared" si="137"/>
        <v>5.3077451881696955</v>
      </c>
      <c r="W583" s="13">
        <f t="shared" si="130"/>
        <v>0.1633744407667288</v>
      </c>
      <c r="X583" s="13">
        <f t="shared" si="131"/>
        <v>4.2910825267364228E-2</v>
      </c>
      <c r="Y583" s="13">
        <f t="shared" si="132"/>
        <v>0.12046361549936457</v>
      </c>
      <c r="AB583" s="39"/>
      <c r="AC583" s="39"/>
    </row>
    <row r="584" spans="1:29">
      <c r="A584" s="60">
        <v>1918.11</v>
      </c>
      <c r="B584" s="61">
        <f t="shared" si="133"/>
        <v>1918</v>
      </c>
      <c r="C584" s="61">
        <v>11</v>
      </c>
      <c r="D584" s="59">
        <f t="shared" si="134"/>
        <v>6880</v>
      </c>
      <c r="E584" s="26">
        <v>8.06</v>
      </c>
      <c r="F584" s="24">
        <v>0.57999999999999996</v>
      </c>
      <c r="G584" s="26">
        <v>1.014</v>
      </c>
      <c r="H584" s="26">
        <v>16.3</v>
      </c>
      <c r="I584" s="24">
        <f t="shared" si="135"/>
        <v>1918.8749999999566</v>
      </c>
      <c r="J584" s="15">
        <f>J574*2/12+J586*10/12</f>
        <v>4.5116666666666667</v>
      </c>
      <c r="K584" s="24">
        <f t="shared" si="125"/>
        <v>155.49371779141106</v>
      </c>
      <c r="L584" s="24">
        <f t="shared" si="126"/>
        <v>11.189374233128834</v>
      </c>
      <c r="M584" s="23">
        <f t="shared" si="136"/>
        <v>1820.2842060939627</v>
      </c>
      <c r="N584" s="24">
        <f t="shared" si="127"/>
        <v>19.562112883435585</v>
      </c>
      <c r="O584" s="23">
        <f t="shared" si="128"/>
        <v>229.00349689569205</v>
      </c>
      <c r="P584" s="42">
        <f t="shared" si="138"/>
        <v>6.3333274953541538</v>
      </c>
      <c r="Q584" s="25"/>
      <c r="R584" s="41">
        <f t="shared" si="139"/>
        <v>8.4011602614822518</v>
      </c>
      <c r="S584" s="41"/>
      <c r="T584" s="40">
        <f t="shared" si="140"/>
        <v>0.17463797411724732</v>
      </c>
      <c r="U584" s="15">
        <f t="shared" si="129"/>
        <v>1.0042255399209381</v>
      </c>
      <c r="V584" s="15">
        <f t="shared" si="137"/>
        <v>5.2320966020754343</v>
      </c>
      <c r="W584" s="13">
        <f t="shared" si="130"/>
        <v>0.16989821952414341</v>
      </c>
      <c r="X584" s="13">
        <f t="shared" si="131"/>
        <v>4.452025187686659E-2</v>
      </c>
      <c r="Y584" s="13">
        <f t="shared" si="132"/>
        <v>0.12537796764727682</v>
      </c>
      <c r="AB584" s="39"/>
      <c r="AC584" s="39"/>
    </row>
    <row r="585" spans="1:29">
      <c r="A585" s="60">
        <v>1918.12</v>
      </c>
      <c r="B585" s="61">
        <f t="shared" si="133"/>
        <v>1918</v>
      </c>
      <c r="C585" s="61">
        <v>12</v>
      </c>
      <c r="D585" s="59">
        <f t="shared" si="134"/>
        <v>6910</v>
      </c>
      <c r="E585" s="26">
        <v>7.9</v>
      </c>
      <c r="F585" s="24">
        <v>0.56999999999999995</v>
      </c>
      <c r="G585" s="26">
        <v>0.99</v>
      </c>
      <c r="H585" s="26">
        <v>16.5</v>
      </c>
      <c r="I585" s="24">
        <f t="shared" si="135"/>
        <v>1918.9583333332898</v>
      </c>
      <c r="J585" s="15">
        <f>J574*1/12+J586*11/12</f>
        <v>4.5058333333333334</v>
      </c>
      <c r="K585" s="24">
        <f t="shared" si="125"/>
        <v>150.5596363636364</v>
      </c>
      <c r="L585" s="24">
        <f t="shared" si="126"/>
        <v>10.863163636363636</v>
      </c>
      <c r="M585" s="23">
        <f t="shared" si="136"/>
        <v>1773.120928380238</v>
      </c>
      <c r="N585" s="24">
        <f t="shared" si="127"/>
        <v>18.867599999999999</v>
      </c>
      <c r="O585" s="23">
        <f t="shared" si="128"/>
        <v>222.20123026537152</v>
      </c>
      <c r="P585" s="42">
        <f t="shared" si="138"/>
        <v>6.1345804112834319</v>
      </c>
      <c r="Q585" s="25"/>
      <c r="R585" s="41">
        <f t="shared" si="139"/>
        <v>8.1546927110037384</v>
      </c>
      <c r="S585" s="41"/>
      <c r="T585" s="40">
        <f t="shared" si="140"/>
        <v>0.17998283511502522</v>
      </c>
      <c r="U585" s="15">
        <f t="shared" si="129"/>
        <v>1.0042208042449028</v>
      </c>
      <c r="V585" s="15">
        <f t="shared" si="137"/>
        <v>5.1905177013784636</v>
      </c>
      <c r="W585" s="13">
        <f t="shared" si="130"/>
        <v>0.17447357005386288</v>
      </c>
      <c r="X585" s="13">
        <f t="shared" si="131"/>
        <v>4.6077266159973762E-2</v>
      </c>
      <c r="Y585" s="13">
        <f t="shared" si="132"/>
        <v>0.12839630389388912</v>
      </c>
      <c r="AB585" s="39"/>
      <c r="AC585" s="39"/>
    </row>
    <row r="586" spans="1:29">
      <c r="A586" s="60">
        <v>1919.01</v>
      </c>
      <c r="B586" s="61">
        <f t="shared" si="133"/>
        <v>1919</v>
      </c>
      <c r="C586" s="61">
        <v>1</v>
      </c>
      <c r="D586" s="59">
        <f t="shared" si="134"/>
        <v>6941</v>
      </c>
      <c r="E586" s="26">
        <v>7.85</v>
      </c>
      <c r="F586" s="24">
        <v>0.56669999999999998</v>
      </c>
      <c r="G586" s="26">
        <v>0.98499999999999999</v>
      </c>
      <c r="H586" s="26">
        <v>16.5</v>
      </c>
      <c r="I586" s="24">
        <f t="shared" si="135"/>
        <v>1919.0416666666231</v>
      </c>
      <c r="J586" s="15">
        <v>4.5</v>
      </c>
      <c r="K586" s="24">
        <f t="shared" ref="K586:K649" si="141">E586*$H$1851/H586</f>
        <v>149.60672727272728</v>
      </c>
      <c r="L586" s="24">
        <f t="shared" ref="L586:L649" si="142">F586*$H$1851/H586</f>
        <v>10.800271636363638</v>
      </c>
      <c r="M586" s="23">
        <f t="shared" si="136"/>
        <v>1772.4980915984333</v>
      </c>
      <c r="N586" s="24">
        <f t="shared" ref="N586:N649" si="143">G586*$H$1851/H586</f>
        <v>18.772309090909093</v>
      </c>
      <c r="O586" s="23">
        <f t="shared" ref="O586:O649" si="144">N586*(M586/K586)</f>
        <v>222.40899620693719</v>
      </c>
      <c r="P586" s="42">
        <f t="shared" si="138"/>
        <v>6.0984676399501021</v>
      </c>
      <c r="Q586" s="25"/>
      <c r="R586" s="41">
        <f t="shared" si="139"/>
        <v>8.1245805645506231</v>
      </c>
      <c r="S586" s="41"/>
      <c r="T586" s="40">
        <f t="shared" si="140"/>
        <v>0.18213113329680386</v>
      </c>
      <c r="U586" s="15">
        <f t="shared" ref="U586:U649" si="145">((J586/J587+J586/1200+((1+J587/1200)^(-119))*(1-J586/J587)))</f>
        <v>1.0006271734238761</v>
      </c>
      <c r="V586" s="15">
        <f t="shared" si="137"/>
        <v>5.212425860525685</v>
      </c>
      <c r="W586" s="13">
        <f t="shared" ref="W586:W649" si="146">(($M706/$M586)^(1/10)-1)</f>
        <v>0.18325551576602428</v>
      </c>
      <c r="X586" s="13">
        <f t="shared" ref="X586:X649" si="147">(($V706/$V586)^(1/10)-1)</f>
        <v>4.57524711083237E-2</v>
      </c>
      <c r="Y586" s="13">
        <f t="shared" ref="Y586:Y649" si="148">W586-X586</f>
        <v>0.13750304465770058</v>
      </c>
      <c r="AB586" s="39"/>
      <c r="AC586" s="39"/>
    </row>
    <row r="587" spans="1:29">
      <c r="A587" s="60">
        <v>1919.02</v>
      </c>
      <c r="B587" s="61">
        <f t="shared" ref="B587:B650" si="149">VALUE(LEFT(A587, 4))</f>
        <v>1919</v>
      </c>
      <c r="C587" s="61">
        <v>2</v>
      </c>
      <c r="D587" s="59">
        <f t="shared" ref="D587:D650" si="150">DATE(B587, VALUE(C587), 1)</f>
        <v>6972</v>
      </c>
      <c r="E587" s="26">
        <v>7.88</v>
      </c>
      <c r="F587" s="24">
        <v>0.56330000000000002</v>
      </c>
      <c r="G587" s="26">
        <v>0.98</v>
      </c>
      <c r="H587" s="26">
        <v>16.2</v>
      </c>
      <c r="I587" s="24">
        <f t="shared" ref="I587:I650" si="151">I586+1/12</f>
        <v>1919.1249999999563</v>
      </c>
      <c r="J587" s="15">
        <f>J586*11/12+J598*1/12</f>
        <v>4.5391666666666666</v>
      </c>
      <c r="K587" s="24">
        <f t="shared" si="141"/>
        <v>152.95955555555557</v>
      </c>
      <c r="L587" s="24">
        <f t="shared" si="142"/>
        <v>10.934278888888892</v>
      </c>
      <c r="M587" s="23">
        <f t="shared" ref="M587:M650" si="152">M586*((K587+(L587/12))/K586)</f>
        <v>1823.0169702779724</v>
      </c>
      <c r="N587" s="24">
        <f t="shared" si="143"/>
        <v>19.022888888888893</v>
      </c>
      <c r="O587" s="23">
        <f t="shared" si="144"/>
        <v>226.72038462847885</v>
      </c>
      <c r="P587" s="42">
        <f t="shared" si="138"/>
        <v>6.2396927713649788</v>
      </c>
      <c r="Q587" s="25"/>
      <c r="R587" s="41">
        <f t="shared" si="139"/>
        <v>8.3299751954304551</v>
      </c>
      <c r="S587" s="41"/>
      <c r="T587" s="40">
        <f t="shared" si="140"/>
        <v>0.17495652068251058</v>
      </c>
      <c r="U587" s="15">
        <f t="shared" si="145"/>
        <v>1.0006654468310299</v>
      </c>
      <c r="V587" s="15">
        <f t="shared" ref="V587:V650" si="153">V586*U586*H586/H587</f>
        <v>5.3122818991196903</v>
      </c>
      <c r="W587" s="13">
        <f t="shared" si="146"/>
        <v>0.18089251715294341</v>
      </c>
      <c r="X587" s="13">
        <f t="shared" si="147"/>
        <v>4.4306671110342144E-2</v>
      </c>
      <c r="Y587" s="13">
        <f t="shared" si="148"/>
        <v>0.13658584604260127</v>
      </c>
      <c r="AB587" s="39"/>
      <c r="AC587" s="39"/>
    </row>
    <row r="588" spans="1:29">
      <c r="A588" s="60">
        <v>1919.03</v>
      </c>
      <c r="B588" s="61">
        <f t="shared" si="149"/>
        <v>1919</v>
      </c>
      <c r="C588" s="61">
        <v>3</v>
      </c>
      <c r="D588" s="59">
        <f t="shared" si="150"/>
        <v>7000</v>
      </c>
      <c r="E588" s="26">
        <v>8.1199999999999992</v>
      </c>
      <c r="F588" s="24">
        <v>0.56000000000000005</v>
      </c>
      <c r="G588" s="26">
        <v>0.97499999999999998</v>
      </c>
      <c r="H588" s="26">
        <v>16.399999999999999</v>
      </c>
      <c r="I588" s="24">
        <f t="shared" si="151"/>
        <v>1919.2083333332896</v>
      </c>
      <c r="J588" s="15">
        <f>J586*10/12+J598*2/12</f>
        <v>4.5783333333333331</v>
      </c>
      <c r="K588" s="24">
        <f t="shared" si="141"/>
        <v>155.69604878048781</v>
      </c>
      <c r="L588" s="24">
        <f t="shared" si="142"/>
        <v>10.737658536585368</v>
      </c>
      <c r="M588" s="23">
        <f t="shared" si="152"/>
        <v>1866.2958490758926</v>
      </c>
      <c r="N588" s="24">
        <f t="shared" si="143"/>
        <v>18.695030487804878</v>
      </c>
      <c r="O588" s="23">
        <f t="shared" si="144"/>
        <v>224.09340552327527</v>
      </c>
      <c r="P588" s="42">
        <f t="shared" si="138"/>
        <v>6.3560740048691429</v>
      </c>
      <c r="Q588" s="25"/>
      <c r="R588" s="41">
        <f t="shared" si="139"/>
        <v>8.5005462473323945</v>
      </c>
      <c r="S588" s="41"/>
      <c r="T588" s="40">
        <f t="shared" si="140"/>
        <v>0.17293190745470649</v>
      </c>
      <c r="U588" s="15">
        <f t="shared" si="145"/>
        <v>1.0007037060469857</v>
      </c>
      <c r="V588" s="15">
        <f t="shared" si="153"/>
        <v>5.2509899044179837</v>
      </c>
      <c r="W588" s="13">
        <f t="shared" si="146"/>
        <v>0.18121561867449509</v>
      </c>
      <c r="X588" s="13">
        <f t="shared" si="147"/>
        <v>4.6668663899576357E-2</v>
      </c>
      <c r="Y588" s="13">
        <f t="shared" si="148"/>
        <v>0.13454695477491874</v>
      </c>
      <c r="AB588" s="39"/>
      <c r="AC588" s="39"/>
    </row>
    <row r="589" spans="1:29">
      <c r="A589" s="60">
        <v>1919.04</v>
      </c>
      <c r="B589" s="61">
        <f t="shared" si="149"/>
        <v>1919</v>
      </c>
      <c r="C589" s="61">
        <v>4</v>
      </c>
      <c r="D589" s="59">
        <f t="shared" si="150"/>
        <v>7031</v>
      </c>
      <c r="E589" s="26">
        <v>8.39</v>
      </c>
      <c r="F589" s="24">
        <v>0.55669999999999997</v>
      </c>
      <c r="G589" s="26">
        <v>0.97</v>
      </c>
      <c r="H589" s="26">
        <v>16.7</v>
      </c>
      <c r="I589" s="24">
        <f t="shared" si="151"/>
        <v>1919.2916666666229</v>
      </c>
      <c r="J589" s="15">
        <f>J586*9/12+J598*3/12</f>
        <v>4.6174999999999997</v>
      </c>
      <c r="K589" s="24">
        <f t="shared" si="141"/>
        <v>157.98319760479043</v>
      </c>
      <c r="L589" s="24">
        <f t="shared" si="142"/>
        <v>10.482627664670661</v>
      </c>
      <c r="M589" s="23">
        <f t="shared" si="152"/>
        <v>1904.1825099431182</v>
      </c>
      <c r="N589" s="24">
        <f t="shared" si="143"/>
        <v>18.265041916167668</v>
      </c>
      <c r="O589" s="23">
        <f t="shared" si="144"/>
        <v>220.14982534503275</v>
      </c>
      <c r="P589" s="42">
        <f t="shared" si="138"/>
        <v>6.4561395558192727</v>
      </c>
      <c r="Q589" s="25"/>
      <c r="R589" s="41">
        <f t="shared" si="139"/>
        <v>8.6477422275317561</v>
      </c>
      <c r="S589" s="41"/>
      <c r="T589" s="40">
        <f t="shared" si="140"/>
        <v>0.16981497465453707</v>
      </c>
      <c r="U589" s="15">
        <f t="shared" si="145"/>
        <v>1.0007419511129143</v>
      </c>
      <c r="V589" s="15">
        <f t="shared" si="153"/>
        <v>5.1602895178065076</v>
      </c>
      <c r="W589" s="13">
        <f t="shared" si="146"/>
        <v>0.17918756948696402</v>
      </c>
      <c r="X589" s="13">
        <f t="shared" si="147"/>
        <v>4.9648274311074214E-2</v>
      </c>
      <c r="Y589" s="13">
        <f t="shared" si="148"/>
        <v>0.1295392951758898</v>
      </c>
      <c r="AB589" s="39"/>
      <c r="AC589" s="39"/>
    </row>
    <row r="590" spans="1:29">
      <c r="A590" s="60">
        <v>1919.05</v>
      </c>
      <c r="B590" s="61">
        <f t="shared" si="149"/>
        <v>1919</v>
      </c>
      <c r="C590" s="61">
        <v>5</v>
      </c>
      <c r="D590" s="59">
        <f t="shared" si="150"/>
        <v>7061</v>
      </c>
      <c r="E590" s="26">
        <v>8.9700000000000006</v>
      </c>
      <c r="F590" s="24">
        <v>0.55330000000000001</v>
      </c>
      <c r="G590" s="26">
        <v>0.96499999999999997</v>
      </c>
      <c r="H590" s="26">
        <v>16.899999999999999</v>
      </c>
      <c r="I590" s="24">
        <f t="shared" si="151"/>
        <v>1919.3749999999561</v>
      </c>
      <c r="J590" s="15">
        <f>J586*8/12+J598*4/12</f>
        <v>4.6566666666666663</v>
      </c>
      <c r="K590" s="24">
        <f t="shared" si="141"/>
        <v>166.90569230769236</v>
      </c>
      <c r="L590" s="24">
        <f t="shared" si="142"/>
        <v>10.295308757396452</v>
      </c>
      <c r="M590" s="23">
        <f t="shared" si="152"/>
        <v>2022.0668010990246</v>
      </c>
      <c r="N590" s="24">
        <f t="shared" si="143"/>
        <v>17.955852071005921</v>
      </c>
      <c r="O590" s="23">
        <f t="shared" si="144"/>
        <v>217.53561461098755</v>
      </c>
      <c r="P590" s="42">
        <f t="shared" si="138"/>
        <v>6.8290022614820307</v>
      </c>
      <c r="Q590" s="25"/>
      <c r="R590" s="41">
        <f t="shared" si="139"/>
        <v>9.1580224805396568</v>
      </c>
      <c r="S590" s="41"/>
      <c r="T590" s="40">
        <f t="shared" si="140"/>
        <v>0.16114095836448955</v>
      </c>
      <c r="U590" s="15">
        <f t="shared" si="145"/>
        <v>1.0007801820698572</v>
      </c>
      <c r="V590" s="15">
        <f t="shared" si="153"/>
        <v>5.1030043755009062</v>
      </c>
      <c r="W590" s="13">
        <f t="shared" si="146"/>
        <v>0.17352592506401199</v>
      </c>
      <c r="X590" s="13">
        <f t="shared" si="147"/>
        <v>5.0735029935927489E-2</v>
      </c>
      <c r="Y590" s="13">
        <f t="shared" si="148"/>
        <v>0.1227908951280845</v>
      </c>
      <c r="AB590" s="39"/>
      <c r="AC590" s="39"/>
    </row>
    <row r="591" spans="1:29">
      <c r="A591" s="60">
        <v>1919.06</v>
      </c>
      <c r="B591" s="61">
        <f t="shared" si="149"/>
        <v>1919</v>
      </c>
      <c r="C591" s="61">
        <v>6</v>
      </c>
      <c r="D591" s="59">
        <f t="shared" si="150"/>
        <v>7092</v>
      </c>
      <c r="E591" s="26">
        <v>9.2100000000000009</v>
      </c>
      <c r="F591" s="24">
        <v>0.55000000000000004</v>
      </c>
      <c r="G591" s="26">
        <v>0.96</v>
      </c>
      <c r="H591" s="26">
        <v>16.899999999999999</v>
      </c>
      <c r="I591" s="24">
        <f t="shared" si="151"/>
        <v>1919.4583333332894</v>
      </c>
      <c r="J591" s="15">
        <f>J586*7/12+J598*5/12</f>
        <v>4.6958333333333329</v>
      </c>
      <c r="K591" s="24">
        <f t="shared" si="141"/>
        <v>171.37139644970421</v>
      </c>
      <c r="L591" s="24">
        <f t="shared" si="142"/>
        <v>10.233905325443789</v>
      </c>
      <c r="M591" s="23">
        <f t="shared" si="152"/>
        <v>2086.5009252886348</v>
      </c>
      <c r="N591" s="24">
        <f t="shared" si="143"/>
        <v>17.862816568047343</v>
      </c>
      <c r="O591" s="23">
        <f t="shared" si="144"/>
        <v>217.48543846656779</v>
      </c>
      <c r="P591" s="42">
        <f t="shared" si="138"/>
        <v>7.0216152147841306</v>
      </c>
      <c r="Q591" s="25"/>
      <c r="R591" s="41">
        <f t="shared" si="139"/>
        <v>9.4259041506496715</v>
      </c>
      <c r="S591" s="41"/>
      <c r="T591" s="40">
        <f t="shared" si="140"/>
        <v>0.15565526932897697</v>
      </c>
      <c r="U591" s="15">
        <f t="shared" si="145"/>
        <v>1.0008183989587263</v>
      </c>
      <c r="V591" s="15">
        <f t="shared" si="153"/>
        <v>5.1069856480170746</v>
      </c>
      <c r="W591" s="13">
        <f t="shared" si="146"/>
        <v>0.17171752509691518</v>
      </c>
      <c r="X591" s="13">
        <f t="shared" si="147"/>
        <v>5.0569117240239825E-2</v>
      </c>
      <c r="Y591" s="13">
        <f t="shared" si="148"/>
        <v>0.12114840785667536</v>
      </c>
      <c r="AB591" s="39"/>
      <c r="AC591" s="39"/>
    </row>
    <row r="592" spans="1:29">
      <c r="A592" s="60">
        <v>1919.07</v>
      </c>
      <c r="B592" s="61">
        <f t="shared" si="149"/>
        <v>1919</v>
      </c>
      <c r="C592" s="61">
        <v>7</v>
      </c>
      <c r="D592" s="59">
        <f t="shared" si="150"/>
        <v>7122</v>
      </c>
      <c r="E592" s="26">
        <v>9.51</v>
      </c>
      <c r="F592" s="24">
        <v>0.54669999999999996</v>
      </c>
      <c r="G592" s="26">
        <v>0.95499999999999996</v>
      </c>
      <c r="H592" s="26">
        <v>17.399999999999999</v>
      </c>
      <c r="I592" s="24">
        <f t="shared" si="151"/>
        <v>1919.5416666666226</v>
      </c>
      <c r="J592" s="15">
        <f>J586*6/12+J598*6/12</f>
        <v>4.7349999999999994</v>
      </c>
      <c r="K592" s="24">
        <f t="shared" si="141"/>
        <v>171.86865517241384</v>
      </c>
      <c r="L592" s="24">
        <f t="shared" si="142"/>
        <v>9.8801886206896565</v>
      </c>
      <c r="M592" s="23">
        <f t="shared" si="152"/>
        <v>2102.5797424097177</v>
      </c>
      <c r="N592" s="24">
        <f t="shared" si="143"/>
        <v>17.259155172413795</v>
      </c>
      <c r="O592" s="23">
        <f t="shared" si="144"/>
        <v>211.1423400632261</v>
      </c>
      <c r="P592" s="42">
        <f t="shared" si="138"/>
        <v>7.0528371654463111</v>
      </c>
      <c r="Q592" s="25"/>
      <c r="R592" s="41">
        <f t="shared" si="139"/>
        <v>9.475418508096574</v>
      </c>
      <c r="S592" s="41"/>
      <c r="T592" s="40">
        <f t="shared" si="140"/>
        <v>0.15772882117381556</v>
      </c>
      <c r="U592" s="15">
        <f t="shared" si="145"/>
        <v>1.0008566018203051</v>
      </c>
      <c r="V592" s="15">
        <f t="shared" si="153"/>
        <v>4.9642926365423303</v>
      </c>
      <c r="W592" s="13">
        <f t="shared" si="146"/>
        <v>0.17979925831988153</v>
      </c>
      <c r="X592" s="13">
        <f t="shared" si="147"/>
        <v>5.2857385544895275E-2</v>
      </c>
      <c r="Y592" s="13">
        <f t="shared" si="148"/>
        <v>0.12694187277498625</v>
      </c>
      <c r="AB592" s="39"/>
      <c r="AC592" s="39"/>
    </row>
    <row r="593" spans="1:29">
      <c r="A593" s="60">
        <v>1919.08</v>
      </c>
      <c r="B593" s="61">
        <f t="shared" si="149"/>
        <v>1919</v>
      </c>
      <c r="C593" s="61">
        <v>8</v>
      </c>
      <c r="D593" s="59">
        <f t="shared" si="150"/>
        <v>7153</v>
      </c>
      <c r="E593" s="26">
        <v>8.8699999999999992</v>
      </c>
      <c r="F593" s="24">
        <v>0.54330000000000001</v>
      </c>
      <c r="G593" s="26">
        <v>0.95</v>
      </c>
      <c r="H593" s="26">
        <v>17.7</v>
      </c>
      <c r="I593" s="24">
        <f t="shared" si="151"/>
        <v>1919.6249999999559</v>
      </c>
      <c r="J593" s="15">
        <f>J586*5/12+J598*7/12</f>
        <v>4.774166666666666</v>
      </c>
      <c r="K593" s="24">
        <f t="shared" si="141"/>
        <v>157.58532203389831</v>
      </c>
      <c r="L593" s="24">
        <f t="shared" si="142"/>
        <v>9.6523230508474587</v>
      </c>
      <c r="M593" s="23">
        <f t="shared" si="152"/>
        <v>1937.6828023217022</v>
      </c>
      <c r="N593" s="24">
        <f t="shared" si="143"/>
        <v>16.877796610169494</v>
      </c>
      <c r="O593" s="23">
        <f t="shared" si="144"/>
        <v>207.53085255982157</v>
      </c>
      <c r="P593" s="42">
        <f t="shared" si="138"/>
        <v>6.4791311017052751</v>
      </c>
      <c r="Q593" s="25"/>
      <c r="R593" s="41">
        <f t="shared" si="139"/>
        <v>8.714460950481719</v>
      </c>
      <c r="S593" s="41"/>
      <c r="T593" s="40">
        <f t="shared" si="140"/>
        <v>0.17064096355555294</v>
      </c>
      <c r="U593" s="15">
        <f t="shared" si="145"/>
        <v>1.0008947906952499</v>
      </c>
      <c r="V593" s="15">
        <f t="shared" si="153"/>
        <v>4.8843324305385849</v>
      </c>
      <c r="W593" s="13">
        <f t="shared" si="146"/>
        <v>0.1963807741116379</v>
      </c>
      <c r="X593" s="13">
        <f t="shared" si="147"/>
        <v>5.5098822920063073E-2</v>
      </c>
      <c r="Y593" s="13">
        <f t="shared" si="148"/>
        <v>0.14128195119157483</v>
      </c>
      <c r="AB593" s="39"/>
      <c r="AC593" s="39"/>
    </row>
    <row r="594" spans="1:29">
      <c r="A594" s="60">
        <v>1919.09</v>
      </c>
      <c r="B594" s="61">
        <f t="shared" si="149"/>
        <v>1919</v>
      </c>
      <c r="C594" s="61">
        <v>9</v>
      </c>
      <c r="D594" s="59">
        <f t="shared" si="150"/>
        <v>7184</v>
      </c>
      <c r="E594" s="26">
        <v>9.01</v>
      </c>
      <c r="F594" s="24">
        <v>0.54</v>
      </c>
      <c r="G594" s="26">
        <v>0.94499999999999995</v>
      </c>
      <c r="H594" s="26">
        <v>17.8</v>
      </c>
      <c r="I594" s="24">
        <f t="shared" si="151"/>
        <v>1919.7083333332891</v>
      </c>
      <c r="J594" s="15">
        <f>J586*4/12+J598*8/12</f>
        <v>4.8133333333333326</v>
      </c>
      <c r="K594" s="24">
        <f t="shared" si="141"/>
        <v>159.17329213483148</v>
      </c>
      <c r="L594" s="24">
        <f t="shared" si="142"/>
        <v>9.5397977528089903</v>
      </c>
      <c r="M594" s="23">
        <f t="shared" si="152"/>
        <v>1966.9838023504767</v>
      </c>
      <c r="N594" s="24">
        <f t="shared" si="143"/>
        <v>16.694646067415732</v>
      </c>
      <c r="O594" s="23">
        <f t="shared" si="144"/>
        <v>206.3040724995783</v>
      </c>
      <c r="P594" s="42">
        <f t="shared" si="138"/>
        <v>6.5584816720612613</v>
      </c>
      <c r="Q594" s="25"/>
      <c r="R594" s="41">
        <f t="shared" si="139"/>
        <v>8.8301835458236333</v>
      </c>
      <c r="S594" s="41"/>
      <c r="T594" s="40">
        <f t="shared" si="140"/>
        <v>0.16792341432674907</v>
      </c>
      <c r="U594" s="15">
        <f t="shared" si="145"/>
        <v>1.0009329656240877</v>
      </c>
      <c r="V594" s="15">
        <f t="shared" si="153"/>
        <v>4.8612382627962853</v>
      </c>
      <c r="W594" s="13">
        <f t="shared" si="146"/>
        <v>0.19956546211141069</v>
      </c>
      <c r="X594" s="13">
        <f t="shared" si="147"/>
        <v>5.6127929331281523E-2</v>
      </c>
      <c r="Y594" s="13">
        <f t="shared" si="148"/>
        <v>0.14343753278012916</v>
      </c>
      <c r="AB594" s="39"/>
      <c r="AC594" s="39"/>
    </row>
    <row r="595" spans="1:29">
      <c r="A595" s="60">
        <v>1919.1</v>
      </c>
      <c r="B595" s="61">
        <f t="shared" si="149"/>
        <v>1919</v>
      </c>
      <c r="C595" s="61">
        <v>10</v>
      </c>
      <c r="D595" s="59">
        <f t="shared" si="150"/>
        <v>7214</v>
      </c>
      <c r="E595" s="26">
        <v>9.4700000000000006</v>
      </c>
      <c r="F595" s="24">
        <v>0.53669999999999995</v>
      </c>
      <c r="G595" s="26">
        <v>0.94</v>
      </c>
      <c r="H595" s="26">
        <v>18.100000000000001</v>
      </c>
      <c r="I595" s="24">
        <f t="shared" si="151"/>
        <v>1919.7916666666224</v>
      </c>
      <c r="J595" s="15">
        <f>J586*3/12+J598*9/12</f>
        <v>4.8524999999999991</v>
      </c>
      <c r="K595" s="24">
        <f t="shared" si="141"/>
        <v>164.52686187845305</v>
      </c>
      <c r="L595" s="24">
        <f t="shared" si="142"/>
        <v>9.3243470718232029</v>
      </c>
      <c r="M595" s="23">
        <f t="shared" si="152"/>
        <v>2042.7426693911655</v>
      </c>
      <c r="N595" s="24">
        <f t="shared" si="143"/>
        <v>16.331071823204418</v>
      </c>
      <c r="O595" s="23">
        <f t="shared" si="144"/>
        <v>202.76431987620859</v>
      </c>
      <c r="P595" s="42">
        <f t="shared" si="138"/>
        <v>6.7947041999493001</v>
      </c>
      <c r="Q595" s="25"/>
      <c r="R595" s="41">
        <f t="shared" si="139"/>
        <v>9.1548959122599491</v>
      </c>
      <c r="S595" s="41"/>
      <c r="T595" s="40">
        <f t="shared" si="140"/>
        <v>0.1619225775045903</v>
      </c>
      <c r="U595" s="15">
        <f t="shared" si="145"/>
        <v>1.0009711266472197</v>
      </c>
      <c r="V595" s="15">
        <f t="shared" si="153"/>
        <v>4.7851254492569248</v>
      </c>
      <c r="W595" s="13">
        <f t="shared" si="146"/>
        <v>0.18209174235471903</v>
      </c>
      <c r="X595" s="13">
        <f t="shared" si="147"/>
        <v>5.8323959274907189E-2</v>
      </c>
      <c r="Y595" s="13">
        <f t="shared" si="148"/>
        <v>0.12376778307981184</v>
      </c>
      <c r="AB595" s="39"/>
      <c r="AC595" s="39"/>
    </row>
    <row r="596" spans="1:29">
      <c r="A596" s="60">
        <v>1919.11</v>
      </c>
      <c r="B596" s="61">
        <f t="shared" si="149"/>
        <v>1919</v>
      </c>
      <c r="C596" s="61">
        <v>11</v>
      </c>
      <c r="D596" s="59">
        <f t="shared" si="150"/>
        <v>7245</v>
      </c>
      <c r="E596" s="26">
        <v>9.19</v>
      </c>
      <c r="F596" s="24">
        <v>0.5333</v>
      </c>
      <c r="G596" s="26">
        <v>0.93500000000000005</v>
      </c>
      <c r="H596" s="26">
        <v>18.5</v>
      </c>
      <c r="I596" s="24">
        <f t="shared" si="151"/>
        <v>1919.8749999999557</v>
      </c>
      <c r="J596" s="15">
        <f>J586*2/12+J598*10/12</f>
        <v>4.8916666666666666</v>
      </c>
      <c r="K596" s="24">
        <f t="shared" si="141"/>
        <v>156.21012972972974</v>
      </c>
      <c r="L596" s="24">
        <f t="shared" si="142"/>
        <v>9.0649469189189205</v>
      </c>
      <c r="M596" s="23">
        <f t="shared" si="152"/>
        <v>1948.8623714781613</v>
      </c>
      <c r="N596" s="24">
        <f t="shared" si="143"/>
        <v>15.892978378378382</v>
      </c>
      <c r="O596" s="23">
        <f t="shared" si="144"/>
        <v>198.27925106986734</v>
      </c>
      <c r="P596" s="42">
        <f t="shared" si="138"/>
        <v>6.4670225741331322</v>
      </c>
      <c r="Q596" s="25"/>
      <c r="R596" s="41">
        <f t="shared" si="139"/>
        <v>8.720924139143504</v>
      </c>
      <c r="S596" s="41"/>
      <c r="T596" s="40">
        <f t="shared" si="140"/>
        <v>0.17028557703903741</v>
      </c>
      <c r="U596" s="15">
        <f t="shared" si="145"/>
        <v>1.0010092738049188</v>
      </c>
      <c r="V596" s="15">
        <f t="shared" si="153"/>
        <v>4.6862097653430741</v>
      </c>
      <c r="W596" s="13">
        <f t="shared" si="146"/>
        <v>0.15214509279830768</v>
      </c>
      <c r="X596" s="13">
        <f t="shared" si="147"/>
        <v>6.106433055266991E-2</v>
      </c>
      <c r="Y596" s="13">
        <f t="shared" si="148"/>
        <v>9.108076224563777E-2</v>
      </c>
      <c r="AB596" s="39"/>
      <c r="AC596" s="39"/>
    </row>
    <row r="597" spans="1:29">
      <c r="A597" s="60">
        <v>1919.12</v>
      </c>
      <c r="B597" s="61">
        <f t="shared" si="149"/>
        <v>1919</v>
      </c>
      <c r="C597" s="61">
        <v>12</v>
      </c>
      <c r="D597" s="59">
        <f t="shared" si="150"/>
        <v>7275</v>
      </c>
      <c r="E597" s="26">
        <v>8.92</v>
      </c>
      <c r="F597" s="24">
        <v>0.53</v>
      </c>
      <c r="G597" s="26">
        <v>0.93</v>
      </c>
      <c r="H597" s="26">
        <v>18.899999999999999</v>
      </c>
      <c r="I597" s="24">
        <f t="shared" si="151"/>
        <v>1919.9583333332889</v>
      </c>
      <c r="J597" s="15">
        <f>J586*1/12+J598*11/12</f>
        <v>4.9308333333333332</v>
      </c>
      <c r="K597" s="24">
        <f t="shared" si="141"/>
        <v>148.41180952380955</v>
      </c>
      <c r="L597" s="24">
        <f t="shared" si="142"/>
        <v>8.8181904761904786</v>
      </c>
      <c r="M597" s="23">
        <f t="shared" si="152"/>
        <v>1860.7391949152316</v>
      </c>
      <c r="N597" s="24">
        <f t="shared" si="143"/>
        <v>15.473428571428574</v>
      </c>
      <c r="O597" s="23">
        <f t="shared" si="144"/>
        <v>194.00083534430104</v>
      </c>
      <c r="P597" s="42">
        <f t="shared" si="138"/>
        <v>6.1607170337991768</v>
      </c>
      <c r="Q597" s="25"/>
      <c r="R597" s="41">
        <f t="shared" si="139"/>
        <v>8.316097713382975</v>
      </c>
      <c r="S597" s="41"/>
      <c r="T597" s="40">
        <f t="shared" si="140"/>
        <v>0.17884105892950652</v>
      </c>
      <c r="U597" s="15">
        <f t="shared" si="145"/>
        <v>1.0010474071373323</v>
      </c>
      <c r="V597" s="15">
        <f t="shared" si="153"/>
        <v>4.5916602926410803</v>
      </c>
      <c r="W597" s="13">
        <f t="shared" si="146"/>
        <v>0.16313220849180454</v>
      </c>
      <c r="X597" s="13">
        <f t="shared" si="147"/>
        <v>6.4372853539080399E-2</v>
      </c>
      <c r="Y597" s="13">
        <f t="shared" si="148"/>
        <v>9.8759354952724143E-2</v>
      </c>
      <c r="AB597" s="39"/>
      <c r="AC597" s="39"/>
    </row>
    <row r="598" spans="1:29">
      <c r="A598" s="60">
        <v>1920.01</v>
      </c>
      <c r="B598" s="61">
        <f t="shared" si="149"/>
        <v>1920</v>
      </c>
      <c r="C598" s="61">
        <v>1</v>
      </c>
      <c r="D598" s="59">
        <f t="shared" si="150"/>
        <v>7306</v>
      </c>
      <c r="E598" s="26">
        <v>8.83</v>
      </c>
      <c r="F598" s="24">
        <v>0.52829999999999999</v>
      </c>
      <c r="G598" s="26">
        <v>0.91920000000000002</v>
      </c>
      <c r="H598" s="26">
        <v>19.3</v>
      </c>
      <c r="I598" s="24">
        <f t="shared" si="151"/>
        <v>1920.0416666666222</v>
      </c>
      <c r="J598" s="15">
        <v>4.97</v>
      </c>
      <c r="K598" s="24">
        <f t="shared" si="141"/>
        <v>143.86952331606219</v>
      </c>
      <c r="L598" s="24">
        <f t="shared" si="142"/>
        <v>8.6077315025906742</v>
      </c>
      <c r="M598" s="23">
        <f t="shared" si="152"/>
        <v>1812.7828942097826</v>
      </c>
      <c r="N598" s="24">
        <f t="shared" si="143"/>
        <v>14.976768497409328</v>
      </c>
      <c r="O598" s="23">
        <f t="shared" si="144"/>
        <v>188.71008339271035</v>
      </c>
      <c r="P598" s="42">
        <f t="shared" si="138"/>
        <v>5.9896677711394384</v>
      </c>
      <c r="Q598" s="25"/>
      <c r="R598" s="41">
        <f t="shared" si="139"/>
        <v>8.0935613101848443</v>
      </c>
      <c r="S598" s="41"/>
      <c r="T598" s="40">
        <f t="shared" si="140"/>
        <v>0.1863420961521563</v>
      </c>
      <c r="U598" s="15">
        <f t="shared" si="145"/>
        <v>1.0033603338970001</v>
      </c>
      <c r="V598" s="15">
        <f t="shared" si="153"/>
        <v>4.5012060111208179</v>
      </c>
      <c r="W598" s="13">
        <f t="shared" si="146"/>
        <v>0.16896747118832156</v>
      </c>
      <c r="X598" s="13">
        <f t="shared" si="147"/>
        <v>6.764139689307469E-2</v>
      </c>
      <c r="Y598" s="13">
        <f t="shared" si="148"/>
        <v>0.10132607429524687</v>
      </c>
      <c r="AB598" s="39"/>
      <c r="AC598" s="39"/>
    </row>
    <row r="599" spans="1:29">
      <c r="A599" s="60">
        <v>1920.02</v>
      </c>
      <c r="B599" s="61">
        <f t="shared" si="149"/>
        <v>1920</v>
      </c>
      <c r="C599" s="61">
        <v>2</v>
      </c>
      <c r="D599" s="59">
        <f t="shared" si="150"/>
        <v>7337</v>
      </c>
      <c r="E599" s="26">
        <v>8.1</v>
      </c>
      <c r="F599" s="24">
        <v>0.52669999999999995</v>
      </c>
      <c r="G599" s="26">
        <v>0.9083</v>
      </c>
      <c r="H599" s="26">
        <v>19.5</v>
      </c>
      <c r="I599" s="24">
        <f t="shared" si="151"/>
        <v>1920.1249999999554</v>
      </c>
      <c r="J599" s="15">
        <f>J598*11/12+J610*1/12</f>
        <v>4.9799999999999995</v>
      </c>
      <c r="K599" s="24">
        <f t="shared" si="141"/>
        <v>130.62184615384618</v>
      </c>
      <c r="L599" s="24">
        <f t="shared" si="142"/>
        <v>8.4936452307692303</v>
      </c>
      <c r="M599" s="23">
        <f t="shared" si="152"/>
        <v>1654.7781447784475</v>
      </c>
      <c r="N599" s="24">
        <f t="shared" si="143"/>
        <v>14.64738553846154</v>
      </c>
      <c r="O599" s="23">
        <f t="shared" si="144"/>
        <v>185.559875173119</v>
      </c>
      <c r="P599" s="42">
        <f t="shared" si="138"/>
        <v>5.4553476499077727</v>
      </c>
      <c r="Q599" s="25"/>
      <c r="R599" s="41">
        <f t="shared" si="139"/>
        <v>7.3825458808385136</v>
      </c>
      <c r="S599" s="41"/>
      <c r="T599" s="40">
        <f t="shared" si="140"/>
        <v>0.20369703325046373</v>
      </c>
      <c r="U599" s="15">
        <f t="shared" si="145"/>
        <v>1.003369024607683</v>
      </c>
      <c r="V599" s="15">
        <f t="shared" si="153"/>
        <v>4.4700102168598557</v>
      </c>
      <c r="W599" s="13">
        <f t="shared" si="146"/>
        <v>0.18797880726469285</v>
      </c>
      <c r="X599" s="13">
        <f t="shared" si="147"/>
        <v>6.926614317005142E-2</v>
      </c>
      <c r="Y599" s="13">
        <f t="shared" si="148"/>
        <v>0.11871266409464143</v>
      </c>
      <c r="AB599" s="39"/>
      <c r="AC599" s="39"/>
    </row>
    <row r="600" spans="1:29">
      <c r="A600" s="60">
        <v>1920.03</v>
      </c>
      <c r="B600" s="61">
        <f t="shared" si="149"/>
        <v>1920</v>
      </c>
      <c r="C600" s="61">
        <v>3</v>
      </c>
      <c r="D600" s="59">
        <f t="shared" si="150"/>
        <v>7366</v>
      </c>
      <c r="E600" s="26">
        <v>8.67</v>
      </c>
      <c r="F600" s="24">
        <v>0.52500000000000002</v>
      </c>
      <c r="G600" s="26">
        <v>0.89749999999999996</v>
      </c>
      <c r="H600" s="26">
        <v>19.7</v>
      </c>
      <c r="I600" s="24">
        <f t="shared" si="151"/>
        <v>1920.2083333332887</v>
      </c>
      <c r="J600" s="15">
        <f>J598*10/12+J610*2/12</f>
        <v>4.99</v>
      </c>
      <c r="K600" s="24">
        <f t="shared" si="141"/>
        <v>138.39432487309648</v>
      </c>
      <c r="L600" s="24">
        <f t="shared" si="142"/>
        <v>8.3802791878172602</v>
      </c>
      <c r="M600" s="23">
        <f t="shared" si="152"/>
        <v>1762.0906163547806</v>
      </c>
      <c r="N600" s="24">
        <f t="shared" si="143"/>
        <v>14.326286802030459</v>
      </c>
      <c r="O600" s="23">
        <f t="shared" si="144"/>
        <v>182.40788098943662</v>
      </c>
      <c r="P600" s="42">
        <f t="shared" si="138"/>
        <v>5.7988227275571589</v>
      </c>
      <c r="Q600" s="25"/>
      <c r="R600" s="41">
        <f t="shared" si="139"/>
        <v>7.8563273114693501</v>
      </c>
      <c r="S600" s="41"/>
      <c r="T600" s="40">
        <f t="shared" si="140"/>
        <v>0.19179383998495128</v>
      </c>
      <c r="U600" s="15">
        <f t="shared" si="145"/>
        <v>1.0033777150892671</v>
      </c>
      <c r="V600" s="15">
        <f t="shared" si="153"/>
        <v>4.4395360878123098</v>
      </c>
      <c r="W600" s="13">
        <f t="shared" si="146"/>
        <v>0.18601584961496531</v>
      </c>
      <c r="X600" s="13">
        <f t="shared" si="147"/>
        <v>7.0885252648408059E-2</v>
      </c>
      <c r="Y600" s="13">
        <f t="shared" si="148"/>
        <v>0.11513059696655725</v>
      </c>
      <c r="AB600" s="39"/>
      <c r="AC600" s="39"/>
    </row>
    <row r="601" spans="1:29">
      <c r="A601" s="60">
        <v>1920.04</v>
      </c>
      <c r="B601" s="61">
        <f t="shared" si="149"/>
        <v>1920</v>
      </c>
      <c r="C601" s="61">
        <v>4</v>
      </c>
      <c r="D601" s="59">
        <f t="shared" si="150"/>
        <v>7397</v>
      </c>
      <c r="E601" s="26">
        <v>8.6</v>
      </c>
      <c r="F601" s="24">
        <v>0.52329999999999999</v>
      </c>
      <c r="G601" s="26">
        <v>0.88670000000000004</v>
      </c>
      <c r="H601" s="26">
        <v>20.3</v>
      </c>
      <c r="I601" s="24">
        <f t="shared" si="151"/>
        <v>1920.2916666666219</v>
      </c>
      <c r="J601" s="15">
        <f>J598*9/12+J610*3/12</f>
        <v>5</v>
      </c>
      <c r="K601" s="24">
        <f t="shared" si="141"/>
        <v>133.21950738916257</v>
      </c>
      <c r="L601" s="24">
        <f t="shared" si="142"/>
        <v>8.1062521182266014</v>
      </c>
      <c r="M601" s="23">
        <f t="shared" si="152"/>
        <v>1704.8038157258718</v>
      </c>
      <c r="N601" s="24">
        <f t="shared" si="143"/>
        <v>13.735550837438426</v>
      </c>
      <c r="O601" s="23">
        <f t="shared" si="144"/>
        <v>175.77320272141054</v>
      </c>
      <c r="P601" s="42">
        <f t="shared" si="138"/>
        <v>5.5998587255061851</v>
      </c>
      <c r="Q601" s="25"/>
      <c r="R601" s="41">
        <f t="shared" si="139"/>
        <v>7.5961153675815494</v>
      </c>
      <c r="S601" s="41"/>
      <c r="T601" s="40">
        <f t="shared" si="140"/>
        <v>0.20002702354681728</v>
      </c>
      <c r="U601" s="15">
        <f t="shared" si="145"/>
        <v>1.0033864053419226</v>
      </c>
      <c r="V601" s="15">
        <f t="shared" si="153"/>
        <v>4.3228705440470714</v>
      </c>
      <c r="W601" s="13">
        <f t="shared" si="146"/>
        <v>0.19696434381990335</v>
      </c>
      <c r="X601" s="13">
        <f t="shared" si="147"/>
        <v>7.3364465691549974E-2</v>
      </c>
      <c r="Y601" s="13">
        <f t="shared" si="148"/>
        <v>0.12359987812835338</v>
      </c>
      <c r="AB601" s="39"/>
      <c r="AC601" s="39"/>
    </row>
    <row r="602" spans="1:29">
      <c r="A602" s="60">
        <v>1920.05</v>
      </c>
      <c r="B602" s="61">
        <f t="shared" si="149"/>
        <v>1920</v>
      </c>
      <c r="C602" s="61">
        <v>5</v>
      </c>
      <c r="D602" s="59">
        <f t="shared" si="150"/>
        <v>7427</v>
      </c>
      <c r="E602" s="26">
        <v>8.06</v>
      </c>
      <c r="F602" s="24">
        <v>0.52170000000000005</v>
      </c>
      <c r="G602" s="26">
        <v>0.87580000000000002</v>
      </c>
      <c r="H602" s="26">
        <v>20.6</v>
      </c>
      <c r="I602" s="24">
        <f t="shared" si="151"/>
        <v>1920.3749999999552</v>
      </c>
      <c r="J602" s="15">
        <f>J598*8/12+J610*4/12</f>
        <v>5.01</v>
      </c>
      <c r="K602" s="24">
        <f t="shared" si="141"/>
        <v>123.03629126213593</v>
      </c>
      <c r="L602" s="24">
        <f t="shared" si="142"/>
        <v>7.9637758252427195</v>
      </c>
      <c r="M602" s="23">
        <f t="shared" si="152"/>
        <v>1582.9823467090537</v>
      </c>
      <c r="N602" s="24">
        <f t="shared" si="143"/>
        <v>13.369129514563108</v>
      </c>
      <c r="O602" s="23">
        <f t="shared" si="144"/>
        <v>172.0069403533237</v>
      </c>
      <c r="P602" s="42">
        <f t="shared" si="138"/>
        <v>5.1889504620474938</v>
      </c>
      <c r="Q602" s="25"/>
      <c r="R602" s="41">
        <f t="shared" si="139"/>
        <v>7.0502187719604752</v>
      </c>
      <c r="S602" s="41"/>
      <c r="T602" s="40">
        <f t="shared" si="140"/>
        <v>0.21766737891949173</v>
      </c>
      <c r="U602" s="15">
        <f t="shared" si="145"/>
        <v>1.0033950953658182</v>
      </c>
      <c r="V602" s="15">
        <f t="shared" si="153"/>
        <v>4.2743419213486602</v>
      </c>
      <c r="W602" s="13">
        <f t="shared" si="146"/>
        <v>0.19958456398027846</v>
      </c>
      <c r="X602" s="13">
        <f t="shared" si="147"/>
        <v>7.5468877672946189E-2</v>
      </c>
      <c r="Y602" s="13">
        <f t="shared" si="148"/>
        <v>0.12411568630733227</v>
      </c>
      <c r="AB602" s="39"/>
      <c r="AC602" s="39"/>
    </row>
    <row r="603" spans="1:29">
      <c r="A603" s="60">
        <v>1920.06</v>
      </c>
      <c r="B603" s="61">
        <f t="shared" si="149"/>
        <v>1920</v>
      </c>
      <c r="C603" s="61">
        <v>6</v>
      </c>
      <c r="D603" s="59">
        <f t="shared" si="150"/>
        <v>7458</v>
      </c>
      <c r="E603" s="26">
        <v>7.92</v>
      </c>
      <c r="F603" s="24">
        <v>0.52</v>
      </c>
      <c r="G603" s="26">
        <v>0.86499999999999999</v>
      </c>
      <c r="H603" s="26">
        <v>20.9</v>
      </c>
      <c r="I603" s="24">
        <f t="shared" si="151"/>
        <v>1920.4583333332885</v>
      </c>
      <c r="J603" s="15">
        <f>J598*7/12+J610*5/12</f>
        <v>5.0199999999999996</v>
      </c>
      <c r="K603" s="24">
        <f t="shared" si="141"/>
        <v>119.16378947368422</v>
      </c>
      <c r="L603" s="24">
        <f t="shared" si="142"/>
        <v>7.8238851674641161</v>
      </c>
      <c r="M603" s="23">
        <f t="shared" si="152"/>
        <v>1541.547315024306</v>
      </c>
      <c r="N603" s="24">
        <f t="shared" si="143"/>
        <v>13.014732057416269</v>
      </c>
      <c r="O603" s="23">
        <f t="shared" si="144"/>
        <v>168.36343781515464</v>
      </c>
      <c r="P603" s="42">
        <f t="shared" si="138"/>
        <v>5.0436396804516184</v>
      </c>
      <c r="Q603" s="25"/>
      <c r="R603" s="41">
        <f t="shared" si="139"/>
        <v>6.8644453350168133</v>
      </c>
      <c r="S603" s="41"/>
      <c r="T603" s="40">
        <f t="shared" si="140"/>
        <v>0.22570609227300806</v>
      </c>
      <c r="U603" s="15">
        <f t="shared" si="145"/>
        <v>1.0034037851611233</v>
      </c>
      <c r="V603" s="15">
        <f t="shared" si="153"/>
        <v>4.2272912262121407</v>
      </c>
      <c r="W603" s="13">
        <f t="shared" si="146"/>
        <v>0.19117619572981881</v>
      </c>
      <c r="X603" s="13">
        <f t="shared" si="147"/>
        <v>7.7557779973142393E-2</v>
      </c>
      <c r="Y603" s="13">
        <f t="shared" si="148"/>
        <v>0.11361841575667642</v>
      </c>
      <c r="AB603" s="39"/>
      <c r="AC603" s="39"/>
    </row>
    <row r="604" spans="1:29">
      <c r="A604" s="60">
        <v>1920.07</v>
      </c>
      <c r="B604" s="61">
        <f t="shared" si="149"/>
        <v>1920</v>
      </c>
      <c r="C604" s="61">
        <v>7</v>
      </c>
      <c r="D604" s="59">
        <f t="shared" si="150"/>
        <v>7488</v>
      </c>
      <c r="E604" s="26">
        <v>7.91</v>
      </c>
      <c r="F604" s="24">
        <v>0.51829999999999998</v>
      </c>
      <c r="G604" s="26">
        <v>0.85419999999999996</v>
      </c>
      <c r="H604" s="26">
        <v>20.8</v>
      </c>
      <c r="I604" s="24">
        <f t="shared" si="151"/>
        <v>1920.5416666666217</v>
      </c>
      <c r="J604" s="15">
        <f>J598*6/12+J610*6/12</f>
        <v>5.0299999999999994</v>
      </c>
      <c r="K604" s="24">
        <f t="shared" si="141"/>
        <v>119.58550961538464</v>
      </c>
      <c r="L604" s="24">
        <f t="shared" si="142"/>
        <v>7.8357989423076928</v>
      </c>
      <c r="M604" s="23">
        <f t="shared" si="152"/>
        <v>1555.4500796798213</v>
      </c>
      <c r="N604" s="24">
        <f t="shared" si="143"/>
        <v>12.914025576923077</v>
      </c>
      <c r="O604" s="23">
        <f t="shared" si="144"/>
        <v>167.9728771254745</v>
      </c>
      <c r="P604" s="42">
        <f t="shared" si="138"/>
        <v>5.0805929195407948</v>
      </c>
      <c r="Q604" s="25"/>
      <c r="R604" s="41">
        <f t="shared" si="139"/>
        <v>6.926495758932945</v>
      </c>
      <c r="S604" s="41"/>
      <c r="T604" s="40">
        <f t="shared" si="140"/>
        <v>0.22364726750461542</v>
      </c>
      <c r="U604" s="15">
        <f t="shared" si="145"/>
        <v>1.0034124747280067</v>
      </c>
      <c r="V604" s="15">
        <f t="shared" si="153"/>
        <v>4.2620727097508198</v>
      </c>
      <c r="W604" s="13">
        <f t="shared" si="146"/>
        <v>0.18941984411646229</v>
      </c>
      <c r="X604" s="13">
        <f t="shared" si="147"/>
        <v>7.8224607807439561E-2</v>
      </c>
      <c r="Y604" s="13">
        <f t="shared" si="148"/>
        <v>0.11119523630902273</v>
      </c>
      <c r="AB604" s="39"/>
      <c r="AC604" s="39"/>
    </row>
    <row r="605" spans="1:29">
      <c r="A605" s="60">
        <v>1920.08</v>
      </c>
      <c r="B605" s="61">
        <f t="shared" si="149"/>
        <v>1920</v>
      </c>
      <c r="C605" s="61">
        <v>8</v>
      </c>
      <c r="D605" s="59">
        <f t="shared" si="150"/>
        <v>7519</v>
      </c>
      <c r="E605" s="26">
        <v>7.6</v>
      </c>
      <c r="F605" s="24">
        <v>0.51670000000000005</v>
      </c>
      <c r="G605" s="26">
        <v>0.84330000000000005</v>
      </c>
      <c r="H605" s="26">
        <v>20.3</v>
      </c>
      <c r="I605" s="24">
        <f t="shared" si="151"/>
        <v>1920.624999999955</v>
      </c>
      <c r="J605" s="15">
        <f>J598*5/12+J610*7/12</f>
        <v>5.0399999999999991</v>
      </c>
      <c r="K605" s="24">
        <f t="shared" si="141"/>
        <v>117.7288669950739</v>
      </c>
      <c r="L605" s="24">
        <f t="shared" si="142"/>
        <v>8.0040138916256165</v>
      </c>
      <c r="M605" s="23">
        <f t="shared" si="152"/>
        <v>1539.9763996841423</v>
      </c>
      <c r="N605" s="24">
        <f t="shared" si="143"/>
        <v>13.063257044334978</v>
      </c>
      <c r="O605" s="23">
        <f t="shared" si="144"/>
        <v>170.87659182284702</v>
      </c>
      <c r="P605" s="42">
        <f t="shared" si="138"/>
        <v>5.0207010779228565</v>
      </c>
      <c r="Q605" s="25"/>
      <c r="R605" s="41">
        <f t="shared" si="139"/>
        <v>6.857875483818912</v>
      </c>
      <c r="S605" s="41"/>
      <c r="T605" s="40">
        <f t="shared" si="140"/>
        <v>0.22431643473371807</v>
      </c>
      <c r="U605" s="15">
        <f t="shared" si="145"/>
        <v>1.0034211640666379</v>
      </c>
      <c r="V605" s="15">
        <f t="shared" si="153"/>
        <v>4.3819523174071344</v>
      </c>
      <c r="W605" s="13">
        <f t="shared" si="146"/>
        <v>0.19025797397288469</v>
      </c>
      <c r="X605" s="13">
        <f t="shared" si="147"/>
        <v>7.6146876508933925E-2</v>
      </c>
      <c r="Y605" s="13">
        <f t="shared" si="148"/>
        <v>0.11411109746395076</v>
      </c>
      <c r="AB605" s="39"/>
      <c r="AC605" s="39"/>
    </row>
    <row r="606" spans="1:29">
      <c r="A606" s="60">
        <v>1920.09</v>
      </c>
      <c r="B606" s="61">
        <f t="shared" si="149"/>
        <v>1920</v>
      </c>
      <c r="C606" s="61">
        <v>9</v>
      </c>
      <c r="D606" s="59">
        <f t="shared" si="150"/>
        <v>7550</v>
      </c>
      <c r="E606" s="26">
        <v>7.87</v>
      </c>
      <c r="F606" s="24">
        <v>0.51500000000000001</v>
      </c>
      <c r="G606" s="26">
        <v>0.83250000000000002</v>
      </c>
      <c r="H606" s="26">
        <v>20</v>
      </c>
      <c r="I606" s="24">
        <f t="shared" si="151"/>
        <v>1920.7083333332882</v>
      </c>
      <c r="J606" s="15">
        <f>J598*4/12+J610*8/12</f>
        <v>5.05</v>
      </c>
      <c r="K606" s="24">
        <f t="shared" si="141"/>
        <v>123.74001000000001</v>
      </c>
      <c r="L606" s="24">
        <f t="shared" si="142"/>
        <v>8.0973450000000007</v>
      </c>
      <c r="M606" s="23">
        <f t="shared" si="152"/>
        <v>1627.4329596215773</v>
      </c>
      <c r="N606" s="24">
        <f t="shared" si="143"/>
        <v>13.0893975</v>
      </c>
      <c r="O606" s="23">
        <f t="shared" si="144"/>
        <v>172.15221586848324</v>
      </c>
      <c r="P606" s="42">
        <f t="shared" si="138"/>
        <v>5.2971627701080575</v>
      </c>
      <c r="Q606" s="25"/>
      <c r="R606" s="41">
        <f t="shared" si="139"/>
        <v>7.2473452714932431</v>
      </c>
      <c r="S606" s="41"/>
      <c r="T606" s="40">
        <f t="shared" si="140"/>
        <v>0.21326971272005241</v>
      </c>
      <c r="U606" s="15">
        <f t="shared" si="145"/>
        <v>1.0034298531771852</v>
      </c>
      <c r="V606" s="15">
        <f t="shared" si="153"/>
        <v>4.462897850645426</v>
      </c>
      <c r="W606" s="13">
        <f t="shared" si="146"/>
        <v>0.18339246211333848</v>
      </c>
      <c r="X606" s="13">
        <f t="shared" si="147"/>
        <v>7.3788958079249234E-2</v>
      </c>
      <c r="Y606" s="13">
        <f t="shared" si="148"/>
        <v>0.10960350403408925</v>
      </c>
      <c r="AB606" s="39"/>
      <c r="AC606" s="39"/>
    </row>
    <row r="607" spans="1:29">
      <c r="A607" s="60">
        <v>1920.1</v>
      </c>
      <c r="B607" s="61">
        <f t="shared" si="149"/>
        <v>1920</v>
      </c>
      <c r="C607" s="61">
        <v>10</v>
      </c>
      <c r="D607" s="59">
        <f t="shared" si="150"/>
        <v>7580</v>
      </c>
      <c r="E607" s="26">
        <v>7.88</v>
      </c>
      <c r="F607" s="24">
        <v>0.51329999999999998</v>
      </c>
      <c r="G607" s="26">
        <v>0.82169999999999999</v>
      </c>
      <c r="H607" s="26">
        <v>19.899999999999999</v>
      </c>
      <c r="I607" s="24">
        <f t="shared" si="151"/>
        <v>1920.7916666666215</v>
      </c>
      <c r="J607" s="15">
        <f>J598*3/12+J610*9/12</f>
        <v>5.0600000000000005</v>
      </c>
      <c r="K607" s="24">
        <f t="shared" si="141"/>
        <v>124.51983919597991</v>
      </c>
      <c r="L607" s="24">
        <f t="shared" si="142"/>
        <v>8.1111717587939705</v>
      </c>
      <c r="M607" s="23">
        <f t="shared" si="152"/>
        <v>1646.5791686087159</v>
      </c>
      <c r="N607" s="24">
        <f t="shared" si="143"/>
        <v>12.98451165829146</v>
      </c>
      <c r="O607" s="23">
        <f t="shared" si="144"/>
        <v>171.69975924438859</v>
      </c>
      <c r="P607" s="42">
        <f t="shared" si="138"/>
        <v>5.3511773934241553</v>
      </c>
      <c r="Q607" s="25"/>
      <c r="R607" s="41">
        <f t="shared" si="139"/>
        <v>7.3327658910836186</v>
      </c>
      <c r="S607" s="41"/>
      <c r="T607" s="40">
        <f t="shared" si="140"/>
        <v>0.21393756305947348</v>
      </c>
      <c r="U607" s="15">
        <f t="shared" si="145"/>
        <v>1.0034385420598178</v>
      </c>
      <c r="V607" s="15">
        <f t="shared" si="153"/>
        <v>4.50070847740494</v>
      </c>
      <c r="W607" s="13">
        <f t="shared" si="146"/>
        <v>0.16586868535422217</v>
      </c>
      <c r="X607" s="13">
        <f t="shared" si="147"/>
        <v>7.3791189902679077E-2</v>
      </c>
      <c r="Y607" s="13">
        <f t="shared" si="148"/>
        <v>9.207749545154309E-2</v>
      </c>
      <c r="AB607" s="39"/>
      <c r="AC607" s="39"/>
    </row>
    <row r="608" spans="1:29">
      <c r="A608" s="60">
        <v>1920.11</v>
      </c>
      <c r="B608" s="61">
        <f t="shared" si="149"/>
        <v>1920</v>
      </c>
      <c r="C608" s="61">
        <v>11</v>
      </c>
      <c r="D608" s="59">
        <f t="shared" si="150"/>
        <v>7611</v>
      </c>
      <c r="E608" s="26">
        <v>7.48</v>
      </c>
      <c r="F608" s="24">
        <v>0.51170000000000004</v>
      </c>
      <c r="G608" s="26">
        <v>0.81079999999999997</v>
      </c>
      <c r="H608" s="26">
        <v>19.8</v>
      </c>
      <c r="I608" s="24">
        <f t="shared" si="151"/>
        <v>1920.8749999999548</v>
      </c>
      <c r="J608" s="15">
        <f>J598*2/12+J610*10/12</f>
        <v>5.0699999999999994</v>
      </c>
      <c r="K608" s="24">
        <f t="shared" si="141"/>
        <v>118.79600000000002</v>
      </c>
      <c r="L608" s="24">
        <f t="shared" si="142"/>
        <v>8.1267263636363651</v>
      </c>
      <c r="M608" s="23">
        <f t="shared" si="152"/>
        <v>1579.8456565573347</v>
      </c>
      <c r="N608" s="24">
        <f t="shared" si="143"/>
        <v>12.876978181818183</v>
      </c>
      <c r="O608" s="23">
        <f t="shared" si="144"/>
        <v>171.24851047281908</v>
      </c>
      <c r="P608" s="42">
        <f t="shared" si="138"/>
        <v>5.1264079309479254</v>
      </c>
      <c r="Q608" s="25"/>
      <c r="R608" s="41">
        <f t="shared" si="139"/>
        <v>7.0372510508450228</v>
      </c>
      <c r="S608" s="41"/>
      <c r="T608" s="40">
        <f t="shared" si="140"/>
        <v>0.22368938063015109</v>
      </c>
      <c r="U608" s="15">
        <f t="shared" si="145"/>
        <v>1.0034472307147033</v>
      </c>
      <c r="V608" s="15">
        <f t="shared" si="153"/>
        <v>4.5389933646863208</v>
      </c>
      <c r="W608" s="13">
        <f t="shared" si="146"/>
        <v>0.16319479470239728</v>
      </c>
      <c r="X608" s="13">
        <f t="shared" si="147"/>
        <v>7.3794103911501319E-2</v>
      </c>
      <c r="Y608" s="13">
        <f t="shared" si="148"/>
        <v>8.9400690790895965E-2</v>
      </c>
      <c r="AB608" s="39"/>
      <c r="AC608" s="39"/>
    </row>
    <row r="609" spans="1:29">
      <c r="A609" s="60">
        <v>1920.12</v>
      </c>
      <c r="B609" s="61">
        <f t="shared" si="149"/>
        <v>1920</v>
      </c>
      <c r="C609" s="61">
        <v>12</v>
      </c>
      <c r="D609" s="59">
        <f t="shared" si="150"/>
        <v>7641</v>
      </c>
      <c r="E609" s="26">
        <v>6.81</v>
      </c>
      <c r="F609" s="24">
        <v>0.51</v>
      </c>
      <c r="G609" s="26">
        <v>0.8</v>
      </c>
      <c r="H609" s="26">
        <v>19.399999999999999</v>
      </c>
      <c r="I609" s="24">
        <f t="shared" si="151"/>
        <v>1920.958333333288</v>
      </c>
      <c r="J609" s="15">
        <f>J598*1/12+J610*11/12</f>
        <v>5.0799999999999992</v>
      </c>
      <c r="K609" s="24">
        <f t="shared" si="141"/>
        <v>110.38518556701032</v>
      </c>
      <c r="L609" s="24">
        <f t="shared" si="142"/>
        <v>8.2667319587628878</v>
      </c>
      <c r="M609" s="23">
        <f t="shared" si="152"/>
        <v>1477.1532937239574</v>
      </c>
      <c r="N609" s="24">
        <f t="shared" si="143"/>
        <v>12.967422680412374</v>
      </c>
      <c r="O609" s="23">
        <f t="shared" si="144"/>
        <v>173.5275528603768</v>
      </c>
      <c r="P609" s="42">
        <f t="shared" si="138"/>
        <v>4.7842410450832471</v>
      </c>
      <c r="Q609" s="25"/>
      <c r="R609" s="41">
        <f t="shared" si="139"/>
        <v>6.5824249808668878</v>
      </c>
      <c r="S609" s="41"/>
      <c r="T609" s="40">
        <f t="shared" si="140"/>
        <v>0.23534006085393738</v>
      </c>
      <c r="U609" s="15">
        <f t="shared" si="145"/>
        <v>1.0034559191420109</v>
      </c>
      <c r="V609" s="15">
        <f t="shared" si="153"/>
        <v>4.648550431759416</v>
      </c>
      <c r="W609" s="13">
        <f t="shared" si="146"/>
        <v>0.16573358508088321</v>
      </c>
      <c r="X609" s="13">
        <f t="shared" si="147"/>
        <v>7.3475658499204677E-2</v>
      </c>
      <c r="Y609" s="13">
        <f t="shared" si="148"/>
        <v>9.2257926581678529E-2</v>
      </c>
      <c r="AB609" s="39"/>
      <c r="AC609" s="39"/>
    </row>
    <row r="610" spans="1:29">
      <c r="A610" s="60">
        <v>1921.01</v>
      </c>
      <c r="B610" s="61">
        <f t="shared" si="149"/>
        <v>1921</v>
      </c>
      <c r="C610" s="61">
        <v>1</v>
      </c>
      <c r="D610" s="59">
        <f t="shared" si="150"/>
        <v>7672</v>
      </c>
      <c r="E610" s="26">
        <v>7.11</v>
      </c>
      <c r="F610" s="24">
        <v>0.50580000000000003</v>
      </c>
      <c r="G610" s="26">
        <v>0.75749999999999995</v>
      </c>
      <c r="H610" s="26">
        <v>19</v>
      </c>
      <c r="I610" s="24">
        <f t="shared" si="151"/>
        <v>1921.0416666666213</v>
      </c>
      <c r="J610" s="15">
        <v>5.09</v>
      </c>
      <c r="K610" s="24">
        <f t="shared" si="141"/>
        <v>117.67424210526318</v>
      </c>
      <c r="L610" s="24">
        <f t="shared" si="142"/>
        <v>8.3712562105263171</v>
      </c>
      <c r="M610" s="23">
        <f t="shared" si="152"/>
        <v>1584.0292560192549</v>
      </c>
      <c r="N610" s="24">
        <f t="shared" si="143"/>
        <v>12.537023684210526</v>
      </c>
      <c r="O610" s="23">
        <f t="shared" si="144"/>
        <v>168.76261060964634</v>
      </c>
      <c r="P610" s="42">
        <f t="shared" si="138"/>
        <v>5.1221841468873732</v>
      </c>
      <c r="Q610" s="25"/>
      <c r="R610" s="41">
        <f t="shared" si="139"/>
        <v>7.0609227162370853</v>
      </c>
      <c r="S610" s="41"/>
      <c r="T610" s="40">
        <f t="shared" si="140"/>
        <v>0.2192079629022203</v>
      </c>
      <c r="U610" s="15">
        <f t="shared" si="145"/>
        <v>1.0093750608638843</v>
      </c>
      <c r="V610" s="15">
        <f t="shared" si="153"/>
        <v>4.7628178766250127</v>
      </c>
      <c r="W610" s="13">
        <f t="shared" si="146"/>
        <v>0.16311673642059321</v>
      </c>
      <c r="X610" s="13">
        <f t="shared" si="147"/>
        <v>7.2471538690655368E-2</v>
      </c>
      <c r="Y610" s="13">
        <f t="shared" si="148"/>
        <v>9.0645197729937843E-2</v>
      </c>
      <c r="AB610" s="39"/>
      <c r="AC610" s="39"/>
    </row>
    <row r="611" spans="1:29">
      <c r="A611" s="60">
        <v>1921.02</v>
      </c>
      <c r="B611" s="61">
        <f t="shared" si="149"/>
        <v>1921</v>
      </c>
      <c r="C611" s="61">
        <v>2</v>
      </c>
      <c r="D611" s="59">
        <f t="shared" si="150"/>
        <v>7703</v>
      </c>
      <c r="E611" s="26">
        <v>7.06</v>
      </c>
      <c r="F611" s="24">
        <v>0.50170000000000003</v>
      </c>
      <c r="G611" s="26">
        <v>0.71499999999999997</v>
      </c>
      <c r="H611" s="26">
        <v>18.399999999999999</v>
      </c>
      <c r="I611" s="24">
        <f t="shared" si="151"/>
        <v>1921.1249999999545</v>
      </c>
      <c r="J611" s="15">
        <f>J610*11/12+J622*1/12</f>
        <v>5.024166666666666</v>
      </c>
      <c r="K611" s="24">
        <f t="shared" si="141"/>
        <v>120.65693478260872</v>
      </c>
      <c r="L611" s="24">
        <f t="shared" si="142"/>
        <v>8.5741620652173935</v>
      </c>
      <c r="M611" s="23">
        <f t="shared" si="152"/>
        <v>1633.7978600423892</v>
      </c>
      <c r="N611" s="24">
        <f t="shared" si="143"/>
        <v>12.219505434782612</v>
      </c>
      <c r="O611" s="23">
        <f t="shared" si="144"/>
        <v>165.46253115160175</v>
      </c>
      <c r="P611" s="42">
        <f t="shared" si="138"/>
        <v>5.2748571912050455</v>
      </c>
      <c r="Q611" s="25"/>
      <c r="R611" s="41">
        <f t="shared" si="139"/>
        <v>7.2857884017168901</v>
      </c>
      <c r="S611" s="41"/>
      <c r="T611" s="40">
        <f t="shared" si="140"/>
        <v>0.21414317843259154</v>
      </c>
      <c r="U611" s="15">
        <f t="shared" si="145"/>
        <v>1.0093356823927233</v>
      </c>
      <c r="V611" s="15">
        <f t="shared" si="153"/>
        <v>4.9642348966270324</v>
      </c>
      <c r="W611" s="13">
        <f t="shared" si="146"/>
        <v>0.17010499357006537</v>
      </c>
      <c r="X611" s="13">
        <f t="shared" si="147"/>
        <v>6.9433905952720476E-2</v>
      </c>
      <c r="Y611" s="13">
        <f t="shared" si="148"/>
        <v>0.10067108761734489</v>
      </c>
      <c r="AB611" s="39"/>
      <c r="AC611" s="39"/>
    </row>
    <row r="612" spans="1:29">
      <c r="A612" s="60">
        <v>1921.03</v>
      </c>
      <c r="B612" s="61">
        <f t="shared" si="149"/>
        <v>1921</v>
      </c>
      <c r="C612" s="61">
        <v>3</v>
      </c>
      <c r="D612" s="59">
        <f t="shared" si="150"/>
        <v>7731</v>
      </c>
      <c r="E612" s="26">
        <v>6.88</v>
      </c>
      <c r="F612" s="24">
        <v>0.4975</v>
      </c>
      <c r="G612" s="26">
        <v>0.67249999999999999</v>
      </c>
      <c r="H612" s="26">
        <v>18.3</v>
      </c>
      <c r="I612" s="24">
        <f t="shared" si="151"/>
        <v>1921.2083333332878</v>
      </c>
      <c r="J612" s="15">
        <f>J610*10/12+J622*2/12</f>
        <v>4.958333333333333</v>
      </c>
      <c r="K612" s="24">
        <f t="shared" si="141"/>
        <v>118.2232131147541</v>
      </c>
      <c r="L612" s="24">
        <f t="shared" si="142"/>
        <v>8.5488442622950824</v>
      </c>
      <c r="M612" s="23">
        <f t="shared" si="152"/>
        <v>1610.4897457085644</v>
      </c>
      <c r="N612" s="24">
        <f t="shared" si="143"/>
        <v>11.555975409836066</v>
      </c>
      <c r="O612" s="23">
        <f t="shared" si="144"/>
        <v>157.42069098677464</v>
      </c>
      <c r="P612" s="42">
        <f t="shared" si="138"/>
        <v>5.1923481586841751</v>
      </c>
      <c r="Q612" s="25"/>
      <c r="R612" s="41">
        <f t="shared" si="139"/>
        <v>7.1866431496339889</v>
      </c>
      <c r="S612" s="41"/>
      <c r="T612" s="40">
        <f t="shared" si="140"/>
        <v>0.21609205781717533</v>
      </c>
      <c r="U612" s="15">
        <f t="shared" si="145"/>
        <v>1.0092963694422421</v>
      </c>
      <c r="V612" s="15">
        <f t="shared" si="153"/>
        <v>5.037959632337957</v>
      </c>
      <c r="W612" s="13">
        <f t="shared" si="146"/>
        <v>0.17529084842368103</v>
      </c>
      <c r="X612" s="13">
        <f t="shared" si="147"/>
        <v>6.8586400266291481E-2</v>
      </c>
      <c r="Y612" s="13">
        <f t="shared" si="148"/>
        <v>0.10670444815738955</v>
      </c>
      <c r="AB612" s="39"/>
      <c r="AC612" s="39"/>
    </row>
    <row r="613" spans="1:29">
      <c r="A613" s="60">
        <v>1921.04</v>
      </c>
      <c r="B613" s="61">
        <f t="shared" si="149"/>
        <v>1921</v>
      </c>
      <c r="C613" s="61">
        <v>4</v>
      </c>
      <c r="D613" s="59">
        <f t="shared" si="150"/>
        <v>7762</v>
      </c>
      <c r="E613" s="26">
        <v>6.91</v>
      </c>
      <c r="F613" s="24">
        <v>0.49330000000000002</v>
      </c>
      <c r="G613" s="26">
        <v>0.63</v>
      </c>
      <c r="H613" s="26">
        <v>18.100000000000001</v>
      </c>
      <c r="I613" s="24">
        <f t="shared" si="151"/>
        <v>1921.291666666621</v>
      </c>
      <c r="J613" s="15">
        <f>J610*9/12+J622*3/12</f>
        <v>4.8925000000000001</v>
      </c>
      <c r="K613" s="24">
        <f t="shared" si="141"/>
        <v>120.05075138121548</v>
      </c>
      <c r="L613" s="24">
        <f t="shared" si="142"/>
        <v>8.5703380110497243</v>
      </c>
      <c r="M613" s="23">
        <f t="shared" si="152"/>
        <v>1645.114376415032</v>
      </c>
      <c r="N613" s="24">
        <f t="shared" si="143"/>
        <v>10.94529281767956</v>
      </c>
      <c r="O613" s="23">
        <f t="shared" si="144"/>
        <v>149.98872028096531</v>
      </c>
      <c r="P613" s="42">
        <f t="shared" si="138"/>
        <v>5.2970859227396732</v>
      </c>
      <c r="Q613" s="25"/>
      <c r="R613" s="41">
        <f t="shared" si="139"/>
        <v>7.3471112451693408</v>
      </c>
      <c r="S613" s="41"/>
      <c r="T613" s="40">
        <f t="shared" si="140"/>
        <v>0.21520858180944386</v>
      </c>
      <c r="U613" s="15">
        <f t="shared" si="145"/>
        <v>1.0092571223325355</v>
      </c>
      <c r="V613" s="15">
        <f t="shared" si="153"/>
        <v>5.1409799394237288</v>
      </c>
      <c r="W613" s="13">
        <f t="shared" si="146"/>
        <v>0.1624222384357481</v>
      </c>
      <c r="X613" s="13">
        <f t="shared" si="147"/>
        <v>6.7159652991352958E-2</v>
      </c>
      <c r="Y613" s="13">
        <f t="shared" si="148"/>
        <v>9.5262585444395143E-2</v>
      </c>
      <c r="AB613" s="39"/>
      <c r="AC613" s="39"/>
    </row>
    <row r="614" spans="1:29">
      <c r="A614" s="60">
        <v>1921.05</v>
      </c>
      <c r="B614" s="61">
        <f t="shared" si="149"/>
        <v>1921</v>
      </c>
      <c r="C614" s="61">
        <v>5</v>
      </c>
      <c r="D614" s="59">
        <f t="shared" si="150"/>
        <v>7792</v>
      </c>
      <c r="E614" s="26">
        <v>7.12</v>
      </c>
      <c r="F614" s="24">
        <v>0.48920000000000002</v>
      </c>
      <c r="G614" s="26">
        <v>0.58750000000000002</v>
      </c>
      <c r="H614" s="26">
        <v>17.7</v>
      </c>
      <c r="I614" s="24">
        <f t="shared" si="151"/>
        <v>1921.3749999999543</v>
      </c>
      <c r="J614" s="15">
        <f>J610*8/12+J622*4/12</f>
        <v>4.8266666666666662</v>
      </c>
      <c r="K614" s="24">
        <f t="shared" si="141"/>
        <v>126.49464406779663</v>
      </c>
      <c r="L614" s="24">
        <f t="shared" si="142"/>
        <v>8.6911769491525437</v>
      </c>
      <c r="M614" s="23">
        <f t="shared" si="152"/>
        <v>1743.3431563991639</v>
      </c>
      <c r="N614" s="24">
        <f t="shared" si="143"/>
        <v>10.437584745762713</v>
      </c>
      <c r="O614" s="23">
        <f t="shared" si="144"/>
        <v>143.85029555962203</v>
      </c>
      <c r="P614" s="42">
        <f t="shared" si="138"/>
        <v>5.6094692253307743</v>
      </c>
      <c r="Q614" s="25"/>
      <c r="R614" s="41">
        <f t="shared" si="139"/>
        <v>7.7953012232006422</v>
      </c>
      <c r="S614" s="41"/>
      <c r="T614" s="40">
        <f t="shared" si="140"/>
        <v>0.20295342319783585</v>
      </c>
      <c r="U614" s="15">
        <f t="shared" si="145"/>
        <v>1.0092179413853946</v>
      </c>
      <c r="V614" s="15">
        <f t="shared" si="153"/>
        <v>5.3058264528441113</v>
      </c>
      <c r="W614" s="13">
        <f t="shared" si="146"/>
        <v>0.14612928022673488</v>
      </c>
      <c r="X614" s="13">
        <f t="shared" si="147"/>
        <v>6.5230175097410248E-2</v>
      </c>
      <c r="Y614" s="13">
        <f t="shared" si="148"/>
        <v>8.0899105129324633E-2</v>
      </c>
      <c r="AB614" s="39"/>
      <c r="AC614" s="39"/>
    </row>
    <row r="615" spans="1:29">
      <c r="A615" s="60">
        <v>1921.06</v>
      </c>
      <c r="B615" s="61">
        <f t="shared" si="149"/>
        <v>1921</v>
      </c>
      <c r="C615" s="61">
        <v>6</v>
      </c>
      <c r="D615" s="59">
        <f t="shared" si="150"/>
        <v>7823</v>
      </c>
      <c r="E615" s="26">
        <v>6.55</v>
      </c>
      <c r="F615" s="24">
        <v>0.48499999999999999</v>
      </c>
      <c r="G615" s="26">
        <v>0.54500000000000004</v>
      </c>
      <c r="H615" s="26">
        <v>17.600000000000001</v>
      </c>
      <c r="I615" s="24">
        <f t="shared" si="151"/>
        <v>1921.4583333332876</v>
      </c>
      <c r="J615" s="15">
        <f>J610*7/12+J622*5/12</f>
        <v>4.7608333333333333</v>
      </c>
      <c r="K615" s="24">
        <f t="shared" si="141"/>
        <v>117.02914772727273</v>
      </c>
      <c r="L615" s="24">
        <f t="shared" si="142"/>
        <v>8.6655170454545445</v>
      </c>
      <c r="M615" s="23">
        <f t="shared" si="152"/>
        <v>1622.8424488288917</v>
      </c>
      <c r="N615" s="24">
        <f t="shared" si="143"/>
        <v>9.7375397727272723</v>
      </c>
      <c r="O615" s="23">
        <f t="shared" si="144"/>
        <v>135.03040223080092</v>
      </c>
      <c r="P615" s="42">
        <f t="shared" si="138"/>
        <v>5.2161109609893197</v>
      </c>
      <c r="Q615" s="25"/>
      <c r="R615" s="41">
        <f t="shared" si="139"/>
        <v>7.2663741034908487</v>
      </c>
      <c r="S615" s="41"/>
      <c r="T615" s="40">
        <f t="shared" si="140"/>
        <v>0.21644775043781014</v>
      </c>
      <c r="U615" s="15">
        <f t="shared" si="145"/>
        <v>1.0091788269243167</v>
      </c>
      <c r="V615" s="15">
        <f t="shared" si="153"/>
        <v>5.3851598821902735</v>
      </c>
      <c r="W615" s="13">
        <f t="shared" si="146"/>
        <v>0.15274418739271223</v>
      </c>
      <c r="X615" s="13">
        <f t="shared" si="147"/>
        <v>6.5104610088245751E-2</v>
      </c>
      <c r="Y615" s="13">
        <f t="shared" si="148"/>
        <v>8.7639577304466476E-2</v>
      </c>
      <c r="AB615" s="39"/>
      <c r="AC615" s="39"/>
    </row>
    <row r="616" spans="1:29">
      <c r="A616" s="60">
        <v>1921.07</v>
      </c>
      <c r="B616" s="61">
        <f t="shared" si="149"/>
        <v>1921</v>
      </c>
      <c r="C616" s="61">
        <v>7</v>
      </c>
      <c r="D616" s="59">
        <f t="shared" si="150"/>
        <v>7853</v>
      </c>
      <c r="E616" s="26">
        <v>6.53</v>
      </c>
      <c r="F616" s="24">
        <v>0.48080000000000001</v>
      </c>
      <c r="G616" s="26">
        <v>0.50249999999999995</v>
      </c>
      <c r="H616" s="26">
        <v>17.7</v>
      </c>
      <c r="I616" s="24">
        <f t="shared" si="151"/>
        <v>1921.5416666666208</v>
      </c>
      <c r="J616" s="15">
        <f>J610*6/12+J622*6/12</f>
        <v>4.6950000000000003</v>
      </c>
      <c r="K616" s="24">
        <f t="shared" si="141"/>
        <v>116.01264406779664</v>
      </c>
      <c r="L616" s="24">
        <f t="shared" si="142"/>
        <v>8.5419416949152556</v>
      </c>
      <c r="M616" s="23">
        <f t="shared" si="152"/>
        <v>1618.6175199734541</v>
      </c>
      <c r="N616" s="24">
        <f t="shared" si="143"/>
        <v>8.9274661016949164</v>
      </c>
      <c r="O616" s="23">
        <f t="shared" si="144"/>
        <v>124.55670808371525</v>
      </c>
      <c r="P616" s="42">
        <f t="shared" si="138"/>
        <v>5.1977793619054706</v>
      </c>
      <c r="Q616" s="25"/>
      <c r="R616" s="41">
        <f t="shared" si="139"/>
        <v>7.2590804721952766</v>
      </c>
      <c r="S616" s="41"/>
      <c r="T616" s="40">
        <f t="shared" si="140"/>
        <v>0.21723137134873222</v>
      </c>
      <c r="U616" s="15">
        <f t="shared" si="145"/>
        <v>1.0091397792745151</v>
      </c>
      <c r="V616" s="15">
        <f t="shared" si="153"/>
        <v>5.4038854381735959</v>
      </c>
      <c r="W616" s="13">
        <f t="shared" si="146"/>
        <v>0.15740803163018846</v>
      </c>
      <c r="X616" s="13">
        <f t="shared" si="147"/>
        <v>6.4791523394092998E-2</v>
      </c>
      <c r="Y616" s="13">
        <f t="shared" si="148"/>
        <v>9.2616508236095463E-2</v>
      </c>
      <c r="AB616" s="39"/>
      <c r="AC616" s="39"/>
    </row>
    <row r="617" spans="1:29">
      <c r="A617" s="60">
        <v>1921.08</v>
      </c>
      <c r="B617" s="61">
        <f t="shared" si="149"/>
        <v>1921</v>
      </c>
      <c r="C617" s="61">
        <v>8</v>
      </c>
      <c r="D617" s="59">
        <f t="shared" si="150"/>
        <v>7884</v>
      </c>
      <c r="E617" s="26">
        <v>6.45</v>
      </c>
      <c r="F617" s="24">
        <v>0.47670000000000001</v>
      </c>
      <c r="G617" s="26">
        <v>0.46</v>
      </c>
      <c r="H617" s="26">
        <v>17.7</v>
      </c>
      <c r="I617" s="24">
        <f t="shared" si="151"/>
        <v>1921.6249999999541</v>
      </c>
      <c r="J617" s="15">
        <f>J610*5/12+J622*7/12</f>
        <v>4.6291666666666664</v>
      </c>
      <c r="K617" s="24">
        <f t="shared" si="141"/>
        <v>114.59135593220341</v>
      </c>
      <c r="L617" s="24">
        <f t="shared" si="142"/>
        <v>8.469100677966102</v>
      </c>
      <c r="M617" s="23">
        <f t="shared" si="152"/>
        <v>1608.6343927733114</v>
      </c>
      <c r="N617" s="24">
        <f t="shared" si="143"/>
        <v>8.1724067796610189</v>
      </c>
      <c r="O617" s="23">
        <f t="shared" si="144"/>
        <v>114.72431328305788</v>
      </c>
      <c r="P617" s="42">
        <f t="shared" si="138"/>
        <v>5.161294823215731</v>
      </c>
      <c r="Q617" s="25"/>
      <c r="R617" s="41">
        <f t="shared" si="139"/>
        <v>7.2275602020151348</v>
      </c>
      <c r="S617" s="41"/>
      <c r="T617" s="40">
        <f t="shared" si="140"/>
        <v>0.21585157871859112</v>
      </c>
      <c r="U617" s="15">
        <f t="shared" si="145"/>
        <v>1.0091007987629279</v>
      </c>
      <c r="V617" s="15">
        <f t="shared" si="153"/>
        <v>5.4532757583032687</v>
      </c>
      <c r="W617" s="13">
        <f t="shared" si="146"/>
        <v>0.15520438301000405</v>
      </c>
      <c r="X617" s="13">
        <f t="shared" si="147"/>
        <v>6.3882556258163525E-2</v>
      </c>
      <c r="Y617" s="13">
        <f t="shared" si="148"/>
        <v>9.1321826751840529E-2</v>
      </c>
      <c r="AB617" s="39"/>
      <c r="AC617" s="39"/>
    </row>
    <row r="618" spans="1:29">
      <c r="A618" s="60">
        <v>1921.09</v>
      </c>
      <c r="B618" s="61">
        <f t="shared" si="149"/>
        <v>1921</v>
      </c>
      <c r="C618" s="61">
        <v>9</v>
      </c>
      <c r="D618" s="59">
        <f t="shared" si="150"/>
        <v>7915</v>
      </c>
      <c r="E618" s="26">
        <v>6.61</v>
      </c>
      <c r="F618" s="24">
        <v>0.47249999999999998</v>
      </c>
      <c r="G618" s="26">
        <v>0.41749999999999998</v>
      </c>
      <c r="H618" s="26">
        <v>17.5</v>
      </c>
      <c r="I618" s="24">
        <f t="shared" si="151"/>
        <v>1921.7083333332873</v>
      </c>
      <c r="J618" s="15">
        <f>J610*4/12+J622*8/12</f>
        <v>4.5633333333333335</v>
      </c>
      <c r="K618" s="24">
        <f t="shared" si="141"/>
        <v>118.7760342857143</v>
      </c>
      <c r="L618" s="24">
        <f t="shared" si="142"/>
        <v>8.4904200000000003</v>
      </c>
      <c r="M618" s="23">
        <f t="shared" si="152"/>
        <v>1677.3113238840538</v>
      </c>
      <c r="N618" s="24">
        <f t="shared" si="143"/>
        <v>7.502117142857144</v>
      </c>
      <c r="O618" s="23">
        <f t="shared" si="144"/>
        <v>105.94212976120915</v>
      </c>
      <c r="P618" s="42">
        <f t="shared" si="138"/>
        <v>5.3775244254582582</v>
      </c>
      <c r="Q618" s="25"/>
      <c r="R618" s="41">
        <f t="shared" si="139"/>
        <v>7.5505875789303643</v>
      </c>
      <c r="S618" s="41"/>
      <c r="T618" s="40">
        <f t="shared" si="140"/>
        <v>0.20640123633622984</v>
      </c>
      <c r="U618" s="15">
        <f t="shared" si="145"/>
        <v>1.0090618857182294</v>
      </c>
      <c r="V618" s="15">
        <f t="shared" si="153"/>
        <v>5.5657952655620919</v>
      </c>
      <c r="W618" s="13">
        <f t="shared" si="146"/>
        <v>0.13342049673951029</v>
      </c>
      <c r="X618" s="13">
        <f t="shared" si="147"/>
        <v>6.2479788382081125E-2</v>
      </c>
      <c r="Y618" s="13">
        <f t="shared" si="148"/>
        <v>7.0940708357429161E-2</v>
      </c>
      <c r="AB618" s="39"/>
      <c r="AC618" s="39"/>
    </row>
    <row r="619" spans="1:29">
      <c r="A619" s="60">
        <v>1921.1</v>
      </c>
      <c r="B619" s="61">
        <f t="shared" si="149"/>
        <v>1921</v>
      </c>
      <c r="C619" s="61">
        <v>10</v>
      </c>
      <c r="D619" s="59">
        <f t="shared" si="150"/>
        <v>7945</v>
      </c>
      <c r="E619" s="26">
        <v>6.7</v>
      </c>
      <c r="F619" s="24">
        <v>0.46829999999999999</v>
      </c>
      <c r="G619" s="26">
        <v>0.375</v>
      </c>
      <c r="H619" s="26">
        <v>17.5</v>
      </c>
      <c r="I619" s="24">
        <f t="shared" si="151"/>
        <v>1921.7916666666206</v>
      </c>
      <c r="J619" s="15">
        <f>J610*3/12+J622*9/12</f>
        <v>4.4974999999999996</v>
      </c>
      <c r="K619" s="24">
        <f t="shared" si="141"/>
        <v>120.39325714285717</v>
      </c>
      <c r="L619" s="24">
        <f t="shared" si="142"/>
        <v>8.4149496000000017</v>
      </c>
      <c r="M619" s="23">
        <f t="shared" si="152"/>
        <v>1710.0518826683415</v>
      </c>
      <c r="N619" s="24">
        <f t="shared" si="143"/>
        <v>6.7384285714285719</v>
      </c>
      <c r="O619" s="23">
        <f t="shared" si="144"/>
        <v>95.711859104571332</v>
      </c>
      <c r="P619" s="42">
        <f t="shared" si="138"/>
        <v>5.4792576780533482</v>
      </c>
      <c r="Q619" s="25"/>
      <c r="R619" s="41">
        <f t="shared" si="139"/>
        <v>7.714162098732495</v>
      </c>
      <c r="S619" s="41"/>
      <c r="T619" s="40">
        <f t="shared" si="140"/>
        <v>0.20360686991963534</v>
      </c>
      <c r="U619" s="15">
        <f t="shared" si="145"/>
        <v>1.0090230404708369</v>
      </c>
      <c r="V619" s="15">
        <f t="shared" si="153"/>
        <v>5.6162318661896782</v>
      </c>
      <c r="W619" s="13">
        <f t="shared" si="146"/>
        <v>0.11664170789688111</v>
      </c>
      <c r="X619" s="13">
        <f t="shared" si="147"/>
        <v>6.2296997971143186E-2</v>
      </c>
      <c r="Y619" s="13">
        <f t="shared" si="148"/>
        <v>5.4344709925737922E-2</v>
      </c>
      <c r="AB619" s="39"/>
      <c r="AC619" s="39"/>
    </row>
    <row r="620" spans="1:29">
      <c r="A620" s="60">
        <v>1921.11</v>
      </c>
      <c r="B620" s="61">
        <f t="shared" si="149"/>
        <v>1921</v>
      </c>
      <c r="C620" s="61">
        <v>11</v>
      </c>
      <c r="D620" s="59">
        <f t="shared" si="150"/>
        <v>7976</v>
      </c>
      <c r="E620" s="26">
        <v>7.06</v>
      </c>
      <c r="F620" s="24">
        <v>0.4642</v>
      </c>
      <c r="G620" s="26">
        <v>0.33250000000000002</v>
      </c>
      <c r="H620" s="26">
        <v>17.399999999999999</v>
      </c>
      <c r="I620" s="24">
        <f t="shared" si="151"/>
        <v>1921.8749999999538</v>
      </c>
      <c r="J620" s="15">
        <f>J610*2/12+J622*10/12</f>
        <v>4.4316666666666666</v>
      </c>
      <c r="K620" s="24">
        <f t="shared" si="141"/>
        <v>127.59124137931038</v>
      </c>
      <c r="L620" s="24">
        <f t="shared" si="142"/>
        <v>8.3892144827586232</v>
      </c>
      <c r="M620" s="23">
        <f t="shared" si="152"/>
        <v>1822.2211698068131</v>
      </c>
      <c r="N620" s="24">
        <f t="shared" si="143"/>
        <v>6.0090775862068986</v>
      </c>
      <c r="O620" s="23">
        <f t="shared" si="144"/>
        <v>85.819906368380373</v>
      </c>
      <c r="P620" s="42">
        <f t="shared" si="138"/>
        <v>5.838196993200893</v>
      </c>
      <c r="Q620" s="25"/>
      <c r="R620" s="41">
        <f t="shared" si="139"/>
        <v>8.2399460787630936</v>
      </c>
      <c r="S620" s="41"/>
      <c r="T620" s="40">
        <f t="shared" si="140"/>
        <v>0.19353770826111433</v>
      </c>
      <c r="U620" s="15">
        <f t="shared" si="145"/>
        <v>1.0089842633529238</v>
      </c>
      <c r="V620" s="15">
        <f t="shared" si="153"/>
        <v>5.6994757866786472</v>
      </c>
      <c r="W620" s="13">
        <f t="shared" si="146"/>
        <v>0.11332002889117798</v>
      </c>
      <c r="X620" s="13">
        <f t="shared" si="147"/>
        <v>6.2237375274959872E-2</v>
      </c>
      <c r="Y620" s="13">
        <f t="shared" si="148"/>
        <v>5.108265361621811E-2</v>
      </c>
      <c r="AB620" s="39"/>
      <c r="AC620" s="39"/>
    </row>
    <row r="621" spans="1:29">
      <c r="A621" s="60">
        <v>1921.12</v>
      </c>
      <c r="B621" s="61">
        <f t="shared" si="149"/>
        <v>1921</v>
      </c>
      <c r="C621" s="61">
        <v>12</v>
      </c>
      <c r="D621" s="59">
        <f t="shared" si="150"/>
        <v>8006</v>
      </c>
      <c r="E621" s="26">
        <v>7.31</v>
      </c>
      <c r="F621" s="24">
        <v>0.46</v>
      </c>
      <c r="G621" s="26">
        <v>0.28999999999999998</v>
      </c>
      <c r="H621" s="26">
        <v>17.3</v>
      </c>
      <c r="I621" s="24">
        <f t="shared" si="151"/>
        <v>1921.9583333332871</v>
      </c>
      <c r="J621" s="15">
        <f>J610*1/12+J622*11/12</f>
        <v>4.3658333333333328</v>
      </c>
      <c r="K621" s="24">
        <f t="shared" si="141"/>
        <v>132.87298265895953</v>
      </c>
      <c r="L621" s="24">
        <f t="shared" si="142"/>
        <v>8.3613641618497123</v>
      </c>
      <c r="M621" s="23">
        <f t="shared" si="152"/>
        <v>1907.6046848046381</v>
      </c>
      <c r="N621" s="24">
        <f t="shared" si="143"/>
        <v>5.2712947976878617</v>
      </c>
      <c r="O621" s="23">
        <f t="shared" si="144"/>
        <v>75.677887632468554</v>
      </c>
      <c r="P621" s="42">
        <f t="shared" si="138"/>
        <v>6.1141588494172723</v>
      </c>
      <c r="Q621" s="25"/>
      <c r="R621" s="41">
        <f t="shared" si="139"/>
        <v>8.6498527940779368</v>
      </c>
      <c r="S621" s="41"/>
      <c r="T621" s="40">
        <f t="shared" si="140"/>
        <v>0.18696752320380897</v>
      </c>
      <c r="U621" s="15">
        <f t="shared" si="145"/>
        <v>1.0089455546984269</v>
      </c>
      <c r="V621" s="15">
        <f t="shared" si="153"/>
        <v>5.7839223109412812</v>
      </c>
      <c r="W621" s="13">
        <f t="shared" si="146"/>
        <v>8.7052791666405893E-2</v>
      </c>
      <c r="X621" s="13">
        <f t="shared" si="147"/>
        <v>6.1471044956979082E-2</v>
      </c>
      <c r="Y621" s="13">
        <f t="shared" si="148"/>
        <v>2.5581746709426811E-2</v>
      </c>
      <c r="AB621" s="39"/>
      <c r="AC621" s="39"/>
    </row>
    <row r="622" spans="1:29">
      <c r="A622" s="60">
        <v>1922.01</v>
      </c>
      <c r="B622" s="61">
        <f t="shared" si="149"/>
        <v>1922</v>
      </c>
      <c r="C622" s="61">
        <v>1</v>
      </c>
      <c r="D622" s="59">
        <f t="shared" si="150"/>
        <v>8037</v>
      </c>
      <c r="E622" s="26">
        <v>7.3</v>
      </c>
      <c r="F622" s="24">
        <v>0.4642</v>
      </c>
      <c r="G622" s="26">
        <v>0.32329999999999998</v>
      </c>
      <c r="H622" s="26">
        <v>16.899999999999999</v>
      </c>
      <c r="I622" s="24">
        <f t="shared" si="151"/>
        <v>1922.0416666666204</v>
      </c>
      <c r="J622" s="15">
        <v>4.3</v>
      </c>
      <c r="K622" s="24">
        <f t="shared" si="141"/>
        <v>135.83183431952665</v>
      </c>
      <c r="L622" s="24">
        <f t="shared" si="142"/>
        <v>8.637416094674558</v>
      </c>
      <c r="M622" s="23">
        <f t="shared" si="152"/>
        <v>1960.4174068956677</v>
      </c>
      <c r="N622" s="24">
        <f t="shared" si="143"/>
        <v>6.0156756213017752</v>
      </c>
      <c r="O622" s="23">
        <f t="shared" si="144"/>
        <v>86.822321595804013</v>
      </c>
      <c r="P622" s="42">
        <f t="shared" si="138"/>
        <v>6.2870872903471291</v>
      </c>
      <c r="Q622" s="25"/>
      <c r="R622" s="41">
        <f t="shared" si="139"/>
        <v>8.9170964731832196</v>
      </c>
      <c r="S622" s="41"/>
      <c r="T622" s="40">
        <f t="shared" si="140"/>
        <v>0.17951956182160134</v>
      </c>
      <c r="U622" s="15">
        <f t="shared" si="145"/>
        <v>1.0031803360364855</v>
      </c>
      <c r="V622" s="15">
        <f t="shared" si="153"/>
        <v>5.9737848985309467</v>
      </c>
      <c r="W622" s="13">
        <f t="shared" si="146"/>
        <v>8.5386471884166149E-2</v>
      </c>
      <c r="X622" s="13">
        <f t="shared" si="147"/>
        <v>6.0320506332032897E-2</v>
      </c>
      <c r="Y622" s="13">
        <f t="shared" si="148"/>
        <v>2.5065965552133251E-2</v>
      </c>
      <c r="AB622" s="39"/>
      <c r="AC622" s="39"/>
    </row>
    <row r="623" spans="1:29">
      <c r="A623" s="60">
        <v>1922.02</v>
      </c>
      <c r="B623" s="61">
        <f t="shared" si="149"/>
        <v>1922</v>
      </c>
      <c r="C623" s="61">
        <v>2</v>
      </c>
      <c r="D623" s="59">
        <f t="shared" si="150"/>
        <v>8068</v>
      </c>
      <c r="E623" s="26">
        <v>7.46</v>
      </c>
      <c r="F623" s="24">
        <v>0.46829999999999999</v>
      </c>
      <c r="G623" s="26">
        <v>0.35670000000000002</v>
      </c>
      <c r="H623" s="26">
        <v>16.899999999999999</v>
      </c>
      <c r="I623" s="24">
        <f t="shared" si="151"/>
        <v>1922.1249999999536</v>
      </c>
      <c r="J623" s="15">
        <f>J622*11/12+J634*1/12</f>
        <v>4.3049999999999997</v>
      </c>
      <c r="K623" s="24">
        <f t="shared" si="141"/>
        <v>138.80897041420121</v>
      </c>
      <c r="L623" s="24">
        <f t="shared" si="142"/>
        <v>8.7137052071005936</v>
      </c>
      <c r="M623" s="23">
        <f t="shared" si="152"/>
        <v>2013.8656362665461</v>
      </c>
      <c r="N623" s="24">
        <f t="shared" si="143"/>
        <v>6.6371527810650903</v>
      </c>
      <c r="O623" s="23">
        <f t="shared" si="144"/>
        <v>96.293012393602808</v>
      </c>
      <c r="P623" s="42">
        <f t="shared" si="138"/>
        <v>6.4613058726969816</v>
      </c>
      <c r="Q623" s="25"/>
      <c r="R623" s="41">
        <f t="shared" si="139"/>
        <v>9.1855378690400613</v>
      </c>
      <c r="S623" s="41"/>
      <c r="T623" s="40">
        <f t="shared" si="140"/>
        <v>0.17408010681528902</v>
      </c>
      <c r="U623" s="15">
        <f t="shared" si="145"/>
        <v>1.0031845960283758</v>
      </c>
      <c r="V623" s="15">
        <f t="shared" si="153"/>
        <v>5.9927835419179578</v>
      </c>
      <c r="W623" s="13">
        <f t="shared" si="146"/>
        <v>8.3916754121699411E-2</v>
      </c>
      <c r="X623" s="13">
        <f t="shared" si="147"/>
        <v>6.2073880429736938E-2</v>
      </c>
      <c r="Y623" s="13">
        <f t="shared" si="148"/>
        <v>2.1842873691962472E-2</v>
      </c>
      <c r="AB623" s="39"/>
      <c r="AC623" s="39"/>
    </row>
    <row r="624" spans="1:29">
      <c r="A624" s="60">
        <v>1922.03</v>
      </c>
      <c r="B624" s="61">
        <f t="shared" si="149"/>
        <v>1922</v>
      </c>
      <c r="C624" s="61">
        <v>3</v>
      </c>
      <c r="D624" s="59">
        <f t="shared" si="150"/>
        <v>8096</v>
      </c>
      <c r="E624" s="26">
        <v>7.74</v>
      </c>
      <c r="F624" s="24">
        <v>0.47249999999999998</v>
      </c>
      <c r="G624" s="26">
        <v>0.39</v>
      </c>
      <c r="H624" s="26">
        <v>16.7</v>
      </c>
      <c r="I624" s="24">
        <f t="shared" si="151"/>
        <v>1922.2083333332869</v>
      </c>
      <c r="J624" s="15">
        <f>J622*10/12+J634*2/12</f>
        <v>4.3100000000000005</v>
      </c>
      <c r="K624" s="24">
        <f t="shared" si="141"/>
        <v>145.74373652694615</v>
      </c>
      <c r="L624" s="24">
        <f t="shared" si="142"/>
        <v>8.8971467065868275</v>
      </c>
      <c r="M624" s="23">
        <f t="shared" si="152"/>
        <v>2125.2332610795697</v>
      </c>
      <c r="N624" s="24">
        <f t="shared" si="143"/>
        <v>7.3436766467065882</v>
      </c>
      <c r="O624" s="23">
        <f t="shared" si="144"/>
        <v>107.08539687610234</v>
      </c>
      <c r="P624" s="42">
        <f t="shared" si="138"/>
        <v>6.8213872490360421</v>
      </c>
      <c r="Q624" s="25"/>
      <c r="R624" s="41">
        <f t="shared" si="139"/>
        <v>9.7174091458281247</v>
      </c>
      <c r="S624" s="41"/>
      <c r="T624" s="40">
        <f t="shared" si="140"/>
        <v>0.16243257308781894</v>
      </c>
      <c r="U624" s="15">
        <f t="shared" si="145"/>
        <v>1.0031888559901481</v>
      </c>
      <c r="V624" s="15">
        <f t="shared" si="153"/>
        <v>6.0838665573818842</v>
      </c>
      <c r="W624" s="13">
        <f t="shared" si="146"/>
        <v>8.0061470782865074E-2</v>
      </c>
      <c r="X624" s="13">
        <f t="shared" si="147"/>
        <v>6.1821595873386315E-2</v>
      </c>
      <c r="Y624" s="13">
        <f t="shared" si="148"/>
        <v>1.8239874909478759E-2</v>
      </c>
      <c r="AB624" s="39"/>
      <c r="AC624" s="39"/>
    </row>
    <row r="625" spans="1:29">
      <c r="A625" s="60">
        <v>1922.04</v>
      </c>
      <c r="B625" s="61">
        <f t="shared" si="149"/>
        <v>1922</v>
      </c>
      <c r="C625" s="61">
        <v>4</v>
      </c>
      <c r="D625" s="59">
        <f t="shared" si="150"/>
        <v>8127</v>
      </c>
      <c r="E625" s="26">
        <v>8.2100000000000009</v>
      </c>
      <c r="F625" s="24">
        <v>0.47670000000000001</v>
      </c>
      <c r="G625" s="26">
        <v>0.42330000000000001</v>
      </c>
      <c r="H625" s="26">
        <v>16.7</v>
      </c>
      <c r="I625" s="24">
        <f t="shared" si="151"/>
        <v>1922.2916666666201</v>
      </c>
      <c r="J625" s="15">
        <f>J622*9/12+J634*3/12</f>
        <v>4.3149999999999995</v>
      </c>
      <c r="K625" s="24">
        <f t="shared" si="141"/>
        <v>154.59380838323358</v>
      </c>
      <c r="L625" s="24">
        <f t="shared" si="142"/>
        <v>8.9762324550898214</v>
      </c>
      <c r="M625" s="23">
        <f t="shared" si="152"/>
        <v>2265.1925019069322</v>
      </c>
      <c r="N625" s="24">
        <f t="shared" si="143"/>
        <v>7.970713652694613</v>
      </c>
      <c r="O625" s="23">
        <f t="shared" si="144"/>
        <v>116.79122850879469</v>
      </c>
      <c r="P625" s="42">
        <f t="shared" si="138"/>
        <v>7.2732533902098631</v>
      </c>
      <c r="Q625" s="25"/>
      <c r="R625" s="41">
        <f t="shared" si="139"/>
        <v>10.378612240077567</v>
      </c>
      <c r="S625" s="41"/>
      <c r="T625" s="40">
        <f t="shared" si="140"/>
        <v>0.15011860019363649</v>
      </c>
      <c r="U625" s="15">
        <f t="shared" si="145"/>
        <v>1.0031931159218126</v>
      </c>
      <c r="V625" s="15">
        <f t="shared" si="153"/>
        <v>6.1032671316966525</v>
      </c>
      <c r="W625" s="13">
        <f t="shared" si="146"/>
        <v>4.5916567580980727E-2</v>
      </c>
      <c r="X625" s="13">
        <f t="shared" si="147"/>
        <v>6.2836560148972875E-2</v>
      </c>
      <c r="Y625" s="13">
        <f t="shared" si="148"/>
        <v>-1.6919992567992148E-2</v>
      </c>
      <c r="AB625" s="39"/>
      <c r="AC625" s="39"/>
    </row>
    <row r="626" spans="1:29">
      <c r="A626" s="60">
        <v>1922.05</v>
      </c>
      <c r="B626" s="61">
        <f t="shared" si="149"/>
        <v>1922</v>
      </c>
      <c r="C626" s="61">
        <v>5</v>
      </c>
      <c r="D626" s="59">
        <f t="shared" si="150"/>
        <v>8157</v>
      </c>
      <c r="E626" s="26">
        <v>8.5299999999999994</v>
      </c>
      <c r="F626" s="24">
        <v>0.48080000000000001</v>
      </c>
      <c r="G626" s="26">
        <v>0.45669999999999999</v>
      </c>
      <c r="H626" s="26">
        <v>16.7</v>
      </c>
      <c r="I626" s="24">
        <f t="shared" si="151"/>
        <v>1922.3749999999534</v>
      </c>
      <c r="J626" s="15">
        <f>J622*8/12+J634*4/12</f>
        <v>4.32</v>
      </c>
      <c r="K626" s="24">
        <f t="shared" si="141"/>
        <v>160.6193892215569</v>
      </c>
      <c r="L626" s="24">
        <f t="shared" si="142"/>
        <v>9.0534352095808401</v>
      </c>
      <c r="M626" s="23">
        <f t="shared" si="152"/>
        <v>2364.5372416779373</v>
      </c>
      <c r="N626" s="24">
        <f t="shared" si="143"/>
        <v>8.599633652694612</v>
      </c>
      <c r="O626" s="23">
        <f t="shared" si="144"/>
        <v>126.59837728889966</v>
      </c>
      <c r="P626" s="42">
        <f t="shared" si="138"/>
        <v>7.5934672589193797</v>
      </c>
      <c r="Q626" s="25"/>
      <c r="R626" s="41">
        <f t="shared" si="139"/>
        <v>10.851308007115504</v>
      </c>
      <c r="S626" s="41"/>
      <c r="T626" s="40">
        <f t="shared" si="140"/>
        <v>0.14427069252660302</v>
      </c>
      <c r="U626" s="15">
        <f t="shared" si="145"/>
        <v>1.0031973758233814</v>
      </c>
      <c r="V626" s="15">
        <f t="shared" si="153"/>
        <v>6.1227555711499484</v>
      </c>
      <c r="W626" s="13">
        <f t="shared" si="146"/>
        <v>3.0457950462606576E-2</v>
      </c>
      <c r="X626" s="13">
        <f t="shared" si="147"/>
        <v>6.4629222340574666E-2</v>
      </c>
      <c r="Y626" s="13">
        <f t="shared" si="148"/>
        <v>-3.417127187796809E-2</v>
      </c>
      <c r="AB626" s="39"/>
      <c r="AC626" s="39"/>
    </row>
    <row r="627" spans="1:29">
      <c r="A627" s="60">
        <v>1922.06</v>
      </c>
      <c r="B627" s="61">
        <f t="shared" si="149"/>
        <v>1922</v>
      </c>
      <c r="C627" s="61">
        <v>6</v>
      </c>
      <c r="D627" s="59">
        <f t="shared" si="150"/>
        <v>8188</v>
      </c>
      <c r="E627" s="26">
        <v>8.4499999999999993</v>
      </c>
      <c r="F627" s="24">
        <v>0.48499999999999999</v>
      </c>
      <c r="G627" s="26">
        <v>0.49</v>
      </c>
      <c r="H627" s="26">
        <v>16.7</v>
      </c>
      <c r="I627" s="24">
        <f t="shared" si="151"/>
        <v>1922.4583333332866</v>
      </c>
      <c r="J627" s="15">
        <f>J622*7/12+J634*5/12</f>
        <v>4.3250000000000002</v>
      </c>
      <c r="K627" s="24">
        <f t="shared" si="141"/>
        <v>159.11299401197604</v>
      </c>
      <c r="L627" s="24">
        <f t="shared" si="142"/>
        <v>9.132520958083834</v>
      </c>
      <c r="M627" s="23">
        <f t="shared" si="152"/>
        <v>2353.5646431062587</v>
      </c>
      <c r="N627" s="24">
        <f t="shared" si="143"/>
        <v>9.2266706586826359</v>
      </c>
      <c r="O627" s="23">
        <f t="shared" si="144"/>
        <v>136.47889646414995</v>
      </c>
      <c r="P627" s="42">
        <f t="shared" si="138"/>
        <v>7.5579873517551261</v>
      </c>
      <c r="Q627" s="25"/>
      <c r="R627" s="41">
        <f t="shared" si="139"/>
        <v>10.815617689535214</v>
      </c>
      <c r="S627" s="41"/>
      <c r="T627" s="40">
        <f t="shared" si="140"/>
        <v>0.14587981797708549</v>
      </c>
      <c r="U627" s="15">
        <f t="shared" si="145"/>
        <v>1.0032016356948654</v>
      </c>
      <c r="V627" s="15">
        <f t="shared" si="153"/>
        <v>6.1423323217856174</v>
      </c>
      <c r="W627" s="13">
        <f t="shared" si="146"/>
        <v>1.8087288159285952E-2</v>
      </c>
      <c r="X627" s="13">
        <f t="shared" si="147"/>
        <v>6.5658098466928827E-2</v>
      </c>
      <c r="Y627" s="13">
        <f t="shared" si="148"/>
        <v>-4.7570810307642875E-2</v>
      </c>
      <c r="AB627" s="39"/>
      <c r="AC627" s="39"/>
    </row>
    <row r="628" spans="1:29">
      <c r="A628" s="60">
        <v>1922.07</v>
      </c>
      <c r="B628" s="61">
        <f t="shared" si="149"/>
        <v>1922</v>
      </c>
      <c r="C628" s="61">
        <v>7</v>
      </c>
      <c r="D628" s="59">
        <f t="shared" si="150"/>
        <v>8218</v>
      </c>
      <c r="E628" s="26">
        <v>8.51</v>
      </c>
      <c r="F628" s="24">
        <v>0.48920000000000002</v>
      </c>
      <c r="G628" s="26">
        <v>0.52329999999999999</v>
      </c>
      <c r="H628" s="26">
        <v>16.8</v>
      </c>
      <c r="I628" s="24">
        <f t="shared" si="151"/>
        <v>1922.5416666666199</v>
      </c>
      <c r="J628" s="15">
        <f>J622*6/12+J634*6/12</f>
        <v>4.33</v>
      </c>
      <c r="K628" s="24">
        <f t="shared" si="141"/>
        <v>159.28896428571431</v>
      </c>
      <c r="L628" s="24">
        <f t="shared" si="142"/>
        <v>9.1567757142857165</v>
      </c>
      <c r="M628" s="23">
        <f t="shared" si="152"/>
        <v>2367.4546424244468</v>
      </c>
      <c r="N628" s="24">
        <f t="shared" si="143"/>
        <v>9.7950546428571439</v>
      </c>
      <c r="O628" s="23">
        <f t="shared" si="144"/>
        <v>145.58037771806261</v>
      </c>
      <c r="P628" s="42">
        <f t="shared" si="138"/>
        <v>7.6020950457740337</v>
      </c>
      <c r="Q628" s="25"/>
      <c r="R628" s="41">
        <f t="shared" si="139"/>
        <v>10.892058792535378</v>
      </c>
      <c r="S628" s="41"/>
      <c r="T628" s="40">
        <f t="shared" si="140"/>
        <v>0.14569327464091716</v>
      </c>
      <c r="U628" s="15">
        <f t="shared" si="145"/>
        <v>1.0032058955362759</v>
      </c>
      <c r="V628" s="15">
        <f t="shared" si="153"/>
        <v>6.1253192736717903</v>
      </c>
      <c r="W628" s="13">
        <f t="shared" si="146"/>
        <v>2.3567495778983538E-2</v>
      </c>
      <c r="X628" s="13">
        <f t="shared" si="147"/>
        <v>6.6540567520546379E-2</v>
      </c>
      <c r="Y628" s="13">
        <f t="shared" si="148"/>
        <v>-4.297307174156284E-2</v>
      </c>
      <c r="AB628" s="39"/>
      <c r="AC628" s="39"/>
    </row>
    <row r="629" spans="1:29">
      <c r="A629" s="60">
        <v>1922.08</v>
      </c>
      <c r="B629" s="61">
        <f t="shared" si="149"/>
        <v>1922</v>
      </c>
      <c r="C629" s="61">
        <v>8</v>
      </c>
      <c r="D629" s="59">
        <f t="shared" si="150"/>
        <v>8249</v>
      </c>
      <c r="E629" s="26">
        <v>8.83</v>
      </c>
      <c r="F629" s="24">
        <v>0.49330000000000002</v>
      </c>
      <c r="G629" s="26">
        <v>0.55669999999999997</v>
      </c>
      <c r="H629" s="26">
        <v>16.600000000000001</v>
      </c>
      <c r="I629" s="24">
        <f t="shared" si="151"/>
        <v>1922.6249999999532</v>
      </c>
      <c r="J629" s="15">
        <f>J622*5/12+J634*7/12</f>
        <v>4.335</v>
      </c>
      <c r="K629" s="24">
        <f t="shared" si="141"/>
        <v>167.26998795180722</v>
      </c>
      <c r="L629" s="24">
        <f t="shared" si="142"/>
        <v>9.3447661445783137</v>
      </c>
      <c r="M629" s="23">
        <f t="shared" si="152"/>
        <v>2497.6477213268813</v>
      </c>
      <c r="N629" s="24">
        <f t="shared" si="143"/>
        <v>10.545776024096385</v>
      </c>
      <c r="O629" s="23">
        <f t="shared" si="144"/>
        <v>157.46777876134485</v>
      </c>
      <c r="P629" s="42">
        <f t="shared" si="138"/>
        <v>8.0200306898957763</v>
      </c>
      <c r="Q629" s="25"/>
      <c r="R629" s="41">
        <f t="shared" si="139"/>
        <v>11.501719558533328</v>
      </c>
      <c r="S629" s="41"/>
      <c r="T629" s="40">
        <f t="shared" si="140"/>
        <v>0.13648243579404423</v>
      </c>
      <c r="U629" s="15">
        <f t="shared" si="145"/>
        <v>1.0032101553476238</v>
      </c>
      <c r="V629" s="15">
        <f t="shared" si="153"/>
        <v>6.2189920267556591</v>
      </c>
      <c r="W629" s="13">
        <f t="shared" si="146"/>
        <v>6.1936125765673644E-2</v>
      </c>
      <c r="X629" s="13">
        <f t="shared" si="147"/>
        <v>6.6293715830372912E-2</v>
      </c>
      <c r="Y629" s="13">
        <f t="shared" si="148"/>
        <v>-4.3575900646992682E-3</v>
      </c>
      <c r="AB629" s="39"/>
      <c r="AC629" s="39"/>
    </row>
    <row r="630" spans="1:29">
      <c r="A630" s="60">
        <v>1922.09</v>
      </c>
      <c r="B630" s="61">
        <f t="shared" si="149"/>
        <v>1922</v>
      </c>
      <c r="C630" s="61">
        <v>9</v>
      </c>
      <c r="D630" s="59">
        <f t="shared" si="150"/>
        <v>8280</v>
      </c>
      <c r="E630" s="26">
        <v>9.06</v>
      </c>
      <c r="F630" s="24">
        <v>0.4975</v>
      </c>
      <c r="G630" s="26">
        <v>0.59</v>
      </c>
      <c r="H630" s="26">
        <v>16.600000000000001</v>
      </c>
      <c r="I630" s="24">
        <f t="shared" si="151"/>
        <v>1922.7083333332864</v>
      </c>
      <c r="J630" s="15">
        <f>J622*4/12+J634*8/12</f>
        <v>4.34</v>
      </c>
      <c r="K630" s="24">
        <f t="shared" si="141"/>
        <v>171.62696385542171</v>
      </c>
      <c r="L630" s="24">
        <f t="shared" si="142"/>
        <v>9.424328313253012</v>
      </c>
      <c r="M630" s="23">
        <f t="shared" si="152"/>
        <v>2574.4322386185236</v>
      </c>
      <c r="N630" s="24">
        <f t="shared" si="143"/>
        <v>11.176590361445783</v>
      </c>
      <c r="O630" s="23">
        <f t="shared" si="144"/>
        <v>167.65066454579787</v>
      </c>
      <c r="P630" s="42">
        <f t="shared" si="138"/>
        <v>8.2650830022843049</v>
      </c>
      <c r="Q630" s="25"/>
      <c r="R630" s="41">
        <f t="shared" si="139"/>
        <v>11.861543308882686</v>
      </c>
      <c r="S630" s="41"/>
      <c r="T630" s="40">
        <f t="shared" si="140"/>
        <v>0.13170642498863799</v>
      </c>
      <c r="U630" s="15">
        <f t="shared" si="145"/>
        <v>1.0032144151289202</v>
      </c>
      <c r="V630" s="15">
        <f t="shared" si="153"/>
        <v>6.2389559572671782</v>
      </c>
      <c r="W630" s="13">
        <f t="shared" si="146"/>
        <v>6.9986153695603903E-2</v>
      </c>
      <c r="X630" s="13">
        <f t="shared" si="147"/>
        <v>6.7327478405122099E-2</v>
      </c>
      <c r="Y630" s="13">
        <f t="shared" si="148"/>
        <v>2.6586752904818045E-3</v>
      </c>
      <c r="AB630" s="39"/>
      <c r="AC630" s="39"/>
    </row>
    <row r="631" spans="1:29">
      <c r="A631" s="60">
        <v>1922.1</v>
      </c>
      <c r="B631" s="61">
        <f t="shared" si="149"/>
        <v>1922</v>
      </c>
      <c r="C631" s="61">
        <v>10</v>
      </c>
      <c r="D631" s="59">
        <f t="shared" si="150"/>
        <v>8310</v>
      </c>
      <c r="E631" s="26">
        <v>9.26</v>
      </c>
      <c r="F631" s="24">
        <v>0.50170000000000003</v>
      </c>
      <c r="G631" s="26">
        <v>0.62329999999999997</v>
      </c>
      <c r="H631" s="26">
        <v>16.7</v>
      </c>
      <c r="I631" s="24">
        <f t="shared" si="151"/>
        <v>1922.7916666666197</v>
      </c>
      <c r="J631" s="15">
        <f>J622*3/12+J634*9/12</f>
        <v>4.3449999999999998</v>
      </c>
      <c r="K631" s="24">
        <f t="shared" si="141"/>
        <v>174.36524550898204</v>
      </c>
      <c r="L631" s="24">
        <f t="shared" si="142"/>
        <v>9.4469809580838344</v>
      </c>
      <c r="M631" s="23">
        <f t="shared" si="152"/>
        <v>2627.3157602874421</v>
      </c>
      <c r="N631" s="24">
        <f t="shared" si="143"/>
        <v>11.736701676646708</v>
      </c>
      <c r="O631" s="23">
        <f t="shared" si="144"/>
        <v>176.84729086254458</v>
      </c>
      <c r="P631" s="42">
        <f t="shared" si="138"/>
        <v>8.4321519987618991</v>
      </c>
      <c r="Q631" s="25"/>
      <c r="R631" s="41">
        <f t="shared" si="139"/>
        <v>12.107471819097542</v>
      </c>
      <c r="S631" s="41"/>
      <c r="T631" s="40">
        <f t="shared" si="140"/>
        <v>0.12989248661951502</v>
      </c>
      <c r="U631" s="15">
        <f t="shared" si="145"/>
        <v>1.0032186748801766</v>
      </c>
      <c r="V631" s="15">
        <f t="shared" si="153"/>
        <v>6.2215314465849758</v>
      </c>
      <c r="W631" s="13">
        <f t="shared" si="146"/>
        <v>5.3539262109139285E-2</v>
      </c>
      <c r="X631" s="13">
        <f t="shared" si="147"/>
        <v>6.9007264494567178E-2</v>
      </c>
      <c r="Y631" s="13">
        <f t="shared" si="148"/>
        <v>-1.5468002385427893E-2</v>
      </c>
      <c r="AB631" s="39"/>
      <c r="AC631" s="39"/>
    </row>
    <row r="632" spans="1:29">
      <c r="A632" s="60">
        <v>1922.11</v>
      </c>
      <c r="B632" s="61">
        <f t="shared" si="149"/>
        <v>1922</v>
      </c>
      <c r="C632" s="61">
        <v>11</v>
      </c>
      <c r="D632" s="59">
        <f t="shared" si="150"/>
        <v>8341</v>
      </c>
      <c r="E632" s="26">
        <v>8.8000000000000007</v>
      </c>
      <c r="F632" s="24">
        <v>0.50580000000000003</v>
      </c>
      <c r="G632" s="26">
        <v>0.65669999999999995</v>
      </c>
      <c r="H632" s="26">
        <v>16.8</v>
      </c>
      <c r="I632" s="24">
        <f t="shared" si="151"/>
        <v>1922.8749999999529</v>
      </c>
      <c r="J632" s="15">
        <f>J622*2/12+J634*10/12</f>
        <v>4.3499999999999996</v>
      </c>
      <c r="K632" s="24">
        <f t="shared" si="141"/>
        <v>164.71714285714287</v>
      </c>
      <c r="L632" s="24">
        <f t="shared" si="142"/>
        <v>9.467492142857143</v>
      </c>
      <c r="M632" s="23">
        <f t="shared" si="152"/>
        <v>2493.8271677471434</v>
      </c>
      <c r="N632" s="24">
        <f t="shared" si="143"/>
        <v>12.292016785714287</v>
      </c>
      <c r="O632" s="23">
        <f t="shared" si="144"/>
        <v>186.10185239313057</v>
      </c>
      <c r="P632" s="42">
        <f t="shared" si="138"/>
        <v>7.9982537722698384</v>
      </c>
      <c r="Q632" s="25"/>
      <c r="R632" s="41">
        <f t="shared" si="139"/>
        <v>11.491767155410153</v>
      </c>
      <c r="S632" s="41"/>
      <c r="T632" s="40">
        <f t="shared" si="140"/>
        <v>0.13690598043210195</v>
      </c>
      <c r="U632" s="15">
        <f t="shared" si="145"/>
        <v>1.0032229346014039</v>
      </c>
      <c r="V632" s="15">
        <f t="shared" si="153"/>
        <v>6.2044044113447061</v>
      </c>
      <c r="W632" s="13">
        <f t="shared" si="146"/>
        <v>5.9457509838696021E-2</v>
      </c>
      <c r="X632" s="13">
        <f t="shared" si="147"/>
        <v>7.068911847756465E-2</v>
      </c>
      <c r="Y632" s="13">
        <f t="shared" si="148"/>
        <v>-1.1231608638868629E-2</v>
      </c>
      <c r="AB632" s="39"/>
      <c r="AC632" s="39"/>
    </row>
    <row r="633" spans="1:29">
      <c r="A633" s="60">
        <v>1922.12</v>
      </c>
      <c r="B633" s="61">
        <f t="shared" si="149"/>
        <v>1922</v>
      </c>
      <c r="C633" s="61">
        <v>12</v>
      </c>
      <c r="D633" s="59">
        <f t="shared" si="150"/>
        <v>8371</v>
      </c>
      <c r="E633" s="26">
        <v>8.7799999999999994</v>
      </c>
      <c r="F633" s="24">
        <v>0.51</v>
      </c>
      <c r="G633" s="26">
        <v>0.69</v>
      </c>
      <c r="H633" s="26">
        <v>16.899999999999999</v>
      </c>
      <c r="I633" s="24">
        <f t="shared" si="151"/>
        <v>1922.9583333332862</v>
      </c>
      <c r="J633" s="15">
        <f>J622*1/12+J634*11/12</f>
        <v>4.3549999999999995</v>
      </c>
      <c r="K633" s="24">
        <f t="shared" si="141"/>
        <v>163.37034319526632</v>
      </c>
      <c r="L633" s="24">
        <f t="shared" si="142"/>
        <v>9.4896213017751503</v>
      </c>
      <c r="M633" s="23">
        <f t="shared" si="152"/>
        <v>2485.4093272535379</v>
      </c>
      <c r="N633" s="24">
        <f t="shared" si="143"/>
        <v>12.838899408284027</v>
      </c>
      <c r="O633" s="23">
        <f t="shared" si="144"/>
        <v>195.32260088894546</v>
      </c>
      <c r="P633" s="42">
        <f t="shared" si="138"/>
        <v>7.9646798649400026</v>
      </c>
      <c r="Q633" s="25"/>
      <c r="R633" s="41">
        <f t="shared" si="139"/>
        <v>11.449713276395812</v>
      </c>
      <c r="S633" s="41"/>
      <c r="T633" s="40">
        <f t="shared" si="140"/>
        <v>0.13904051336828616</v>
      </c>
      <c r="U633" s="15">
        <f t="shared" si="145"/>
        <v>1.0032271942926132</v>
      </c>
      <c r="V633" s="15">
        <f t="shared" si="153"/>
        <v>6.1875700270326996</v>
      </c>
      <c r="W633" s="13">
        <f t="shared" si="146"/>
        <v>5.7754057837540396E-2</v>
      </c>
      <c r="X633" s="13">
        <f t="shared" si="147"/>
        <v>7.2373180407452997E-2</v>
      </c>
      <c r="Y633" s="13">
        <f t="shared" si="148"/>
        <v>-1.4619122569912602E-2</v>
      </c>
      <c r="AB633" s="39"/>
      <c r="AC633" s="39"/>
    </row>
    <row r="634" spans="1:29">
      <c r="A634" s="60">
        <v>1923.01</v>
      </c>
      <c r="B634" s="61">
        <f t="shared" si="149"/>
        <v>1923</v>
      </c>
      <c r="C634" s="61">
        <v>1</v>
      </c>
      <c r="D634" s="59">
        <f t="shared" si="150"/>
        <v>8402</v>
      </c>
      <c r="E634" s="26">
        <v>8.9</v>
      </c>
      <c r="F634" s="24">
        <v>0.51170000000000004</v>
      </c>
      <c r="G634" s="26">
        <v>0.71419999999999995</v>
      </c>
      <c r="H634" s="26">
        <v>16.8</v>
      </c>
      <c r="I634" s="24">
        <f t="shared" si="151"/>
        <v>1923.0416666666194</v>
      </c>
      <c r="J634" s="15">
        <v>4.3600000000000003</v>
      </c>
      <c r="K634" s="24">
        <f t="shared" si="141"/>
        <v>166.5889285714286</v>
      </c>
      <c r="L634" s="24">
        <f t="shared" si="142"/>
        <v>9.577927500000003</v>
      </c>
      <c r="M634" s="23">
        <f t="shared" si="152"/>
        <v>2546.5174683104783</v>
      </c>
      <c r="N634" s="24">
        <f t="shared" si="143"/>
        <v>13.368293571428572</v>
      </c>
      <c r="O634" s="23">
        <f t="shared" si="144"/>
        <v>204.35087369295994</v>
      </c>
      <c r="P634" s="42">
        <f t="shared" si="138"/>
        <v>8.1542004830691575</v>
      </c>
      <c r="Q634" s="25"/>
      <c r="R634" s="41">
        <f t="shared" si="139"/>
        <v>11.725953614115141</v>
      </c>
      <c r="S634" s="41"/>
      <c r="T634" s="40">
        <f t="shared" si="140"/>
        <v>0.13441486988785209</v>
      </c>
      <c r="U634" s="15">
        <f t="shared" si="145"/>
        <v>1.0056455223186209</v>
      </c>
      <c r="V634" s="15">
        <f t="shared" si="153"/>
        <v>6.2444881517430657</v>
      </c>
      <c r="W634" s="13">
        <f t="shared" si="146"/>
        <v>6.1539389511198195E-2</v>
      </c>
      <c r="X634" s="13">
        <f t="shared" si="147"/>
        <v>7.3617985826168297E-2</v>
      </c>
      <c r="Y634" s="13">
        <f t="shared" si="148"/>
        <v>-1.2078596314970103E-2</v>
      </c>
      <c r="AB634" s="39"/>
      <c r="AC634" s="39"/>
    </row>
    <row r="635" spans="1:29">
      <c r="A635" s="60">
        <v>1923.02</v>
      </c>
      <c r="B635" s="61">
        <f t="shared" si="149"/>
        <v>1923</v>
      </c>
      <c r="C635" s="61">
        <v>2</v>
      </c>
      <c r="D635" s="59">
        <f t="shared" si="150"/>
        <v>8433</v>
      </c>
      <c r="E635" s="26">
        <v>9.2799999999999994</v>
      </c>
      <c r="F635" s="24">
        <v>0.51329999999999998</v>
      </c>
      <c r="G635" s="26">
        <v>0.73829999999999996</v>
      </c>
      <c r="H635" s="26">
        <v>16.8</v>
      </c>
      <c r="I635" s="24">
        <f t="shared" si="151"/>
        <v>1923.1249999999527</v>
      </c>
      <c r="J635" s="15">
        <f>J634*11/12+J646*1/12</f>
        <v>4.335</v>
      </c>
      <c r="K635" s="24">
        <f t="shared" si="141"/>
        <v>173.7017142857143</v>
      </c>
      <c r="L635" s="24">
        <f t="shared" si="142"/>
        <v>9.6078760714285707</v>
      </c>
      <c r="M635" s="23">
        <f t="shared" si="152"/>
        <v>2667.4842011941823</v>
      </c>
      <c r="N635" s="24">
        <f t="shared" si="143"/>
        <v>13.819393928571428</v>
      </c>
      <c r="O635" s="23">
        <f t="shared" si="144"/>
        <v>212.2202139807828</v>
      </c>
      <c r="P635" s="42">
        <f t="shared" si="138"/>
        <v>8.5333605790659721</v>
      </c>
      <c r="Q635" s="25"/>
      <c r="R635" s="41">
        <f t="shared" si="139"/>
        <v>12.272020083350826</v>
      </c>
      <c r="S635" s="41"/>
      <c r="T635" s="40">
        <f t="shared" si="140"/>
        <v>0.12921581550482797</v>
      </c>
      <c r="U635" s="15">
        <f t="shared" si="145"/>
        <v>1.0056270198581208</v>
      </c>
      <c r="V635" s="15">
        <f t="shared" si="153"/>
        <v>6.2797415489720949</v>
      </c>
      <c r="W635" s="13">
        <f t="shared" si="146"/>
        <v>4.5695857243911009E-2</v>
      </c>
      <c r="X635" s="13">
        <f t="shared" si="147"/>
        <v>7.513108654325773E-2</v>
      </c>
      <c r="Y635" s="13">
        <f t="shared" si="148"/>
        <v>-2.9435229299346721E-2</v>
      </c>
      <c r="AB635" s="39"/>
      <c r="AC635" s="39"/>
    </row>
    <row r="636" spans="1:29">
      <c r="A636" s="60">
        <v>1923.03</v>
      </c>
      <c r="B636" s="61">
        <f t="shared" si="149"/>
        <v>1923</v>
      </c>
      <c r="C636" s="61">
        <v>3</v>
      </c>
      <c r="D636" s="59">
        <f t="shared" si="150"/>
        <v>8461</v>
      </c>
      <c r="E636" s="26">
        <v>9.43</v>
      </c>
      <c r="F636" s="24">
        <v>0.51500000000000001</v>
      </c>
      <c r="G636" s="26">
        <v>0.76249999999999996</v>
      </c>
      <c r="H636" s="26">
        <v>16.8</v>
      </c>
      <c r="I636" s="24">
        <f t="shared" si="151"/>
        <v>1923.208333333286</v>
      </c>
      <c r="J636" s="15">
        <f>J634*10/12+J646*2/12</f>
        <v>4.3099999999999996</v>
      </c>
      <c r="K636" s="24">
        <f t="shared" si="141"/>
        <v>176.50939285714287</v>
      </c>
      <c r="L636" s="24">
        <f t="shared" si="142"/>
        <v>9.6396964285714297</v>
      </c>
      <c r="M636" s="23">
        <f t="shared" si="152"/>
        <v>2722.9370202114642</v>
      </c>
      <c r="N636" s="24">
        <f t="shared" si="143"/>
        <v>14.272366071428571</v>
      </c>
      <c r="O636" s="23">
        <f t="shared" si="144"/>
        <v>220.17385767881669</v>
      </c>
      <c r="P636" s="42">
        <f t="shared" si="138"/>
        <v>8.7007375009785388</v>
      </c>
      <c r="Q636" s="25"/>
      <c r="R636" s="41">
        <f t="shared" si="139"/>
        <v>12.511853851855705</v>
      </c>
      <c r="S636" s="41"/>
      <c r="T636" s="40">
        <f t="shared" si="140"/>
        <v>0.12721147552406903</v>
      </c>
      <c r="U636" s="15">
        <f t="shared" si="145"/>
        <v>1.0056085211624202</v>
      </c>
      <c r="V636" s="15">
        <f t="shared" si="153"/>
        <v>6.315077779372027</v>
      </c>
      <c r="W636" s="13">
        <f t="shared" si="146"/>
        <v>4.4712447628235896E-2</v>
      </c>
      <c r="X636" s="13">
        <f t="shared" si="147"/>
        <v>7.5816127455445637E-2</v>
      </c>
      <c r="Y636" s="13">
        <f t="shared" si="148"/>
        <v>-3.110367982720974E-2</v>
      </c>
      <c r="AB636" s="39"/>
      <c r="AC636" s="39"/>
    </row>
    <row r="637" spans="1:29">
      <c r="A637" s="60">
        <v>1923.04</v>
      </c>
      <c r="B637" s="61">
        <f t="shared" si="149"/>
        <v>1923</v>
      </c>
      <c r="C637" s="61">
        <v>4</v>
      </c>
      <c r="D637" s="59">
        <f t="shared" si="150"/>
        <v>8492</v>
      </c>
      <c r="E637" s="26">
        <v>9.1</v>
      </c>
      <c r="F637" s="24">
        <v>0.51670000000000005</v>
      </c>
      <c r="G637" s="26">
        <v>0.78669999999999995</v>
      </c>
      <c r="H637" s="26">
        <v>16.899999999999999</v>
      </c>
      <c r="I637" s="24">
        <f t="shared" si="151"/>
        <v>1923.2916666666192</v>
      </c>
      <c r="J637" s="15">
        <f>J634*9/12+J646*3/12</f>
        <v>4.2850000000000001</v>
      </c>
      <c r="K637" s="24">
        <f t="shared" si="141"/>
        <v>169.32461538461541</v>
      </c>
      <c r="L637" s="24">
        <f t="shared" si="142"/>
        <v>9.6142888757396481</v>
      </c>
      <c r="M637" s="23">
        <f t="shared" si="152"/>
        <v>2624.4600816455682</v>
      </c>
      <c r="N637" s="24">
        <f t="shared" si="143"/>
        <v>14.638206035502961</v>
      </c>
      <c r="O637" s="23">
        <f t="shared" si="144"/>
        <v>226.88601606929325</v>
      </c>
      <c r="P637" s="42">
        <f t="shared" si="138"/>
        <v>8.3728096684638196</v>
      </c>
      <c r="Q637" s="25"/>
      <c r="R637" s="41">
        <f t="shared" si="139"/>
        <v>12.040671976551765</v>
      </c>
      <c r="S637" s="41"/>
      <c r="T637" s="40">
        <f t="shared" si="140"/>
        <v>0.13258943586124272</v>
      </c>
      <c r="U637" s="15">
        <f t="shared" si="145"/>
        <v>1.0055900262385207</v>
      </c>
      <c r="V637" s="15">
        <f t="shared" si="153"/>
        <v>6.3129191271734566</v>
      </c>
      <c r="W637" s="13">
        <f t="shared" si="146"/>
        <v>5.9793009656515572E-2</v>
      </c>
      <c r="X637" s="13">
        <f t="shared" si="147"/>
        <v>7.629017997406895E-2</v>
      </c>
      <c r="Y637" s="13">
        <f t="shared" si="148"/>
        <v>-1.6497170317553378E-2</v>
      </c>
      <c r="AB637" s="39"/>
      <c r="AC637" s="39"/>
    </row>
    <row r="638" spans="1:29">
      <c r="A638" s="60">
        <v>1923.05</v>
      </c>
      <c r="B638" s="61">
        <f t="shared" si="149"/>
        <v>1923</v>
      </c>
      <c r="C638" s="61">
        <v>5</v>
      </c>
      <c r="D638" s="59">
        <f t="shared" si="150"/>
        <v>8522</v>
      </c>
      <c r="E638" s="26">
        <v>8.67</v>
      </c>
      <c r="F638" s="24">
        <v>0.51829999999999998</v>
      </c>
      <c r="G638" s="26">
        <v>0.81079999999999997</v>
      </c>
      <c r="H638" s="26">
        <v>16.899999999999999</v>
      </c>
      <c r="I638" s="24">
        <f t="shared" si="151"/>
        <v>1923.3749999999525</v>
      </c>
      <c r="J638" s="15">
        <f>J634*8/12+J646*4/12</f>
        <v>4.26</v>
      </c>
      <c r="K638" s="24">
        <f t="shared" si="141"/>
        <v>161.32356213017755</v>
      </c>
      <c r="L638" s="24">
        <f t="shared" si="142"/>
        <v>9.6440602366863928</v>
      </c>
      <c r="M638" s="23">
        <f t="shared" si="152"/>
        <v>2512.9037047135703</v>
      </c>
      <c r="N638" s="24">
        <f t="shared" si="143"/>
        <v>15.086637159763317</v>
      </c>
      <c r="O638" s="23">
        <f t="shared" si="144"/>
        <v>235.00142142811566</v>
      </c>
      <c r="P638" s="42">
        <f t="shared" si="138"/>
        <v>8.000497867598213</v>
      </c>
      <c r="Q638" s="25"/>
      <c r="R638" s="41">
        <f t="shared" si="139"/>
        <v>11.507770660192879</v>
      </c>
      <c r="S638" s="41"/>
      <c r="T638" s="40">
        <f t="shared" si="140"/>
        <v>0.139481083596842</v>
      </c>
      <c r="U638" s="15">
        <f t="shared" si="145"/>
        <v>1.0055715350934378</v>
      </c>
      <c r="V638" s="15">
        <f t="shared" si="153"/>
        <v>6.3482085107360149</v>
      </c>
      <c r="W638" s="13">
        <f t="shared" si="146"/>
        <v>9.2122313295782909E-2</v>
      </c>
      <c r="X638" s="13">
        <f t="shared" si="147"/>
        <v>7.6126272209097623E-2</v>
      </c>
      <c r="Y638" s="13">
        <f t="shared" si="148"/>
        <v>1.5996041086685286E-2</v>
      </c>
      <c r="AB638" s="39"/>
      <c r="AC638" s="39"/>
    </row>
    <row r="639" spans="1:29">
      <c r="A639" s="60">
        <v>1923.06</v>
      </c>
      <c r="B639" s="61">
        <f t="shared" si="149"/>
        <v>1923</v>
      </c>
      <c r="C639" s="61">
        <v>6</v>
      </c>
      <c r="D639" s="59">
        <f t="shared" si="150"/>
        <v>8553</v>
      </c>
      <c r="E639" s="26">
        <v>8.34</v>
      </c>
      <c r="F639" s="24">
        <v>0.52</v>
      </c>
      <c r="G639" s="26">
        <v>0.83499999999999996</v>
      </c>
      <c r="H639" s="26">
        <v>17</v>
      </c>
      <c r="I639" s="24">
        <f t="shared" si="151"/>
        <v>1923.4583333332857</v>
      </c>
      <c r="J639" s="15">
        <f>J634*7/12+J646*5/12</f>
        <v>4.2349999999999994</v>
      </c>
      <c r="K639" s="24">
        <f t="shared" si="141"/>
        <v>154.27037647058825</v>
      </c>
      <c r="L639" s="24">
        <f t="shared" si="142"/>
        <v>9.6187764705882355</v>
      </c>
      <c r="M639" s="23">
        <f t="shared" si="152"/>
        <v>2415.5235003119437</v>
      </c>
      <c r="N639" s="24">
        <f t="shared" si="143"/>
        <v>15.445535294117649</v>
      </c>
      <c r="O639" s="23">
        <f t="shared" si="144"/>
        <v>241.84198114633969</v>
      </c>
      <c r="P639" s="42">
        <f t="shared" si="138"/>
        <v>7.6718252826730815</v>
      </c>
      <c r="Q639" s="25"/>
      <c r="R639" s="41">
        <f t="shared" si="139"/>
        <v>11.038669785687143</v>
      </c>
      <c r="S639" s="41"/>
      <c r="T639" s="40">
        <f t="shared" si="140"/>
        <v>0.14462548934004033</v>
      </c>
      <c r="U639" s="15">
        <f t="shared" si="145"/>
        <v>1.0055530477342007</v>
      </c>
      <c r="V639" s="15">
        <f t="shared" si="153"/>
        <v>6.3460273197208981</v>
      </c>
      <c r="W639" s="13">
        <f t="shared" si="146"/>
        <v>0.11346615187144016</v>
      </c>
      <c r="X639" s="13">
        <f t="shared" si="147"/>
        <v>7.5747303318780324E-2</v>
      </c>
      <c r="Y639" s="13">
        <f t="shared" si="148"/>
        <v>3.7718848552659834E-2</v>
      </c>
      <c r="AB639" s="39"/>
      <c r="AC639" s="39"/>
    </row>
    <row r="640" spans="1:29">
      <c r="A640" s="60">
        <v>1923.07</v>
      </c>
      <c r="B640" s="61">
        <f t="shared" si="149"/>
        <v>1923</v>
      </c>
      <c r="C640" s="61">
        <v>7</v>
      </c>
      <c r="D640" s="59">
        <f t="shared" si="150"/>
        <v>8583</v>
      </c>
      <c r="E640" s="26">
        <v>8.06</v>
      </c>
      <c r="F640" s="24">
        <v>0.52170000000000005</v>
      </c>
      <c r="G640" s="26">
        <v>0.85919999999999996</v>
      </c>
      <c r="H640" s="26">
        <v>17.2</v>
      </c>
      <c r="I640" s="24">
        <f t="shared" si="151"/>
        <v>1923.541666666619</v>
      </c>
      <c r="J640" s="15">
        <f>J634*6/12+J646*6/12</f>
        <v>4.21</v>
      </c>
      <c r="K640" s="24">
        <f t="shared" si="141"/>
        <v>147.3574186046512</v>
      </c>
      <c r="L640" s="24">
        <f t="shared" si="142"/>
        <v>9.5380105813953513</v>
      </c>
      <c r="M640" s="23">
        <f t="shared" si="152"/>
        <v>2319.7275880021725</v>
      </c>
      <c r="N640" s="24">
        <f t="shared" si="143"/>
        <v>15.708373953488373</v>
      </c>
      <c r="O640" s="23">
        <f t="shared" si="144"/>
        <v>247.28411211060376</v>
      </c>
      <c r="P640" s="42">
        <f t="shared" si="138"/>
        <v>7.3459851194906509</v>
      </c>
      <c r="Q640" s="25"/>
      <c r="R640" s="41">
        <f t="shared" si="139"/>
        <v>10.574996358749747</v>
      </c>
      <c r="S640" s="41"/>
      <c r="T640" s="40">
        <f t="shared" si="140"/>
        <v>0.15082031447916541</v>
      </c>
      <c r="U640" s="15">
        <f t="shared" si="145"/>
        <v>1.0055345641678535</v>
      </c>
      <c r="V640" s="15">
        <f t="shared" si="153"/>
        <v>6.3070663319736893</v>
      </c>
      <c r="W640" s="13">
        <f t="shared" si="146"/>
        <v>0.12360512033295934</v>
      </c>
      <c r="X640" s="13">
        <f t="shared" si="147"/>
        <v>7.3509420818807181E-2</v>
      </c>
      <c r="Y640" s="13">
        <f t="shared" si="148"/>
        <v>5.0095699514152159E-2</v>
      </c>
      <c r="AB640" s="39"/>
      <c r="AC640" s="39"/>
    </row>
    <row r="641" spans="1:29">
      <c r="A641" s="60">
        <v>1923.08</v>
      </c>
      <c r="B641" s="61">
        <f t="shared" si="149"/>
        <v>1923</v>
      </c>
      <c r="C641" s="61">
        <v>8</v>
      </c>
      <c r="D641" s="59">
        <f t="shared" si="150"/>
        <v>8614</v>
      </c>
      <c r="E641" s="26">
        <v>8.1</v>
      </c>
      <c r="F641" s="24">
        <v>0.52329999999999999</v>
      </c>
      <c r="G641" s="26">
        <v>0.88329999999999997</v>
      </c>
      <c r="H641" s="26">
        <v>17.100000000000001</v>
      </c>
      <c r="I641" s="24">
        <f t="shared" si="151"/>
        <v>1923.6249999999523</v>
      </c>
      <c r="J641" s="15">
        <f>J634*5/12+J646*7/12</f>
        <v>4.1849999999999996</v>
      </c>
      <c r="K641" s="24">
        <f t="shared" si="141"/>
        <v>148.95473684210526</v>
      </c>
      <c r="L641" s="24">
        <f t="shared" si="142"/>
        <v>9.6232115789473696</v>
      </c>
      <c r="M641" s="23">
        <f t="shared" si="152"/>
        <v>2357.4970627279672</v>
      </c>
      <c r="N641" s="24">
        <f t="shared" si="143"/>
        <v>16.243422105263157</v>
      </c>
      <c r="O641" s="23">
        <f t="shared" si="144"/>
        <v>257.08359944538438</v>
      </c>
      <c r="P641" s="42">
        <f t="shared" si="138"/>
        <v>7.4417831742173721</v>
      </c>
      <c r="Q641" s="25"/>
      <c r="R641" s="41">
        <f t="shared" si="139"/>
        <v>10.717769172275766</v>
      </c>
      <c r="S641" s="41"/>
      <c r="T641" s="40">
        <f t="shared" si="140"/>
        <v>0.14870190194385624</v>
      </c>
      <c r="U641" s="15">
        <f t="shared" si="145"/>
        <v>1.0055160844014541</v>
      </c>
      <c r="V641" s="15">
        <f t="shared" si="153"/>
        <v>6.3790607578445133</v>
      </c>
      <c r="W641" s="13">
        <f t="shared" si="146"/>
        <v>0.11561987147598662</v>
      </c>
      <c r="X641" s="13">
        <f t="shared" si="147"/>
        <v>7.190681665087606E-2</v>
      </c>
      <c r="Y641" s="13">
        <f t="shared" si="148"/>
        <v>4.3713054825110564E-2</v>
      </c>
      <c r="AB641" s="39"/>
      <c r="AC641" s="39"/>
    </row>
    <row r="642" spans="1:29">
      <c r="A642" s="60">
        <v>1923.09</v>
      </c>
      <c r="B642" s="61">
        <f t="shared" si="149"/>
        <v>1923</v>
      </c>
      <c r="C642" s="61">
        <v>9</v>
      </c>
      <c r="D642" s="59">
        <f t="shared" si="150"/>
        <v>8645</v>
      </c>
      <c r="E642" s="26">
        <v>8.15</v>
      </c>
      <c r="F642" s="24">
        <v>0.52500000000000002</v>
      </c>
      <c r="G642" s="26">
        <v>0.90749999999999997</v>
      </c>
      <c r="H642" s="26">
        <v>17.2</v>
      </c>
      <c r="I642" s="24">
        <f t="shared" si="151"/>
        <v>1923.7083333332855</v>
      </c>
      <c r="J642" s="15">
        <f>J634*4/12+J646*8/12</f>
        <v>4.16</v>
      </c>
      <c r="K642" s="24">
        <f t="shared" si="141"/>
        <v>149.00284883720934</v>
      </c>
      <c r="L642" s="24">
        <f t="shared" si="142"/>
        <v>9.5983430232558167</v>
      </c>
      <c r="M642" s="23">
        <f t="shared" si="152"/>
        <v>2370.9178914523154</v>
      </c>
      <c r="N642" s="24">
        <f t="shared" si="143"/>
        <v>16.59142151162791</v>
      </c>
      <c r="O642" s="23">
        <f t="shared" si="144"/>
        <v>264.00097993778849</v>
      </c>
      <c r="P642" s="42">
        <f t="shared" ref="P642:P705" si="154">K642/AVERAGE(N522:N641)</f>
        <v>7.4581838671897946</v>
      </c>
      <c r="Q642" s="25"/>
      <c r="R642" s="41">
        <f t="shared" ref="R642:R705" si="155">M642/AVERAGE(O522:O641)</f>
        <v>10.745088848507427</v>
      </c>
      <c r="S642" s="41"/>
      <c r="T642" s="40">
        <f t="shared" ref="T642:T705" si="156">1/P642-(J642/100-(((H642/H522)^(1/10))-1))</f>
        <v>0.14821085527765071</v>
      </c>
      <c r="U642" s="15">
        <f t="shared" si="145"/>
        <v>1.0054976084420746</v>
      </c>
      <c r="V642" s="15">
        <f t="shared" si="153"/>
        <v>6.3769560547159347</v>
      </c>
      <c r="W642" s="13">
        <f t="shared" si="146"/>
        <v>0.11444129250825585</v>
      </c>
      <c r="X642" s="13">
        <f t="shared" si="147"/>
        <v>7.2371361516544885E-2</v>
      </c>
      <c r="Y642" s="13">
        <f t="shared" si="148"/>
        <v>4.2069930991710969E-2</v>
      </c>
      <c r="AB642" s="39"/>
      <c r="AC642" s="39"/>
    </row>
    <row r="643" spans="1:29">
      <c r="A643" s="60">
        <v>1923.1</v>
      </c>
      <c r="B643" s="61">
        <f t="shared" si="149"/>
        <v>1923</v>
      </c>
      <c r="C643" s="61">
        <v>10</v>
      </c>
      <c r="D643" s="59">
        <f t="shared" si="150"/>
        <v>8675</v>
      </c>
      <c r="E643" s="26">
        <v>8.0299999999999994</v>
      </c>
      <c r="F643" s="24">
        <v>0.52669999999999995</v>
      </c>
      <c r="G643" s="26">
        <v>0.93169999999999997</v>
      </c>
      <c r="H643" s="26">
        <v>17.3</v>
      </c>
      <c r="I643" s="24">
        <f t="shared" si="151"/>
        <v>1923.7916666666188</v>
      </c>
      <c r="J643" s="15">
        <f>J634*3/12+J646*9/12</f>
        <v>4.1349999999999998</v>
      </c>
      <c r="K643" s="24">
        <f t="shared" si="141"/>
        <v>145.96033526011561</v>
      </c>
      <c r="L643" s="24">
        <f t="shared" si="142"/>
        <v>9.5737619653179191</v>
      </c>
      <c r="M643" s="23">
        <f t="shared" si="152"/>
        <v>2335.2004563689579</v>
      </c>
      <c r="N643" s="24">
        <f t="shared" si="143"/>
        <v>16.935397803468209</v>
      </c>
      <c r="O643" s="23">
        <f t="shared" si="144"/>
        <v>270.94723103349418</v>
      </c>
      <c r="P643" s="42">
        <f t="shared" si="154"/>
        <v>7.3174003956214815</v>
      </c>
      <c r="Q643" s="25"/>
      <c r="R643" s="41">
        <f t="shared" si="155"/>
        <v>10.546507102779913</v>
      </c>
      <c r="S643" s="41"/>
      <c r="T643" s="40">
        <f t="shared" si="156"/>
        <v>0.1516527076029616</v>
      </c>
      <c r="U643" s="15">
        <f t="shared" si="145"/>
        <v>1.005479136296801</v>
      </c>
      <c r="V643" s="15">
        <f t="shared" si="153"/>
        <v>6.3749503970579058</v>
      </c>
      <c r="W643" s="13">
        <f t="shared" si="146"/>
        <v>0.10519370076487355</v>
      </c>
      <c r="X643" s="13">
        <f t="shared" si="147"/>
        <v>7.2833150280132264E-2</v>
      </c>
      <c r="Y643" s="13">
        <f t="shared" si="148"/>
        <v>3.2360550484741291E-2</v>
      </c>
      <c r="AB643" s="39"/>
      <c r="AC643" s="39"/>
    </row>
    <row r="644" spans="1:29">
      <c r="A644" s="60">
        <v>1923.11</v>
      </c>
      <c r="B644" s="61">
        <f t="shared" si="149"/>
        <v>1923</v>
      </c>
      <c r="C644" s="61">
        <v>11</v>
      </c>
      <c r="D644" s="59">
        <f t="shared" si="150"/>
        <v>8706</v>
      </c>
      <c r="E644" s="26">
        <v>8.27</v>
      </c>
      <c r="F644" s="24">
        <v>0.52829999999999999</v>
      </c>
      <c r="G644" s="26">
        <v>0.95579999999999998</v>
      </c>
      <c r="H644" s="26">
        <v>17.3</v>
      </c>
      <c r="I644" s="24">
        <f t="shared" si="151"/>
        <v>1923.874999999952</v>
      </c>
      <c r="J644" s="15">
        <f>J634*2/12+J646*10/12</f>
        <v>4.1099999999999994</v>
      </c>
      <c r="K644" s="24">
        <f t="shared" si="141"/>
        <v>150.32278612716763</v>
      </c>
      <c r="L644" s="24">
        <f t="shared" si="142"/>
        <v>9.602844971098266</v>
      </c>
      <c r="M644" s="23">
        <f t="shared" si="152"/>
        <v>2417.7976306678615</v>
      </c>
      <c r="N644" s="24">
        <f t="shared" si="143"/>
        <v>17.373460578034685</v>
      </c>
      <c r="O644" s="23">
        <f t="shared" si="144"/>
        <v>279.43542628686123</v>
      </c>
      <c r="P644" s="42">
        <f t="shared" si="154"/>
        <v>7.5463279119162339</v>
      </c>
      <c r="Q644" s="25"/>
      <c r="R644" s="41">
        <f t="shared" si="155"/>
        <v>10.878671811855517</v>
      </c>
      <c r="S644" s="41"/>
      <c r="T644" s="40">
        <f t="shared" si="156"/>
        <v>0.14670636211495339</v>
      </c>
      <c r="U644" s="15">
        <f t="shared" si="145"/>
        <v>1.0054606679727343</v>
      </c>
      <c r="V644" s="15">
        <f t="shared" si="153"/>
        <v>6.4098796191687315</v>
      </c>
      <c r="W644" s="13">
        <f t="shared" si="146"/>
        <v>0.10440085308835845</v>
      </c>
      <c r="X644" s="13">
        <f t="shared" si="147"/>
        <v>7.2673785052318696E-2</v>
      </c>
      <c r="Y644" s="13">
        <f t="shared" si="148"/>
        <v>3.1727068036039752E-2</v>
      </c>
      <c r="AB644" s="39"/>
      <c r="AC644" s="39"/>
    </row>
    <row r="645" spans="1:29">
      <c r="A645" s="60">
        <v>1923.12</v>
      </c>
      <c r="B645" s="61">
        <f t="shared" si="149"/>
        <v>1923</v>
      </c>
      <c r="C645" s="61">
        <v>12</v>
      </c>
      <c r="D645" s="59">
        <f t="shared" si="150"/>
        <v>8736</v>
      </c>
      <c r="E645" s="26">
        <v>8.5500000000000007</v>
      </c>
      <c r="F645" s="24">
        <v>0.53</v>
      </c>
      <c r="G645" s="26">
        <v>0.98</v>
      </c>
      <c r="H645" s="26">
        <v>17.3</v>
      </c>
      <c r="I645" s="24">
        <f t="shared" si="151"/>
        <v>1923.9583333332853</v>
      </c>
      <c r="J645" s="15">
        <f>J634*1/12+J646*11/12</f>
        <v>4.085</v>
      </c>
      <c r="K645" s="24">
        <f t="shared" si="141"/>
        <v>155.41231213872837</v>
      </c>
      <c r="L645" s="24">
        <f t="shared" si="142"/>
        <v>9.6337456647398856</v>
      </c>
      <c r="M645" s="23">
        <f t="shared" si="152"/>
        <v>2512.5702302577247</v>
      </c>
      <c r="N645" s="24">
        <f t="shared" si="143"/>
        <v>17.813341040462429</v>
      </c>
      <c r="O645" s="23">
        <f t="shared" si="144"/>
        <v>287.99050592427716</v>
      </c>
      <c r="P645" s="42">
        <f t="shared" si="154"/>
        <v>7.8097391449387477</v>
      </c>
      <c r="Q645" s="25"/>
      <c r="R645" s="41">
        <f t="shared" si="155"/>
        <v>11.258350617018149</v>
      </c>
      <c r="S645" s="41"/>
      <c r="T645" s="40">
        <f t="shared" si="156"/>
        <v>0.14353740233689558</v>
      </c>
      <c r="U645" s="15">
        <f t="shared" si="145"/>
        <v>1.0054422034769896</v>
      </c>
      <c r="V645" s="15">
        <f t="shared" si="153"/>
        <v>6.4448818435142083</v>
      </c>
      <c r="W645" s="13">
        <f t="shared" si="146"/>
        <v>0.10268626500295097</v>
      </c>
      <c r="X645" s="13">
        <f t="shared" si="147"/>
        <v>7.2515111782604169E-2</v>
      </c>
      <c r="Y645" s="13">
        <f t="shared" si="148"/>
        <v>3.0171153220346802E-2</v>
      </c>
      <c r="AB645" s="39"/>
      <c r="AC645" s="39"/>
    </row>
    <row r="646" spans="1:29">
      <c r="A646" s="60">
        <v>1924.01</v>
      </c>
      <c r="B646" s="61">
        <f t="shared" si="149"/>
        <v>1924</v>
      </c>
      <c r="C646" s="61">
        <v>1</v>
      </c>
      <c r="D646" s="59">
        <f t="shared" si="150"/>
        <v>8767</v>
      </c>
      <c r="E646" s="26">
        <v>8.83</v>
      </c>
      <c r="F646" s="24">
        <v>0.53169999999999995</v>
      </c>
      <c r="G646" s="26">
        <v>0.9758</v>
      </c>
      <c r="H646" s="26">
        <v>17.3</v>
      </c>
      <c r="I646" s="24">
        <f t="shared" si="151"/>
        <v>1924.0416666666185</v>
      </c>
      <c r="J646" s="15">
        <v>4.0599999999999996</v>
      </c>
      <c r="K646" s="24">
        <f t="shared" si="141"/>
        <v>160.50183815028902</v>
      </c>
      <c r="L646" s="24">
        <f t="shared" si="142"/>
        <v>9.6646463583815034</v>
      </c>
      <c r="M646" s="23">
        <f t="shared" si="152"/>
        <v>2607.8740271884649</v>
      </c>
      <c r="N646" s="24">
        <f t="shared" si="143"/>
        <v>17.736998150289018</v>
      </c>
      <c r="O646" s="23">
        <f t="shared" si="144"/>
        <v>288.19518411443988</v>
      </c>
      <c r="P646" s="42">
        <f t="shared" si="154"/>
        <v>8.0722494460373806</v>
      </c>
      <c r="Q646" s="25"/>
      <c r="R646" s="41">
        <f t="shared" si="155"/>
        <v>11.633992739691045</v>
      </c>
      <c r="S646" s="41"/>
      <c r="T646" s="40">
        <f t="shared" si="156"/>
        <v>0.13962335892935629</v>
      </c>
      <c r="U646" s="15">
        <f t="shared" si="145"/>
        <v>1.0047430787771652</v>
      </c>
      <c r="V646" s="15">
        <f t="shared" si="153"/>
        <v>6.4799562018917687</v>
      </c>
      <c r="W646" s="13">
        <f t="shared" si="146"/>
        <v>0.10509792838807575</v>
      </c>
      <c r="X646" s="13">
        <f t="shared" si="147"/>
        <v>7.2357129894484284E-2</v>
      </c>
      <c r="Y646" s="13">
        <f t="shared" si="148"/>
        <v>3.2740798493591461E-2</v>
      </c>
      <c r="AB646" s="39"/>
      <c r="AC646" s="39"/>
    </row>
    <row r="647" spans="1:29">
      <c r="A647" s="60">
        <v>1924.02</v>
      </c>
      <c r="B647" s="61">
        <f t="shared" si="149"/>
        <v>1924</v>
      </c>
      <c r="C647" s="61">
        <v>2</v>
      </c>
      <c r="D647" s="59">
        <f t="shared" si="150"/>
        <v>8798</v>
      </c>
      <c r="E647" s="26">
        <v>8.8699999999999992</v>
      </c>
      <c r="F647" s="24">
        <v>0.5333</v>
      </c>
      <c r="G647" s="26">
        <v>0.97170000000000001</v>
      </c>
      <c r="H647" s="26">
        <v>17.2</v>
      </c>
      <c r="I647" s="24">
        <f t="shared" si="151"/>
        <v>1924.1249999999518</v>
      </c>
      <c r="J647" s="15">
        <f>J646*11/12+J658*1/12</f>
        <v>4.043333333333333</v>
      </c>
      <c r="K647" s="24">
        <f t="shared" si="141"/>
        <v>162.16629069767444</v>
      </c>
      <c r="L647" s="24">
        <f t="shared" si="142"/>
        <v>9.7500882558139548</v>
      </c>
      <c r="M647" s="23">
        <f t="shared" si="152"/>
        <v>2648.1202914640176</v>
      </c>
      <c r="N647" s="24">
        <f t="shared" si="143"/>
        <v>17.765161744186049</v>
      </c>
      <c r="O647" s="23">
        <f t="shared" si="144"/>
        <v>290.0990402723321</v>
      </c>
      <c r="P647" s="42">
        <f t="shared" si="154"/>
        <v>8.1620662208503596</v>
      </c>
      <c r="Q647" s="25"/>
      <c r="R647" s="41">
        <f t="shared" si="155"/>
        <v>11.760979709538789</v>
      </c>
      <c r="S647" s="41"/>
      <c r="T647" s="40">
        <f t="shared" si="156"/>
        <v>0.13887619650281108</v>
      </c>
      <c r="U647" s="15">
        <f t="shared" si="145"/>
        <v>1.0047302452630666</v>
      </c>
      <c r="V647" s="15">
        <f t="shared" si="153"/>
        <v>6.5485440001219564</v>
      </c>
      <c r="W647" s="13">
        <f t="shared" si="146"/>
        <v>0.11083473751217987</v>
      </c>
      <c r="X647" s="13">
        <f t="shared" si="147"/>
        <v>7.0948723075598297E-2</v>
      </c>
      <c r="Y647" s="13">
        <f t="shared" si="148"/>
        <v>3.9886014436581574E-2</v>
      </c>
      <c r="AB647" s="39"/>
      <c r="AC647" s="39"/>
    </row>
    <row r="648" spans="1:29">
      <c r="A648" s="60">
        <v>1924.03</v>
      </c>
      <c r="B648" s="61">
        <f t="shared" si="149"/>
        <v>1924</v>
      </c>
      <c r="C648" s="61">
        <v>3</v>
      </c>
      <c r="D648" s="59">
        <f t="shared" si="150"/>
        <v>8827</v>
      </c>
      <c r="E648" s="26">
        <v>8.6999999999999993</v>
      </c>
      <c r="F648" s="24">
        <v>0.53500000000000003</v>
      </c>
      <c r="G648" s="26">
        <v>0.96750000000000003</v>
      </c>
      <c r="H648" s="26">
        <v>17.100000000000001</v>
      </c>
      <c r="I648" s="24">
        <f t="shared" si="151"/>
        <v>1924.2083333332851</v>
      </c>
      <c r="J648" s="15">
        <f>J646*10/12+J658*2/12</f>
        <v>4.0266666666666664</v>
      </c>
      <c r="K648" s="24">
        <f t="shared" si="141"/>
        <v>159.98842105263157</v>
      </c>
      <c r="L648" s="24">
        <f t="shared" si="142"/>
        <v>9.8383684210526319</v>
      </c>
      <c r="M648" s="23">
        <f t="shared" si="152"/>
        <v>2625.9445224051537</v>
      </c>
      <c r="N648" s="24">
        <f t="shared" si="143"/>
        <v>17.791815789473684</v>
      </c>
      <c r="O648" s="23">
        <f t="shared" si="144"/>
        <v>292.02314085367664</v>
      </c>
      <c r="P648" s="42">
        <f t="shared" si="154"/>
        <v>8.0580770441160929</v>
      </c>
      <c r="Q648" s="25"/>
      <c r="R648" s="41">
        <f t="shared" si="155"/>
        <v>11.610015219838793</v>
      </c>
      <c r="S648" s="41"/>
      <c r="T648" s="40">
        <f t="shared" si="156"/>
        <v>0.14000792613364046</v>
      </c>
      <c r="U648" s="15">
        <f t="shared" si="145"/>
        <v>1.004717412888221</v>
      </c>
      <c r="V648" s="15">
        <f t="shared" si="153"/>
        <v>6.617996945787513</v>
      </c>
      <c r="W648" s="13">
        <f t="shared" si="146"/>
        <v>0.10631629825857325</v>
      </c>
      <c r="X648" s="13">
        <f t="shared" si="147"/>
        <v>7.0345310103740788E-2</v>
      </c>
      <c r="Y648" s="13">
        <f t="shared" si="148"/>
        <v>3.5970988154832462E-2</v>
      </c>
      <c r="AB648" s="39"/>
      <c r="AC648" s="39"/>
    </row>
    <row r="649" spans="1:29">
      <c r="A649" s="60">
        <v>1924.04</v>
      </c>
      <c r="B649" s="61">
        <f t="shared" si="149"/>
        <v>1924</v>
      </c>
      <c r="C649" s="61">
        <v>4</v>
      </c>
      <c r="D649" s="59">
        <f t="shared" si="150"/>
        <v>8858</v>
      </c>
      <c r="E649" s="26">
        <v>8.5</v>
      </c>
      <c r="F649" s="24">
        <v>0.53669999999999995</v>
      </c>
      <c r="G649" s="26">
        <v>0.96330000000000005</v>
      </c>
      <c r="H649" s="26">
        <v>17</v>
      </c>
      <c r="I649" s="24">
        <f t="shared" si="151"/>
        <v>1924.2916666666183</v>
      </c>
      <c r="J649" s="15">
        <f>J646*9/12+J658*3/12</f>
        <v>4.01</v>
      </c>
      <c r="K649" s="24">
        <f t="shared" si="141"/>
        <v>157.23000000000002</v>
      </c>
      <c r="L649" s="24">
        <f t="shared" si="142"/>
        <v>9.9276871764705881</v>
      </c>
      <c r="M649" s="23">
        <f t="shared" si="152"/>
        <v>2594.2484931539102</v>
      </c>
      <c r="N649" s="24">
        <f t="shared" si="143"/>
        <v>17.818783411764709</v>
      </c>
      <c r="O649" s="23">
        <f t="shared" si="144"/>
        <v>294.00465570060726</v>
      </c>
      <c r="P649" s="42">
        <f t="shared" si="154"/>
        <v>7.9236203483279795</v>
      </c>
      <c r="Q649" s="25"/>
      <c r="R649" s="41">
        <f t="shared" si="155"/>
        <v>11.416959092815121</v>
      </c>
      <c r="S649" s="41"/>
      <c r="T649" s="40">
        <f t="shared" si="156"/>
        <v>0.14273334858362083</v>
      </c>
      <c r="U649" s="15">
        <f t="shared" si="145"/>
        <v>1.0047045816540427</v>
      </c>
      <c r="V649" s="15">
        <f t="shared" si="153"/>
        <v>6.6883298096965653</v>
      </c>
      <c r="W649" s="13">
        <f t="shared" si="146"/>
        <v>0.10987792776965311</v>
      </c>
      <c r="X649" s="13">
        <f t="shared" si="147"/>
        <v>6.9737831549172569E-2</v>
      </c>
      <c r="Y649" s="13">
        <f t="shared" si="148"/>
        <v>4.0140096220480537E-2</v>
      </c>
      <c r="AB649" s="39"/>
      <c r="AC649" s="39"/>
    </row>
    <row r="650" spans="1:29">
      <c r="A650" s="60">
        <v>1924.05</v>
      </c>
      <c r="B650" s="61">
        <f t="shared" si="149"/>
        <v>1924</v>
      </c>
      <c r="C650" s="61">
        <v>5</v>
      </c>
      <c r="D650" s="59">
        <f t="shared" si="150"/>
        <v>8888</v>
      </c>
      <c r="E650" s="26">
        <v>8.4700000000000006</v>
      </c>
      <c r="F650" s="24">
        <v>0.5383</v>
      </c>
      <c r="G650" s="26">
        <v>0.95920000000000005</v>
      </c>
      <c r="H650" s="26">
        <v>17</v>
      </c>
      <c r="I650" s="24">
        <f t="shared" si="151"/>
        <v>1924.3749999999516</v>
      </c>
      <c r="J650" s="15">
        <f>J646*8/12+J658*4/12</f>
        <v>3.9933333333333332</v>
      </c>
      <c r="K650" s="24">
        <f t="shared" ref="K650:K713" si="157">E650*$H$1851/H650</f>
        <v>156.67507058823531</v>
      </c>
      <c r="L650" s="24">
        <f t="shared" ref="L650:L713" si="158">F650*$H$1851/H650</f>
        <v>9.9572834117647062</v>
      </c>
      <c r="M650" s="23">
        <f t="shared" si="152"/>
        <v>2598.7833412551786</v>
      </c>
      <c r="N650" s="24">
        <f t="shared" ref="N650:N713" si="159">G650*$H$1851/H650</f>
        <v>17.742943058823531</v>
      </c>
      <c r="O650" s="23">
        <f t="shared" ref="O650:O713" si="160">N650*(M650/K650)</f>
        <v>294.30377578889818</v>
      </c>
      <c r="P650" s="42">
        <f t="shared" si="154"/>
        <v>7.8996983306652897</v>
      </c>
      <c r="Q650" s="25"/>
      <c r="R650" s="41">
        <f t="shared" si="155"/>
        <v>11.383531722775839</v>
      </c>
      <c r="S650" s="41"/>
      <c r="T650" s="40">
        <f t="shared" si="156"/>
        <v>0.14221000739146017</v>
      </c>
      <c r="U650" s="15">
        <f t="shared" ref="U650:U713" si="161">((J650/J651+J650/1200+((1+J651/1200)^(-119))*(1-J650/J651)))</f>
        <v>1.0046917515619485</v>
      </c>
      <c r="V650" s="15">
        <f t="shared" si="153"/>
        <v>6.7197956034154513</v>
      </c>
      <c r="W650" s="13">
        <f t="shared" ref="W650:W713" si="162">(($M770/$M650)^(1/10)-1)</f>
        <v>9.8266073395384401E-2</v>
      </c>
      <c r="X650" s="13">
        <f t="shared" ref="X650:X713" si="163">(($V770/$V650)^(1/10)-1)</f>
        <v>6.9757192900352871E-2</v>
      </c>
      <c r="Y650" s="13">
        <f t="shared" ref="Y650:Y713" si="164">W650-X650</f>
        <v>2.850888049503153E-2</v>
      </c>
      <c r="AB650" s="39"/>
      <c r="AC650" s="39"/>
    </row>
    <row r="651" spans="1:29">
      <c r="A651" s="60">
        <v>1924.06</v>
      </c>
      <c r="B651" s="61">
        <f t="shared" ref="B651:B714" si="165">VALUE(LEFT(A651, 4))</f>
        <v>1924</v>
      </c>
      <c r="C651" s="61">
        <v>6</v>
      </c>
      <c r="D651" s="59">
        <f t="shared" ref="D651:D714" si="166">DATE(B651, VALUE(C651), 1)</f>
        <v>8919</v>
      </c>
      <c r="E651" s="26">
        <v>8.6300000000000008</v>
      </c>
      <c r="F651" s="24">
        <v>0.54</v>
      </c>
      <c r="G651" s="26">
        <v>0.95499999999999996</v>
      </c>
      <c r="H651" s="26">
        <v>17</v>
      </c>
      <c r="I651" s="24">
        <f t="shared" ref="I651:I714" si="167">I650+1/12</f>
        <v>1924.4583333332848</v>
      </c>
      <c r="J651" s="15">
        <f>J646*7/12+J658*5/12</f>
        <v>3.9766666666666666</v>
      </c>
      <c r="K651" s="24">
        <f t="shared" si="157"/>
        <v>159.63469411764709</v>
      </c>
      <c r="L651" s="24">
        <f t="shared" si="158"/>
        <v>9.9887294117647087</v>
      </c>
      <c r="M651" s="23">
        <f t="shared" ref="M651:M714" si="168">M650*((K651+(L651/12))/K650)</f>
        <v>2661.6818754886276</v>
      </c>
      <c r="N651" s="24">
        <f t="shared" si="159"/>
        <v>17.665252941176472</v>
      </c>
      <c r="O651" s="23">
        <f t="shared" si="160"/>
        <v>294.54301171397907</v>
      </c>
      <c r="P651" s="42">
        <f t="shared" si="154"/>
        <v>8.0516769463966451</v>
      </c>
      <c r="Q651" s="25"/>
      <c r="R651" s="41">
        <f t="shared" si="155"/>
        <v>11.603299337130565</v>
      </c>
      <c r="S651" s="41"/>
      <c r="T651" s="40">
        <f t="shared" si="156"/>
        <v>0.13998729179276168</v>
      </c>
      <c r="U651" s="15">
        <f t="shared" si="161"/>
        <v>1.0046789226133559</v>
      </c>
      <c r="V651" s="15">
        <f t="shared" ref="V651:V714" si="169">V650*U650*H650/H651</f>
        <v>6.7513232149337501</v>
      </c>
      <c r="W651" s="13">
        <f t="shared" si="162"/>
        <v>9.6672880962743957E-2</v>
      </c>
      <c r="X651" s="13">
        <f t="shared" si="163"/>
        <v>6.8974774421313834E-2</v>
      </c>
      <c r="Y651" s="13">
        <f t="shared" si="164"/>
        <v>2.7698106541430123E-2</v>
      </c>
      <c r="AB651" s="39"/>
      <c r="AC651" s="39"/>
    </row>
    <row r="652" spans="1:29">
      <c r="A652" s="60">
        <v>1924.07</v>
      </c>
      <c r="B652" s="61">
        <f t="shared" si="165"/>
        <v>1924</v>
      </c>
      <c r="C652" s="61">
        <v>7</v>
      </c>
      <c r="D652" s="59">
        <f t="shared" si="166"/>
        <v>8949</v>
      </c>
      <c r="E652" s="26">
        <v>9.0299999999999994</v>
      </c>
      <c r="F652" s="24">
        <v>0.54169999999999996</v>
      </c>
      <c r="G652" s="26">
        <v>0.95079999999999998</v>
      </c>
      <c r="H652" s="26">
        <v>17.100000000000001</v>
      </c>
      <c r="I652" s="24">
        <f t="shared" si="167"/>
        <v>1924.5416666666181</v>
      </c>
      <c r="J652" s="15">
        <f>J646*6/12+J658*6/12</f>
        <v>3.96</v>
      </c>
      <c r="K652" s="24">
        <f t="shared" si="157"/>
        <v>166.05694736842105</v>
      </c>
      <c r="L652" s="24">
        <f t="shared" si="158"/>
        <v>9.9615778947368412</v>
      </c>
      <c r="M652" s="23">
        <f t="shared" si="168"/>
        <v>2782.6050941445342</v>
      </c>
      <c r="N652" s="24">
        <f t="shared" si="159"/>
        <v>17.484711578947369</v>
      </c>
      <c r="O652" s="23">
        <f t="shared" si="160"/>
        <v>292.99013549419971</v>
      </c>
      <c r="P652" s="42">
        <f t="shared" si="154"/>
        <v>8.3777121399718322</v>
      </c>
      <c r="Q652" s="25"/>
      <c r="R652" s="41">
        <f t="shared" si="155"/>
        <v>12.071823287457534</v>
      </c>
      <c r="S652" s="41"/>
      <c r="T652" s="40">
        <f t="shared" si="156"/>
        <v>0.13487887811364768</v>
      </c>
      <c r="U652" s="15">
        <f t="shared" si="161"/>
        <v>1.0046660948096857</v>
      </c>
      <c r="V652" s="15">
        <f t="shared" si="169"/>
        <v>6.7432459809649723</v>
      </c>
      <c r="W652" s="13">
        <f t="shared" si="162"/>
        <v>8.6960988830153019E-2</v>
      </c>
      <c r="X652" s="13">
        <f t="shared" si="163"/>
        <v>6.9619791761140082E-2</v>
      </c>
      <c r="Y652" s="13">
        <f t="shared" si="164"/>
        <v>1.7341197069012937E-2</v>
      </c>
      <c r="AB652" s="39"/>
      <c r="AC652" s="39"/>
    </row>
    <row r="653" spans="1:29">
      <c r="A653" s="60">
        <v>1924.08</v>
      </c>
      <c r="B653" s="61">
        <f t="shared" si="165"/>
        <v>1924</v>
      </c>
      <c r="C653" s="61">
        <v>8</v>
      </c>
      <c r="D653" s="59">
        <f t="shared" si="166"/>
        <v>8980</v>
      </c>
      <c r="E653" s="26">
        <v>9.34</v>
      </c>
      <c r="F653" s="24">
        <v>0.54330000000000001</v>
      </c>
      <c r="G653" s="26">
        <v>0.94669999999999999</v>
      </c>
      <c r="H653" s="26">
        <v>17</v>
      </c>
      <c r="I653" s="24">
        <f t="shared" si="167"/>
        <v>1924.6249999999513</v>
      </c>
      <c r="J653" s="15">
        <f>J646*5/12+J658*7/12</f>
        <v>3.9433333333333329</v>
      </c>
      <c r="K653" s="24">
        <f t="shared" si="157"/>
        <v>172.76802352941178</v>
      </c>
      <c r="L653" s="24">
        <f t="shared" si="158"/>
        <v>10.049771647058824</v>
      </c>
      <c r="M653" s="23">
        <f t="shared" si="168"/>
        <v>2909.0957581043558</v>
      </c>
      <c r="N653" s="24">
        <f t="shared" si="159"/>
        <v>17.511722470588239</v>
      </c>
      <c r="O653" s="23">
        <f t="shared" si="160"/>
        <v>294.86519852220493</v>
      </c>
      <c r="P653" s="42">
        <f t="shared" si="154"/>
        <v>8.7174183085483268</v>
      </c>
      <c r="Q653" s="25"/>
      <c r="R653" s="41">
        <f t="shared" si="155"/>
        <v>12.559042780803482</v>
      </c>
      <c r="S653" s="41"/>
      <c r="T653" s="40">
        <f t="shared" si="156"/>
        <v>0.12768930742272616</v>
      </c>
      <c r="U653" s="15">
        <f t="shared" si="161"/>
        <v>1.0046532681523594</v>
      </c>
      <c r="V653" s="15">
        <f t="shared" si="169"/>
        <v>6.8145618448962297</v>
      </c>
      <c r="W653" s="13">
        <f t="shared" si="162"/>
        <v>7.8275524532663177E-2</v>
      </c>
      <c r="X653" s="13">
        <f t="shared" si="163"/>
        <v>6.9009742832124354E-2</v>
      </c>
      <c r="Y653" s="13">
        <f t="shared" si="164"/>
        <v>9.2657817005388221E-3</v>
      </c>
      <c r="AB653" s="39"/>
      <c r="AC653" s="39"/>
    </row>
    <row r="654" spans="1:29">
      <c r="A654" s="60">
        <v>1924.09</v>
      </c>
      <c r="B654" s="61">
        <f t="shared" si="165"/>
        <v>1924</v>
      </c>
      <c r="C654" s="61">
        <v>9</v>
      </c>
      <c r="D654" s="59">
        <f t="shared" si="166"/>
        <v>9011</v>
      </c>
      <c r="E654" s="26">
        <v>9.25</v>
      </c>
      <c r="F654" s="24">
        <v>0.54500000000000004</v>
      </c>
      <c r="G654" s="26">
        <v>0.9425</v>
      </c>
      <c r="H654" s="26">
        <v>17.100000000000001</v>
      </c>
      <c r="I654" s="24">
        <f t="shared" si="167"/>
        <v>1924.7083333332846</v>
      </c>
      <c r="J654" s="15">
        <f>J646*4/12+J658*8/12</f>
        <v>3.9266666666666667</v>
      </c>
      <c r="K654" s="24">
        <f t="shared" si="157"/>
        <v>170.10263157894735</v>
      </c>
      <c r="L654" s="24">
        <f t="shared" si="158"/>
        <v>10.022263157894738</v>
      </c>
      <c r="M654" s="23">
        <f t="shared" si="168"/>
        <v>2878.2784997671647</v>
      </c>
      <c r="N654" s="24">
        <f t="shared" si="159"/>
        <v>17.332078947368419</v>
      </c>
      <c r="O654" s="23">
        <f t="shared" si="160"/>
        <v>293.27324173303271</v>
      </c>
      <c r="P654" s="42">
        <f t="shared" si="154"/>
        <v>8.5816703752090486</v>
      </c>
      <c r="Q654" s="25"/>
      <c r="R654" s="41">
        <f t="shared" si="155"/>
        <v>12.362730876100693</v>
      </c>
      <c r="S654" s="41"/>
      <c r="T654" s="40">
        <f t="shared" si="156"/>
        <v>0.13028797514421847</v>
      </c>
      <c r="U654" s="15">
        <f t="shared" si="161"/>
        <v>1.0046404426428017</v>
      </c>
      <c r="V654" s="15">
        <f t="shared" si="169"/>
        <v>6.8062351511417116</v>
      </c>
      <c r="W654" s="13">
        <f t="shared" si="162"/>
        <v>7.5642651751946177E-2</v>
      </c>
      <c r="X654" s="13">
        <f t="shared" si="163"/>
        <v>6.8069763845179265E-2</v>
      </c>
      <c r="Y654" s="13">
        <f t="shared" si="164"/>
        <v>7.5728879067669119E-3</v>
      </c>
      <c r="AB654" s="39"/>
      <c r="AC654" s="39"/>
    </row>
    <row r="655" spans="1:29">
      <c r="A655" s="60">
        <v>1924.1</v>
      </c>
      <c r="B655" s="61">
        <f t="shared" si="165"/>
        <v>1924</v>
      </c>
      <c r="C655" s="61">
        <v>10</v>
      </c>
      <c r="D655" s="59">
        <f t="shared" si="166"/>
        <v>9041</v>
      </c>
      <c r="E655" s="26">
        <v>9.1300000000000008</v>
      </c>
      <c r="F655" s="24">
        <v>0.54669999999999996</v>
      </c>
      <c r="G655" s="26">
        <v>0.93830000000000002</v>
      </c>
      <c r="H655" s="26">
        <v>17.2</v>
      </c>
      <c r="I655" s="24">
        <f t="shared" si="167"/>
        <v>1924.7916666666179</v>
      </c>
      <c r="J655" s="15">
        <f>J646*3/12+J658*9/12</f>
        <v>3.91</v>
      </c>
      <c r="K655" s="24">
        <f t="shared" si="157"/>
        <v>166.91975581395351</v>
      </c>
      <c r="L655" s="24">
        <f t="shared" si="158"/>
        <v>9.995074534883722</v>
      </c>
      <c r="M655" s="23">
        <f t="shared" si="168"/>
        <v>2838.5153355669172</v>
      </c>
      <c r="N655" s="24">
        <f t="shared" si="159"/>
        <v>17.154524302325584</v>
      </c>
      <c r="O655" s="23">
        <f t="shared" si="160"/>
        <v>291.71729894440728</v>
      </c>
      <c r="P655" s="42">
        <f t="shared" si="154"/>
        <v>8.4194910358724204</v>
      </c>
      <c r="Q655" s="25"/>
      <c r="R655" s="41">
        <f t="shared" si="155"/>
        <v>12.130082536261693</v>
      </c>
      <c r="S655" s="41"/>
      <c r="T655" s="40">
        <f t="shared" si="156"/>
        <v>0.13435201723474424</v>
      </c>
      <c r="U655" s="15">
        <f t="shared" si="161"/>
        <v>1.0046276182824381</v>
      </c>
      <c r="V655" s="15">
        <f t="shared" si="169"/>
        <v>6.7980643327939259</v>
      </c>
      <c r="W655" s="13">
        <f t="shared" si="162"/>
        <v>7.9231455131178796E-2</v>
      </c>
      <c r="X655" s="13">
        <f t="shared" si="163"/>
        <v>6.9497356889955952E-2</v>
      </c>
      <c r="Y655" s="13">
        <f t="shared" si="164"/>
        <v>9.7340982412228438E-3</v>
      </c>
      <c r="AB655" s="39"/>
      <c r="AC655" s="39"/>
    </row>
    <row r="656" spans="1:29">
      <c r="A656" s="60">
        <v>1924.11</v>
      </c>
      <c r="B656" s="61">
        <f t="shared" si="165"/>
        <v>1924</v>
      </c>
      <c r="C656" s="61">
        <v>11</v>
      </c>
      <c r="D656" s="59">
        <f t="shared" si="166"/>
        <v>9072</v>
      </c>
      <c r="E656" s="26">
        <v>9.64</v>
      </c>
      <c r="F656" s="24">
        <v>0.54830000000000001</v>
      </c>
      <c r="G656" s="26">
        <v>0.93420000000000003</v>
      </c>
      <c r="H656" s="26">
        <v>17.2</v>
      </c>
      <c r="I656" s="24">
        <f t="shared" si="167"/>
        <v>1924.8749999999511</v>
      </c>
      <c r="J656" s="15">
        <f>J646*2/12+J658*10/12</f>
        <v>3.8933333333333335</v>
      </c>
      <c r="K656" s="24">
        <f t="shared" si="157"/>
        <v>176.24386046511631</v>
      </c>
      <c r="L656" s="24">
        <f t="shared" si="158"/>
        <v>10.024326627906978</v>
      </c>
      <c r="M656" s="23">
        <f t="shared" si="168"/>
        <v>3011.2797734289184</v>
      </c>
      <c r="N656" s="24">
        <f t="shared" si="159"/>
        <v>17.079565813953494</v>
      </c>
      <c r="O656" s="23">
        <f t="shared" si="160"/>
        <v>291.81924941258256</v>
      </c>
      <c r="P656" s="42">
        <f t="shared" si="154"/>
        <v>8.888327361250969</v>
      </c>
      <c r="Q656" s="25"/>
      <c r="R656" s="41">
        <f t="shared" si="155"/>
        <v>12.803950814956575</v>
      </c>
      <c r="S656" s="41"/>
      <c r="T656" s="40">
        <f t="shared" si="156"/>
        <v>0.12721517587619616</v>
      </c>
      <c r="U656" s="15">
        <f t="shared" si="161"/>
        <v>1.004614795072696</v>
      </c>
      <c r="V656" s="15">
        <f t="shared" si="169"/>
        <v>6.8295231795855535</v>
      </c>
      <c r="W656" s="13">
        <f t="shared" si="162"/>
        <v>7.6270500110678929E-2</v>
      </c>
      <c r="X656" s="13">
        <f t="shared" si="163"/>
        <v>6.9512243898488091E-2</v>
      </c>
      <c r="Y656" s="13">
        <f t="shared" si="164"/>
        <v>6.7582562121908385E-3</v>
      </c>
      <c r="AB656" s="39"/>
      <c r="AC656" s="39"/>
    </row>
    <row r="657" spans="1:29">
      <c r="A657" s="60">
        <v>1924.12</v>
      </c>
      <c r="B657" s="61">
        <f t="shared" si="165"/>
        <v>1924</v>
      </c>
      <c r="C657" s="61">
        <v>12</v>
      </c>
      <c r="D657" s="59">
        <f t="shared" si="166"/>
        <v>9102</v>
      </c>
      <c r="E657" s="26">
        <v>10.16</v>
      </c>
      <c r="F657" s="24">
        <v>0.55000000000000004</v>
      </c>
      <c r="G657" s="26">
        <v>0.93</v>
      </c>
      <c r="H657" s="26">
        <v>17.3</v>
      </c>
      <c r="I657" s="24">
        <f t="shared" si="167"/>
        <v>1924.9583333332844</v>
      </c>
      <c r="J657" s="15">
        <f>J646*1/12+J658*11/12</f>
        <v>3.8766666666666669</v>
      </c>
      <c r="K657" s="24">
        <f t="shared" si="157"/>
        <v>184.67708670520233</v>
      </c>
      <c r="L657" s="24">
        <f t="shared" si="158"/>
        <v>9.9972832369942211</v>
      </c>
      <c r="M657" s="23">
        <f t="shared" si="168"/>
        <v>3169.6031419401143</v>
      </c>
      <c r="N657" s="24">
        <f t="shared" si="159"/>
        <v>16.90449710982659</v>
      </c>
      <c r="O657" s="23">
        <f t="shared" si="160"/>
        <v>290.13099626026639</v>
      </c>
      <c r="P657" s="42">
        <f t="shared" si="154"/>
        <v>9.3106396804163722</v>
      </c>
      <c r="Q657" s="25"/>
      <c r="R657" s="41">
        <f t="shared" si="155"/>
        <v>13.408391594348105</v>
      </c>
      <c r="S657" s="41"/>
      <c r="T657" s="40">
        <f t="shared" si="156"/>
        <v>0.12392891919221904</v>
      </c>
      <c r="U657" s="15">
        <f t="shared" si="161"/>
        <v>1.0046019730150058</v>
      </c>
      <c r="V657" s="15">
        <f t="shared" si="169"/>
        <v>6.8213808385815815</v>
      </c>
      <c r="W657" s="13">
        <f t="shared" si="162"/>
        <v>7.2696321943440223E-2</v>
      </c>
      <c r="X657" s="13">
        <f t="shared" si="163"/>
        <v>7.0942531993489544E-2</v>
      </c>
      <c r="Y657" s="13">
        <f t="shared" si="164"/>
        <v>1.7537899499506793E-3</v>
      </c>
      <c r="AB657" s="39"/>
      <c r="AC657" s="39"/>
    </row>
    <row r="658" spans="1:29">
      <c r="A658" s="60">
        <v>1925.01</v>
      </c>
      <c r="B658" s="61">
        <f t="shared" si="165"/>
        <v>1925</v>
      </c>
      <c r="C658" s="61">
        <v>1</v>
      </c>
      <c r="D658" s="59">
        <f t="shared" si="166"/>
        <v>9133</v>
      </c>
      <c r="E658" s="26">
        <v>10.58</v>
      </c>
      <c r="F658" s="24">
        <v>0.55420000000000003</v>
      </c>
      <c r="G658" s="26">
        <v>0.95669999999999999</v>
      </c>
      <c r="H658" s="26">
        <v>17.3</v>
      </c>
      <c r="I658" s="24">
        <f t="shared" si="167"/>
        <v>1925.0416666666176</v>
      </c>
      <c r="J658" s="15">
        <v>3.86</v>
      </c>
      <c r="K658" s="24">
        <f t="shared" si="157"/>
        <v>192.31137572254337</v>
      </c>
      <c r="L658" s="24">
        <f t="shared" si="158"/>
        <v>10.07362612716763</v>
      </c>
      <c r="M658" s="23">
        <f t="shared" si="168"/>
        <v>3315.0378031658474</v>
      </c>
      <c r="N658" s="24">
        <f t="shared" si="159"/>
        <v>17.389819768786126</v>
      </c>
      <c r="O658" s="23">
        <f t="shared" si="160"/>
        <v>299.76339000838993</v>
      </c>
      <c r="P658" s="42">
        <f t="shared" si="154"/>
        <v>9.692618852254995</v>
      </c>
      <c r="Q658" s="25"/>
      <c r="R658" s="41">
        <f t="shared" si="155"/>
        <v>13.95306569548139</v>
      </c>
      <c r="S658" s="41"/>
      <c r="T658" s="40">
        <f t="shared" si="156"/>
        <v>0.11986287085323864</v>
      </c>
      <c r="U658" s="15">
        <f t="shared" si="161"/>
        <v>1.0044518074010109</v>
      </c>
      <c r="V658" s="15">
        <f t="shared" si="169"/>
        <v>6.8527726491258116</v>
      </c>
      <c r="W658" s="13">
        <f t="shared" si="162"/>
        <v>6.6744815695120474E-2</v>
      </c>
      <c r="X658" s="13">
        <f t="shared" si="163"/>
        <v>6.937049498737724E-2</v>
      </c>
      <c r="Y658" s="13">
        <f t="shared" si="164"/>
        <v>-2.6256792922567662E-3</v>
      </c>
      <c r="AB658" s="39"/>
      <c r="AC658" s="39"/>
    </row>
    <row r="659" spans="1:29">
      <c r="A659" s="60">
        <v>1925.02</v>
      </c>
      <c r="B659" s="61">
        <f t="shared" si="165"/>
        <v>1925</v>
      </c>
      <c r="C659" s="61">
        <v>2</v>
      </c>
      <c r="D659" s="59">
        <f t="shared" si="166"/>
        <v>9164</v>
      </c>
      <c r="E659" s="26">
        <v>10.67</v>
      </c>
      <c r="F659" s="24">
        <v>0.55830000000000002</v>
      </c>
      <c r="G659" s="26">
        <v>0.98329999999999995</v>
      </c>
      <c r="H659" s="26">
        <v>17.2</v>
      </c>
      <c r="I659" s="24">
        <f t="shared" si="167"/>
        <v>1925.1249999999509</v>
      </c>
      <c r="J659" s="15">
        <f>J658*11/12+J670*1/12</f>
        <v>3.8450000000000002</v>
      </c>
      <c r="K659" s="24">
        <f t="shared" si="157"/>
        <v>195.07489534883723</v>
      </c>
      <c r="L659" s="24">
        <f t="shared" si="158"/>
        <v>10.207152209302327</v>
      </c>
      <c r="M659" s="23">
        <f t="shared" si="168"/>
        <v>3377.3374458104013</v>
      </c>
      <c r="N659" s="24">
        <f t="shared" si="159"/>
        <v>17.977239418604654</v>
      </c>
      <c r="O659" s="23">
        <f t="shared" si="160"/>
        <v>311.2404789564543</v>
      </c>
      <c r="P659" s="42">
        <f t="shared" si="154"/>
        <v>9.8308047228195736</v>
      </c>
      <c r="Q659" s="25"/>
      <c r="R659" s="41">
        <f t="shared" si="155"/>
        <v>14.143902484635959</v>
      </c>
      <c r="S659" s="41"/>
      <c r="T659" s="40">
        <f t="shared" si="156"/>
        <v>0.11900102849113875</v>
      </c>
      <c r="U659" s="15">
        <f t="shared" si="161"/>
        <v>1.0044401732636803</v>
      </c>
      <c r="V659" s="15">
        <f t="shared" si="169"/>
        <v>6.9232989421524191</v>
      </c>
      <c r="W659" s="13">
        <f t="shared" si="162"/>
        <v>6.1161034514012558E-2</v>
      </c>
      <c r="X659" s="13">
        <f t="shared" si="163"/>
        <v>6.7849285998279107E-2</v>
      </c>
      <c r="Y659" s="13">
        <f t="shared" si="164"/>
        <v>-6.6882514842665497E-3</v>
      </c>
      <c r="AB659" s="39"/>
      <c r="AC659" s="39"/>
    </row>
    <row r="660" spans="1:29">
      <c r="A660" s="60">
        <v>1925.03</v>
      </c>
      <c r="B660" s="61">
        <f t="shared" si="165"/>
        <v>1925</v>
      </c>
      <c r="C660" s="61">
        <v>3</v>
      </c>
      <c r="D660" s="59">
        <f t="shared" si="166"/>
        <v>9192</v>
      </c>
      <c r="E660" s="26">
        <v>10.39</v>
      </c>
      <c r="F660" s="24">
        <v>0.5625</v>
      </c>
      <c r="G660" s="26">
        <v>1.01</v>
      </c>
      <c r="H660" s="26">
        <v>17.3</v>
      </c>
      <c r="I660" s="24">
        <f t="shared" si="167"/>
        <v>1925.2083333332841</v>
      </c>
      <c r="J660" s="15">
        <f>J658*10/12+J670*2/12</f>
        <v>3.83</v>
      </c>
      <c r="K660" s="24">
        <f t="shared" si="157"/>
        <v>188.8577687861272</v>
      </c>
      <c r="L660" s="24">
        <f t="shared" si="158"/>
        <v>10.224494219653179</v>
      </c>
      <c r="M660" s="23">
        <f t="shared" si="168"/>
        <v>3284.4515636275323</v>
      </c>
      <c r="N660" s="24">
        <f t="shared" si="159"/>
        <v>18.358647398843935</v>
      </c>
      <c r="O660" s="23">
        <f t="shared" si="160"/>
        <v>319.2777747125898</v>
      </c>
      <c r="P660" s="42">
        <f t="shared" si="154"/>
        <v>9.5185375388100297</v>
      </c>
      <c r="Q660" s="25"/>
      <c r="R660" s="41">
        <f t="shared" si="155"/>
        <v>13.685923349947968</v>
      </c>
      <c r="S660" s="41"/>
      <c r="T660" s="40">
        <f t="shared" si="156"/>
        <v>0.12416250134532485</v>
      </c>
      <c r="U660" s="15">
        <f t="shared" si="161"/>
        <v>1.0044285399691208</v>
      </c>
      <c r="V660" s="15">
        <f t="shared" si="169"/>
        <v>6.9138428283817035</v>
      </c>
      <c r="W660" s="13">
        <f t="shared" si="162"/>
        <v>5.7639446446891895E-2</v>
      </c>
      <c r="X660" s="13">
        <f t="shared" si="163"/>
        <v>6.8349938960863721E-2</v>
      </c>
      <c r="Y660" s="13">
        <f t="shared" si="164"/>
        <v>-1.0710492513971825E-2</v>
      </c>
      <c r="AB660" s="39"/>
      <c r="AC660" s="39"/>
    </row>
    <row r="661" spans="1:29">
      <c r="A661" s="60">
        <v>1925.04</v>
      </c>
      <c r="B661" s="61">
        <f t="shared" si="165"/>
        <v>1925</v>
      </c>
      <c r="C661" s="61">
        <v>4</v>
      </c>
      <c r="D661" s="59">
        <f t="shared" si="166"/>
        <v>9223</v>
      </c>
      <c r="E661" s="26">
        <v>10.28</v>
      </c>
      <c r="F661" s="24">
        <v>0.56669999999999998</v>
      </c>
      <c r="G661" s="26">
        <v>1.0369999999999999</v>
      </c>
      <c r="H661" s="26">
        <v>17.2</v>
      </c>
      <c r="I661" s="24">
        <f t="shared" si="167"/>
        <v>1925.2916666666174</v>
      </c>
      <c r="J661" s="15">
        <f>J658*9/12+J670*3/12</f>
        <v>3.8149999999999999</v>
      </c>
      <c r="K661" s="24">
        <f t="shared" si="157"/>
        <v>187.94469767441865</v>
      </c>
      <c r="L661" s="24">
        <f t="shared" si="158"/>
        <v>10.36072569767442</v>
      </c>
      <c r="M661" s="23">
        <f t="shared" si="168"/>
        <v>3283.5876187740441</v>
      </c>
      <c r="N661" s="24">
        <f t="shared" si="159"/>
        <v>18.959012790697678</v>
      </c>
      <c r="O661" s="23">
        <f t="shared" si="160"/>
        <v>331.23349811952176</v>
      </c>
      <c r="P661" s="42">
        <f t="shared" si="154"/>
        <v>9.4765667879030691</v>
      </c>
      <c r="Q661" s="25"/>
      <c r="R661" s="41">
        <f t="shared" si="155"/>
        <v>13.61554545201418</v>
      </c>
      <c r="S661" s="41"/>
      <c r="T661" s="40">
        <f t="shared" si="156"/>
        <v>0.12310340370448428</v>
      </c>
      <c r="U661" s="15">
        <f t="shared" si="161"/>
        <v>1.0044169075182756</v>
      </c>
      <c r="V661" s="15">
        <f t="shared" si="169"/>
        <v>6.9848358312786178</v>
      </c>
      <c r="W661" s="13">
        <f t="shared" si="162"/>
        <v>6.4998290855300844E-2</v>
      </c>
      <c r="X661" s="13">
        <f t="shared" si="163"/>
        <v>6.6836389105776162E-2</v>
      </c>
      <c r="Y661" s="13">
        <f t="shared" si="164"/>
        <v>-1.8380982504753174E-3</v>
      </c>
      <c r="AB661" s="39"/>
      <c r="AC661" s="39"/>
    </row>
    <row r="662" spans="1:29">
      <c r="A662" s="60">
        <v>1925.05</v>
      </c>
      <c r="B662" s="61">
        <f t="shared" si="165"/>
        <v>1925</v>
      </c>
      <c r="C662" s="61">
        <v>5</v>
      </c>
      <c r="D662" s="59">
        <f t="shared" si="166"/>
        <v>9253</v>
      </c>
      <c r="E662" s="26">
        <v>10.61</v>
      </c>
      <c r="F662" s="24">
        <v>0.57079999999999997</v>
      </c>
      <c r="G662" s="26">
        <v>1.0629999999999999</v>
      </c>
      <c r="H662" s="26">
        <v>17.3</v>
      </c>
      <c r="I662" s="24">
        <f t="shared" si="167"/>
        <v>1925.3749999999507</v>
      </c>
      <c r="J662" s="15">
        <f>J658*8/12+J670*4/12</f>
        <v>3.8</v>
      </c>
      <c r="K662" s="24">
        <f t="shared" si="157"/>
        <v>192.85668208092486</v>
      </c>
      <c r="L662" s="24">
        <f t="shared" si="158"/>
        <v>10.375362312138728</v>
      </c>
      <c r="M662" s="23">
        <f t="shared" si="168"/>
        <v>3384.5107396950175</v>
      </c>
      <c r="N662" s="24">
        <f t="shared" si="159"/>
        <v>19.322021965317919</v>
      </c>
      <c r="O662" s="23">
        <f t="shared" si="160"/>
        <v>339.08905902882219</v>
      </c>
      <c r="P662" s="42">
        <f t="shared" si="154"/>
        <v>9.7290076940213268</v>
      </c>
      <c r="Q662" s="25"/>
      <c r="R662" s="41">
        <f t="shared" si="155"/>
        <v>13.963817337114973</v>
      </c>
      <c r="S662" s="41"/>
      <c r="T662" s="40">
        <f t="shared" si="156"/>
        <v>0.12007698527266286</v>
      </c>
      <c r="U662" s="15">
        <f t="shared" si="161"/>
        <v>1.0044052759120881</v>
      </c>
      <c r="V662" s="15">
        <f t="shared" si="169"/>
        <v>6.9751340999434834</v>
      </c>
      <c r="W662" s="13">
        <f t="shared" si="162"/>
        <v>7.0242150417554106E-2</v>
      </c>
      <c r="X662" s="13">
        <f t="shared" si="163"/>
        <v>6.7337090545177558E-2</v>
      </c>
      <c r="Y662" s="13">
        <f t="shared" si="164"/>
        <v>2.9050598723765475E-3</v>
      </c>
      <c r="AB662" s="39"/>
      <c r="AC662" s="39"/>
    </row>
    <row r="663" spans="1:29">
      <c r="A663" s="60">
        <v>1925.06</v>
      </c>
      <c r="B663" s="61">
        <f t="shared" si="165"/>
        <v>1925</v>
      </c>
      <c r="C663" s="61">
        <v>6</v>
      </c>
      <c r="D663" s="59">
        <f t="shared" si="166"/>
        <v>9284</v>
      </c>
      <c r="E663" s="26">
        <v>10.8</v>
      </c>
      <c r="F663" s="24">
        <v>0.57499999999999996</v>
      </c>
      <c r="G663" s="26">
        <v>1.0900000000000001</v>
      </c>
      <c r="H663" s="26">
        <v>17.5</v>
      </c>
      <c r="I663" s="24">
        <f t="shared" si="167"/>
        <v>1925.4583333332839</v>
      </c>
      <c r="J663" s="15">
        <f>J658*7/12+J670*5/12</f>
        <v>3.7850000000000001</v>
      </c>
      <c r="K663" s="24">
        <f t="shared" si="157"/>
        <v>194.06674285714288</v>
      </c>
      <c r="L663" s="24">
        <f t="shared" si="158"/>
        <v>10.332257142857143</v>
      </c>
      <c r="M663" s="23">
        <f t="shared" si="168"/>
        <v>3420.8569004257092</v>
      </c>
      <c r="N663" s="24">
        <f t="shared" si="159"/>
        <v>19.586365714285716</v>
      </c>
      <c r="O663" s="23">
        <f t="shared" si="160"/>
        <v>345.25315013555769</v>
      </c>
      <c r="P663" s="42">
        <f t="shared" si="154"/>
        <v>9.7963861804506074</v>
      </c>
      <c r="Q663" s="25"/>
      <c r="R663" s="41">
        <f t="shared" si="155"/>
        <v>14.043411328040778</v>
      </c>
      <c r="S663" s="41"/>
      <c r="T663" s="40">
        <f t="shared" si="156"/>
        <v>0.12073372793126164</v>
      </c>
      <c r="U663" s="15">
        <f t="shared" si="161"/>
        <v>1.0043936451515041</v>
      </c>
      <c r="V663" s="15">
        <f t="shared" si="169"/>
        <v>6.9257945017183768</v>
      </c>
      <c r="W663" s="13">
        <f t="shared" si="162"/>
        <v>7.4258158038316147E-2</v>
      </c>
      <c r="X663" s="13">
        <f t="shared" si="163"/>
        <v>6.922417579358453E-2</v>
      </c>
      <c r="Y663" s="13">
        <f t="shared" si="164"/>
        <v>5.0339822447316163E-3</v>
      </c>
      <c r="AB663" s="39"/>
      <c r="AC663" s="39"/>
    </row>
    <row r="664" spans="1:29">
      <c r="A664" s="60">
        <v>1925.07</v>
      </c>
      <c r="B664" s="61">
        <f t="shared" si="165"/>
        <v>1925</v>
      </c>
      <c r="C664" s="61">
        <v>7</v>
      </c>
      <c r="D664" s="59">
        <f t="shared" si="166"/>
        <v>9314</v>
      </c>
      <c r="E664" s="26">
        <v>11.1</v>
      </c>
      <c r="F664" s="24">
        <v>0.57920000000000005</v>
      </c>
      <c r="G664" s="26">
        <v>1.117</v>
      </c>
      <c r="H664" s="26">
        <v>17.7</v>
      </c>
      <c r="I664" s="24">
        <f t="shared" si="167"/>
        <v>1925.5416666666172</v>
      </c>
      <c r="J664" s="15">
        <f>J658*6/12+J670*6/12</f>
        <v>3.77</v>
      </c>
      <c r="K664" s="24">
        <f t="shared" si="157"/>
        <v>197.20372881355934</v>
      </c>
      <c r="L664" s="24">
        <f t="shared" si="158"/>
        <v>10.290126101694918</v>
      </c>
      <c r="M664" s="23">
        <f t="shared" si="168"/>
        <v>3491.2687628317649</v>
      </c>
      <c r="N664" s="24">
        <f t="shared" si="159"/>
        <v>19.844735593220342</v>
      </c>
      <c r="O664" s="23">
        <f t="shared" si="160"/>
        <v>351.32857730478213</v>
      </c>
      <c r="P664" s="42">
        <f t="shared" si="154"/>
        <v>9.9639938917877977</v>
      </c>
      <c r="Q664" s="25"/>
      <c r="R664" s="41">
        <f t="shared" si="155"/>
        <v>14.263012384495761</v>
      </c>
      <c r="S664" s="41"/>
      <c r="T664" s="40">
        <f t="shared" si="156"/>
        <v>0.12036790116256757</v>
      </c>
      <c r="U664" s="15">
        <f t="shared" si="161"/>
        <v>1.0043820152374694</v>
      </c>
      <c r="V664" s="15">
        <f t="shared" si="169"/>
        <v>6.8776225841890053</v>
      </c>
      <c r="W664" s="13">
        <f t="shared" si="162"/>
        <v>7.7928607588556797E-2</v>
      </c>
      <c r="X664" s="13">
        <f t="shared" si="163"/>
        <v>7.0322166402230879E-2</v>
      </c>
      <c r="Y664" s="13">
        <f t="shared" si="164"/>
        <v>7.6064411863259185E-3</v>
      </c>
      <c r="AB664" s="39"/>
      <c r="AC664" s="39"/>
    </row>
    <row r="665" spans="1:29">
      <c r="A665" s="60">
        <v>1925.08</v>
      </c>
      <c r="B665" s="61">
        <f t="shared" si="165"/>
        <v>1925</v>
      </c>
      <c r="C665" s="61">
        <v>8</v>
      </c>
      <c r="D665" s="59">
        <f t="shared" si="166"/>
        <v>9345</v>
      </c>
      <c r="E665" s="26">
        <v>11.25</v>
      </c>
      <c r="F665" s="24">
        <v>0.58330000000000004</v>
      </c>
      <c r="G665" s="26">
        <v>1.143</v>
      </c>
      <c r="H665" s="26">
        <v>17.7</v>
      </c>
      <c r="I665" s="24">
        <f t="shared" si="167"/>
        <v>1925.6249999999504</v>
      </c>
      <c r="J665" s="15">
        <f>J658*5/12+J670*7/12</f>
        <v>3.7550000000000003</v>
      </c>
      <c r="K665" s="24">
        <f t="shared" si="157"/>
        <v>199.86864406779662</v>
      </c>
      <c r="L665" s="24">
        <f t="shared" si="158"/>
        <v>10.36296711864407</v>
      </c>
      <c r="M665" s="23">
        <f t="shared" si="168"/>
        <v>3553.736787174535</v>
      </c>
      <c r="N665" s="24">
        <f t="shared" si="159"/>
        <v>20.306654237288139</v>
      </c>
      <c r="O665" s="23">
        <f t="shared" si="160"/>
        <v>361.05965757693275</v>
      </c>
      <c r="P665" s="42">
        <f t="shared" si="154"/>
        <v>10.110918458488943</v>
      </c>
      <c r="Q665" s="25"/>
      <c r="R665" s="41">
        <f t="shared" si="155"/>
        <v>14.449940451105403</v>
      </c>
      <c r="S665" s="41"/>
      <c r="T665" s="40">
        <f t="shared" si="156"/>
        <v>0.11905952231040802</v>
      </c>
      <c r="U665" s="15">
        <f t="shared" si="161"/>
        <v>1.0043703861709314</v>
      </c>
      <c r="V665" s="15">
        <f t="shared" si="169"/>
        <v>6.9077604311504848</v>
      </c>
      <c r="W665" s="13">
        <f t="shared" si="162"/>
        <v>8.3429645200274072E-2</v>
      </c>
      <c r="X665" s="13">
        <f t="shared" si="163"/>
        <v>7.020470103126053E-2</v>
      </c>
      <c r="Y665" s="13">
        <f t="shared" si="164"/>
        <v>1.3224944169013542E-2</v>
      </c>
      <c r="AB665" s="39"/>
      <c r="AC665" s="39"/>
    </row>
    <row r="666" spans="1:29">
      <c r="A666" s="60">
        <v>1925.09</v>
      </c>
      <c r="B666" s="61">
        <f t="shared" si="165"/>
        <v>1925</v>
      </c>
      <c r="C666" s="61">
        <v>9</v>
      </c>
      <c r="D666" s="59">
        <f t="shared" si="166"/>
        <v>9376</v>
      </c>
      <c r="E666" s="26">
        <v>11.51</v>
      </c>
      <c r="F666" s="24">
        <v>0.58750000000000002</v>
      </c>
      <c r="G666" s="26">
        <v>1.17</v>
      </c>
      <c r="H666" s="26">
        <v>17.7</v>
      </c>
      <c r="I666" s="24">
        <f t="shared" si="167"/>
        <v>1925.7083333332837</v>
      </c>
      <c r="J666" s="15">
        <f>J658*4/12+J670*8/12</f>
        <v>3.74</v>
      </c>
      <c r="K666" s="24">
        <f t="shared" si="157"/>
        <v>204.48783050847462</v>
      </c>
      <c r="L666" s="24">
        <f t="shared" si="158"/>
        <v>10.437584745762713</v>
      </c>
      <c r="M666" s="23">
        <f t="shared" si="168"/>
        <v>3651.3329289408284</v>
      </c>
      <c r="N666" s="24">
        <f t="shared" si="159"/>
        <v>20.78633898305085</v>
      </c>
      <c r="O666" s="23">
        <f t="shared" si="160"/>
        <v>371.16068869337698</v>
      </c>
      <c r="P666" s="42">
        <f t="shared" si="154"/>
        <v>10.359247611348504</v>
      </c>
      <c r="Q666" s="25"/>
      <c r="R666" s="41">
        <f t="shared" si="155"/>
        <v>14.777258376991174</v>
      </c>
      <c r="S666" s="41"/>
      <c r="T666" s="40">
        <f t="shared" si="156"/>
        <v>0.11683864606599487</v>
      </c>
      <c r="U666" s="15">
        <f t="shared" si="161"/>
        <v>1.0043587579528388</v>
      </c>
      <c r="V666" s="15">
        <f t="shared" si="169"/>
        <v>6.9379500118108925</v>
      </c>
      <c r="W666" s="13">
        <f t="shared" si="162"/>
        <v>8.3099150693537016E-2</v>
      </c>
      <c r="X666" s="13">
        <f t="shared" si="163"/>
        <v>7.0087510734673231E-2</v>
      </c>
      <c r="Y666" s="13">
        <f t="shared" si="164"/>
        <v>1.3011639958863785E-2</v>
      </c>
      <c r="AB666" s="39"/>
      <c r="AC666" s="39"/>
    </row>
    <row r="667" spans="1:29">
      <c r="A667" s="60">
        <v>1925.1</v>
      </c>
      <c r="B667" s="61">
        <f t="shared" si="165"/>
        <v>1925</v>
      </c>
      <c r="C667" s="61">
        <v>10</v>
      </c>
      <c r="D667" s="59">
        <f t="shared" si="166"/>
        <v>9406</v>
      </c>
      <c r="E667" s="26">
        <v>11.89</v>
      </c>
      <c r="F667" s="24">
        <v>0.5917</v>
      </c>
      <c r="G667" s="26">
        <v>1.1970000000000001</v>
      </c>
      <c r="H667" s="26">
        <v>17.7</v>
      </c>
      <c r="I667" s="24">
        <f t="shared" si="167"/>
        <v>1925.7916666666169</v>
      </c>
      <c r="J667" s="15">
        <f>J658*3/12+J670*9/12</f>
        <v>3.7250000000000001</v>
      </c>
      <c r="K667" s="24">
        <f t="shared" si="157"/>
        <v>211.2389491525424</v>
      </c>
      <c r="L667" s="24">
        <f t="shared" si="158"/>
        <v>10.512202372881358</v>
      </c>
      <c r="M667" s="23">
        <f t="shared" si="168"/>
        <v>3787.522994463739</v>
      </c>
      <c r="N667" s="24">
        <f t="shared" si="159"/>
        <v>21.266023728813561</v>
      </c>
      <c r="O667" s="23">
        <f t="shared" si="160"/>
        <v>381.30067488419638</v>
      </c>
      <c r="P667" s="42">
        <f t="shared" si="154"/>
        <v>10.718495997022929</v>
      </c>
      <c r="Q667" s="25"/>
      <c r="R667" s="41">
        <f t="shared" si="155"/>
        <v>15.256796100151361</v>
      </c>
      <c r="S667" s="41"/>
      <c r="T667" s="40">
        <f t="shared" si="156"/>
        <v>0.11271163979524515</v>
      </c>
      <c r="U667" s="15">
        <f t="shared" si="161"/>
        <v>1.0043471305841412</v>
      </c>
      <c r="V667" s="15">
        <f t="shared" si="169"/>
        <v>6.9681908566012716</v>
      </c>
      <c r="W667" s="13">
        <f t="shared" si="162"/>
        <v>8.2327386844403438E-2</v>
      </c>
      <c r="X667" s="13">
        <f t="shared" si="163"/>
        <v>6.9970595385996814E-2</v>
      </c>
      <c r="Y667" s="13">
        <f t="shared" si="164"/>
        <v>1.2356791458406624E-2</v>
      </c>
      <c r="AB667" s="39"/>
      <c r="AC667" s="39"/>
    </row>
    <row r="668" spans="1:29">
      <c r="A668" s="60">
        <v>1925.11</v>
      </c>
      <c r="B668" s="61">
        <f t="shared" si="165"/>
        <v>1925</v>
      </c>
      <c r="C668" s="61">
        <v>11</v>
      </c>
      <c r="D668" s="59">
        <f t="shared" si="166"/>
        <v>9437</v>
      </c>
      <c r="E668" s="26">
        <v>12.26</v>
      </c>
      <c r="F668" s="24">
        <v>0.5958</v>
      </c>
      <c r="G668" s="26">
        <v>1.2230000000000001</v>
      </c>
      <c r="H668" s="26">
        <v>18</v>
      </c>
      <c r="I668" s="24">
        <f t="shared" si="167"/>
        <v>1925.8749999999502</v>
      </c>
      <c r="J668" s="15">
        <f>J658*2/12+J670*10/12</f>
        <v>3.71</v>
      </c>
      <c r="K668" s="24">
        <f t="shared" si="157"/>
        <v>214.18220000000002</v>
      </c>
      <c r="L668" s="24">
        <f t="shared" si="158"/>
        <v>10.408626000000002</v>
      </c>
      <c r="M668" s="23">
        <f t="shared" si="168"/>
        <v>3855.8478599652835</v>
      </c>
      <c r="N668" s="24">
        <f t="shared" si="159"/>
        <v>21.365810000000003</v>
      </c>
      <c r="O668" s="23">
        <f t="shared" si="160"/>
        <v>384.64126694433463</v>
      </c>
      <c r="P668" s="42">
        <f t="shared" si="154"/>
        <v>10.886317440307934</v>
      </c>
      <c r="Q668" s="25"/>
      <c r="R668" s="41">
        <f t="shared" si="155"/>
        <v>15.458345172036248</v>
      </c>
      <c r="S668" s="41"/>
      <c r="T668" s="40">
        <f t="shared" si="156"/>
        <v>0.1121687068854568</v>
      </c>
      <c r="U668" s="15">
        <f t="shared" si="161"/>
        <v>1.0043355040657889</v>
      </c>
      <c r="V668" s="15">
        <f t="shared" si="169"/>
        <v>6.8818411173202998</v>
      </c>
      <c r="W668" s="13">
        <f t="shared" si="162"/>
        <v>8.966737817501147E-2</v>
      </c>
      <c r="X668" s="13">
        <f t="shared" si="163"/>
        <v>7.0874478450491996E-2</v>
      </c>
      <c r="Y668" s="13">
        <f t="shared" si="164"/>
        <v>1.8792899724519474E-2</v>
      </c>
      <c r="AB668" s="39"/>
      <c r="AC668" s="39"/>
    </row>
    <row r="669" spans="1:29">
      <c r="A669" s="60">
        <v>1925.12</v>
      </c>
      <c r="B669" s="61">
        <f t="shared" si="165"/>
        <v>1925</v>
      </c>
      <c r="C669" s="61">
        <v>12</v>
      </c>
      <c r="D669" s="59">
        <f t="shared" si="166"/>
        <v>9467</v>
      </c>
      <c r="E669" s="26">
        <v>12.46</v>
      </c>
      <c r="F669" s="24">
        <v>0.6</v>
      </c>
      <c r="G669" s="26">
        <v>1.25</v>
      </c>
      <c r="H669" s="26">
        <v>17.899999999999999</v>
      </c>
      <c r="I669" s="24">
        <f t="shared" si="167"/>
        <v>1925.9583333332835</v>
      </c>
      <c r="J669" s="15">
        <f>J658*1/12+J670*11/12</f>
        <v>3.6950000000000003</v>
      </c>
      <c r="K669" s="24">
        <f t="shared" si="157"/>
        <v>218.89226815642462</v>
      </c>
      <c r="L669" s="24">
        <f t="shared" si="158"/>
        <v>10.540558659217879</v>
      </c>
      <c r="M669" s="23">
        <f t="shared" si="168"/>
        <v>3956.4547518249046</v>
      </c>
      <c r="N669" s="24">
        <f t="shared" si="159"/>
        <v>21.959497206703915</v>
      </c>
      <c r="O669" s="23">
        <f t="shared" si="160"/>
        <v>396.91560511887087</v>
      </c>
      <c r="P669" s="42">
        <f t="shared" si="154"/>
        <v>11.147365239137251</v>
      </c>
      <c r="Q669" s="25"/>
      <c r="R669" s="41">
        <f t="shared" si="155"/>
        <v>15.788866974247384</v>
      </c>
      <c r="S669" s="41"/>
      <c r="T669" s="40">
        <f t="shared" si="156"/>
        <v>0.10957865215542237</v>
      </c>
      <c r="U669" s="15">
        <f t="shared" si="161"/>
        <v>1.0043238783987345</v>
      </c>
      <c r="V669" s="15">
        <f t="shared" si="169"/>
        <v>6.9502900901878215</v>
      </c>
      <c r="W669" s="13">
        <f t="shared" si="162"/>
        <v>8.7190293496408611E-2</v>
      </c>
      <c r="X669" s="13">
        <f t="shared" si="163"/>
        <v>7.0161643644488958E-2</v>
      </c>
      <c r="Y669" s="13">
        <f t="shared" si="164"/>
        <v>1.7028649851919653E-2</v>
      </c>
      <c r="AB669" s="39"/>
      <c r="AC669" s="39"/>
    </row>
    <row r="670" spans="1:29">
      <c r="A670" s="60">
        <v>1926.01</v>
      </c>
      <c r="B670" s="61">
        <f t="shared" si="165"/>
        <v>1926</v>
      </c>
      <c r="C670" s="61">
        <v>1</v>
      </c>
      <c r="D670" s="59">
        <f t="shared" si="166"/>
        <v>9498</v>
      </c>
      <c r="E670" s="26">
        <v>12.65</v>
      </c>
      <c r="F670" s="24">
        <v>0.60750000000000004</v>
      </c>
      <c r="G670" s="26">
        <v>1.2490000000000001</v>
      </c>
      <c r="H670" s="26">
        <v>17.899999999999999</v>
      </c>
      <c r="I670" s="24">
        <f t="shared" si="167"/>
        <v>1926.0416666666167</v>
      </c>
      <c r="J670" s="15">
        <v>3.68</v>
      </c>
      <c r="K670" s="24">
        <f t="shared" si="157"/>
        <v>222.23011173184364</v>
      </c>
      <c r="L670" s="24">
        <f t="shared" si="158"/>
        <v>10.672315642458102</v>
      </c>
      <c r="M670" s="23">
        <f t="shared" si="168"/>
        <v>4032.8610058102881</v>
      </c>
      <c r="N670" s="24">
        <f t="shared" si="159"/>
        <v>21.941929608938555</v>
      </c>
      <c r="O670" s="23">
        <f t="shared" si="160"/>
        <v>398.18524871597236</v>
      </c>
      <c r="P670" s="42">
        <f t="shared" si="154"/>
        <v>11.340966188506238</v>
      </c>
      <c r="Q670" s="25"/>
      <c r="R670" s="41">
        <f t="shared" si="155"/>
        <v>16.018850836070303</v>
      </c>
      <c r="S670" s="41"/>
      <c r="T670" s="40">
        <f t="shared" si="156"/>
        <v>0.10717666605596017</v>
      </c>
      <c r="U670" s="15">
        <f t="shared" si="161"/>
        <v>1.0054209127544818</v>
      </c>
      <c r="V670" s="15">
        <f t="shared" si="169"/>
        <v>6.9803422993737234</v>
      </c>
      <c r="W670" s="13">
        <f t="shared" si="162"/>
        <v>9.1277021951106985E-2</v>
      </c>
      <c r="X670" s="13">
        <f t="shared" si="163"/>
        <v>7.0045506362641285E-2</v>
      </c>
      <c r="Y670" s="13">
        <f t="shared" si="164"/>
        <v>2.1231515588465699E-2</v>
      </c>
      <c r="AB670" s="39"/>
      <c r="AC670" s="39"/>
    </row>
    <row r="671" spans="1:29">
      <c r="A671" s="60">
        <v>1926.02</v>
      </c>
      <c r="B671" s="61">
        <f t="shared" si="165"/>
        <v>1926</v>
      </c>
      <c r="C671" s="61">
        <v>2</v>
      </c>
      <c r="D671" s="59">
        <f t="shared" si="166"/>
        <v>9529</v>
      </c>
      <c r="E671" s="26">
        <v>12.67</v>
      </c>
      <c r="F671" s="24">
        <v>0.61499999999999999</v>
      </c>
      <c r="G671" s="26">
        <v>1.248</v>
      </c>
      <c r="H671" s="26">
        <v>17.899999999999999</v>
      </c>
      <c r="I671" s="24">
        <f t="shared" si="167"/>
        <v>1926.12499999995</v>
      </c>
      <c r="J671" s="15">
        <f>J670*11/12+J682*1/12</f>
        <v>3.6516666666666668</v>
      </c>
      <c r="K671" s="24">
        <f t="shared" si="157"/>
        <v>222.58146368715089</v>
      </c>
      <c r="L671" s="24">
        <f t="shared" si="158"/>
        <v>10.804072625698327</v>
      </c>
      <c r="M671" s="23">
        <f t="shared" si="168"/>
        <v>4055.5757367718679</v>
      </c>
      <c r="N671" s="24">
        <f t="shared" si="159"/>
        <v>21.924362011173191</v>
      </c>
      <c r="O671" s="23">
        <f t="shared" si="160"/>
        <v>399.47581053601351</v>
      </c>
      <c r="P671" s="42">
        <f t="shared" si="154"/>
        <v>11.389435672748011</v>
      </c>
      <c r="Q671" s="25"/>
      <c r="R671" s="41">
        <f t="shared" si="155"/>
        <v>16.04127331519663</v>
      </c>
      <c r="S671" s="41"/>
      <c r="T671" s="40">
        <f t="shared" si="156"/>
        <v>0.10708475333291059</v>
      </c>
      <c r="U671" s="15">
        <f t="shared" si="161"/>
        <v>1.0054004313264016</v>
      </c>
      <c r="V671" s="15">
        <f t="shared" si="169"/>
        <v>7.0181821259750468</v>
      </c>
      <c r="W671" s="13">
        <f t="shared" si="162"/>
        <v>9.7077355087881401E-2</v>
      </c>
      <c r="X671" s="13">
        <f t="shared" si="163"/>
        <v>6.967985956692857E-2</v>
      </c>
      <c r="Y671" s="13">
        <f t="shared" si="164"/>
        <v>2.739749552095283E-2</v>
      </c>
      <c r="AB671" s="39"/>
      <c r="AC671" s="39"/>
    </row>
    <row r="672" spans="1:29">
      <c r="A672" s="60">
        <v>1926.03</v>
      </c>
      <c r="B672" s="61">
        <f t="shared" si="165"/>
        <v>1926</v>
      </c>
      <c r="C672" s="61">
        <v>3</v>
      </c>
      <c r="D672" s="59">
        <f t="shared" si="166"/>
        <v>9557</v>
      </c>
      <c r="E672" s="26">
        <v>11.81</v>
      </c>
      <c r="F672" s="24">
        <v>0.62250000000000005</v>
      </c>
      <c r="G672" s="26">
        <v>1.248</v>
      </c>
      <c r="H672" s="26">
        <v>17.8</v>
      </c>
      <c r="I672" s="24">
        <f t="shared" si="167"/>
        <v>1926.2083333332832</v>
      </c>
      <c r="J672" s="15">
        <f>J670*10/12+J682*2/12</f>
        <v>3.6233333333333335</v>
      </c>
      <c r="K672" s="24">
        <f t="shared" si="157"/>
        <v>208.63891011235958</v>
      </c>
      <c r="L672" s="24">
        <f t="shared" si="158"/>
        <v>10.997266853932585</v>
      </c>
      <c r="M672" s="23">
        <f t="shared" si="168"/>
        <v>3818.2316483372751</v>
      </c>
      <c r="N672" s="24">
        <f t="shared" si="159"/>
        <v>22.047532584269664</v>
      </c>
      <c r="O672" s="23">
        <f t="shared" si="160"/>
        <v>403.48459755503126</v>
      </c>
      <c r="P672" s="42">
        <f t="shared" si="154"/>
        <v>10.712352062732485</v>
      </c>
      <c r="Q672" s="25"/>
      <c r="R672" s="41">
        <f t="shared" si="155"/>
        <v>15.046869401752991</v>
      </c>
      <c r="S672" s="41"/>
      <c r="T672" s="40">
        <f t="shared" si="156"/>
        <v>0.1113169891624648</v>
      </c>
      <c r="U672" s="15">
        <f t="shared" si="161"/>
        <v>1.0053799556662915</v>
      </c>
      <c r="V672" s="15">
        <f t="shared" si="169"/>
        <v>7.0957242542038035</v>
      </c>
      <c r="W672" s="13">
        <f t="shared" si="162"/>
        <v>0.10715725991272818</v>
      </c>
      <c r="X672" s="13">
        <f t="shared" si="163"/>
        <v>6.9495385832488932E-2</v>
      </c>
      <c r="Y672" s="13">
        <f t="shared" si="164"/>
        <v>3.7661874080239244E-2</v>
      </c>
      <c r="AB672" s="39"/>
      <c r="AC672" s="39"/>
    </row>
    <row r="673" spans="1:29">
      <c r="A673" s="60">
        <v>1926.04</v>
      </c>
      <c r="B673" s="61">
        <f t="shared" si="165"/>
        <v>1926</v>
      </c>
      <c r="C673" s="61">
        <v>4</v>
      </c>
      <c r="D673" s="59">
        <f t="shared" si="166"/>
        <v>9588</v>
      </c>
      <c r="E673" s="26">
        <v>11.48</v>
      </c>
      <c r="F673" s="24">
        <v>0.63</v>
      </c>
      <c r="G673" s="26">
        <v>1.2470000000000001</v>
      </c>
      <c r="H673" s="26">
        <v>17.899999999999999</v>
      </c>
      <c r="I673" s="24">
        <f t="shared" si="167"/>
        <v>1926.2916666666165</v>
      </c>
      <c r="J673" s="15">
        <f>J670*9/12+J682*3/12</f>
        <v>3.5950000000000002</v>
      </c>
      <c r="K673" s="24">
        <f t="shared" si="157"/>
        <v>201.67602234636877</v>
      </c>
      <c r="L673" s="24">
        <f t="shared" si="158"/>
        <v>11.067586592178774</v>
      </c>
      <c r="M673" s="23">
        <f t="shared" si="168"/>
        <v>3707.6848302177559</v>
      </c>
      <c r="N673" s="24">
        <f t="shared" si="159"/>
        <v>21.906794413407827</v>
      </c>
      <c r="O673" s="23">
        <f t="shared" si="160"/>
        <v>402.74242014647575</v>
      </c>
      <c r="P673" s="42">
        <f t="shared" si="154"/>
        <v>10.395587685954732</v>
      </c>
      <c r="Q673" s="25"/>
      <c r="R673" s="41">
        <f t="shared" si="155"/>
        <v>14.562366728257413</v>
      </c>
      <c r="S673" s="41"/>
      <c r="T673" s="40">
        <f t="shared" si="156"/>
        <v>0.11403621939591529</v>
      </c>
      <c r="U673" s="15">
        <f t="shared" si="161"/>
        <v>1.0053594857863619</v>
      </c>
      <c r="V673" s="15">
        <f t="shared" si="169"/>
        <v>7.0940447521110261</v>
      </c>
      <c r="W673" s="13">
        <f t="shared" si="162"/>
        <v>0.11088512929981276</v>
      </c>
      <c r="X673" s="13">
        <f t="shared" si="163"/>
        <v>6.9733856888830381E-2</v>
      </c>
      <c r="Y673" s="13">
        <f t="shared" si="164"/>
        <v>4.1151272410982376E-2</v>
      </c>
      <c r="AB673" s="39"/>
      <c r="AC673" s="39"/>
    </row>
    <row r="674" spans="1:29">
      <c r="A674" s="60">
        <v>1926.05</v>
      </c>
      <c r="B674" s="61">
        <f t="shared" si="165"/>
        <v>1926</v>
      </c>
      <c r="C674" s="61">
        <v>5</v>
      </c>
      <c r="D674" s="59">
        <f t="shared" si="166"/>
        <v>9618</v>
      </c>
      <c r="E674" s="26">
        <v>11.56</v>
      </c>
      <c r="F674" s="24">
        <v>0.63749999999999996</v>
      </c>
      <c r="G674" s="26">
        <v>1.246</v>
      </c>
      <c r="H674" s="26">
        <v>17.8</v>
      </c>
      <c r="I674" s="24">
        <f t="shared" si="167"/>
        <v>1926.3749999999498</v>
      </c>
      <c r="J674" s="15">
        <f>J670*8/12+J682*4/12</f>
        <v>3.5666666666666669</v>
      </c>
      <c r="K674" s="24">
        <f t="shared" si="157"/>
        <v>204.22233707865169</v>
      </c>
      <c r="L674" s="24">
        <f t="shared" si="158"/>
        <v>11.262261235955057</v>
      </c>
      <c r="M674" s="23">
        <f t="shared" si="168"/>
        <v>3771.7513230200734</v>
      </c>
      <c r="N674" s="24">
        <f t="shared" si="159"/>
        <v>22.012200000000004</v>
      </c>
      <c r="O674" s="23">
        <f t="shared" si="160"/>
        <v>406.53997824247512</v>
      </c>
      <c r="P674" s="42">
        <f t="shared" si="154"/>
        <v>10.575158463806099</v>
      </c>
      <c r="Q674" s="25"/>
      <c r="R674" s="41">
        <f t="shared" si="155"/>
        <v>14.771860041900322</v>
      </c>
      <c r="S674" s="41"/>
      <c r="T674" s="40">
        <f t="shared" si="156"/>
        <v>0.11110746549615289</v>
      </c>
      <c r="U674" s="15">
        <f t="shared" si="161"/>
        <v>1.0053390216988511</v>
      </c>
      <c r="V674" s="15">
        <f t="shared" si="169"/>
        <v>7.1721329660610822</v>
      </c>
      <c r="W674" s="13">
        <f t="shared" si="162"/>
        <v>0.10329769326495741</v>
      </c>
      <c r="X674" s="13">
        <f t="shared" si="163"/>
        <v>6.8776601827087447E-2</v>
      </c>
      <c r="Y674" s="13">
        <f t="shared" si="164"/>
        <v>3.4521091437869966E-2</v>
      </c>
      <c r="AB674" s="39"/>
      <c r="AC674" s="39"/>
    </row>
    <row r="675" spans="1:29">
      <c r="A675" s="60">
        <v>1926.06</v>
      </c>
      <c r="B675" s="61">
        <f t="shared" si="165"/>
        <v>1926</v>
      </c>
      <c r="C675" s="61">
        <v>6</v>
      </c>
      <c r="D675" s="59">
        <f t="shared" si="166"/>
        <v>9649</v>
      </c>
      <c r="E675" s="26">
        <v>12.11</v>
      </c>
      <c r="F675" s="24">
        <v>0.64500000000000002</v>
      </c>
      <c r="G675" s="26">
        <v>1.2450000000000001</v>
      </c>
      <c r="H675" s="26">
        <v>17.7</v>
      </c>
      <c r="I675" s="24">
        <f t="shared" si="167"/>
        <v>1926.458333333283</v>
      </c>
      <c r="J675" s="15">
        <f>J670*7/12+J682*5/12</f>
        <v>3.5383333333333336</v>
      </c>
      <c r="K675" s="24">
        <f t="shared" si="157"/>
        <v>215.14749152542376</v>
      </c>
      <c r="L675" s="24">
        <f t="shared" si="158"/>
        <v>11.45913559322034</v>
      </c>
      <c r="M675" s="23">
        <f t="shared" si="168"/>
        <v>3991.1627605705457</v>
      </c>
      <c r="N675" s="24">
        <f t="shared" si="159"/>
        <v>22.118796610169497</v>
      </c>
      <c r="O675" s="23">
        <f t="shared" si="160"/>
        <v>410.32185275890419</v>
      </c>
      <c r="P675" s="42">
        <f t="shared" si="154"/>
        <v>11.197979740229959</v>
      </c>
      <c r="Q675" s="25"/>
      <c r="R675" s="41">
        <f t="shared" si="155"/>
        <v>15.591949753085157</v>
      </c>
      <c r="S675" s="41"/>
      <c r="T675" s="40">
        <f t="shared" si="156"/>
        <v>0.1045609564136776</v>
      </c>
      <c r="U675" s="15">
        <f t="shared" si="161"/>
        <v>1.0053185634160247</v>
      </c>
      <c r="V675" s="15">
        <f t="shared" si="169"/>
        <v>7.2511620047893741</v>
      </c>
      <c r="W675" s="13">
        <f t="shared" si="162"/>
        <v>0.10120351831446617</v>
      </c>
      <c r="X675" s="13">
        <f t="shared" si="163"/>
        <v>6.7042914557499333E-2</v>
      </c>
      <c r="Y675" s="13">
        <f t="shared" si="164"/>
        <v>3.4160603756966834E-2</v>
      </c>
      <c r="AB675" s="39"/>
      <c r="AC675" s="39"/>
    </row>
    <row r="676" spans="1:29">
      <c r="A676" s="60">
        <v>1926.07</v>
      </c>
      <c r="B676" s="61">
        <f t="shared" si="165"/>
        <v>1926</v>
      </c>
      <c r="C676" s="61">
        <v>7</v>
      </c>
      <c r="D676" s="59">
        <f t="shared" si="166"/>
        <v>9679</v>
      </c>
      <c r="E676" s="26">
        <v>12.62</v>
      </c>
      <c r="F676" s="24">
        <v>0.65249999999999997</v>
      </c>
      <c r="G676" s="26">
        <v>1.244</v>
      </c>
      <c r="H676" s="26">
        <v>17.5</v>
      </c>
      <c r="I676" s="24">
        <f t="shared" si="167"/>
        <v>1926.5416666666163</v>
      </c>
      <c r="J676" s="15">
        <f>J670*6/12+J682*6/12</f>
        <v>3.51</v>
      </c>
      <c r="K676" s="24">
        <f t="shared" si="157"/>
        <v>226.77058285714287</v>
      </c>
      <c r="L676" s="24">
        <f t="shared" si="158"/>
        <v>11.724865714285716</v>
      </c>
      <c r="M676" s="23">
        <f t="shared" si="168"/>
        <v>4224.9061469343478</v>
      </c>
      <c r="N676" s="24">
        <f t="shared" si="159"/>
        <v>22.353613714285718</v>
      </c>
      <c r="O676" s="23">
        <f t="shared" si="160"/>
        <v>416.46459958687234</v>
      </c>
      <c r="P676" s="42">
        <f t="shared" si="154"/>
        <v>11.869694058481281</v>
      </c>
      <c r="Q676" s="25"/>
      <c r="R676" s="41">
        <f t="shared" si="155"/>
        <v>16.46912474336035</v>
      </c>
      <c r="S676" s="41"/>
      <c r="T676" s="40">
        <f t="shared" si="156"/>
        <v>9.8597390299536319E-2</v>
      </c>
      <c r="U676" s="15">
        <f t="shared" si="161"/>
        <v>1.0052981109501766</v>
      </c>
      <c r="V676" s="15">
        <f t="shared" si="169"/>
        <v>7.3730389442631621</v>
      </c>
      <c r="W676" s="13">
        <f t="shared" si="162"/>
        <v>0.10081264835027293</v>
      </c>
      <c r="X676" s="13">
        <f t="shared" si="163"/>
        <v>6.4709778589431721E-2</v>
      </c>
      <c r="Y676" s="13">
        <f t="shared" si="164"/>
        <v>3.6102869760841205E-2</v>
      </c>
      <c r="AB676" s="39"/>
      <c r="AC676" s="39"/>
    </row>
    <row r="677" spans="1:29">
      <c r="A677" s="60">
        <v>1926.08</v>
      </c>
      <c r="B677" s="61">
        <f t="shared" si="165"/>
        <v>1926</v>
      </c>
      <c r="C677" s="61">
        <v>8</v>
      </c>
      <c r="D677" s="59">
        <f t="shared" si="166"/>
        <v>9710</v>
      </c>
      <c r="E677" s="26">
        <v>13.12</v>
      </c>
      <c r="F677" s="24">
        <v>0.66</v>
      </c>
      <c r="G677" s="26">
        <v>1.2430000000000001</v>
      </c>
      <c r="H677" s="26">
        <v>17.399999999999999</v>
      </c>
      <c r="I677" s="24">
        <f t="shared" si="167"/>
        <v>1926.6249999999495</v>
      </c>
      <c r="J677" s="15">
        <f>J670*5/12+J682*7/12</f>
        <v>3.4816666666666665</v>
      </c>
      <c r="K677" s="24">
        <f t="shared" si="157"/>
        <v>237.11006896551729</v>
      </c>
      <c r="L677" s="24">
        <f t="shared" si="158"/>
        <v>11.927793103448279</v>
      </c>
      <c r="M677" s="23">
        <f t="shared" si="168"/>
        <v>4436.0571775440858</v>
      </c>
      <c r="N677" s="24">
        <f t="shared" si="159"/>
        <v>22.464010344827592</v>
      </c>
      <c r="O677" s="23">
        <f t="shared" si="160"/>
        <v>420.27584387860514</v>
      </c>
      <c r="P677" s="42">
        <f t="shared" si="154"/>
        <v>12.488808219521886</v>
      </c>
      <c r="Q677" s="25"/>
      <c r="R677" s="41">
        <f t="shared" si="155"/>
        <v>17.2606937955943</v>
      </c>
      <c r="S677" s="41"/>
      <c r="T677" s="40">
        <f t="shared" si="156"/>
        <v>9.3136770867250959E-2</v>
      </c>
      <c r="U677" s="15">
        <f t="shared" si="161"/>
        <v>1.0052776643136292</v>
      </c>
      <c r="V677" s="15">
        <f t="shared" si="169"/>
        <v>7.4547004106909336</v>
      </c>
      <c r="W677" s="13">
        <f t="shared" si="162"/>
        <v>9.7173107482416698E-2</v>
      </c>
      <c r="X677" s="13">
        <f t="shared" si="163"/>
        <v>6.2988249465290247E-2</v>
      </c>
      <c r="Y677" s="13">
        <f t="shared" si="164"/>
        <v>3.4184858017126452E-2</v>
      </c>
      <c r="AB677" s="39"/>
      <c r="AC677" s="39"/>
    </row>
    <row r="678" spans="1:29">
      <c r="A678" s="60">
        <v>1926.09</v>
      </c>
      <c r="B678" s="61">
        <f t="shared" si="165"/>
        <v>1926</v>
      </c>
      <c r="C678" s="61">
        <v>9</v>
      </c>
      <c r="D678" s="59">
        <f t="shared" si="166"/>
        <v>9741</v>
      </c>
      <c r="E678" s="26">
        <v>13.32</v>
      </c>
      <c r="F678" s="24">
        <v>0.66749999999999998</v>
      </c>
      <c r="G678" s="26">
        <v>1.242</v>
      </c>
      <c r="H678" s="26">
        <v>17.5</v>
      </c>
      <c r="I678" s="24">
        <f t="shared" si="167"/>
        <v>1926.7083333332828</v>
      </c>
      <c r="J678" s="15">
        <f>J670*4/12+J682*8/12</f>
        <v>3.4533333333333331</v>
      </c>
      <c r="K678" s="24">
        <f t="shared" si="157"/>
        <v>239.34898285714289</v>
      </c>
      <c r="L678" s="24">
        <f t="shared" si="158"/>
        <v>11.994402857142859</v>
      </c>
      <c r="M678" s="23">
        <f t="shared" si="168"/>
        <v>4496.6448116975307</v>
      </c>
      <c r="N678" s="24">
        <f t="shared" si="159"/>
        <v>22.317675428571434</v>
      </c>
      <c r="O678" s="23">
        <f t="shared" si="160"/>
        <v>419.28174595558062</v>
      </c>
      <c r="P678" s="42">
        <f t="shared" si="154"/>
        <v>12.692614823344721</v>
      </c>
      <c r="Q678" s="25"/>
      <c r="R678" s="41">
        <f t="shared" si="155"/>
        <v>17.470213778374855</v>
      </c>
      <c r="S678" s="41"/>
      <c r="T678" s="40">
        <f t="shared" si="156"/>
        <v>9.083041184019533E-2</v>
      </c>
      <c r="U678" s="15">
        <f t="shared" si="161"/>
        <v>1.0052572235187336</v>
      </c>
      <c r="V678" s="15">
        <f t="shared" si="169"/>
        <v>7.4512207094914205</v>
      </c>
      <c r="W678" s="13">
        <f t="shared" si="162"/>
        <v>9.7269107033777225E-2</v>
      </c>
      <c r="X678" s="13">
        <f t="shared" si="163"/>
        <v>6.3250861066933117E-2</v>
      </c>
      <c r="Y678" s="13">
        <f t="shared" si="164"/>
        <v>3.4018245966844107E-2</v>
      </c>
      <c r="AB678" s="39"/>
      <c r="AC678" s="39"/>
    </row>
    <row r="679" spans="1:29">
      <c r="A679" s="60">
        <v>1926.1</v>
      </c>
      <c r="B679" s="61">
        <f t="shared" si="165"/>
        <v>1926</v>
      </c>
      <c r="C679" s="61">
        <v>10</v>
      </c>
      <c r="D679" s="59">
        <f t="shared" si="166"/>
        <v>9771</v>
      </c>
      <c r="E679" s="26">
        <v>13.02</v>
      </c>
      <c r="F679" s="24">
        <v>0.67500000000000004</v>
      </c>
      <c r="G679" s="26">
        <v>1.242</v>
      </c>
      <c r="H679" s="26">
        <v>17.600000000000001</v>
      </c>
      <c r="I679" s="24">
        <f t="shared" si="167"/>
        <v>1926.791666666616</v>
      </c>
      <c r="J679" s="15">
        <f>J670*3/12+J682*9/12</f>
        <v>3.4249999999999998</v>
      </c>
      <c r="K679" s="24">
        <f t="shared" si="157"/>
        <v>232.6289318181818</v>
      </c>
      <c r="L679" s="24">
        <f t="shared" si="158"/>
        <v>12.060255681818182</v>
      </c>
      <c r="M679" s="23">
        <f t="shared" si="168"/>
        <v>4389.2766562661964</v>
      </c>
      <c r="N679" s="24">
        <f t="shared" si="159"/>
        <v>22.190870454545458</v>
      </c>
      <c r="O679" s="23">
        <f t="shared" si="160"/>
        <v>418.70058426133767</v>
      </c>
      <c r="P679" s="42">
        <f t="shared" si="154"/>
        <v>12.426517521583351</v>
      </c>
      <c r="Q679" s="25"/>
      <c r="R679" s="41">
        <f t="shared" si="155"/>
        <v>17.033811722274987</v>
      </c>
      <c r="S679" s="41"/>
      <c r="T679" s="40">
        <f t="shared" si="156"/>
        <v>9.1529018787589234E-2</v>
      </c>
      <c r="U679" s="15">
        <f t="shared" si="161"/>
        <v>1.0052367885778679</v>
      </c>
      <c r="V679" s="15">
        <f t="shared" si="169"/>
        <v>7.4478343885994933</v>
      </c>
      <c r="W679" s="13">
        <f t="shared" si="162"/>
        <v>0.1059016877045782</v>
      </c>
      <c r="X679" s="13">
        <f t="shared" si="163"/>
        <v>6.3512451184954077E-2</v>
      </c>
      <c r="Y679" s="13">
        <f t="shared" si="164"/>
        <v>4.2389236519624118E-2</v>
      </c>
      <c r="AB679" s="39"/>
      <c r="AC679" s="39"/>
    </row>
    <row r="680" spans="1:29">
      <c r="A680" s="60">
        <v>1926.11</v>
      </c>
      <c r="B680" s="61">
        <f t="shared" si="165"/>
        <v>1926</v>
      </c>
      <c r="C680" s="61">
        <v>11</v>
      </c>
      <c r="D680" s="59">
        <f t="shared" si="166"/>
        <v>9802</v>
      </c>
      <c r="E680" s="26">
        <v>13.19</v>
      </c>
      <c r="F680" s="24">
        <v>0.6825</v>
      </c>
      <c r="G680" s="26">
        <v>1.2410000000000001</v>
      </c>
      <c r="H680" s="26">
        <v>17.7</v>
      </c>
      <c r="I680" s="24">
        <f t="shared" si="167"/>
        <v>1926.8749999999493</v>
      </c>
      <c r="J680" s="15">
        <f>J670*2/12+J682*10/12</f>
        <v>3.3966666666666665</v>
      </c>
      <c r="K680" s="24">
        <f t="shared" si="157"/>
        <v>234.33488135593225</v>
      </c>
      <c r="L680" s="24">
        <f t="shared" si="158"/>
        <v>12.125364406779662</v>
      </c>
      <c r="M680" s="23">
        <f t="shared" si="168"/>
        <v>4440.5300234544975</v>
      </c>
      <c r="N680" s="24">
        <f t="shared" si="159"/>
        <v>22.047732203389835</v>
      </c>
      <c r="O680" s="23">
        <f t="shared" si="160"/>
        <v>417.79361327574156</v>
      </c>
      <c r="P680" s="42">
        <f t="shared" si="154"/>
        <v>12.615251212344488</v>
      </c>
      <c r="Q680" s="25"/>
      <c r="R680" s="41">
        <f t="shared" si="155"/>
        <v>17.21908527437661</v>
      </c>
      <c r="S680" s="41"/>
      <c r="T680" s="40">
        <f t="shared" si="156"/>
        <v>8.9367477165152587E-2</v>
      </c>
      <c r="U680" s="15">
        <f t="shared" si="161"/>
        <v>1.0052163595034402</v>
      </c>
      <c r="V680" s="15">
        <f t="shared" si="169"/>
        <v>7.4445386078383011</v>
      </c>
      <c r="W680" s="13">
        <f t="shared" si="162"/>
        <v>0.10801736537684681</v>
      </c>
      <c r="X680" s="13">
        <f t="shared" si="163"/>
        <v>6.377305781836129E-2</v>
      </c>
      <c r="Y680" s="13">
        <f t="shared" si="164"/>
        <v>4.4244307558485518E-2</v>
      </c>
      <c r="AB680" s="39"/>
      <c r="AC680" s="39"/>
    </row>
    <row r="681" spans="1:29">
      <c r="A681" s="60">
        <v>1926.12</v>
      </c>
      <c r="B681" s="61">
        <f t="shared" si="165"/>
        <v>1926</v>
      </c>
      <c r="C681" s="61">
        <v>12</v>
      </c>
      <c r="D681" s="59">
        <f t="shared" si="166"/>
        <v>9832</v>
      </c>
      <c r="E681" s="26">
        <v>13.49</v>
      </c>
      <c r="F681" s="24">
        <v>0.69</v>
      </c>
      <c r="G681" s="26">
        <v>1.24</v>
      </c>
      <c r="H681" s="26">
        <v>17.7</v>
      </c>
      <c r="I681" s="24">
        <f t="shared" si="167"/>
        <v>1926.9583333332826</v>
      </c>
      <c r="J681" s="15">
        <f>J670*1/12+J682*11/12</f>
        <v>3.3683333333333327</v>
      </c>
      <c r="K681" s="24">
        <f t="shared" si="157"/>
        <v>239.66471186440683</v>
      </c>
      <c r="L681" s="24">
        <f t="shared" si="158"/>
        <v>12.258610169491527</v>
      </c>
      <c r="M681" s="23">
        <f t="shared" si="168"/>
        <v>4560.8855566906605</v>
      </c>
      <c r="N681" s="24">
        <f t="shared" si="159"/>
        <v>22.029966101694917</v>
      </c>
      <c r="O681" s="23">
        <f t="shared" si="160"/>
        <v>419.23632989595393</v>
      </c>
      <c r="P681" s="42">
        <f t="shared" si="154"/>
        <v>13.009052728993131</v>
      </c>
      <c r="Q681" s="25"/>
      <c r="R681" s="41">
        <f t="shared" si="155"/>
        <v>17.677841903544781</v>
      </c>
      <c r="S681" s="41"/>
      <c r="T681" s="40">
        <f t="shared" si="156"/>
        <v>8.6347660503229062E-2</v>
      </c>
      <c r="U681" s="15">
        <f t="shared" si="161"/>
        <v>1.0051959363078855</v>
      </c>
      <c r="V681" s="15">
        <f t="shared" si="169"/>
        <v>7.483371997554026</v>
      </c>
      <c r="W681" s="13">
        <f t="shared" si="162"/>
        <v>0.1035208278604256</v>
      </c>
      <c r="X681" s="13">
        <f t="shared" si="163"/>
        <v>6.3433430531809165E-2</v>
      </c>
      <c r="Y681" s="13">
        <f t="shared" si="164"/>
        <v>4.0087397328616436E-2</v>
      </c>
      <c r="AB681" s="39"/>
      <c r="AC681" s="39"/>
    </row>
    <row r="682" spans="1:29">
      <c r="A682" s="60">
        <v>1927.01</v>
      </c>
      <c r="B682" s="61">
        <f t="shared" si="165"/>
        <v>1927</v>
      </c>
      <c r="C682" s="61">
        <v>1</v>
      </c>
      <c r="D682" s="59">
        <f t="shared" si="166"/>
        <v>9863</v>
      </c>
      <c r="E682" s="26">
        <v>13.4</v>
      </c>
      <c r="F682" s="24">
        <v>0.69669999999999999</v>
      </c>
      <c r="G682" s="26">
        <v>1.2290000000000001</v>
      </c>
      <c r="H682" s="26">
        <v>17.5</v>
      </c>
      <c r="I682" s="24">
        <f t="shared" si="167"/>
        <v>1927.0416666666158</v>
      </c>
      <c r="J682" s="15">
        <v>3.34</v>
      </c>
      <c r="K682" s="24">
        <f t="shared" si="157"/>
        <v>240.78651428571433</v>
      </c>
      <c r="L682" s="24">
        <f t="shared" si="158"/>
        <v>12.519101828571431</v>
      </c>
      <c r="M682" s="23">
        <f t="shared" si="168"/>
        <v>4602.0872627882109</v>
      </c>
      <c r="N682" s="24">
        <f t="shared" si="159"/>
        <v>22.084076571428575</v>
      </c>
      <c r="O682" s="23">
        <f t="shared" si="160"/>
        <v>422.08695865423215</v>
      </c>
      <c r="P682" s="42">
        <f t="shared" si="154"/>
        <v>13.185930628677793</v>
      </c>
      <c r="Q682" s="25"/>
      <c r="R682" s="41">
        <f t="shared" si="155"/>
        <v>17.836264453737659</v>
      </c>
      <c r="S682" s="41"/>
      <c r="T682" s="40">
        <f t="shared" si="156"/>
        <v>8.3521082543100103E-2</v>
      </c>
      <c r="U682" s="15">
        <f t="shared" si="161"/>
        <v>1.0028536005602389</v>
      </c>
      <c r="V682" s="15">
        <f t="shared" si="169"/>
        <v>7.6082237517852054</v>
      </c>
      <c r="W682" s="13">
        <f t="shared" si="162"/>
        <v>0.10550186110804294</v>
      </c>
      <c r="X682" s="13">
        <f t="shared" si="163"/>
        <v>6.1133377478449047E-2</v>
      </c>
      <c r="Y682" s="13">
        <f t="shared" si="164"/>
        <v>4.4368483629593891E-2</v>
      </c>
      <c r="AB682" s="39"/>
      <c r="AC682" s="39"/>
    </row>
    <row r="683" spans="1:29">
      <c r="A683" s="60">
        <v>1927.02</v>
      </c>
      <c r="B683" s="61">
        <f t="shared" si="165"/>
        <v>1927</v>
      </c>
      <c r="C683" s="61">
        <v>2</v>
      </c>
      <c r="D683" s="59">
        <f t="shared" si="166"/>
        <v>9894</v>
      </c>
      <c r="E683" s="26">
        <v>13.66</v>
      </c>
      <c r="F683" s="24">
        <v>0.70330000000000004</v>
      </c>
      <c r="G683" s="26">
        <v>1.218</v>
      </c>
      <c r="H683" s="26">
        <v>17.399999999999999</v>
      </c>
      <c r="I683" s="24">
        <f t="shared" si="167"/>
        <v>1927.1249999999491</v>
      </c>
      <c r="J683" s="15">
        <f>J682*11/12+J694*1/12</f>
        <v>3.339166666666666</v>
      </c>
      <c r="K683" s="24">
        <f t="shared" si="157"/>
        <v>246.86917241379314</v>
      </c>
      <c r="L683" s="24">
        <f t="shared" si="158"/>
        <v>12.710328620689658</v>
      </c>
      <c r="M683" s="23">
        <f t="shared" si="168"/>
        <v>4738.5875441552453</v>
      </c>
      <c r="N683" s="24">
        <f t="shared" si="159"/>
        <v>22.012200000000004</v>
      </c>
      <c r="O683" s="23">
        <f t="shared" si="160"/>
        <v>422.51827443492596</v>
      </c>
      <c r="P683" s="42">
        <f t="shared" si="154"/>
        <v>13.63396613221621</v>
      </c>
      <c r="Q683" s="25"/>
      <c r="R683" s="41">
        <f t="shared" si="155"/>
        <v>18.358019636037504</v>
      </c>
      <c r="S683" s="41"/>
      <c r="T683" s="40">
        <f t="shared" si="156"/>
        <v>7.7809844861314176E-2</v>
      </c>
      <c r="U683" s="15">
        <f t="shared" si="161"/>
        <v>1.0028529088762781</v>
      </c>
      <c r="V683" s="15">
        <f t="shared" si="169"/>
        <v>7.6737847821005838</v>
      </c>
      <c r="W683" s="13">
        <f t="shared" si="162"/>
        <v>0.10586716757743009</v>
      </c>
      <c r="X683" s="13">
        <f t="shared" si="163"/>
        <v>6.0551898984331887E-2</v>
      </c>
      <c r="Y683" s="13">
        <f t="shared" si="164"/>
        <v>4.5315268593098201E-2</v>
      </c>
      <c r="AB683" s="39"/>
      <c r="AC683" s="39"/>
    </row>
    <row r="684" spans="1:29">
      <c r="A684" s="60">
        <v>1927.03</v>
      </c>
      <c r="B684" s="61">
        <f t="shared" si="165"/>
        <v>1927</v>
      </c>
      <c r="C684" s="61">
        <v>3</v>
      </c>
      <c r="D684" s="59">
        <f t="shared" si="166"/>
        <v>9922</v>
      </c>
      <c r="E684" s="26">
        <v>13.87</v>
      </c>
      <c r="F684" s="24">
        <v>0.71</v>
      </c>
      <c r="G684" s="26">
        <v>1.208</v>
      </c>
      <c r="H684" s="26">
        <v>17.3</v>
      </c>
      <c r="I684" s="24">
        <f t="shared" si="167"/>
        <v>1927.2083333332823</v>
      </c>
      <c r="J684" s="15">
        <f>J682*10/12+J694*2/12</f>
        <v>3.3383333333333334</v>
      </c>
      <c r="K684" s="24">
        <f t="shared" si="157"/>
        <v>252.11330635838149</v>
      </c>
      <c r="L684" s="24">
        <f t="shared" si="158"/>
        <v>12.905583815028901</v>
      </c>
      <c r="M684" s="23">
        <f t="shared" si="168"/>
        <v>4859.8905568261671</v>
      </c>
      <c r="N684" s="24">
        <f t="shared" si="159"/>
        <v>21.957669364161848</v>
      </c>
      <c r="O684" s="23">
        <f t="shared" si="160"/>
        <v>423.26948757361288</v>
      </c>
      <c r="P684" s="42">
        <f t="shared" si="154"/>
        <v>14.033257507604489</v>
      </c>
      <c r="Q684" s="25"/>
      <c r="R684" s="41">
        <f t="shared" si="155"/>
        <v>18.811934763187704</v>
      </c>
      <c r="S684" s="41"/>
      <c r="T684" s="40">
        <f t="shared" si="156"/>
        <v>7.5133224962694603E-2</v>
      </c>
      <c r="U684" s="15">
        <f t="shared" si="161"/>
        <v>1.002852217192467</v>
      </c>
      <c r="V684" s="15">
        <f t="shared" si="169"/>
        <v>7.7401610751600858</v>
      </c>
      <c r="W684" s="13">
        <f t="shared" si="162"/>
        <v>0.1025545418595506</v>
      </c>
      <c r="X684" s="13">
        <f t="shared" si="163"/>
        <v>5.9217643081540539E-2</v>
      </c>
      <c r="Y684" s="13">
        <f t="shared" si="164"/>
        <v>4.3336898778010058E-2</v>
      </c>
      <c r="AB684" s="39"/>
      <c r="AC684" s="39"/>
    </row>
    <row r="685" spans="1:29">
      <c r="A685" s="60">
        <v>1927.04</v>
      </c>
      <c r="B685" s="61">
        <f t="shared" si="165"/>
        <v>1927</v>
      </c>
      <c r="C685" s="61">
        <v>4</v>
      </c>
      <c r="D685" s="59">
        <f t="shared" si="166"/>
        <v>9953</v>
      </c>
      <c r="E685" s="26">
        <v>14.21</v>
      </c>
      <c r="F685" s="24">
        <v>0.7167</v>
      </c>
      <c r="G685" s="26">
        <v>1.1970000000000001</v>
      </c>
      <c r="H685" s="26">
        <v>17.3</v>
      </c>
      <c r="I685" s="24">
        <f t="shared" si="167"/>
        <v>1927.2916666666156</v>
      </c>
      <c r="J685" s="15">
        <f>J682*9/12+J694*3/12</f>
        <v>3.3374999999999999</v>
      </c>
      <c r="K685" s="24">
        <f t="shared" si="157"/>
        <v>258.29344508670522</v>
      </c>
      <c r="L685" s="24">
        <f t="shared" si="158"/>
        <v>13.027368901734105</v>
      </c>
      <c r="M685" s="23">
        <f t="shared" si="168"/>
        <v>4999.9496594092489</v>
      </c>
      <c r="N685" s="24">
        <f t="shared" si="159"/>
        <v>21.757723699421966</v>
      </c>
      <c r="O685" s="23">
        <f t="shared" si="160"/>
        <v>421.17802549703526</v>
      </c>
      <c r="P685" s="42">
        <f t="shared" si="154"/>
        <v>14.488222209157055</v>
      </c>
      <c r="Q685" s="25"/>
      <c r="R685" s="41">
        <f t="shared" si="155"/>
        <v>19.33512346405816</v>
      </c>
      <c r="S685" s="41"/>
      <c r="T685" s="40">
        <f t="shared" si="156"/>
        <v>6.7855377278557782E-2</v>
      </c>
      <c r="U685" s="15">
        <f t="shared" si="161"/>
        <v>1.002851525508806</v>
      </c>
      <c r="V685" s="15">
        <f t="shared" si="169"/>
        <v>7.7622376956511214</v>
      </c>
      <c r="W685" s="13">
        <f t="shared" si="162"/>
        <v>9.2329376802516849E-2</v>
      </c>
      <c r="X685" s="13">
        <f t="shared" si="163"/>
        <v>5.8499462318934548E-2</v>
      </c>
      <c r="Y685" s="13">
        <f t="shared" si="164"/>
        <v>3.3829914483582302E-2</v>
      </c>
      <c r="AB685" s="39"/>
      <c r="AC685" s="39"/>
    </row>
    <row r="686" spans="1:29">
      <c r="A686" s="60">
        <v>1927.05</v>
      </c>
      <c r="B686" s="61">
        <f t="shared" si="165"/>
        <v>1927</v>
      </c>
      <c r="C686" s="61">
        <v>5</v>
      </c>
      <c r="D686" s="59">
        <f t="shared" si="166"/>
        <v>9983</v>
      </c>
      <c r="E686" s="26">
        <v>14.7</v>
      </c>
      <c r="F686" s="24">
        <v>0.72330000000000005</v>
      </c>
      <c r="G686" s="26">
        <v>1.1859999999999999</v>
      </c>
      <c r="H686" s="26">
        <v>17.399999999999999</v>
      </c>
      <c r="I686" s="24">
        <f t="shared" si="167"/>
        <v>1927.3749999999488</v>
      </c>
      <c r="J686" s="15">
        <f>J682*8/12+J694*4/12</f>
        <v>3.3366666666666669</v>
      </c>
      <c r="K686" s="24">
        <f t="shared" si="157"/>
        <v>265.66448275862069</v>
      </c>
      <c r="L686" s="24">
        <f t="shared" si="158"/>
        <v>13.071776896551729</v>
      </c>
      <c r="M686" s="23">
        <f t="shared" si="168"/>
        <v>5163.7220546132221</v>
      </c>
      <c r="N686" s="24">
        <f t="shared" si="159"/>
        <v>21.433882758620694</v>
      </c>
      <c r="O686" s="23">
        <f t="shared" si="160"/>
        <v>416.61050046063144</v>
      </c>
      <c r="P686" s="42">
        <f t="shared" si="154"/>
        <v>15.002347055737104</v>
      </c>
      <c r="Q686" s="25"/>
      <c r="R686" s="41">
        <f t="shared" si="155"/>
        <v>19.936096682958425</v>
      </c>
      <c r="S686" s="41"/>
      <c r="T686" s="40">
        <f t="shared" si="156"/>
        <v>6.4468256503694948E-2</v>
      </c>
      <c r="U686" s="15">
        <f t="shared" si="161"/>
        <v>1.0028508338252951</v>
      </c>
      <c r="V686" s="15">
        <f t="shared" si="169"/>
        <v>7.7396341448224355</v>
      </c>
      <c r="W686" s="13">
        <f t="shared" si="162"/>
        <v>8.3543063670523221E-2</v>
      </c>
      <c r="X686" s="13">
        <f t="shared" si="163"/>
        <v>5.8396031918390712E-2</v>
      </c>
      <c r="Y686" s="13">
        <f t="shared" si="164"/>
        <v>2.5147031752132509E-2</v>
      </c>
      <c r="AB686" s="39"/>
      <c r="AC686" s="39"/>
    </row>
    <row r="687" spans="1:29">
      <c r="A687" s="60">
        <v>1927.06</v>
      </c>
      <c r="B687" s="61">
        <f t="shared" si="165"/>
        <v>1927</v>
      </c>
      <c r="C687" s="61">
        <v>6</v>
      </c>
      <c r="D687" s="59">
        <f t="shared" si="166"/>
        <v>10014</v>
      </c>
      <c r="E687" s="26">
        <v>14.89</v>
      </c>
      <c r="F687" s="24">
        <v>0.73</v>
      </c>
      <c r="G687" s="26">
        <v>1.175</v>
      </c>
      <c r="H687" s="26">
        <v>17.600000000000001</v>
      </c>
      <c r="I687" s="24">
        <f t="shared" si="167"/>
        <v>1927.4583333332821</v>
      </c>
      <c r="J687" s="15">
        <f>J682*7/12+J694*5/12</f>
        <v>3.3358333333333334</v>
      </c>
      <c r="K687" s="24">
        <f t="shared" si="157"/>
        <v>266.04030681818188</v>
      </c>
      <c r="L687" s="24">
        <f t="shared" si="158"/>
        <v>13.042943181818183</v>
      </c>
      <c r="M687" s="23">
        <f t="shared" si="168"/>
        <v>5192.1532623543972</v>
      </c>
      <c r="N687" s="24">
        <f t="shared" si="159"/>
        <v>20.993778409090911</v>
      </c>
      <c r="O687" s="23">
        <f t="shared" si="160"/>
        <v>409.72330982313065</v>
      </c>
      <c r="P687" s="42">
        <f t="shared" si="154"/>
        <v>15.120333481747528</v>
      </c>
      <c r="Q687" s="25"/>
      <c r="R687" s="41">
        <f t="shared" si="155"/>
        <v>20.010588031136457</v>
      </c>
      <c r="S687" s="41"/>
      <c r="T687" s="40">
        <f t="shared" si="156"/>
        <v>6.3536290068551424E-2</v>
      </c>
      <c r="U687" s="15">
        <f t="shared" si="161"/>
        <v>1.002850142141934</v>
      </c>
      <c r="V687" s="15">
        <f t="shared" si="169"/>
        <v>7.6734974356874721</v>
      </c>
      <c r="W687" s="13">
        <f t="shared" si="162"/>
        <v>7.9294574012976904E-2</v>
      </c>
      <c r="X687" s="13">
        <f t="shared" si="163"/>
        <v>5.9629704232518232E-2</v>
      </c>
      <c r="Y687" s="13">
        <f t="shared" si="164"/>
        <v>1.9664869780458671E-2</v>
      </c>
      <c r="AB687" s="39"/>
      <c r="AC687" s="39"/>
    </row>
    <row r="688" spans="1:29">
      <c r="A688" s="60">
        <v>1927.07</v>
      </c>
      <c r="B688" s="61">
        <f t="shared" si="165"/>
        <v>1927</v>
      </c>
      <c r="C688" s="61">
        <v>7</v>
      </c>
      <c r="D688" s="59">
        <f t="shared" si="166"/>
        <v>10044</v>
      </c>
      <c r="E688" s="26">
        <v>15.22</v>
      </c>
      <c r="F688" s="24">
        <v>0.73670000000000002</v>
      </c>
      <c r="G688" s="26">
        <v>1.1639999999999999</v>
      </c>
      <c r="H688" s="26">
        <v>17.3</v>
      </c>
      <c r="I688" s="24">
        <f t="shared" si="167"/>
        <v>1927.5416666666154</v>
      </c>
      <c r="J688" s="15">
        <f>J682*6/12+J694*6/12</f>
        <v>3.335</v>
      </c>
      <c r="K688" s="24">
        <f t="shared" si="157"/>
        <v>276.65209248554913</v>
      </c>
      <c r="L688" s="24">
        <f t="shared" si="158"/>
        <v>13.390906473988441</v>
      </c>
      <c r="M688" s="23">
        <f t="shared" si="168"/>
        <v>5421.0358260345265</v>
      </c>
      <c r="N688" s="24">
        <f t="shared" si="159"/>
        <v>21.157886705202312</v>
      </c>
      <c r="O688" s="23">
        <f t="shared" si="160"/>
        <v>414.59170180710828</v>
      </c>
      <c r="P688" s="42">
        <f t="shared" si="154"/>
        <v>15.820802594477749</v>
      </c>
      <c r="Q688" s="25"/>
      <c r="R688" s="41">
        <f t="shared" si="155"/>
        <v>20.854728675080469</v>
      </c>
      <c r="S688" s="41"/>
      <c r="T688" s="40">
        <f t="shared" si="156"/>
        <v>6.0442434969226279E-2</v>
      </c>
      <c r="U688" s="15">
        <f t="shared" si="161"/>
        <v>1.0028494504587229</v>
      </c>
      <c r="V688" s="15">
        <f t="shared" si="169"/>
        <v>7.8288136818639931</v>
      </c>
      <c r="W688" s="13">
        <f t="shared" si="162"/>
        <v>8.0569108078625717E-2</v>
      </c>
      <c r="X688" s="13">
        <f t="shared" si="163"/>
        <v>5.7100268759432193E-2</v>
      </c>
      <c r="Y688" s="13">
        <f t="shared" si="164"/>
        <v>2.3468839319193524E-2</v>
      </c>
      <c r="AB688" s="39"/>
      <c r="AC688" s="39"/>
    </row>
    <row r="689" spans="1:29">
      <c r="A689" s="60">
        <v>1927.08</v>
      </c>
      <c r="B689" s="61">
        <f t="shared" si="165"/>
        <v>1927</v>
      </c>
      <c r="C689" s="61">
        <v>8</v>
      </c>
      <c r="D689" s="59">
        <f t="shared" si="166"/>
        <v>10075</v>
      </c>
      <c r="E689" s="26">
        <v>16.03</v>
      </c>
      <c r="F689" s="24">
        <v>0.74329999999999996</v>
      </c>
      <c r="G689" s="26">
        <v>1.153</v>
      </c>
      <c r="H689" s="26">
        <v>17.2</v>
      </c>
      <c r="I689" s="24">
        <f t="shared" si="167"/>
        <v>1927.6249999999486</v>
      </c>
      <c r="J689" s="15">
        <f>J682*5/12+J694*7/12</f>
        <v>3.3341666666666665</v>
      </c>
      <c r="K689" s="24">
        <f t="shared" si="157"/>
        <v>293.06940697674429</v>
      </c>
      <c r="L689" s="24">
        <f t="shared" si="158"/>
        <v>13.58942546511628</v>
      </c>
      <c r="M689" s="23">
        <f t="shared" si="168"/>
        <v>5764.9259180791014</v>
      </c>
      <c r="N689" s="24">
        <f t="shared" si="159"/>
        <v>21.079789534883727</v>
      </c>
      <c r="O689" s="23">
        <f t="shared" si="160"/>
        <v>414.65749117562092</v>
      </c>
      <c r="P689" s="42">
        <f t="shared" si="154"/>
        <v>16.862861852763814</v>
      </c>
      <c r="Q689" s="25"/>
      <c r="R689" s="41">
        <f t="shared" si="155"/>
        <v>22.135608380554544</v>
      </c>
      <c r="S689" s="41"/>
      <c r="T689" s="40">
        <f t="shared" si="156"/>
        <v>5.4351821876082611E-2</v>
      </c>
      <c r="U689" s="15">
        <f t="shared" si="161"/>
        <v>1.0028487587756614</v>
      </c>
      <c r="V689" s="15">
        <f t="shared" si="169"/>
        <v>7.8967675538254616</v>
      </c>
      <c r="W689" s="13">
        <f t="shared" si="162"/>
        <v>7.5463992313564932E-2</v>
      </c>
      <c r="X689" s="13">
        <f t="shared" si="163"/>
        <v>5.6509414338211217E-2</v>
      </c>
      <c r="Y689" s="13">
        <f t="shared" si="164"/>
        <v>1.8954577975353715E-2</v>
      </c>
      <c r="AB689" s="39"/>
      <c r="AC689" s="39"/>
    </row>
    <row r="690" spans="1:29">
      <c r="A690" s="60">
        <v>1927.09</v>
      </c>
      <c r="B690" s="61">
        <f t="shared" si="165"/>
        <v>1927</v>
      </c>
      <c r="C690" s="61">
        <v>9</v>
      </c>
      <c r="D690" s="59">
        <f t="shared" si="166"/>
        <v>10106</v>
      </c>
      <c r="E690" s="26">
        <v>16.940000000000001</v>
      </c>
      <c r="F690" s="24">
        <v>0.75</v>
      </c>
      <c r="G690" s="26">
        <v>1.143</v>
      </c>
      <c r="H690" s="26">
        <v>17.3</v>
      </c>
      <c r="I690" s="24">
        <f t="shared" si="167"/>
        <v>1927.7083333332819</v>
      </c>
      <c r="J690" s="15">
        <f>J682*4/12+J694*8/12</f>
        <v>3.3333333333333335</v>
      </c>
      <c r="K690" s="24">
        <f t="shared" si="157"/>
        <v>307.91632369942204</v>
      </c>
      <c r="L690" s="24">
        <f t="shared" si="158"/>
        <v>13.632658959537574</v>
      </c>
      <c r="M690" s="23">
        <f t="shared" si="168"/>
        <v>6079.3246415168323</v>
      </c>
      <c r="N690" s="24">
        <f t="shared" si="159"/>
        <v>20.776172254335261</v>
      </c>
      <c r="O690" s="23">
        <f t="shared" si="160"/>
        <v>410.19292002678503</v>
      </c>
      <c r="P690" s="42">
        <f t="shared" si="154"/>
        <v>17.81872371351643</v>
      </c>
      <c r="Q690" s="25"/>
      <c r="R690" s="41">
        <f t="shared" si="155"/>
        <v>23.292169691516694</v>
      </c>
      <c r="S690" s="41"/>
      <c r="T690" s="40">
        <f t="shared" si="156"/>
        <v>4.9430399146075589E-2</v>
      </c>
      <c r="U690" s="15">
        <f t="shared" si="161"/>
        <v>1.0028480670927502</v>
      </c>
      <c r="V690" s="15">
        <f t="shared" si="169"/>
        <v>7.8734874498689607</v>
      </c>
      <c r="W690" s="13">
        <f t="shared" si="162"/>
        <v>5.3306719320163287E-2</v>
      </c>
      <c r="X690" s="13">
        <f t="shared" si="163"/>
        <v>5.6416783900685719E-2</v>
      </c>
      <c r="Y690" s="13">
        <f t="shared" si="164"/>
        <v>-3.1100645805224314E-3</v>
      </c>
      <c r="AB690" s="39"/>
      <c r="AC690" s="39"/>
    </row>
    <row r="691" spans="1:29">
      <c r="A691" s="60">
        <v>1927.1</v>
      </c>
      <c r="B691" s="61">
        <f t="shared" si="165"/>
        <v>1927</v>
      </c>
      <c r="C691" s="61">
        <v>10</v>
      </c>
      <c r="D691" s="59">
        <f t="shared" si="166"/>
        <v>10136</v>
      </c>
      <c r="E691" s="26">
        <v>16.68</v>
      </c>
      <c r="F691" s="24">
        <v>0.75670000000000004</v>
      </c>
      <c r="G691" s="26">
        <v>1.1319999999999999</v>
      </c>
      <c r="H691" s="26">
        <v>17.399999999999999</v>
      </c>
      <c r="I691" s="24">
        <f t="shared" si="167"/>
        <v>1927.7916666666151</v>
      </c>
      <c r="J691" s="15">
        <f>J682*3/12+J694*9/12</f>
        <v>3.3325</v>
      </c>
      <c r="K691" s="24">
        <f t="shared" si="157"/>
        <v>301.44786206896561</v>
      </c>
      <c r="L691" s="24">
        <f t="shared" si="158"/>
        <v>13.675395517241382</v>
      </c>
      <c r="M691" s="23">
        <f t="shared" si="168"/>
        <v>5974.1149521408779</v>
      </c>
      <c r="N691" s="24">
        <f t="shared" si="159"/>
        <v>20.457972413793104</v>
      </c>
      <c r="O691" s="23">
        <f t="shared" si="160"/>
        <v>405.43753751939283</v>
      </c>
      <c r="P691" s="42">
        <f t="shared" si="154"/>
        <v>17.537237852261093</v>
      </c>
      <c r="Q691" s="25"/>
      <c r="R691" s="41">
        <f t="shared" si="155"/>
        <v>22.835106977288756</v>
      </c>
      <c r="S691" s="41"/>
      <c r="T691" s="40">
        <f t="shared" si="156"/>
        <v>4.9399338657378451E-2</v>
      </c>
      <c r="U691" s="15">
        <f t="shared" si="161"/>
        <v>1.0028473754099891</v>
      </c>
      <c r="V691" s="15">
        <f t="shared" si="169"/>
        <v>7.8505328676767814</v>
      </c>
      <c r="W691" s="13">
        <f t="shared" si="162"/>
        <v>3.9241457614447528E-2</v>
      </c>
      <c r="X691" s="13">
        <f t="shared" si="163"/>
        <v>5.7046116745716802E-2</v>
      </c>
      <c r="Y691" s="13">
        <f t="shared" si="164"/>
        <v>-1.7804659131269274E-2</v>
      </c>
      <c r="AB691" s="39"/>
      <c r="AC691" s="39"/>
    </row>
    <row r="692" spans="1:29">
      <c r="A692" s="60">
        <v>1927.11</v>
      </c>
      <c r="B692" s="61">
        <f t="shared" si="165"/>
        <v>1927</v>
      </c>
      <c r="C692" s="61">
        <v>11</v>
      </c>
      <c r="D692" s="59">
        <f t="shared" si="166"/>
        <v>10167</v>
      </c>
      <c r="E692" s="26">
        <v>17.059999999999999</v>
      </c>
      <c r="F692" s="24">
        <v>0.76329999999999998</v>
      </c>
      <c r="G692" s="26">
        <v>1.121</v>
      </c>
      <c r="H692" s="26">
        <v>17.3</v>
      </c>
      <c r="I692" s="24">
        <f t="shared" si="167"/>
        <v>1927.8749999999484</v>
      </c>
      <c r="J692" s="15">
        <f>J682*2/12+J694*10/12</f>
        <v>3.3316666666666666</v>
      </c>
      <c r="K692" s="24">
        <f t="shared" si="157"/>
        <v>310.09754913294796</v>
      </c>
      <c r="L692" s="24">
        <f t="shared" si="158"/>
        <v>13.874411445086706</v>
      </c>
      <c r="M692" s="23">
        <f t="shared" si="168"/>
        <v>6168.4487312021292</v>
      </c>
      <c r="N692" s="24">
        <f t="shared" si="159"/>
        <v>20.376280924855493</v>
      </c>
      <c r="O692" s="23">
        <f t="shared" si="160"/>
        <v>405.32421029763117</v>
      </c>
      <c r="P692" s="42">
        <f t="shared" si="154"/>
        <v>18.13130143495243</v>
      </c>
      <c r="Q692" s="25"/>
      <c r="R692" s="41">
        <f t="shared" si="155"/>
        <v>23.520186815644792</v>
      </c>
      <c r="S692" s="41"/>
      <c r="T692" s="40">
        <f t="shared" si="156"/>
        <v>4.6948374092751648E-2</v>
      </c>
      <c r="U692" s="15">
        <f t="shared" si="161"/>
        <v>1.0028466837273777</v>
      </c>
      <c r="V692" s="15">
        <f t="shared" si="169"/>
        <v>7.9183942951097999</v>
      </c>
      <c r="W692" s="13">
        <f t="shared" si="162"/>
        <v>2.7735139391429797E-2</v>
      </c>
      <c r="X692" s="13">
        <f t="shared" si="163"/>
        <v>5.7182879262307029E-2</v>
      </c>
      <c r="Y692" s="13">
        <f t="shared" si="164"/>
        <v>-2.9447739870877232E-2</v>
      </c>
      <c r="AB692" s="39"/>
      <c r="AC692" s="39"/>
    </row>
    <row r="693" spans="1:29">
      <c r="A693" s="60">
        <v>1927.12</v>
      </c>
      <c r="B693" s="61">
        <f t="shared" si="165"/>
        <v>1927</v>
      </c>
      <c r="C693" s="61">
        <v>12</v>
      </c>
      <c r="D693" s="59">
        <f t="shared" si="166"/>
        <v>10197</v>
      </c>
      <c r="E693" s="26">
        <v>17.46</v>
      </c>
      <c r="F693" s="24">
        <v>0.77</v>
      </c>
      <c r="G693" s="26">
        <v>1.1100000000000001</v>
      </c>
      <c r="H693" s="26">
        <v>17.3</v>
      </c>
      <c r="I693" s="24">
        <f t="shared" si="167"/>
        <v>1927.9583333332816</v>
      </c>
      <c r="J693" s="15">
        <f>J682*1/12+J694*11/12</f>
        <v>3.3308333333333335</v>
      </c>
      <c r="K693" s="24">
        <f t="shared" si="157"/>
        <v>317.36830057803473</v>
      </c>
      <c r="L693" s="24">
        <f t="shared" si="158"/>
        <v>13.996196531791908</v>
      </c>
      <c r="M693" s="23">
        <f t="shared" si="168"/>
        <v>6336.2792286268859</v>
      </c>
      <c r="N693" s="24">
        <f t="shared" si="159"/>
        <v>20.176335260115611</v>
      </c>
      <c r="O693" s="23">
        <f t="shared" si="160"/>
        <v>402.82187535944121</v>
      </c>
      <c r="P693" s="42">
        <f t="shared" si="154"/>
        <v>18.646624021402527</v>
      </c>
      <c r="Q693" s="25"/>
      <c r="R693" s="41">
        <f t="shared" si="155"/>
        <v>24.099196924913038</v>
      </c>
      <c r="S693" s="41"/>
      <c r="T693" s="40">
        <f t="shared" si="156"/>
        <v>4.39260426899995E-2</v>
      </c>
      <c r="U693" s="15">
        <f t="shared" si="161"/>
        <v>1.0028459920449164</v>
      </c>
      <c r="V693" s="15">
        <f t="shared" si="169"/>
        <v>7.9409354592966492</v>
      </c>
      <c r="W693" s="13">
        <f t="shared" si="162"/>
        <v>2.4646872331656411E-2</v>
      </c>
      <c r="X693" s="13">
        <f t="shared" si="163"/>
        <v>5.7933512952603072E-2</v>
      </c>
      <c r="Y693" s="13">
        <f t="shared" si="164"/>
        <v>-3.3286640620946661E-2</v>
      </c>
      <c r="AB693" s="39"/>
      <c r="AC693" s="39"/>
    </row>
    <row r="694" spans="1:29">
      <c r="A694" s="60">
        <v>1928.01</v>
      </c>
      <c r="B694" s="61">
        <f t="shared" si="165"/>
        <v>1928</v>
      </c>
      <c r="C694" s="61">
        <v>1</v>
      </c>
      <c r="D694" s="59">
        <f t="shared" si="166"/>
        <v>10228</v>
      </c>
      <c r="E694" s="26">
        <v>17.53</v>
      </c>
      <c r="F694" s="24">
        <v>0.77669999999999995</v>
      </c>
      <c r="G694" s="26">
        <v>1.133</v>
      </c>
      <c r="H694" s="26">
        <v>17.3</v>
      </c>
      <c r="I694" s="24">
        <f t="shared" si="167"/>
        <v>1928.0416666666149</v>
      </c>
      <c r="J694" s="15">
        <v>3.33</v>
      </c>
      <c r="K694" s="24">
        <f t="shared" si="157"/>
        <v>318.64068208092488</v>
      </c>
      <c r="L694" s="24">
        <f t="shared" si="158"/>
        <v>14.11798161849711</v>
      </c>
      <c r="M694" s="23">
        <f t="shared" si="168"/>
        <v>6385.1712801203994</v>
      </c>
      <c r="N694" s="24">
        <f t="shared" si="159"/>
        <v>20.594403468208093</v>
      </c>
      <c r="O694" s="23">
        <f t="shared" si="160"/>
        <v>412.68676898895677</v>
      </c>
      <c r="P694" s="42">
        <f t="shared" si="154"/>
        <v>18.806128571700771</v>
      </c>
      <c r="Q694" s="25"/>
      <c r="R694" s="41">
        <f t="shared" si="155"/>
        <v>24.220417357765481</v>
      </c>
      <c r="S694" s="41"/>
      <c r="T694" s="40">
        <f t="shared" si="156"/>
        <v>4.1264637828492733E-2</v>
      </c>
      <c r="U694" s="15">
        <f t="shared" si="161"/>
        <v>1.0008789768522124</v>
      </c>
      <c r="V694" s="15">
        <f t="shared" si="169"/>
        <v>7.9635352984430012</v>
      </c>
      <c r="W694" s="13">
        <f t="shared" si="162"/>
        <v>2.8558581777757164E-2</v>
      </c>
      <c r="X694" s="13">
        <f t="shared" si="163"/>
        <v>5.9432226320381032E-2</v>
      </c>
      <c r="Y694" s="13">
        <f t="shared" si="164"/>
        <v>-3.0873644542623868E-2</v>
      </c>
      <c r="AB694" s="39"/>
      <c r="AC694" s="39"/>
    </row>
    <row r="695" spans="1:29">
      <c r="A695" s="60">
        <v>1928.02</v>
      </c>
      <c r="B695" s="61">
        <f t="shared" si="165"/>
        <v>1928</v>
      </c>
      <c r="C695" s="61">
        <v>2</v>
      </c>
      <c r="D695" s="59">
        <f t="shared" si="166"/>
        <v>10259</v>
      </c>
      <c r="E695" s="26">
        <v>17.32</v>
      </c>
      <c r="F695" s="24">
        <v>0.7833</v>
      </c>
      <c r="G695" s="26">
        <v>1.155</v>
      </c>
      <c r="H695" s="26">
        <v>17.100000000000001</v>
      </c>
      <c r="I695" s="24">
        <f t="shared" si="167"/>
        <v>1928.1249999999482</v>
      </c>
      <c r="J695" s="15">
        <f>J694*11/12+J706*1/12</f>
        <v>3.3525</v>
      </c>
      <c r="K695" s="24">
        <f t="shared" si="157"/>
        <v>318.50568421052634</v>
      </c>
      <c r="L695" s="24">
        <f t="shared" si="158"/>
        <v>14.404474736842106</v>
      </c>
      <c r="M695" s="23">
        <f t="shared" si="168"/>
        <v>6406.5200983677669</v>
      </c>
      <c r="N695" s="24">
        <f t="shared" si="159"/>
        <v>21.239842105263161</v>
      </c>
      <c r="O695" s="23">
        <f t="shared" si="160"/>
        <v>427.22463704473279</v>
      </c>
      <c r="P695" s="42">
        <f t="shared" si="154"/>
        <v>18.868850519584033</v>
      </c>
      <c r="Q695" s="25"/>
      <c r="R695" s="41">
        <f t="shared" si="155"/>
        <v>24.221421773126782</v>
      </c>
      <c r="S695" s="41"/>
      <c r="T695" s="40">
        <f t="shared" si="156"/>
        <v>3.8950026927498264E-2</v>
      </c>
      <c r="U695" s="15">
        <f t="shared" si="161"/>
        <v>1.0008997359696088</v>
      </c>
      <c r="V695" s="15">
        <f t="shared" si="169"/>
        <v>8.0637576939319011</v>
      </c>
      <c r="W695" s="13">
        <f t="shared" si="162"/>
        <v>2.706696264617614E-2</v>
      </c>
      <c r="X695" s="13">
        <f t="shared" si="163"/>
        <v>5.9235920714716395E-2</v>
      </c>
      <c r="Y695" s="13">
        <f t="shared" si="164"/>
        <v>-3.2168958068540254E-2</v>
      </c>
      <c r="AB695" s="39"/>
      <c r="AC695" s="39"/>
    </row>
    <row r="696" spans="1:29">
      <c r="A696" s="60">
        <v>1928.03</v>
      </c>
      <c r="B696" s="61">
        <f t="shared" si="165"/>
        <v>1928</v>
      </c>
      <c r="C696" s="61">
        <v>3</v>
      </c>
      <c r="D696" s="59">
        <f t="shared" si="166"/>
        <v>10288</v>
      </c>
      <c r="E696" s="26">
        <v>18.25</v>
      </c>
      <c r="F696" s="24">
        <v>0.79</v>
      </c>
      <c r="G696" s="26">
        <v>1.177</v>
      </c>
      <c r="H696" s="26">
        <v>17.100000000000001</v>
      </c>
      <c r="I696" s="24">
        <f t="shared" si="167"/>
        <v>1928.2083333332814</v>
      </c>
      <c r="J696" s="15">
        <f>J694*10/12+J706*2/12</f>
        <v>3.375</v>
      </c>
      <c r="K696" s="24">
        <f t="shared" si="157"/>
        <v>335.60789473684213</v>
      </c>
      <c r="L696" s="24">
        <f t="shared" si="158"/>
        <v>14.527684210526317</v>
      </c>
      <c r="M696" s="23">
        <f t="shared" si="168"/>
        <v>6774.8703445932042</v>
      </c>
      <c r="N696" s="24">
        <f t="shared" si="159"/>
        <v>21.644410526315792</v>
      </c>
      <c r="O696" s="23">
        <f t="shared" si="160"/>
        <v>436.93273400472339</v>
      </c>
      <c r="P696" s="42">
        <f t="shared" si="154"/>
        <v>19.943417799064537</v>
      </c>
      <c r="Q696" s="25"/>
      <c r="R696" s="41">
        <f t="shared" si="155"/>
        <v>25.513762948699416</v>
      </c>
      <c r="S696" s="41"/>
      <c r="T696" s="40">
        <f t="shared" si="156"/>
        <v>3.6595352942590614E-2</v>
      </c>
      <c r="U696" s="15">
        <f t="shared" si="161"/>
        <v>1.000920492144399</v>
      </c>
      <c r="V696" s="15">
        <f t="shared" si="169"/>
        <v>8.0710129467793408</v>
      </c>
      <c r="W696" s="13">
        <f t="shared" si="162"/>
        <v>1.5015754780042023E-2</v>
      </c>
      <c r="X696" s="13">
        <f t="shared" si="163"/>
        <v>5.9519234998288262E-2</v>
      </c>
      <c r="Y696" s="13">
        <f t="shared" si="164"/>
        <v>-4.4503480218246239E-2</v>
      </c>
      <c r="AB696" s="39"/>
      <c r="AC696" s="39"/>
    </row>
    <row r="697" spans="1:29">
      <c r="A697" s="60">
        <v>1928.04</v>
      </c>
      <c r="B697" s="61">
        <f t="shared" si="165"/>
        <v>1928</v>
      </c>
      <c r="C697" s="61">
        <v>4</v>
      </c>
      <c r="D697" s="59">
        <f t="shared" si="166"/>
        <v>10319</v>
      </c>
      <c r="E697" s="26">
        <v>19.399999999999999</v>
      </c>
      <c r="F697" s="24">
        <v>0.79669999999999996</v>
      </c>
      <c r="G697" s="26">
        <v>1.2</v>
      </c>
      <c r="H697" s="26">
        <v>17.100000000000001</v>
      </c>
      <c r="I697" s="24">
        <f t="shared" si="167"/>
        <v>1928.2916666666147</v>
      </c>
      <c r="J697" s="15">
        <f>J694*9/12+J706*3/12</f>
        <v>3.3975</v>
      </c>
      <c r="K697" s="24">
        <f t="shared" si="157"/>
        <v>356.75578947368422</v>
      </c>
      <c r="L697" s="24">
        <f t="shared" si="158"/>
        <v>14.650893684210526</v>
      </c>
      <c r="M697" s="23">
        <f t="shared" si="168"/>
        <v>7226.4262804787004</v>
      </c>
      <c r="N697" s="24">
        <f t="shared" si="159"/>
        <v>22.067368421052631</v>
      </c>
      <c r="O697" s="23">
        <f t="shared" si="160"/>
        <v>446.99544002961034</v>
      </c>
      <c r="P697" s="42">
        <f t="shared" si="154"/>
        <v>21.257909249487501</v>
      </c>
      <c r="Q697" s="25"/>
      <c r="R697" s="41">
        <f t="shared" si="155"/>
        <v>27.098639189464809</v>
      </c>
      <c r="S697" s="41"/>
      <c r="T697" s="40">
        <f t="shared" si="156"/>
        <v>3.1823715303227099E-2</v>
      </c>
      <c r="U697" s="15">
        <f t="shared" si="161"/>
        <v>1.000941245381527</v>
      </c>
      <c r="V697" s="15">
        <f t="shared" si="169"/>
        <v>8.0784422507941933</v>
      </c>
      <c r="W697" s="13">
        <f t="shared" si="162"/>
        <v>4.238839007983497E-3</v>
      </c>
      <c r="X697" s="13">
        <f t="shared" si="163"/>
        <v>5.9050370510822514E-2</v>
      </c>
      <c r="Y697" s="13">
        <f t="shared" si="164"/>
        <v>-5.4811531502839017E-2</v>
      </c>
      <c r="AB697" s="39"/>
      <c r="AC697" s="39"/>
    </row>
    <row r="698" spans="1:29">
      <c r="A698" s="60">
        <v>1928.05</v>
      </c>
      <c r="B698" s="61">
        <f t="shared" si="165"/>
        <v>1928</v>
      </c>
      <c r="C698" s="61">
        <v>5</v>
      </c>
      <c r="D698" s="59">
        <f t="shared" si="166"/>
        <v>10349</v>
      </c>
      <c r="E698" s="26">
        <v>20</v>
      </c>
      <c r="F698" s="24">
        <v>0.80330000000000001</v>
      </c>
      <c r="G698" s="26">
        <v>1.222</v>
      </c>
      <c r="H698" s="26">
        <v>17.2</v>
      </c>
      <c r="I698" s="24">
        <f t="shared" si="167"/>
        <v>1928.3749999999479</v>
      </c>
      <c r="J698" s="15">
        <f>J694*8/12+J706*4/12</f>
        <v>3.42</v>
      </c>
      <c r="K698" s="24">
        <f t="shared" si="157"/>
        <v>365.65116279069775</v>
      </c>
      <c r="L698" s="24">
        <f t="shared" si="158"/>
        <v>14.686378953488374</v>
      </c>
      <c r="M698" s="23">
        <f t="shared" si="168"/>
        <v>7431.4010313864947</v>
      </c>
      <c r="N698" s="24">
        <f t="shared" si="159"/>
        <v>22.34128604651163</v>
      </c>
      <c r="O698" s="23">
        <f t="shared" si="160"/>
        <v>454.0586030177148</v>
      </c>
      <c r="P698" s="42">
        <f t="shared" si="154"/>
        <v>21.832732178740031</v>
      </c>
      <c r="Q698" s="25"/>
      <c r="R698" s="41">
        <f t="shared" si="155"/>
        <v>27.733593696413887</v>
      </c>
      <c r="S698" s="41"/>
      <c r="T698" s="40">
        <f t="shared" si="156"/>
        <v>2.8825490853708967E-2</v>
      </c>
      <c r="U698" s="15">
        <f t="shared" si="161"/>
        <v>1.0009619956859277</v>
      </c>
      <c r="V698" s="15">
        <f t="shared" si="169"/>
        <v>8.0390341516291244</v>
      </c>
      <c r="W698" s="13">
        <f t="shared" si="162"/>
        <v>3.6793310603575602E-3</v>
      </c>
      <c r="X698" s="13">
        <f t="shared" si="163"/>
        <v>6.0693766160895501E-2</v>
      </c>
      <c r="Y698" s="13">
        <f t="shared" si="164"/>
        <v>-5.7014435100537941E-2</v>
      </c>
      <c r="AB698" s="39"/>
      <c r="AC698" s="39"/>
    </row>
    <row r="699" spans="1:29">
      <c r="A699" s="60">
        <v>1928.06</v>
      </c>
      <c r="B699" s="61">
        <f t="shared" si="165"/>
        <v>1928</v>
      </c>
      <c r="C699" s="61">
        <v>6</v>
      </c>
      <c r="D699" s="59">
        <f t="shared" si="166"/>
        <v>10380</v>
      </c>
      <c r="E699" s="26">
        <v>19.02</v>
      </c>
      <c r="F699" s="24">
        <v>0.81</v>
      </c>
      <c r="G699" s="26">
        <v>1.2450000000000001</v>
      </c>
      <c r="H699" s="26">
        <v>17.100000000000001</v>
      </c>
      <c r="I699" s="24">
        <f t="shared" si="167"/>
        <v>1928.4583333332812</v>
      </c>
      <c r="J699" s="15">
        <f>J694*7/12+J706*5/12</f>
        <v>3.4424999999999999</v>
      </c>
      <c r="K699" s="24">
        <f t="shared" si="157"/>
        <v>349.76778947368422</v>
      </c>
      <c r="L699" s="24">
        <f t="shared" si="158"/>
        <v>14.895473684210527</v>
      </c>
      <c r="M699" s="23">
        <f t="shared" si="168"/>
        <v>7133.8190514893067</v>
      </c>
      <c r="N699" s="24">
        <f t="shared" si="159"/>
        <v>22.894894736842108</v>
      </c>
      <c r="O699" s="23">
        <f t="shared" si="160"/>
        <v>466.96134169843259</v>
      </c>
      <c r="P699" s="42">
        <f t="shared" si="154"/>
        <v>20.913421576866707</v>
      </c>
      <c r="Q699" s="25"/>
      <c r="R699" s="41">
        <f t="shared" si="155"/>
        <v>26.48205410405324</v>
      </c>
      <c r="S699" s="41"/>
      <c r="T699" s="40">
        <f t="shared" si="156"/>
        <v>2.862921297339497E-2</v>
      </c>
      <c r="U699" s="15">
        <f t="shared" si="161"/>
        <v>1.0009827430625267</v>
      </c>
      <c r="V699" s="15">
        <f t="shared" si="169"/>
        <v>8.0938247886663568</v>
      </c>
      <c r="W699" s="13">
        <f t="shared" si="162"/>
        <v>1.0696773439133445E-2</v>
      </c>
      <c r="X699" s="13">
        <f t="shared" si="163"/>
        <v>6.0348374848206321E-2</v>
      </c>
      <c r="Y699" s="13">
        <f t="shared" si="164"/>
        <v>-4.9651601409072876E-2</v>
      </c>
      <c r="AB699" s="39"/>
      <c r="AC699" s="39"/>
    </row>
    <row r="700" spans="1:29">
      <c r="A700" s="60">
        <v>1928.07</v>
      </c>
      <c r="B700" s="61">
        <f t="shared" si="165"/>
        <v>1928</v>
      </c>
      <c r="C700" s="61">
        <v>7</v>
      </c>
      <c r="D700" s="59">
        <f t="shared" si="166"/>
        <v>10410</v>
      </c>
      <c r="E700" s="26">
        <v>19.16</v>
      </c>
      <c r="F700" s="24">
        <v>0.81669999999999998</v>
      </c>
      <c r="G700" s="26">
        <v>1.268</v>
      </c>
      <c r="H700" s="26">
        <v>17.100000000000001</v>
      </c>
      <c r="I700" s="24">
        <f t="shared" si="167"/>
        <v>1928.5416666666144</v>
      </c>
      <c r="J700" s="15">
        <f>J694*6/12+J706*6/12</f>
        <v>3.4649999999999999</v>
      </c>
      <c r="K700" s="24">
        <f t="shared" si="157"/>
        <v>352.34231578947373</v>
      </c>
      <c r="L700" s="24">
        <f t="shared" si="158"/>
        <v>15.018683157894738</v>
      </c>
      <c r="M700" s="23">
        <f t="shared" si="168"/>
        <v>7211.8553554932214</v>
      </c>
      <c r="N700" s="24">
        <f t="shared" si="159"/>
        <v>23.317852631578948</v>
      </c>
      <c r="O700" s="23">
        <f t="shared" si="160"/>
        <v>477.27727509214003</v>
      </c>
      <c r="P700" s="42">
        <f t="shared" si="154"/>
        <v>21.081905435296793</v>
      </c>
      <c r="Q700" s="25"/>
      <c r="R700" s="41">
        <f t="shared" si="155"/>
        <v>26.613845391227333</v>
      </c>
      <c r="S700" s="41"/>
      <c r="T700" s="40">
        <f t="shared" si="156"/>
        <v>2.5300092823006881E-2</v>
      </c>
      <c r="U700" s="15">
        <f t="shared" si="161"/>
        <v>1.0010034875162417</v>
      </c>
      <c r="V700" s="15">
        <f t="shared" si="169"/>
        <v>8.1017789388267243</v>
      </c>
      <c r="W700" s="13">
        <f t="shared" si="162"/>
        <v>2.8571206438092966E-2</v>
      </c>
      <c r="X700" s="13">
        <f t="shared" si="163"/>
        <v>6.0617812873735577E-2</v>
      </c>
      <c r="Y700" s="13">
        <f t="shared" si="164"/>
        <v>-3.2046606435642611E-2</v>
      </c>
      <c r="AB700" s="39"/>
      <c r="AC700" s="39"/>
    </row>
    <row r="701" spans="1:29">
      <c r="A701" s="60">
        <v>1928.08</v>
      </c>
      <c r="B701" s="61">
        <f t="shared" si="165"/>
        <v>1928</v>
      </c>
      <c r="C701" s="61">
        <v>8</v>
      </c>
      <c r="D701" s="59">
        <f t="shared" si="166"/>
        <v>10441</v>
      </c>
      <c r="E701" s="26">
        <v>19.78</v>
      </c>
      <c r="F701" s="24">
        <v>0.82330000000000003</v>
      </c>
      <c r="G701" s="26">
        <v>1.29</v>
      </c>
      <c r="H701" s="26">
        <v>17.100000000000001</v>
      </c>
      <c r="I701" s="24">
        <f t="shared" si="167"/>
        <v>1928.6249999999477</v>
      </c>
      <c r="J701" s="15">
        <f>J694*5/12+J706*7/12</f>
        <v>3.4874999999999998</v>
      </c>
      <c r="K701" s="24">
        <f t="shared" si="157"/>
        <v>363.74378947368422</v>
      </c>
      <c r="L701" s="24">
        <f t="shared" si="158"/>
        <v>15.140053684210526</v>
      </c>
      <c r="M701" s="23">
        <f t="shared" si="168"/>
        <v>7471.0486590729315</v>
      </c>
      <c r="N701" s="24">
        <f t="shared" si="159"/>
        <v>23.722421052631578</v>
      </c>
      <c r="O701" s="23">
        <f t="shared" si="160"/>
        <v>487.24230385258244</v>
      </c>
      <c r="P701" s="42">
        <f t="shared" si="154"/>
        <v>21.762131502579241</v>
      </c>
      <c r="Q701" s="25"/>
      <c r="R701" s="41">
        <f t="shared" si="155"/>
        <v>27.390718137541501</v>
      </c>
      <c r="S701" s="41"/>
      <c r="T701" s="40">
        <f t="shared" si="156"/>
        <v>2.1602490360549086E-2</v>
      </c>
      <c r="U701" s="15">
        <f t="shared" si="161"/>
        <v>1.0010242290519806</v>
      </c>
      <c r="V701" s="15">
        <f t="shared" si="169"/>
        <v>8.1099089728511871</v>
      </c>
      <c r="W701" s="13">
        <f t="shared" si="162"/>
        <v>2.6006191754111674E-2</v>
      </c>
      <c r="X701" s="13">
        <f t="shared" si="163"/>
        <v>6.088377622711727E-2</v>
      </c>
      <c r="Y701" s="13">
        <f t="shared" si="164"/>
        <v>-3.4877584473005596E-2</v>
      </c>
      <c r="AB701" s="39"/>
      <c r="AC701" s="39"/>
    </row>
    <row r="702" spans="1:29">
      <c r="A702" s="60">
        <v>1928.09</v>
      </c>
      <c r="B702" s="61">
        <f t="shared" si="165"/>
        <v>1928</v>
      </c>
      <c r="C702" s="61">
        <v>9</v>
      </c>
      <c r="D702" s="59">
        <f t="shared" si="166"/>
        <v>10472</v>
      </c>
      <c r="E702" s="26">
        <v>21.17</v>
      </c>
      <c r="F702" s="24">
        <v>0.83</v>
      </c>
      <c r="G702" s="26">
        <v>1.3120000000000001</v>
      </c>
      <c r="H702" s="26">
        <v>17.3</v>
      </c>
      <c r="I702" s="24">
        <f t="shared" si="167"/>
        <v>1928.708333333281</v>
      </c>
      <c r="J702" s="15">
        <f>J694*4/12+J706*8/12</f>
        <v>3.51</v>
      </c>
      <c r="K702" s="24">
        <f t="shared" si="157"/>
        <v>384.80452023121393</v>
      </c>
      <c r="L702" s="24">
        <f t="shared" si="158"/>
        <v>15.086809248554912</v>
      </c>
      <c r="M702" s="23">
        <f t="shared" si="168"/>
        <v>7929.444393316463</v>
      </c>
      <c r="N702" s="24">
        <f t="shared" si="159"/>
        <v>23.848064739884396</v>
      </c>
      <c r="O702" s="23">
        <f t="shared" si="160"/>
        <v>491.42328975111946</v>
      </c>
      <c r="P702" s="42">
        <f t="shared" si="154"/>
        <v>23.004649446159238</v>
      </c>
      <c r="Q702" s="25"/>
      <c r="R702" s="41">
        <f t="shared" si="155"/>
        <v>28.866481380789036</v>
      </c>
      <c r="S702" s="41"/>
      <c r="T702" s="40">
        <f t="shared" si="156"/>
        <v>1.8121294561627831E-2</v>
      </c>
      <c r="U702" s="15">
        <f t="shared" si="161"/>
        <v>1.0010449676746427</v>
      </c>
      <c r="V702" s="15">
        <f t="shared" si="169"/>
        <v>8.0243631763372658</v>
      </c>
      <c r="W702" s="13">
        <f t="shared" si="162"/>
        <v>1.5651364291484615E-2</v>
      </c>
      <c r="X702" s="13">
        <f t="shared" si="163"/>
        <v>6.2380885312701029E-2</v>
      </c>
      <c r="Y702" s="13">
        <f t="shared" si="164"/>
        <v>-4.6729521021216414E-2</v>
      </c>
      <c r="AB702" s="39"/>
      <c r="AC702" s="39"/>
    </row>
    <row r="703" spans="1:29">
      <c r="A703" s="60">
        <v>1928.1</v>
      </c>
      <c r="B703" s="61">
        <f t="shared" si="165"/>
        <v>1928</v>
      </c>
      <c r="C703" s="61">
        <v>10</v>
      </c>
      <c r="D703" s="59">
        <f t="shared" si="166"/>
        <v>10502</v>
      </c>
      <c r="E703" s="26">
        <v>21.6</v>
      </c>
      <c r="F703" s="24">
        <v>0.8367</v>
      </c>
      <c r="G703" s="26">
        <v>1.335</v>
      </c>
      <c r="H703" s="26">
        <v>17.2</v>
      </c>
      <c r="I703" s="24">
        <f t="shared" si="167"/>
        <v>1928.7916666666142</v>
      </c>
      <c r="J703" s="15">
        <f>J694*3/12+J706*9/12</f>
        <v>3.5324999999999998</v>
      </c>
      <c r="K703" s="24">
        <f t="shared" si="157"/>
        <v>394.90325581395359</v>
      </c>
      <c r="L703" s="24">
        <f t="shared" si="158"/>
        <v>15.297016395348841</v>
      </c>
      <c r="M703" s="23">
        <f t="shared" si="168"/>
        <v>8163.8112668297099</v>
      </c>
      <c r="N703" s="24">
        <f t="shared" si="159"/>
        <v>24.407215116279076</v>
      </c>
      <c r="O703" s="23">
        <f t="shared" si="160"/>
        <v>504.56889079711402</v>
      </c>
      <c r="P703" s="42">
        <f t="shared" si="154"/>
        <v>23.578344239585043</v>
      </c>
      <c r="Q703" s="25"/>
      <c r="R703" s="41">
        <f t="shared" si="155"/>
        <v>29.500230182003239</v>
      </c>
      <c r="S703" s="41"/>
      <c r="T703" s="40">
        <f t="shared" si="156"/>
        <v>1.4345079847843729E-2</v>
      </c>
      <c r="U703" s="15">
        <f t="shared" si="161"/>
        <v>1.0010657033891182</v>
      </c>
      <c r="V703" s="15">
        <f t="shared" si="169"/>
        <v>8.0794504019107016</v>
      </c>
      <c r="W703" s="13">
        <f t="shared" si="162"/>
        <v>2.4584984968320844E-2</v>
      </c>
      <c r="X703" s="13">
        <f t="shared" si="163"/>
        <v>6.2780509152445818E-2</v>
      </c>
      <c r="Y703" s="13">
        <f t="shared" si="164"/>
        <v>-3.8195524184124974E-2</v>
      </c>
      <c r="AB703" s="39"/>
      <c r="AC703" s="39"/>
    </row>
    <row r="704" spans="1:29">
      <c r="A704" s="60">
        <v>1928.11</v>
      </c>
      <c r="B704" s="61">
        <f t="shared" si="165"/>
        <v>1928</v>
      </c>
      <c r="C704" s="61">
        <v>11</v>
      </c>
      <c r="D704" s="59">
        <f t="shared" si="166"/>
        <v>10533</v>
      </c>
      <c r="E704" s="26">
        <v>23.06</v>
      </c>
      <c r="F704" s="24">
        <v>0.84330000000000005</v>
      </c>
      <c r="G704" s="26">
        <v>1.357</v>
      </c>
      <c r="H704" s="26">
        <v>17.2</v>
      </c>
      <c r="I704" s="24">
        <f t="shared" si="167"/>
        <v>1928.8749999999475</v>
      </c>
      <c r="J704" s="15">
        <f>J694*2/12+J706*10/12</f>
        <v>3.5550000000000002</v>
      </c>
      <c r="K704" s="24">
        <f t="shared" si="157"/>
        <v>421.59579069767449</v>
      </c>
      <c r="L704" s="24">
        <f t="shared" si="158"/>
        <v>15.417681279069772</v>
      </c>
      <c r="M704" s="23">
        <f t="shared" si="168"/>
        <v>8742.1851689754403</v>
      </c>
      <c r="N704" s="24">
        <f t="shared" si="159"/>
        <v>24.809431395348842</v>
      </c>
      <c r="O704" s="23">
        <f t="shared" si="160"/>
        <v>514.44688960536314</v>
      </c>
      <c r="P704" s="42">
        <f t="shared" si="154"/>
        <v>25.121984571109596</v>
      </c>
      <c r="Q704" s="25"/>
      <c r="R704" s="41">
        <f t="shared" si="155"/>
        <v>31.338079943327834</v>
      </c>
      <c r="S704" s="41"/>
      <c r="T704" s="40">
        <f t="shared" si="156"/>
        <v>9.6446681414625035E-3</v>
      </c>
      <c r="U704" s="15">
        <f t="shared" si="161"/>
        <v>1.0010864362002887</v>
      </c>
      <c r="V704" s="15">
        <f t="shared" si="169"/>
        <v>8.0880606995862294</v>
      </c>
      <c r="W704" s="13">
        <f t="shared" si="162"/>
        <v>1.8036415439050657E-2</v>
      </c>
      <c r="X704" s="13">
        <f t="shared" si="163"/>
        <v>6.3036366658804743E-2</v>
      </c>
      <c r="Y704" s="13">
        <f t="shared" si="164"/>
        <v>-4.4999951219754086E-2</v>
      </c>
      <c r="AB704" s="39"/>
      <c r="AC704" s="39"/>
    </row>
    <row r="705" spans="1:29">
      <c r="A705" s="60">
        <v>1928.12</v>
      </c>
      <c r="B705" s="61">
        <f t="shared" si="165"/>
        <v>1928</v>
      </c>
      <c r="C705" s="61">
        <v>12</v>
      </c>
      <c r="D705" s="59">
        <f t="shared" si="166"/>
        <v>10563</v>
      </c>
      <c r="E705" s="26">
        <v>23.15</v>
      </c>
      <c r="F705" s="24">
        <v>0.85</v>
      </c>
      <c r="G705" s="26">
        <v>1.38</v>
      </c>
      <c r="H705" s="26">
        <v>17.100000000000001</v>
      </c>
      <c r="I705" s="24">
        <f t="shared" si="167"/>
        <v>1928.9583333332807</v>
      </c>
      <c r="J705" s="15">
        <f>J694*1/12+J706*11/12</f>
        <v>3.5775000000000001</v>
      </c>
      <c r="K705" s="24">
        <f t="shared" si="157"/>
        <v>425.7163157894737</v>
      </c>
      <c r="L705" s="24">
        <f t="shared" si="158"/>
        <v>15.631052631578946</v>
      </c>
      <c r="M705" s="23">
        <f t="shared" si="168"/>
        <v>8854.6385127538506</v>
      </c>
      <c r="N705" s="24">
        <f t="shared" si="159"/>
        <v>25.377473684210525</v>
      </c>
      <c r="O705" s="23">
        <f t="shared" si="160"/>
        <v>527.83590270411719</v>
      </c>
      <c r="P705" s="42">
        <f t="shared" si="154"/>
        <v>25.301591027426152</v>
      </c>
      <c r="Q705" s="25"/>
      <c r="R705" s="41">
        <f t="shared" si="155"/>
        <v>31.47282543143595</v>
      </c>
      <c r="S705" s="41"/>
      <c r="T705" s="40">
        <f t="shared" si="156"/>
        <v>7.3264009939585789E-3</v>
      </c>
      <c r="U705" s="15">
        <f t="shared" si="161"/>
        <v>1.0011071661130269</v>
      </c>
      <c r="V705" s="15">
        <f t="shared" si="169"/>
        <v>8.1441978490146614</v>
      </c>
      <c r="W705" s="13">
        <f t="shared" si="162"/>
        <v>1.407958398751874E-2</v>
      </c>
      <c r="X705" s="13">
        <f t="shared" si="163"/>
        <v>6.2668922020399531E-2</v>
      </c>
      <c r="Y705" s="13">
        <f t="shared" si="164"/>
        <v>-4.8589338032880791E-2</v>
      </c>
      <c r="AB705" s="39"/>
      <c r="AC705" s="39"/>
    </row>
    <row r="706" spans="1:29">
      <c r="A706" s="60">
        <v>1929.01</v>
      </c>
      <c r="B706" s="61">
        <f t="shared" si="165"/>
        <v>1929</v>
      </c>
      <c r="C706" s="61">
        <v>1</v>
      </c>
      <c r="D706" s="59">
        <f t="shared" si="166"/>
        <v>10594</v>
      </c>
      <c r="E706" s="26">
        <v>24.86</v>
      </c>
      <c r="F706" s="24">
        <v>0.86</v>
      </c>
      <c r="G706" s="26">
        <v>1.399</v>
      </c>
      <c r="H706" s="26">
        <v>17.100000000000001</v>
      </c>
      <c r="I706" s="24">
        <f t="shared" si="167"/>
        <v>1929.041666666614</v>
      </c>
      <c r="J706" s="15">
        <v>3.6</v>
      </c>
      <c r="K706" s="24">
        <f t="shared" si="157"/>
        <v>457.16231578947367</v>
      </c>
      <c r="L706" s="24">
        <f t="shared" si="158"/>
        <v>15.814947368421052</v>
      </c>
      <c r="M706" s="23">
        <f t="shared" si="168"/>
        <v>9536.1078122595281</v>
      </c>
      <c r="N706" s="24">
        <f t="shared" si="159"/>
        <v>25.726873684210528</v>
      </c>
      <c r="O706" s="23">
        <f t="shared" si="160"/>
        <v>536.6458097084103</v>
      </c>
      <c r="P706" s="42">
        <f t="shared" ref="P706:P769" si="170">K706/AVERAGE(N586:N705)</f>
        <v>27.083199620832776</v>
      </c>
      <c r="Q706" s="25"/>
      <c r="R706" s="41">
        <f t="shared" ref="R706:R769" si="171">M706/AVERAGE(O586:O705)</f>
        <v>33.590937699106419</v>
      </c>
      <c r="S706" s="41"/>
      <c r="T706" s="40">
        <f t="shared" ref="T706:T769" si="172">1/P706-(J706/100-(((H706/H586)^(1/10))-1))</f>
        <v>4.5014539849113563E-3</v>
      </c>
      <c r="U706" s="15">
        <f t="shared" si="161"/>
        <v>1.005154336235617</v>
      </c>
      <c r="V706" s="15">
        <f t="shared" si="169"/>
        <v>8.1532148288908761</v>
      </c>
      <c r="W706" s="13">
        <f t="shared" si="162"/>
        <v>5.4146710609990212E-3</v>
      </c>
      <c r="X706" s="13">
        <f t="shared" si="163"/>
        <v>6.2917657053549014E-2</v>
      </c>
      <c r="Y706" s="13">
        <f t="shared" si="164"/>
        <v>-5.7502985992549993E-2</v>
      </c>
      <c r="AB706" s="39"/>
      <c r="AC706" s="39"/>
    </row>
    <row r="707" spans="1:29">
      <c r="A707" s="60">
        <v>1929.02</v>
      </c>
      <c r="B707" s="61">
        <f t="shared" si="165"/>
        <v>1929</v>
      </c>
      <c r="C707" s="61">
        <v>2</v>
      </c>
      <c r="D707" s="59">
        <f t="shared" si="166"/>
        <v>10625</v>
      </c>
      <c r="E707" s="26">
        <v>24.99</v>
      </c>
      <c r="F707" s="24">
        <v>0.87</v>
      </c>
      <c r="G707" s="26">
        <v>1.4179999999999999</v>
      </c>
      <c r="H707" s="26">
        <v>17.100000000000001</v>
      </c>
      <c r="I707" s="24">
        <f t="shared" si="167"/>
        <v>1929.1249999999472</v>
      </c>
      <c r="J707" s="15">
        <f>J706*11/12+J718*1/12</f>
        <v>3.5741666666666667</v>
      </c>
      <c r="K707" s="24">
        <f t="shared" si="157"/>
        <v>459.55294736842103</v>
      </c>
      <c r="L707" s="24">
        <f t="shared" si="158"/>
        <v>15.99884210526316</v>
      </c>
      <c r="M707" s="23">
        <f t="shared" si="168"/>
        <v>9613.7852793545608</v>
      </c>
      <c r="N707" s="24">
        <f t="shared" si="159"/>
        <v>26.076273684210527</v>
      </c>
      <c r="O707" s="23">
        <f t="shared" si="160"/>
        <v>545.51210588734568</v>
      </c>
      <c r="P707" s="42">
        <f t="shared" si="170"/>
        <v>27.131672798247383</v>
      </c>
      <c r="Q707" s="25"/>
      <c r="R707" s="41">
        <f t="shared" si="171"/>
        <v>33.555039532540263</v>
      </c>
      <c r="S707" s="41"/>
      <c r="T707" s="40">
        <f t="shared" si="172"/>
        <v>6.536990647710135E-3</v>
      </c>
      <c r="U707" s="15">
        <f t="shared" si="161"/>
        <v>1.0051354231371381</v>
      </c>
      <c r="V707" s="15">
        <f t="shared" si="169"/>
        <v>8.1952392395201983</v>
      </c>
      <c r="W707" s="13">
        <f t="shared" si="162"/>
        <v>4.8608310280362499E-3</v>
      </c>
      <c r="X707" s="13">
        <f t="shared" si="163"/>
        <v>6.3459273342527656E-2</v>
      </c>
      <c r="Y707" s="13">
        <f t="shared" si="164"/>
        <v>-5.8598442314491406E-2</v>
      </c>
      <c r="AB707" s="39"/>
      <c r="AC707" s="39"/>
    </row>
    <row r="708" spans="1:29">
      <c r="A708" s="60">
        <v>1929.03</v>
      </c>
      <c r="B708" s="61">
        <f t="shared" si="165"/>
        <v>1929</v>
      </c>
      <c r="C708" s="61">
        <v>3</v>
      </c>
      <c r="D708" s="59">
        <f t="shared" si="166"/>
        <v>10653</v>
      </c>
      <c r="E708" s="26">
        <v>25.43</v>
      </c>
      <c r="F708" s="24">
        <v>0.88</v>
      </c>
      <c r="G708" s="26">
        <v>1.4379999999999999</v>
      </c>
      <c r="H708" s="26">
        <v>17</v>
      </c>
      <c r="I708" s="24">
        <f t="shared" si="167"/>
        <v>1929.2083333332805</v>
      </c>
      <c r="J708" s="15">
        <f>J706*10/12+J718*2/12</f>
        <v>3.5483333333333333</v>
      </c>
      <c r="K708" s="24">
        <f t="shared" si="157"/>
        <v>470.39516470588245</v>
      </c>
      <c r="L708" s="24">
        <f t="shared" si="158"/>
        <v>16.277929411764706</v>
      </c>
      <c r="M708" s="23">
        <f t="shared" si="168"/>
        <v>9868.9806671456354</v>
      </c>
      <c r="N708" s="24">
        <f t="shared" si="159"/>
        <v>26.599616470588238</v>
      </c>
      <c r="O708" s="23">
        <f t="shared" si="160"/>
        <v>558.06504912919468</v>
      </c>
      <c r="P708" s="42">
        <f t="shared" si="170"/>
        <v>27.675748437861884</v>
      </c>
      <c r="Q708" s="25"/>
      <c r="R708" s="41">
        <f t="shared" si="171"/>
        <v>34.129290955610202</v>
      </c>
      <c r="S708" s="41"/>
      <c r="T708" s="40">
        <f t="shared" si="172"/>
        <v>4.2490483780683874E-3</v>
      </c>
      <c r="U708" s="15">
        <f t="shared" si="161"/>
        <v>1.0051165144351146</v>
      </c>
      <c r="V708" s="15">
        <f t="shared" si="169"/>
        <v>8.2857801152000672</v>
      </c>
      <c r="W708" s="13">
        <f t="shared" si="162"/>
        <v>2.500779898800598E-3</v>
      </c>
      <c r="X708" s="13">
        <f t="shared" si="163"/>
        <v>6.2616257629791949E-2</v>
      </c>
      <c r="Y708" s="13">
        <f t="shared" si="164"/>
        <v>-6.0115477730991351E-2</v>
      </c>
      <c r="AB708" s="39"/>
      <c r="AC708" s="39"/>
    </row>
    <row r="709" spans="1:29">
      <c r="A709" s="60">
        <v>1929.04</v>
      </c>
      <c r="B709" s="61">
        <f t="shared" si="165"/>
        <v>1929</v>
      </c>
      <c r="C709" s="61">
        <v>4</v>
      </c>
      <c r="D709" s="59">
        <f t="shared" si="166"/>
        <v>10684</v>
      </c>
      <c r="E709" s="26">
        <v>25.28</v>
      </c>
      <c r="F709" s="24">
        <v>0.89</v>
      </c>
      <c r="G709" s="26">
        <v>1.4570000000000001</v>
      </c>
      <c r="H709" s="26">
        <v>16.899999999999999</v>
      </c>
      <c r="I709" s="24">
        <f t="shared" si="167"/>
        <v>1929.2916666666138</v>
      </c>
      <c r="J709" s="15">
        <f>J706*9/12+J718*3/12</f>
        <v>3.5225</v>
      </c>
      <c r="K709" s="24">
        <f t="shared" si="157"/>
        <v>470.38750295858</v>
      </c>
      <c r="L709" s="24">
        <f t="shared" si="158"/>
        <v>16.560319526627222</v>
      </c>
      <c r="M709" s="23">
        <f t="shared" si="168"/>
        <v>9897.7731452244298</v>
      </c>
      <c r="N709" s="24">
        <f t="shared" si="159"/>
        <v>27.110545562130184</v>
      </c>
      <c r="O709" s="23">
        <f t="shared" si="160"/>
        <v>570.45314369430355</v>
      </c>
      <c r="P709" s="42">
        <f t="shared" si="170"/>
        <v>27.568454472898299</v>
      </c>
      <c r="Q709" s="25"/>
      <c r="R709" s="41">
        <f t="shared" si="171"/>
        <v>33.902563138115298</v>
      </c>
      <c r="S709" s="41"/>
      <c r="T709" s="40">
        <f t="shared" si="172"/>
        <v>2.2395419813419984E-3</v>
      </c>
      <c r="U709" s="15">
        <f t="shared" si="161"/>
        <v>1.0050976101380349</v>
      </c>
      <c r="V709" s="15">
        <f t="shared" si="169"/>
        <v>8.3774535673974242</v>
      </c>
      <c r="W709" s="13">
        <f t="shared" si="162"/>
        <v>-1.007562123565886E-2</v>
      </c>
      <c r="X709" s="13">
        <f t="shared" si="163"/>
        <v>6.2538103166611236E-2</v>
      </c>
      <c r="Y709" s="13">
        <f t="shared" si="164"/>
        <v>-7.2613724402270097E-2</v>
      </c>
      <c r="AB709" s="39"/>
      <c r="AC709" s="39"/>
    </row>
    <row r="710" spans="1:29">
      <c r="A710" s="60">
        <v>1929.05</v>
      </c>
      <c r="B710" s="61">
        <f t="shared" si="165"/>
        <v>1929</v>
      </c>
      <c r="C710" s="61">
        <v>5</v>
      </c>
      <c r="D710" s="59">
        <f t="shared" si="166"/>
        <v>10714</v>
      </c>
      <c r="E710" s="26">
        <v>25.66</v>
      </c>
      <c r="F710" s="24">
        <v>0.9</v>
      </c>
      <c r="G710" s="26">
        <v>1.476</v>
      </c>
      <c r="H710" s="26">
        <v>17</v>
      </c>
      <c r="I710" s="24">
        <f t="shared" si="167"/>
        <v>1929.374999999947</v>
      </c>
      <c r="J710" s="15">
        <f>J706*8/12+J718*4/12</f>
        <v>3.4966666666666666</v>
      </c>
      <c r="K710" s="24">
        <f t="shared" si="157"/>
        <v>474.64962352941183</v>
      </c>
      <c r="L710" s="24">
        <f t="shared" si="158"/>
        <v>16.647882352941181</v>
      </c>
      <c r="M710" s="23">
        <f t="shared" si="168"/>
        <v>10016.647298447335</v>
      </c>
      <c r="N710" s="24">
        <f t="shared" si="159"/>
        <v>27.302527058823532</v>
      </c>
      <c r="O710" s="23">
        <f t="shared" si="160"/>
        <v>576.17191786859962</v>
      </c>
      <c r="P710" s="42">
        <f t="shared" si="170"/>
        <v>27.698586875008132</v>
      </c>
      <c r="Q710" s="25"/>
      <c r="R710" s="41">
        <f t="shared" si="171"/>
        <v>33.970071523184792</v>
      </c>
      <c r="S710" s="41"/>
      <c r="T710" s="40">
        <f t="shared" si="172"/>
        <v>1.7264044494609346E-3</v>
      </c>
      <c r="U710" s="15">
        <f t="shared" si="161"/>
        <v>1.0050787102544052</v>
      </c>
      <c r="V710" s="15">
        <f t="shared" si="169"/>
        <v>8.3706282151650733</v>
      </c>
      <c r="W710" s="13">
        <f t="shared" si="162"/>
        <v>-7.2770535602361131E-3</v>
      </c>
      <c r="X710" s="13">
        <f t="shared" si="163"/>
        <v>6.2947552851443822E-2</v>
      </c>
      <c r="Y710" s="13">
        <f t="shared" si="164"/>
        <v>-7.0224606411679935E-2</v>
      </c>
      <c r="AB710" s="39"/>
      <c r="AC710" s="39"/>
    </row>
    <row r="711" spans="1:29">
      <c r="A711" s="60">
        <v>1929.06</v>
      </c>
      <c r="B711" s="61">
        <f t="shared" si="165"/>
        <v>1929</v>
      </c>
      <c r="C711" s="61">
        <v>6</v>
      </c>
      <c r="D711" s="59">
        <f t="shared" si="166"/>
        <v>10745</v>
      </c>
      <c r="E711" s="26">
        <v>26.15</v>
      </c>
      <c r="F711" s="24">
        <v>0.91</v>
      </c>
      <c r="G711" s="26">
        <v>1.4950000000000001</v>
      </c>
      <c r="H711" s="26">
        <v>17.100000000000001</v>
      </c>
      <c r="I711" s="24">
        <f t="shared" si="167"/>
        <v>1929.4583333332803</v>
      </c>
      <c r="J711" s="15">
        <f>J706*7/12+J718*5/12</f>
        <v>3.4708333333333332</v>
      </c>
      <c r="K711" s="24">
        <f t="shared" si="157"/>
        <v>480.88473684210527</v>
      </c>
      <c r="L711" s="24">
        <f t="shared" si="158"/>
        <v>16.734421052631578</v>
      </c>
      <c r="M711" s="23">
        <f t="shared" si="168"/>
        <v>10177.657637968572</v>
      </c>
      <c r="N711" s="24">
        <f t="shared" si="159"/>
        <v>27.49226315789474</v>
      </c>
      <c r="O711" s="23">
        <f t="shared" si="160"/>
        <v>581.85843857602356</v>
      </c>
      <c r="P711" s="42">
        <f t="shared" si="170"/>
        <v>27.935467830288683</v>
      </c>
      <c r="Q711" s="25"/>
      <c r="R711" s="41">
        <f t="shared" si="171"/>
        <v>34.169786393113888</v>
      </c>
      <c r="S711" s="41"/>
      <c r="T711" s="40">
        <f t="shared" si="172"/>
        <v>2.2656304519137957E-3</v>
      </c>
      <c r="U711" s="15">
        <f t="shared" si="161"/>
        <v>1.0050598147927496</v>
      </c>
      <c r="V711" s="15">
        <f t="shared" si="169"/>
        <v>8.3639405601633428</v>
      </c>
      <c r="W711" s="13">
        <f t="shared" si="162"/>
        <v>-6.7246569397464429E-3</v>
      </c>
      <c r="X711" s="13">
        <f t="shared" si="163"/>
        <v>6.3354446534160225E-2</v>
      </c>
      <c r="Y711" s="13">
        <f t="shared" si="164"/>
        <v>-7.0079103473906668E-2</v>
      </c>
      <c r="AB711" s="39"/>
      <c r="AC711" s="39"/>
    </row>
    <row r="712" spans="1:29">
      <c r="A712" s="60">
        <v>1929.07</v>
      </c>
      <c r="B712" s="61">
        <f t="shared" si="165"/>
        <v>1929</v>
      </c>
      <c r="C712" s="61">
        <v>7</v>
      </c>
      <c r="D712" s="59">
        <f t="shared" si="166"/>
        <v>10775</v>
      </c>
      <c r="E712" s="26">
        <v>28.48</v>
      </c>
      <c r="F712" s="24">
        <v>0.92</v>
      </c>
      <c r="G712" s="26">
        <v>1.514</v>
      </c>
      <c r="H712" s="26">
        <v>17.3</v>
      </c>
      <c r="I712" s="24">
        <f t="shared" si="167"/>
        <v>1929.5416666666135</v>
      </c>
      <c r="J712" s="15">
        <f>J706*6/12+J718*6/12</f>
        <v>3.4450000000000003</v>
      </c>
      <c r="K712" s="24">
        <f t="shared" si="157"/>
        <v>517.67750289017351</v>
      </c>
      <c r="L712" s="24">
        <f t="shared" si="158"/>
        <v>16.722728323699425</v>
      </c>
      <c r="M712" s="23">
        <f t="shared" si="168"/>
        <v>10985.849976492171</v>
      </c>
      <c r="N712" s="24">
        <f t="shared" si="159"/>
        <v>27.519794219653182</v>
      </c>
      <c r="O712" s="23">
        <f t="shared" si="160"/>
        <v>584.00901911548965</v>
      </c>
      <c r="P712" s="42">
        <f t="shared" si="170"/>
        <v>29.93328940684221</v>
      </c>
      <c r="Q712" s="25"/>
      <c r="R712" s="41">
        <f t="shared" si="171"/>
        <v>36.510951968420414</v>
      </c>
      <c r="S712" s="41"/>
      <c r="T712" s="40">
        <f t="shared" si="172"/>
        <v>-1.618582994118066E-3</v>
      </c>
      <c r="U712" s="15">
        <f t="shared" si="161"/>
        <v>1.0050409237616102</v>
      </c>
      <c r="V712" s="15">
        <f t="shared" si="169"/>
        <v>8.3090783474412859</v>
      </c>
      <c r="W712" s="13">
        <f t="shared" si="162"/>
        <v>-1.1518120437314039E-2</v>
      </c>
      <c r="X712" s="13">
        <f t="shared" si="163"/>
        <v>6.4375675992686343E-2</v>
      </c>
      <c r="Y712" s="13">
        <f t="shared" si="164"/>
        <v>-7.5893796430000382E-2</v>
      </c>
      <c r="AB712" s="39"/>
      <c r="AC712" s="39"/>
    </row>
    <row r="713" spans="1:29">
      <c r="A713" s="60">
        <v>1929.08</v>
      </c>
      <c r="B713" s="61">
        <f t="shared" si="165"/>
        <v>1929</v>
      </c>
      <c r="C713" s="61">
        <v>8</v>
      </c>
      <c r="D713" s="59">
        <f t="shared" si="166"/>
        <v>10806</v>
      </c>
      <c r="E713" s="26">
        <v>30.1</v>
      </c>
      <c r="F713" s="24">
        <v>0.93</v>
      </c>
      <c r="G713" s="26">
        <v>1.5329999999999999</v>
      </c>
      <c r="H713" s="26">
        <v>17.3</v>
      </c>
      <c r="I713" s="24">
        <f t="shared" si="167"/>
        <v>1929.6249999999468</v>
      </c>
      <c r="J713" s="15">
        <f>J706*5/12+J718*7/12</f>
        <v>3.4191666666666665</v>
      </c>
      <c r="K713" s="24">
        <f t="shared" si="157"/>
        <v>547.12404624277463</v>
      </c>
      <c r="L713" s="24">
        <f t="shared" si="158"/>
        <v>16.90449710982659</v>
      </c>
      <c r="M713" s="23">
        <f t="shared" si="168"/>
        <v>11640.642123089623</v>
      </c>
      <c r="N713" s="24">
        <f t="shared" si="159"/>
        <v>27.865154913294798</v>
      </c>
      <c r="O713" s="23">
        <f t="shared" si="160"/>
        <v>592.86061045502959</v>
      </c>
      <c r="P713" s="42">
        <f t="shared" si="170"/>
        <v>31.480313247173001</v>
      </c>
      <c r="Q713" s="25"/>
      <c r="R713" s="41">
        <f t="shared" si="171"/>
        <v>38.291695558437233</v>
      </c>
      <c r="S713" s="41"/>
      <c r="T713" s="40">
        <f t="shared" si="172"/>
        <v>-4.7089853208238802E-3</v>
      </c>
      <c r="U713" s="15">
        <f t="shared" si="161"/>
        <v>1.0050220371695462</v>
      </c>
      <c r="V713" s="15">
        <f t="shared" si="169"/>
        <v>8.3509637779199846</v>
      </c>
      <c r="W713" s="13">
        <f t="shared" si="162"/>
        <v>-1.8271445101654349E-2</v>
      </c>
      <c r="X713" s="13">
        <f t="shared" si="163"/>
        <v>6.4160723180495705E-2</v>
      </c>
      <c r="Y713" s="13">
        <f t="shared" si="164"/>
        <v>-8.2432168282150053E-2</v>
      </c>
      <c r="AB713" s="39"/>
      <c r="AC713" s="39"/>
    </row>
    <row r="714" spans="1:29">
      <c r="A714" s="60">
        <v>1929.09</v>
      </c>
      <c r="B714" s="61">
        <f t="shared" si="165"/>
        <v>1929</v>
      </c>
      <c r="C714" s="61">
        <v>9</v>
      </c>
      <c r="D714" s="59">
        <f t="shared" si="166"/>
        <v>10837</v>
      </c>
      <c r="E714" s="26">
        <v>31.3</v>
      </c>
      <c r="F714" s="24">
        <v>0.94</v>
      </c>
      <c r="G714" s="26">
        <v>1.552</v>
      </c>
      <c r="H714" s="26">
        <v>17.3</v>
      </c>
      <c r="I714" s="24">
        <f t="shared" si="167"/>
        <v>1929.7083333332801</v>
      </c>
      <c r="J714" s="15">
        <f>J706*4/12+J718*8/12</f>
        <v>3.3933333333333335</v>
      </c>
      <c r="K714" s="24">
        <f t="shared" ref="K714:K777" si="173">E714*$H$1851/H714</f>
        <v>568.93630057803477</v>
      </c>
      <c r="L714" s="24">
        <f t="shared" ref="L714:L777" si="174">F714*$H$1851/H714</f>
        <v>17.086265895953755</v>
      </c>
      <c r="M714" s="23">
        <f t="shared" si="168"/>
        <v>12135.014908715855</v>
      </c>
      <c r="N714" s="24">
        <f t="shared" ref="N714:N777" si="175">G714*$H$1851/H714</f>
        <v>28.210515606936418</v>
      </c>
      <c r="O714" s="23">
        <f t="shared" ref="O714:O777" si="176">N714*(M714/K714)</f>
        <v>601.71064339702889</v>
      </c>
      <c r="P714" s="42">
        <f t="shared" si="170"/>
        <v>32.563788598776711</v>
      </c>
      <c r="Q714" s="25"/>
      <c r="R714" s="41">
        <f t="shared" si="171"/>
        <v>39.500688697971896</v>
      </c>
      <c r="S714" s="41"/>
      <c r="T714" s="40">
        <f t="shared" si="172"/>
        <v>-6.0695163108649766E-3</v>
      </c>
      <c r="U714" s="15">
        <f t="shared" ref="U714:U777" si="177">((J714/J715+J714/1200+((1+J715/1200)^(-119))*(1-J714/J715)))</f>
        <v>1.0050031550251359</v>
      </c>
      <c r="V714" s="15">
        <f t="shared" si="169"/>
        <v>8.3929026284142321</v>
      </c>
      <c r="W714" s="13">
        <f t="shared" ref="W714:W777" si="178">(($M834/$M714)^(1/10)-1)</f>
        <v>-1.4156423600160783E-2</v>
      </c>
      <c r="X714" s="13">
        <f t="shared" ref="X714:X777" si="179">(($V834/$V714)^(1/10)-1)</f>
        <v>6.1661091802936552E-2</v>
      </c>
      <c r="Y714" s="13">
        <f t="shared" ref="Y714:Y777" si="180">W714-X714</f>
        <v>-7.5817515403097335E-2</v>
      </c>
      <c r="AB714" s="39"/>
      <c r="AC714" s="39"/>
    </row>
    <row r="715" spans="1:29">
      <c r="A715" s="60">
        <v>1929.1</v>
      </c>
      <c r="B715" s="61">
        <f t="shared" ref="B715:B778" si="181">VALUE(LEFT(A715, 4))</f>
        <v>1929</v>
      </c>
      <c r="C715" s="61">
        <v>10</v>
      </c>
      <c r="D715" s="59">
        <f t="shared" ref="D715:D778" si="182">DATE(B715, VALUE(C715), 1)</f>
        <v>10867</v>
      </c>
      <c r="E715" s="26">
        <v>27.99</v>
      </c>
      <c r="F715" s="24">
        <v>0.95</v>
      </c>
      <c r="G715" s="26">
        <v>1.5720000000000001</v>
      </c>
      <c r="H715" s="26">
        <v>17.3</v>
      </c>
      <c r="I715" s="24">
        <f t="shared" ref="I715:I778" si="183">I714+1/12</f>
        <v>1929.7916666666133</v>
      </c>
      <c r="J715" s="15">
        <f>J706*3/12+J718*9/12</f>
        <v>3.3674999999999997</v>
      </c>
      <c r="K715" s="24">
        <f t="shared" si="173"/>
        <v>508.77083236994224</v>
      </c>
      <c r="L715" s="24">
        <f t="shared" si="174"/>
        <v>17.268034682080927</v>
      </c>
      <c r="M715" s="23">
        <f t="shared" ref="M715:M778" si="184">M714*((K715+(L715/12))/K714)</f>
        <v>10882.420318697446</v>
      </c>
      <c r="N715" s="24">
        <f t="shared" si="175"/>
        <v>28.574053179190752</v>
      </c>
      <c r="O715" s="23">
        <f t="shared" si="176"/>
        <v>611.18845091076764</v>
      </c>
      <c r="P715" s="42">
        <f t="shared" si="170"/>
        <v>28.961067164354795</v>
      </c>
      <c r="Q715" s="25"/>
      <c r="R715" s="41">
        <f t="shared" si="171"/>
        <v>35.047458190086374</v>
      </c>
      <c r="S715" s="41"/>
      <c r="T715" s="40">
        <f t="shared" si="172"/>
        <v>-3.6562270419569984E-3</v>
      </c>
      <c r="U715" s="15">
        <f t="shared" si="177"/>
        <v>1.0049842773369742</v>
      </c>
      <c r="V715" s="15">
        <f t="shared" ref="V715:V778" si="185">V714*U714*H714/H715</f>
        <v>8.4348936213750587</v>
      </c>
      <c r="W715" s="13">
        <f t="shared" si="178"/>
        <v>-1.2635553549186218E-3</v>
      </c>
      <c r="X715" s="13">
        <f t="shared" si="179"/>
        <v>6.2204364033594972E-2</v>
      </c>
      <c r="Y715" s="13">
        <f t="shared" si="180"/>
        <v>-6.3467919388513594E-2</v>
      </c>
      <c r="AB715" s="39"/>
      <c r="AC715" s="39"/>
    </row>
    <row r="716" spans="1:29">
      <c r="A716" s="60">
        <v>1929.11</v>
      </c>
      <c r="B716" s="61">
        <f t="shared" si="181"/>
        <v>1929</v>
      </c>
      <c r="C716" s="61">
        <v>11</v>
      </c>
      <c r="D716" s="59">
        <f t="shared" si="182"/>
        <v>10898</v>
      </c>
      <c r="E716" s="26">
        <v>20.58</v>
      </c>
      <c r="F716" s="24">
        <v>0.96</v>
      </c>
      <c r="G716" s="26">
        <v>1.591</v>
      </c>
      <c r="H716" s="26">
        <v>17.3</v>
      </c>
      <c r="I716" s="24">
        <f t="shared" si="183"/>
        <v>1929.8749999999466</v>
      </c>
      <c r="J716" s="15">
        <f>J706*2/12+J718*10/12</f>
        <v>3.3416666666666668</v>
      </c>
      <c r="K716" s="24">
        <f t="shared" si="173"/>
        <v>374.08016184971098</v>
      </c>
      <c r="L716" s="24">
        <f t="shared" si="174"/>
        <v>17.449803468208096</v>
      </c>
      <c r="M716" s="23">
        <f t="shared" si="184"/>
        <v>8032.5403281275176</v>
      </c>
      <c r="N716" s="24">
        <f t="shared" si="175"/>
        <v>28.919413872832372</v>
      </c>
      <c r="O716" s="23">
        <f t="shared" si="176"/>
        <v>620.98015850587376</v>
      </c>
      <c r="P716" s="42">
        <f t="shared" si="170"/>
        <v>21.17103600009704</v>
      </c>
      <c r="Q716" s="25"/>
      <c r="R716" s="41">
        <f t="shared" si="171"/>
        <v>25.588770763962739</v>
      </c>
      <c r="S716" s="41"/>
      <c r="T716" s="40">
        <f t="shared" si="172"/>
        <v>7.1336922722850735E-3</v>
      </c>
      <c r="U716" s="15">
        <f t="shared" si="177"/>
        <v>1.0049654041136753</v>
      </c>
      <c r="V716" s="15">
        <f t="shared" si="185"/>
        <v>8.4769354704918669</v>
      </c>
      <c r="W716" s="13">
        <f t="shared" si="178"/>
        <v>2.8082333031990148E-2</v>
      </c>
      <c r="X716" s="13">
        <f t="shared" si="179"/>
        <v>6.1992738541376768E-2</v>
      </c>
      <c r="Y716" s="13">
        <f t="shared" si="180"/>
        <v>-3.3910405509386621E-2</v>
      </c>
      <c r="AB716" s="39"/>
      <c r="AC716" s="39"/>
    </row>
    <row r="717" spans="1:29">
      <c r="A717" s="60">
        <v>1929.12</v>
      </c>
      <c r="B717" s="61">
        <f t="shared" si="181"/>
        <v>1929</v>
      </c>
      <c r="C717" s="61">
        <v>12</v>
      </c>
      <c r="D717" s="59">
        <f t="shared" si="182"/>
        <v>10928</v>
      </c>
      <c r="E717" s="26">
        <v>21.4</v>
      </c>
      <c r="F717" s="24">
        <v>0.97</v>
      </c>
      <c r="G717" s="26">
        <v>1.61</v>
      </c>
      <c r="H717" s="26">
        <v>17.2</v>
      </c>
      <c r="I717" s="24">
        <f t="shared" si="183"/>
        <v>1929.9583333332798</v>
      </c>
      <c r="J717" s="15">
        <f>J706*1/12+J718*11/12</f>
        <v>3.315833333333333</v>
      </c>
      <c r="K717" s="24">
        <f t="shared" si="173"/>
        <v>391.24674418604656</v>
      </c>
      <c r="L717" s="24">
        <f t="shared" si="174"/>
        <v>17.734081395348838</v>
      </c>
      <c r="M717" s="23">
        <f t="shared" si="184"/>
        <v>8432.8878753076351</v>
      </c>
      <c r="N717" s="24">
        <f t="shared" si="175"/>
        <v>29.43491860465117</v>
      </c>
      <c r="O717" s="23">
        <f t="shared" si="176"/>
        <v>634.43689155351842</v>
      </c>
      <c r="P717" s="42">
        <f t="shared" si="170"/>
        <v>22.00737317641833</v>
      </c>
      <c r="Q717" s="25"/>
      <c r="R717" s="41">
        <f t="shared" si="171"/>
        <v>26.566024428345163</v>
      </c>
      <c r="S717" s="41"/>
      <c r="T717" s="40">
        <f t="shared" si="172"/>
        <v>2.9000080484936977E-3</v>
      </c>
      <c r="U717" s="15">
        <f t="shared" si="177"/>
        <v>1.0049465353638702</v>
      </c>
      <c r="V717" s="15">
        <f t="shared" si="185"/>
        <v>8.5685561067992708</v>
      </c>
      <c r="W717" s="13">
        <f t="shared" si="178"/>
        <v>2.1070856264751692E-2</v>
      </c>
      <c r="X717" s="13">
        <f t="shared" si="179"/>
        <v>6.1166767981337911E-2</v>
      </c>
      <c r="Y717" s="13">
        <f t="shared" si="180"/>
        <v>-4.0095911716586219E-2</v>
      </c>
      <c r="AB717" s="39"/>
      <c r="AC717" s="39"/>
    </row>
    <row r="718" spans="1:29">
      <c r="A718" s="60">
        <v>1930.01</v>
      </c>
      <c r="B718" s="61">
        <f t="shared" si="181"/>
        <v>1930</v>
      </c>
      <c r="C718" s="61">
        <v>1</v>
      </c>
      <c r="D718" s="59">
        <f t="shared" si="182"/>
        <v>10959</v>
      </c>
      <c r="E718" s="26">
        <v>21.71</v>
      </c>
      <c r="F718" s="24">
        <v>0.9708</v>
      </c>
      <c r="G718" s="26">
        <v>1.5569999999999999</v>
      </c>
      <c r="H718" s="26">
        <v>17.100000000000001</v>
      </c>
      <c r="I718" s="24">
        <f t="shared" si="183"/>
        <v>1930.0416666666131</v>
      </c>
      <c r="J718" s="15">
        <v>3.29</v>
      </c>
      <c r="K718" s="24">
        <f t="shared" si="173"/>
        <v>399.23547368421055</v>
      </c>
      <c r="L718" s="24">
        <f t="shared" si="174"/>
        <v>17.852501052631581</v>
      </c>
      <c r="M718" s="23">
        <f t="shared" si="184"/>
        <v>8637.1419416164063</v>
      </c>
      <c r="N718" s="24">
        <f t="shared" si="175"/>
        <v>28.632410526315791</v>
      </c>
      <c r="O718" s="23">
        <f t="shared" si="176"/>
        <v>619.43942897727982</v>
      </c>
      <c r="P718" s="42">
        <f t="shared" si="170"/>
        <v>22.31072429433685</v>
      </c>
      <c r="Q718" s="25"/>
      <c r="R718" s="41">
        <f t="shared" si="171"/>
        <v>26.898469896328542</v>
      </c>
      <c r="S718" s="41"/>
      <c r="T718" s="40">
        <f t="shared" si="172"/>
        <v>-1.0822635497041017E-4</v>
      </c>
      <c r="U718" s="15">
        <f t="shared" si="177"/>
        <v>1.0023895841277941</v>
      </c>
      <c r="V718" s="15">
        <f t="shared" si="185"/>
        <v>8.6612971513859858</v>
      </c>
      <c r="W718" s="13">
        <f t="shared" si="178"/>
        <v>1.9211684678503316E-2</v>
      </c>
      <c r="X718" s="13">
        <f t="shared" si="179"/>
        <v>6.1099191151374077E-2</v>
      </c>
      <c r="Y718" s="13">
        <f t="shared" si="180"/>
        <v>-4.1887506472870761E-2</v>
      </c>
      <c r="AB718" s="39"/>
      <c r="AC718" s="39"/>
    </row>
    <row r="719" spans="1:29">
      <c r="A719" s="60">
        <v>1930.02</v>
      </c>
      <c r="B719" s="61">
        <f t="shared" si="181"/>
        <v>1930</v>
      </c>
      <c r="C719" s="61">
        <v>2</v>
      </c>
      <c r="D719" s="59">
        <f t="shared" si="182"/>
        <v>10990</v>
      </c>
      <c r="E719" s="26">
        <v>23.07</v>
      </c>
      <c r="F719" s="24">
        <v>0.97170000000000001</v>
      </c>
      <c r="G719" s="26">
        <v>1.5029999999999999</v>
      </c>
      <c r="H719" s="26">
        <v>17</v>
      </c>
      <c r="I719" s="24">
        <f t="shared" si="183"/>
        <v>1930.1249999999463</v>
      </c>
      <c r="J719" s="15">
        <f>J718*11/12+J730*1/12</f>
        <v>3.2941666666666665</v>
      </c>
      <c r="K719" s="24">
        <f t="shared" si="173"/>
        <v>426.74071764705889</v>
      </c>
      <c r="L719" s="24">
        <f t="shared" si="174"/>
        <v>17.974163647058823</v>
      </c>
      <c r="M719" s="23">
        <f t="shared" si="184"/>
        <v>9264.6007463814458</v>
      </c>
      <c r="N719" s="24">
        <f t="shared" si="175"/>
        <v>27.801963529411768</v>
      </c>
      <c r="O719" s="23">
        <f t="shared" si="176"/>
        <v>603.58452196841404</v>
      </c>
      <c r="P719" s="42">
        <f t="shared" si="170"/>
        <v>23.697117749335877</v>
      </c>
      <c r="Q719" s="25"/>
      <c r="R719" s="41">
        <f t="shared" si="171"/>
        <v>28.533590991681276</v>
      </c>
      <c r="S719" s="41"/>
      <c r="T719" s="40">
        <f t="shared" si="172"/>
        <v>-4.3688622144010675E-3</v>
      </c>
      <c r="U719" s="15">
        <f t="shared" si="177"/>
        <v>1.0023931255535405</v>
      </c>
      <c r="V719" s="15">
        <f t="shared" si="185"/>
        <v>8.7330646028179011</v>
      </c>
      <c r="W719" s="13">
        <f t="shared" si="178"/>
        <v>1.1135166996763424E-2</v>
      </c>
      <c r="X719" s="13">
        <f t="shared" si="179"/>
        <v>5.9863107018888639E-2</v>
      </c>
      <c r="Y719" s="13">
        <f t="shared" si="180"/>
        <v>-4.8727940022125216E-2</v>
      </c>
      <c r="AB719" s="39"/>
      <c r="AC719" s="39"/>
    </row>
    <row r="720" spans="1:29">
      <c r="A720" s="60">
        <v>1930.03</v>
      </c>
      <c r="B720" s="61">
        <f t="shared" si="181"/>
        <v>1930</v>
      </c>
      <c r="C720" s="61">
        <v>3</v>
      </c>
      <c r="D720" s="59">
        <f t="shared" si="182"/>
        <v>11018</v>
      </c>
      <c r="E720" s="26">
        <v>23.94</v>
      </c>
      <c r="F720" s="24">
        <v>0.97250000000000003</v>
      </c>
      <c r="G720" s="26">
        <v>1.45</v>
      </c>
      <c r="H720" s="26">
        <v>16.899999999999999</v>
      </c>
      <c r="I720" s="24">
        <f t="shared" si="183"/>
        <v>1930.2083333332796</v>
      </c>
      <c r="J720" s="15">
        <f>J718*10/12+J730*2/12</f>
        <v>3.2983333333333333</v>
      </c>
      <c r="K720" s="24">
        <f t="shared" si="173"/>
        <v>445.45398816568058</v>
      </c>
      <c r="L720" s="24">
        <f t="shared" si="174"/>
        <v>18.095405325443792</v>
      </c>
      <c r="M720" s="23">
        <f t="shared" si="184"/>
        <v>9703.6062855154414</v>
      </c>
      <c r="N720" s="24">
        <f t="shared" si="175"/>
        <v>26.980295857988171</v>
      </c>
      <c r="O720" s="23">
        <f t="shared" si="176"/>
        <v>587.72886858802792</v>
      </c>
      <c r="P720" s="42">
        <f t="shared" si="170"/>
        <v>24.586607792668843</v>
      </c>
      <c r="Q720" s="25"/>
      <c r="R720" s="41">
        <f t="shared" si="171"/>
        <v>29.568429499384287</v>
      </c>
      <c r="S720" s="41"/>
      <c r="T720" s="40">
        <f t="shared" si="172"/>
        <v>-7.5243722051967915E-3</v>
      </c>
      <c r="U720" s="15">
        <f t="shared" si="177"/>
        <v>1.0023966669604922</v>
      </c>
      <c r="V720" s="15">
        <f t="shared" si="185"/>
        <v>8.8057625259735879</v>
      </c>
      <c r="W720" s="13">
        <f t="shared" si="178"/>
        <v>6.3205244586239662E-3</v>
      </c>
      <c r="X720" s="13">
        <f t="shared" si="179"/>
        <v>5.938187845837839E-2</v>
      </c>
      <c r="Y720" s="13">
        <f t="shared" si="180"/>
        <v>-5.3061353999754424E-2</v>
      </c>
      <c r="AB720" s="39"/>
      <c r="AC720" s="39"/>
    </row>
    <row r="721" spans="1:29">
      <c r="A721" s="60">
        <v>1930.04</v>
      </c>
      <c r="B721" s="61">
        <f t="shared" si="181"/>
        <v>1930</v>
      </c>
      <c r="C721" s="61">
        <v>4</v>
      </c>
      <c r="D721" s="59">
        <f t="shared" si="182"/>
        <v>11049</v>
      </c>
      <c r="E721" s="26">
        <v>25.46</v>
      </c>
      <c r="F721" s="24">
        <v>0.97330000000000005</v>
      </c>
      <c r="G721" s="26">
        <v>1.397</v>
      </c>
      <c r="H721" s="26">
        <v>17</v>
      </c>
      <c r="I721" s="24">
        <f t="shared" si="183"/>
        <v>1930.2916666666129</v>
      </c>
      <c r="J721" s="15">
        <f>J718*9/12+J730*3/12</f>
        <v>3.3024999999999998</v>
      </c>
      <c r="K721" s="24">
        <f t="shared" si="173"/>
        <v>470.9500941176471</v>
      </c>
      <c r="L721" s="24">
        <f t="shared" si="174"/>
        <v>18.003759882352945</v>
      </c>
      <c r="M721" s="23">
        <f t="shared" si="184"/>
        <v>10291.686380716383</v>
      </c>
      <c r="N721" s="24">
        <f t="shared" si="175"/>
        <v>25.841212941176472</v>
      </c>
      <c r="O721" s="23">
        <f t="shared" si="176"/>
        <v>564.70879316028231</v>
      </c>
      <c r="P721" s="42">
        <f t="shared" si="170"/>
        <v>25.843436862018308</v>
      </c>
      <c r="Q721" s="25"/>
      <c r="R721" s="41">
        <f t="shared" si="171"/>
        <v>31.040920119317029</v>
      </c>
      <c r="S721" s="41"/>
      <c r="T721" s="40">
        <f t="shared" si="172"/>
        <v>-1.1914769695241925E-2</v>
      </c>
      <c r="U721" s="15">
        <f t="shared" si="177"/>
        <v>1.0024002083486547</v>
      </c>
      <c r="V721" s="15">
        <f t="shared" si="185"/>
        <v>8.7749442589869329</v>
      </c>
      <c r="W721" s="13">
        <f t="shared" si="178"/>
        <v>1.8327063012248956E-3</v>
      </c>
      <c r="X721" s="13">
        <f t="shared" si="179"/>
        <v>6.0148981425597992E-2</v>
      </c>
      <c r="Y721" s="13">
        <f t="shared" si="180"/>
        <v>-5.8316275124373096E-2</v>
      </c>
      <c r="AB721" s="39"/>
      <c r="AC721" s="39"/>
    </row>
    <row r="722" spans="1:29">
      <c r="A722" s="60">
        <v>1930.05</v>
      </c>
      <c r="B722" s="61">
        <f t="shared" si="181"/>
        <v>1930</v>
      </c>
      <c r="C722" s="61">
        <v>5</v>
      </c>
      <c r="D722" s="59">
        <f t="shared" si="182"/>
        <v>11079</v>
      </c>
      <c r="E722" s="26">
        <v>23.94</v>
      </c>
      <c r="F722" s="24">
        <v>0.97419999999999995</v>
      </c>
      <c r="G722" s="26">
        <v>1.343</v>
      </c>
      <c r="H722" s="26">
        <v>16.899999999999999</v>
      </c>
      <c r="I722" s="24">
        <f t="shared" si="183"/>
        <v>1930.3749999999461</v>
      </c>
      <c r="J722" s="15">
        <f>J718*8/12+J730*4/12</f>
        <v>3.3066666666666666</v>
      </c>
      <c r="K722" s="24">
        <f t="shared" si="173"/>
        <v>445.45398816568058</v>
      </c>
      <c r="L722" s="24">
        <f t="shared" si="174"/>
        <v>18.127037396449708</v>
      </c>
      <c r="M722" s="23">
        <f t="shared" si="184"/>
        <v>9767.5301113385594</v>
      </c>
      <c r="N722" s="24">
        <f t="shared" si="175"/>
        <v>24.98933609467456</v>
      </c>
      <c r="O722" s="23">
        <f t="shared" si="176"/>
        <v>547.94456723173278</v>
      </c>
      <c r="P722" s="42">
        <f t="shared" si="170"/>
        <v>24.309760633908169</v>
      </c>
      <c r="Q722" s="25"/>
      <c r="R722" s="41">
        <f t="shared" si="171"/>
        <v>29.174802108989002</v>
      </c>
      <c r="S722" s="41"/>
      <c r="T722" s="40">
        <f t="shared" si="172"/>
        <v>-1.153398331430807E-2</v>
      </c>
      <c r="U722" s="15">
        <f t="shared" si="177"/>
        <v>1.0024037497180343</v>
      </c>
      <c r="V722" s="15">
        <f t="shared" si="185"/>
        <v>8.8480533259619936</v>
      </c>
      <c r="W722" s="13">
        <f t="shared" si="178"/>
        <v>-7.2291765565829502E-3</v>
      </c>
      <c r="X722" s="13">
        <f t="shared" si="179"/>
        <v>5.9663488081115545E-2</v>
      </c>
      <c r="Y722" s="13">
        <f t="shared" si="180"/>
        <v>-6.6892664637698496E-2</v>
      </c>
      <c r="AB722" s="39"/>
      <c r="AC722" s="39"/>
    </row>
    <row r="723" spans="1:29">
      <c r="A723" s="60">
        <v>1930.06</v>
      </c>
      <c r="B723" s="61">
        <f t="shared" si="181"/>
        <v>1930</v>
      </c>
      <c r="C723" s="61">
        <v>6</v>
      </c>
      <c r="D723" s="59">
        <f t="shared" si="182"/>
        <v>11110</v>
      </c>
      <c r="E723" s="26">
        <v>21.52</v>
      </c>
      <c r="F723" s="24">
        <v>0.97499999999999998</v>
      </c>
      <c r="G723" s="26">
        <v>1.29</v>
      </c>
      <c r="H723" s="26">
        <v>16.8</v>
      </c>
      <c r="I723" s="24">
        <f t="shared" si="183"/>
        <v>1930.4583333332794</v>
      </c>
      <c r="J723" s="15">
        <f>J718*7/12+J730*5/12</f>
        <v>3.3108333333333331</v>
      </c>
      <c r="K723" s="24">
        <f t="shared" si="173"/>
        <v>402.80828571428572</v>
      </c>
      <c r="L723" s="24">
        <f t="shared" si="174"/>
        <v>18.249910714285715</v>
      </c>
      <c r="M723" s="23">
        <f t="shared" si="184"/>
        <v>8865.7793564183994</v>
      </c>
      <c r="N723" s="24">
        <f t="shared" si="175"/>
        <v>24.146035714285716</v>
      </c>
      <c r="O723" s="23">
        <f t="shared" si="176"/>
        <v>531.45238707154908</v>
      </c>
      <c r="P723" s="42">
        <f t="shared" si="170"/>
        <v>21.86689933338948</v>
      </c>
      <c r="Q723" s="25"/>
      <c r="R723" s="41">
        <f t="shared" si="171"/>
        <v>26.235846681571928</v>
      </c>
      <c r="S723" s="41"/>
      <c r="T723" s="40">
        <f t="shared" si="172"/>
        <v>-8.9774380694718908E-3</v>
      </c>
      <c r="U723" s="15">
        <f t="shared" si="177"/>
        <v>1.0024072910686364</v>
      </c>
      <c r="V723" s="15">
        <f t="shared" si="185"/>
        <v>8.92211541398067</v>
      </c>
      <c r="W723" s="13">
        <f t="shared" si="178"/>
        <v>-6.6933246127227619E-3</v>
      </c>
      <c r="X723" s="13">
        <f t="shared" si="179"/>
        <v>5.8418848065048268E-2</v>
      </c>
      <c r="Y723" s="13">
        <f t="shared" si="180"/>
        <v>-6.511217267777103E-2</v>
      </c>
      <c r="AB723" s="39"/>
      <c r="AC723" s="39"/>
    </row>
    <row r="724" spans="1:29">
      <c r="A724" s="60">
        <v>1930.07</v>
      </c>
      <c r="B724" s="61">
        <f t="shared" si="181"/>
        <v>1930</v>
      </c>
      <c r="C724" s="61">
        <v>7</v>
      </c>
      <c r="D724" s="59">
        <f t="shared" si="182"/>
        <v>11140</v>
      </c>
      <c r="E724" s="26">
        <v>21.06</v>
      </c>
      <c r="F724" s="24">
        <v>0.9758</v>
      </c>
      <c r="G724" s="26">
        <v>1.2370000000000001</v>
      </c>
      <c r="H724" s="26">
        <v>16.600000000000001</v>
      </c>
      <c r="I724" s="24">
        <f t="shared" si="183"/>
        <v>1930.5416666666126</v>
      </c>
      <c r="J724" s="15">
        <f>J718*6/12+J730*6/12</f>
        <v>3.3150000000000004</v>
      </c>
      <c r="K724" s="24">
        <f t="shared" si="173"/>
        <v>398.94744578313254</v>
      </c>
      <c r="L724" s="24">
        <f t="shared" si="174"/>
        <v>18.484943855421687</v>
      </c>
      <c r="M724" s="23">
        <f t="shared" si="184"/>
        <v>8814.706916037956</v>
      </c>
      <c r="N724" s="24">
        <f t="shared" si="175"/>
        <v>23.432953012048195</v>
      </c>
      <c r="O724" s="23">
        <f t="shared" si="176"/>
        <v>517.74892949377738</v>
      </c>
      <c r="P724" s="42">
        <f t="shared" si="170"/>
        <v>21.548797592546645</v>
      </c>
      <c r="Q724" s="25"/>
      <c r="R724" s="41">
        <f t="shared" si="171"/>
        <v>25.853225798800086</v>
      </c>
      <c r="S724" s="41"/>
      <c r="T724" s="40">
        <f t="shared" si="172"/>
        <v>-9.0462645397373503E-3</v>
      </c>
      <c r="U724" s="15">
        <f t="shared" si="177"/>
        <v>1.002410832400467</v>
      </c>
      <c r="V724" s="15">
        <f t="shared" si="185"/>
        <v>9.0513476817991254</v>
      </c>
      <c r="W724" s="13">
        <f t="shared" si="178"/>
        <v>-1.6231278533328508E-3</v>
      </c>
      <c r="X724" s="13">
        <f t="shared" si="179"/>
        <v>5.8040156060954695E-2</v>
      </c>
      <c r="Y724" s="13">
        <f t="shared" si="180"/>
        <v>-5.9663283914287546E-2</v>
      </c>
      <c r="AB724" s="39"/>
      <c r="AC724" s="39"/>
    </row>
    <row r="725" spans="1:29">
      <c r="A725" s="60">
        <v>1930.08</v>
      </c>
      <c r="B725" s="61">
        <f t="shared" si="181"/>
        <v>1930</v>
      </c>
      <c r="C725" s="61">
        <v>8</v>
      </c>
      <c r="D725" s="59">
        <f t="shared" si="182"/>
        <v>11171</v>
      </c>
      <c r="E725" s="26">
        <v>20.79</v>
      </c>
      <c r="F725" s="24">
        <v>0.97670000000000001</v>
      </c>
      <c r="G725" s="26">
        <v>1.1830000000000001</v>
      </c>
      <c r="H725" s="26">
        <v>16.5</v>
      </c>
      <c r="I725" s="24">
        <f t="shared" si="183"/>
        <v>1930.6249999999459</v>
      </c>
      <c r="J725" s="15">
        <f>J718*5/12+J730*7/12</f>
        <v>3.3191666666666668</v>
      </c>
      <c r="K725" s="24">
        <f t="shared" si="173"/>
        <v>396.21960000000001</v>
      </c>
      <c r="L725" s="24">
        <f t="shared" si="174"/>
        <v>18.614126181818186</v>
      </c>
      <c r="M725" s="23">
        <f t="shared" si="184"/>
        <v>8788.7085321216728</v>
      </c>
      <c r="N725" s="24">
        <f t="shared" si="175"/>
        <v>22.545829090909095</v>
      </c>
      <c r="O725" s="23">
        <f t="shared" si="176"/>
        <v>500.09822960557671</v>
      </c>
      <c r="P725" s="42">
        <f t="shared" si="170"/>
        <v>21.300602241118153</v>
      </c>
      <c r="Q725" s="25"/>
      <c r="R725" s="41">
        <f t="shared" si="171"/>
        <v>25.558473871970445</v>
      </c>
      <c r="S725" s="41"/>
      <c r="T725" s="40">
        <f t="shared" si="172"/>
        <v>-6.7573794012129387E-3</v>
      </c>
      <c r="U725" s="15">
        <f t="shared" si="177"/>
        <v>1.0024143737135318</v>
      </c>
      <c r="V725" s="15">
        <f t="shared" si="185"/>
        <v>9.1281578668707741</v>
      </c>
      <c r="W725" s="13">
        <f t="shared" si="178"/>
        <v>1.2925554373268699E-3</v>
      </c>
      <c r="X725" s="13">
        <f t="shared" si="179"/>
        <v>5.7534360710560062E-2</v>
      </c>
      <c r="Y725" s="13">
        <f t="shared" si="180"/>
        <v>-5.6241805273233192E-2</v>
      </c>
      <c r="AB725" s="39"/>
      <c r="AC725" s="39"/>
    </row>
    <row r="726" spans="1:29">
      <c r="A726" s="60">
        <v>1930.09</v>
      </c>
      <c r="B726" s="61">
        <f t="shared" si="181"/>
        <v>1930</v>
      </c>
      <c r="C726" s="61">
        <v>9</v>
      </c>
      <c r="D726" s="59">
        <f t="shared" si="182"/>
        <v>11202</v>
      </c>
      <c r="E726" s="26">
        <v>20.78</v>
      </c>
      <c r="F726" s="24">
        <v>0.97750000000000004</v>
      </c>
      <c r="G726" s="26">
        <v>1.1299999999999999</v>
      </c>
      <c r="H726" s="26">
        <v>16.600000000000001</v>
      </c>
      <c r="I726" s="24">
        <f t="shared" si="183"/>
        <v>1930.7083333332791</v>
      </c>
      <c r="J726" s="15">
        <f>J718*4/12+J730*8/12</f>
        <v>3.3233333333333333</v>
      </c>
      <c r="K726" s="24">
        <f t="shared" si="173"/>
        <v>393.64330120481929</v>
      </c>
      <c r="L726" s="24">
        <f t="shared" si="174"/>
        <v>18.517147590361446</v>
      </c>
      <c r="M726" s="23">
        <f t="shared" si="184"/>
        <v>8765.7906314145839</v>
      </c>
      <c r="N726" s="24">
        <f t="shared" si="175"/>
        <v>21.406012048192771</v>
      </c>
      <c r="O726" s="23">
        <f t="shared" si="176"/>
        <v>476.67677639549947</v>
      </c>
      <c r="P726" s="42">
        <f t="shared" si="170"/>
        <v>21.072581788447309</v>
      </c>
      <c r="Q726" s="25"/>
      <c r="R726" s="41">
        <f t="shared" si="171"/>
        <v>25.290051551861236</v>
      </c>
      <c r="S726" s="41"/>
      <c r="T726" s="40">
        <f t="shared" si="172"/>
        <v>-4.2387408222914827E-3</v>
      </c>
      <c r="U726" s="15">
        <f t="shared" si="177"/>
        <v>1.0024179150078369</v>
      </c>
      <c r="V726" s="15">
        <f t="shared" si="185"/>
        <v>9.0950749847035528</v>
      </c>
      <c r="W726" s="13">
        <f t="shared" si="178"/>
        <v>6.2252390717274508E-3</v>
      </c>
      <c r="X726" s="13">
        <f t="shared" si="179"/>
        <v>5.8304895814562441E-2</v>
      </c>
      <c r="Y726" s="13">
        <f t="shared" si="180"/>
        <v>-5.207965674283499E-2</v>
      </c>
      <c r="AB726" s="39"/>
      <c r="AC726" s="39"/>
    </row>
    <row r="727" spans="1:29">
      <c r="A727" s="60">
        <v>1930.1</v>
      </c>
      <c r="B727" s="61">
        <f t="shared" si="181"/>
        <v>1930</v>
      </c>
      <c r="C727" s="61">
        <v>10</v>
      </c>
      <c r="D727" s="59">
        <f t="shared" si="182"/>
        <v>11232</v>
      </c>
      <c r="E727" s="26">
        <v>17.920000000000002</v>
      </c>
      <c r="F727" s="24">
        <v>0.97829999999999995</v>
      </c>
      <c r="G727" s="26">
        <v>1.077</v>
      </c>
      <c r="H727" s="26">
        <v>16.5</v>
      </c>
      <c r="I727" s="24">
        <f t="shared" si="183"/>
        <v>1930.7916666666124</v>
      </c>
      <c r="J727" s="15">
        <f>J718*3/12+J730*9/12</f>
        <v>3.3275000000000001</v>
      </c>
      <c r="K727" s="24">
        <f t="shared" si="173"/>
        <v>341.52261818181825</v>
      </c>
      <c r="L727" s="24">
        <f t="shared" si="174"/>
        <v>18.644619272727276</v>
      </c>
      <c r="M727" s="23">
        <f t="shared" si="184"/>
        <v>7639.7472705588489</v>
      </c>
      <c r="N727" s="24">
        <f t="shared" si="175"/>
        <v>20.52566181818182</v>
      </c>
      <c r="O727" s="23">
        <f t="shared" si="176"/>
        <v>459.1522215620468</v>
      </c>
      <c r="P727" s="42">
        <f t="shared" si="170"/>
        <v>18.214870154658634</v>
      </c>
      <c r="Q727" s="25"/>
      <c r="R727" s="41">
        <f t="shared" si="171"/>
        <v>21.88111820763574</v>
      </c>
      <c r="S727" s="41"/>
      <c r="T727" s="40">
        <f t="shared" si="172"/>
        <v>3.0636907081037709E-3</v>
      </c>
      <c r="U727" s="15">
        <f t="shared" si="177"/>
        <v>1.0024214562833882</v>
      </c>
      <c r="V727" s="15">
        <f t="shared" si="185"/>
        <v>9.1723210490852978</v>
      </c>
      <c r="W727" s="13">
        <f t="shared" si="178"/>
        <v>2.164134629405412E-2</v>
      </c>
      <c r="X727" s="13">
        <f t="shared" si="179"/>
        <v>5.7794849026483686E-2</v>
      </c>
      <c r="Y727" s="13">
        <f t="shared" si="180"/>
        <v>-3.6153502732429565E-2</v>
      </c>
      <c r="AB727" s="39"/>
      <c r="AC727" s="39"/>
    </row>
    <row r="728" spans="1:29">
      <c r="A728" s="60">
        <v>1930.11</v>
      </c>
      <c r="B728" s="61">
        <f t="shared" si="181"/>
        <v>1930</v>
      </c>
      <c r="C728" s="61">
        <v>11</v>
      </c>
      <c r="D728" s="59">
        <f t="shared" si="182"/>
        <v>11263</v>
      </c>
      <c r="E728" s="26">
        <v>16.62</v>
      </c>
      <c r="F728" s="24">
        <v>0.97919999999999996</v>
      </c>
      <c r="G728" s="26">
        <v>1.0229999999999999</v>
      </c>
      <c r="H728" s="26">
        <v>16.399999999999999</v>
      </c>
      <c r="I728" s="24">
        <f t="shared" si="183"/>
        <v>1930.8749999999457</v>
      </c>
      <c r="J728" s="15">
        <f>J718*2/12+J730*10/12</f>
        <v>3.3316666666666666</v>
      </c>
      <c r="K728" s="24">
        <f t="shared" si="173"/>
        <v>318.67836585365865</v>
      </c>
      <c r="L728" s="24">
        <f t="shared" si="174"/>
        <v>18.77556292682927</v>
      </c>
      <c r="M728" s="23">
        <f t="shared" si="184"/>
        <v>7163.7292088497461</v>
      </c>
      <c r="N728" s="24">
        <f t="shared" si="175"/>
        <v>19.615401219512197</v>
      </c>
      <c r="O728" s="23">
        <f t="shared" si="176"/>
        <v>440.94434299959613</v>
      </c>
      <c r="P728" s="42">
        <f t="shared" si="170"/>
        <v>16.939711377775168</v>
      </c>
      <c r="Q728" s="25"/>
      <c r="R728" s="41">
        <f t="shared" si="171"/>
        <v>20.377938385497828</v>
      </c>
      <c r="S728" s="41"/>
      <c r="T728" s="40">
        <f t="shared" si="172"/>
        <v>7.0525206827529857E-3</v>
      </c>
      <c r="U728" s="15">
        <f t="shared" si="177"/>
        <v>1.0024249975401915</v>
      </c>
      <c r="V728" s="15">
        <f t="shared" si="185"/>
        <v>9.2505956395199505</v>
      </c>
      <c r="W728" s="13">
        <f t="shared" si="178"/>
        <v>3.1128960962345964E-2</v>
      </c>
      <c r="X728" s="13">
        <f t="shared" si="179"/>
        <v>5.7279103473887094E-2</v>
      </c>
      <c r="Y728" s="13">
        <f t="shared" si="180"/>
        <v>-2.615014251154113E-2</v>
      </c>
      <c r="AB728" s="39"/>
      <c r="AC728" s="39"/>
    </row>
    <row r="729" spans="1:29">
      <c r="A729" s="60">
        <v>1930.12</v>
      </c>
      <c r="B729" s="61">
        <f t="shared" si="181"/>
        <v>1930</v>
      </c>
      <c r="C729" s="61">
        <v>12</v>
      </c>
      <c r="D729" s="59">
        <f t="shared" si="182"/>
        <v>11293</v>
      </c>
      <c r="E729" s="26">
        <v>15.51</v>
      </c>
      <c r="F729" s="24">
        <v>0.98</v>
      </c>
      <c r="G729" s="26">
        <v>0.97</v>
      </c>
      <c r="H729" s="26">
        <v>16.100000000000001</v>
      </c>
      <c r="I729" s="24">
        <f t="shared" si="183"/>
        <v>1930.9583333332789</v>
      </c>
      <c r="J729" s="15">
        <f>J718*1/12+J730*11/12</f>
        <v>3.3358333333333325</v>
      </c>
      <c r="K729" s="24">
        <f t="shared" si="173"/>
        <v>302.93631055900624</v>
      </c>
      <c r="L729" s="24">
        <f t="shared" si="174"/>
        <v>19.141043478260869</v>
      </c>
      <c r="M729" s="23">
        <f t="shared" si="184"/>
        <v>6845.7124836507783</v>
      </c>
      <c r="N729" s="24">
        <f t="shared" si="175"/>
        <v>18.945726708074535</v>
      </c>
      <c r="O729" s="23">
        <f t="shared" si="176"/>
        <v>428.13288904843677</v>
      </c>
      <c r="P729" s="42">
        <f t="shared" si="170"/>
        <v>16.055001856531327</v>
      </c>
      <c r="Q729" s="25"/>
      <c r="R729" s="41">
        <f t="shared" si="171"/>
        <v>19.349603578733877</v>
      </c>
      <c r="S729" s="41"/>
      <c r="T729" s="40">
        <f t="shared" si="172"/>
        <v>1.0454922060588345E-2</v>
      </c>
      <c r="U729" s="15">
        <f t="shared" si="177"/>
        <v>1.0024285387782521</v>
      </c>
      <c r="V729" s="15">
        <f t="shared" si="185"/>
        <v>9.4458176586045894</v>
      </c>
      <c r="W729" s="13">
        <f t="shared" si="178"/>
        <v>3.1307554402851601E-2</v>
      </c>
      <c r="X729" s="13">
        <f t="shared" si="179"/>
        <v>5.4702821402978552E-2</v>
      </c>
      <c r="Y729" s="13">
        <f t="shared" si="180"/>
        <v>-2.3395267000126951E-2</v>
      </c>
      <c r="AB729" s="39"/>
      <c r="AC729" s="39"/>
    </row>
    <row r="730" spans="1:29">
      <c r="A730" s="60">
        <v>1931.01</v>
      </c>
      <c r="B730" s="61">
        <f t="shared" si="181"/>
        <v>1931</v>
      </c>
      <c r="C730" s="61">
        <v>1</v>
      </c>
      <c r="D730" s="59">
        <f t="shared" si="182"/>
        <v>11324</v>
      </c>
      <c r="E730" s="26">
        <v>15.98</v>
      </c>
      <c r="F730" s="24">
        <v>0.9667</v>
      </c>
      <c r="G730" s="26">
        <v>0.94</v>
      </c>
      <c r="H730" s="26">
        <v>15.9</v>
      </c>
      <c r="I730" s="24">
        <f t="shared" si="183"/>
        <v>1931.0416666666122</v>
      </c>
      <c r="J730" s="15">
        <v>3.34</v>
      </c>
      <c r="K730" s="24">
        <f t="shared" si="173"/>
        <v>316.04218867924533</v>
      </c>
      <c r="L730" s="24">
        <f t="shared" si="174"/>
        <v>19.118772452830189</v>
      </c>
      <c r="M730" s="23">
        <f t="shared" si="184"/>
        <v>7177.8809017437115</v>
      </c>
      <c r="N730" s="24">
        <f t="shared" si="175"/>
        <v>18.590716981132076</v>
      </c>
      <c r="O730" s="23">
        <f t="shared" si="176"/>
        <v>422.22828833786531</v>
      </c>
      <c r="P730" s="42">
        <f t="shared" si="170"/>
        <v>16.705478731547608</v>
      </c>
      <c r="Q730" s="25"/>
      <c r="R730" s="41">
        <f t="shared" si="171"/>
        <v>20.167540874417732</v>
      </c>
      <c r="S730" s="41"/>
      <c r="T730" s="40">
        <f t="shared" si="172"/>
        <v>8.8063099543580631E-3</v>
      </c>
      <c r="U730" s="15">
        <f t="shared" si="177"/>
        <v>1.0003975293854486</v>
      </c>
      <c r="V730" s="15">
        <f t="shared" si="185"/>
        <v>9.5878610571447194</v>
      </c>
      <c r="W730" s="13">
        <f t="shared" si="178"/>
        <v>2.717211210930448E-2</v>
      </c>
      <c r="X730" s="13">
        <f t="shared" si="179"/>
        <v>5.350778743929574E-2</v>
      </c>
      <c r="Y730" s="13">
        <f t="shared" si="180"/>
        <v>-2.6335675329991259E-2</v>
      </c>
      <c r="AB730" s="39"/>
      <c r="AC730" s="39"/>
    </row>
    <row r="731" spans="1:29">
      <c r="A731" s="60">
        <v>1931.02</v>
      </c>
      <c r="B731" s="61">
        <f t="shared" si="181"/>
        <v>1931</v>
      </c>
      <c r="C731" s="61">
        <v>2</v>
      </c>
      <c r="D731" s="59">
        <f t="shared" si="182"/>
        <v>11355</v>
      </c>
      <c r="E731" s="26">
        <v>17.2</v>
      </c>
      <c r="F731" s="24">
        <v>0.95330000000000004</v>
      </c>
      <c r="G731" s="26">
        <v>0.91</v>
      </c>
      <c r="H731" s="26">
        <v>15.7</v>
      </c>
      <c r="I731" s="24">
        <f t="shared" si="183"/>
        <v>1931.1249999999454</v>
      </c>
      <c r="J731" s="15">
        <f>J730*11/12+J742*1/12</f>
        <v>3.3683333333333327</v>
      </c>
      <c r="K731" s="24">
        <f t="shared" si="173"/>
        <v>344.50394904458602</v>
      </c>
      <c r="L731" s="24">
        <f t="shared" si="174"/>
        <v>19.093931082802552</v>
      </c>
      <c r="M731" s="23">
        <f t="shared" si="184"/>
        <v>7860.4362614023221</v>
      </c>
      <c r="N731" s="24">
        <f t="shared" si="175"/>
        <v>18.226662420382169</v>
      </c>
      <c r="O731" s="23">
        <f t="shared" si="176"/>
        <v>415.87191848116936</v>
      </c>
      <c r="P731" s="42">
        <f t="shared" si="170"/>
        <v>18.161492436976083</v>
      </c>
      <c r="Q731" s="25"/>
      <c r="R731" s="41">
        <f t="shared" si="171"/>
        <v>21.955007167462465</v>
      </c>
      <c r="S731" s="41"/>
      <c r="T731" s="40">
        <f t="shared" si="172"/>
        <v>5.6344747348846883E-3</v>
      </c>
      <c r="U731" s="15">
        <f t="shared" si="177"/>
        <v>1.000424322533243</v>
      </c>
      <c r="V731" s="15">
        <f t="shared" si="185"/>
        <v>9.7138594246605532</v>
      </c>
      <c r="W731" s="13">
        <f t="shared" si="178"/>
        <v>1.1904383362798976E-2</v>
      </c>
      <c r="X731" s="13">
        <f t="shared" si="179"/>
        <v>5.1901915980160584E-2</v>
      </c>
      <c r="Y731" s="13">
        <f t="shared" si="180"/>
        <v>-3.9997532617361609E-2</v>
      </c>
      <c r="AB731" s="39"/>
      <c r="AC731" s="39"/>
    </row>
    <row r="732" spans="1:29">
      <c r="A732" s="60">
        <v>1931.03</v>
      </c>
      <c r="B732" s="61">
        <f t="shared" si="181"/>
        <v>1931</v>
      </c>
      <c r="C732" s="61">
        <v>3</v>
      </c>
      <c r="D732" s="59">
        <f t="shared" si="182"/>
        <v>11383</v>
      </c>
      <c r="E732" s="26">
        <v>17.53</v>
      </c>
      <c r="F732" s="24">
        <v>0.94</v>
      </c>
      <c r="G732" s="26">
        <v>0.88</v>
      </c>
      <c r="H732" s="26">
        <v>15.6</v>
      </c>
      <c r="I732" s="24">
        <f t="shared" si="183"/>
        <v>1931.2083333332787</v>
      </c>
      <c r="J732" s="15">
        <f>J730*10/12+J742*2/12</f>
        <v>3.3966666666666665</v>
      </c>
      <c r="K732" s="24">
        <f t="shared" si="173"/>
        <v>353.36434615384621</v>
      </c>
      <c r="L732" s="24">
        <f t="shared" si="174"/>
        <v>18.948230769230769</v>
      </c>
      <c r="M732" s="23">
        <f t="shared" si="184"/>
        <v>8098.6290803079273</v>
      </c>
      <c r="N732" s="24">
        <f t="shared" si="175"/>
        <v>17.738769230769233</v>
      </c>
      <c r="O732" s="23">
        <f t="shared" si="176"/>
        <v>406.54840791049492</v>
      </c>
      <c r="P732" s="42">
        <f t="shared" si="170"/>
        <v>18.579561032791283</v>
      </c>
      <c r="Q732" s="25"/>
      <c r="R732" s="41">
        <f t="shared" si="171"/>
        <v>22.48922591637859</v>
      </c>
      <c r="S732" s="41"/>
      <c r="T732" s="40">
        <f t="shared" si="172"/>
        <v>4.0196372856970419E-3</v>
      </c>
      <c r="U732" s="15">
        <f t="shared" si="177"/>
        <v>1.0004511098145998</v>
      </c>
      <c r="V732" s="15">
        <f t="shared" si="185"/>
        <v>9.7802759855998271</v>
      </c>
      <c r="W732" s="13">
        <f t="shared" si="178"/>
        <v>9.3583552266789383E-3</v>
      </c>
      <c r="X732" s="13">
        <f t="shared" si="179"/>
        <v>5.0216361408996768E-2</v>
      </c>
      <c r="Y732" s="13">
        <f t="shared" si="180"/>
        <v>-4.085800618231783E-2</v>
      </c>
      <c r="AB732" s="39"/>
      <c r="AC732" s="39"/>
    </row>
    <row r="733" spans="1:29">
      <c r="A733" s="60">
        <v>1931.04</v>
      </c>
      <c r="B733" s="61">
        <f t="shared" si="181"/>
        <v>1931</v>
      </c>
      <c r="C733" s="61">
        <v>4</v>
      </c>
      <c r="D733" s="59">
        <f t="shared" si="182"/>
        <v>11414</v>
      </c>
      <c r="E733" s="26">
        <v>15.86</v>
      </c>
      <c r="F733" s="24">
        <v>0.92669999999999997</v>
      </c>
      <c r="G733" s="26">
        <v>0.85</v>
      </c>
      <c r="H733" s="26">
        <v>15.5</v>
      </c>
      <c r="I733" s="24">
        <f t="shared" si="183"/>
        <v>1931.2916666666119</v>
      </c>
      <c r="J733" s="15">
        <f>J730*9/12+J742*3/12</f>
        <v>3.4249999999999998</v>
      </c>
      <c r="K733" s="24">
        <f t="shared" si="173"/>
        <v>321.76358709677419</v>
      </c>
      <c r="L733" s="24">
        <f t="shared" si="174"/>
        <v>18.800650451612906</v>
      </c>
      <c r="M733" s="23">
        <f t="shared" si="184"/>
        <v>7410.2898698003546</v>
      </c>
      <c r="N733" s="24">
        <f t="shared" si="175"/>
        <v>17.244580645161289</v>
      </c>
      <c r="O733" s="23">
        <f t="shared" si="176"/>
        <v>397.14668280771127</v>
      </c>
      <c r="P733" s="42">
        <f t="shared" si="170"/>
        <v>16.872315331609659</v>
      </c>
      <c r="Q733" s="25"/>
      <c r="R733" s="41">
        <f t="shared" si="171"/>
        <v>20.459812584802663</v>
      </c>
      <c r="S733" s="41"/>
      <c r="T733" s="40">
        <f t="shared" si="172"/>
        <v>9.6311143517871234E-3</v>
      </c>
      <c r="U733" s="15">
        <f t="shared" si="177"/>
        <v>1.0004778912419263</v>
      </c>
      <c r="V733" s="15">
        <f t="shared" si="185"/>
        <v>9.8478149832095649</v>
      </c>
      <c r="W733" s="13">
        <f t="shared" si="178"/>
        <v>1.5031281808771224E-2</v>
      </c>
      <c r="X733" s="13">
        <f t="shared" si="179"/>
        <v>4.853613387295086E-2</v>
      </c>
      <c r="Y733" s="13">
        <f t="shared" si="180"/>
        <v>-3.3504852064179635E-2</v>
      </c>
      <c r="AB733" s="39"/>
      <c r="AC733" s="39"/>
    </row>
    <row r="734" spans="1:29">
      <c r="A734" s="60">
        <v>1931.05</v>
      </c>
      <c r="B734" s="61">
        <f t="shared" si="181"/>
        <v>1931</v>
      </c>
      <c r="C734" s="61">
        <v>5</v>
      </c>
      <c r="D734" s="59">
        <f t="shared" si="182"/>
        <v>11444</v>
      </c>
      <c r="E734" s="26">
        <v>14.33</v>
      </c>
      <c r="F734" s="24">
        <v>0.9133</v>
      </c>
      <c r="G734" s="26">
        <v>0.82</v>
      </c>
      <c r="H734" s="26">
        <v>15.3</v>
      </c>
      <c r="I734" s="24">
        <f t="shared" si="183"/>
        <v>1931.3749999999452</v>
      </c>
      <c r="J734" s="15">
        <f>J730*8/12+J742*4/12</f>
        <v>3.4533333333333331</v>
      </c>
      <c r="K734" s="24">
        <f t="shared" si="173"/>
        <v>294.5236470588236</v>
      </c>
      <c r="L734" s="24">
        <f t="shared" si="174"/>
        <v>18.771001176470588</v>
      </c>
      <c r="M734" s="23">
        <f t="shared" si="184"/>
        <v>6818.972788900719</v>
      </c>
      <c r="N734" s="24">
        <f t="shared" si="175"/>
        <v>16.853411764705882</v>
      </c>
      <c r="O734" s="23">
        <f t="shared" si="176"/>
        <v>390.19941988126925</v>
      </c>
      <c r="P734" s="42">
        <f t="shared" si="170"/>
        <v>15.401539999110112</v>
      </c>
      <c r="Q734" s="25"/>
      <c r="R734" s="41">
        <f t="shared" si="171"/>
        <v>18.720726910122245</v>
      </c>
      <c r="S734" s="41"/>
      <c r="T734" s="40">
        <f t="shared" si="172"/>
        <v>1.5929703538700615E-2</v>
      </c>
      <c r="U734" s="15">
        <f t="shared" si="177"/>
        <v>1.0005046668276012</v>
      </c>
      <c r="V734" s="15">
        <f t="shared" si="185"/>
        <v>9.9813122941178651</v>
      </c>
      <c r="W734" s="13">
        <f t="shared" si="178"/>
        <v>2.1161915537703635E-2</v>
      </c>
      <c r="X734" s="13">
        <f t="shared" si="179"/>
        <v>4.6179312085233848E-2</v>
      </c>
      <c r="Y734" s="13">
        <f t="shared" si="180"/>
        <v>-2.5017396547530213E-2</v>
      </c>
      <c r="AB734" s="39"/>
      <c r="AC734" s="39"/>
    </row>
    <row r="735" spans="1:29">
      <c r="A735" s="60">
        <v>1931.06</v>
      </c>
      <c r="B735" s="61">
        <f t="shared" si="181"/>
        <v>1931</v>
      </c>
      <c r="C735" s="61">
        <v>6</v>
      </c>
      <c r="D735" s="59">
        <f t="shared" si="182"/>
        <v>11475</v>
      </c>
      <c r="E735" s="26">
        <v>13.87</v>
      </c>
      <c r="F735" s="24">
        <v>0.9</v>
      </c>
      <c r="G735" s="26">
        <v>0.79</v>
      </c>
      <c r="H735" s="26">
        <v>15.1</v>
      </c>
      <c r="I735" s="24">
        <f t="shared" si="183"/>
        <v>1931.4583333332785</v>
      </c>
      <c r="J735" s="15">
        <f>J730*7/12+J742*5/12</f>
        <v>3.4816666666666665</v>
      </c>
      <c r="K735" s="24">
        <f t="shared" si="173"/>
        <v>288.8450463576159</v>
      </c>
      <c r="L735" s="24">
        <f t="shared" si="174"/>
        <v>18.742649006622521</v>
      </c>
      <c r="M735" s="23">
        <f t="shared" si="184"/>
        <v>6723.6603882036652</v>
      </c>
      <c r="N735" s="24">
        <f t="shared" si="175"/>
        <v>16.451880794701989</v>
      </c>
      <c r="O735" s="23">
        <f t="shared" si="176"/>
        <v>382.96263206062696</v>
      </c>
      <c r="P735" s="42">
        <f t="shared" si="170"/>
        <v>15.062476074643243</v>
      </c>
      <c r="Q735" s="25"/>
      <c r="R735" s="41">
        <f t="shared" si="171"/>
        <v>18.355604584013705</v>
      </c>
      <c r="S735" s="41"/>
      <c r="T735" s="40">
        <f t="shared" si="172"/>
        <v>1.6369824995931773E-2</v>
      </c>
      <c r="U735" s="15">
        <f t="shared" si="177"/>
        <v>1.0005314365839755</v>
      </c>
      <c r="V735" s="15">
        <f t="shared" si="185"/>
        <v>10.118619061544909</v>
      </c>
      <c r="W735" s="13">
        <f t="shared" si="178"/>
        <v>2.4611829397280793E-2</v>
      </c>
      <c r="X735" s="13">
        <f t="shared" si="179"/>
        <v>4.2387777931171877E-2</v>
      </c>
      <c r="Y735" s="13">
        <f t="shared" si="180"/>
        <v>-1.7775948533891084E-2</v>
      </c>
      <c r="AB735" s="39"/>
      <c r="AC735" s="39"/>
    </row>
    <row r="736" spans="1:29">
      <c r="A736" s="60">
        <v>1931.07</v>
      </c>
      <c r="B736" s="61">
        <f t="shared" si="181"/>
        <v>1931</v>
      </c>
      <c r="C736" s="61">
        <v>7</v>
      </c>
      <c r="D736" s="59">
        <f t="shared" si="182"/>
        <v>11505</v>
      </c>
      <c r="E736" s="26">
        <v>14.33</v>
      </c>
      <c r="F736" s="24">
        <v>0.88670000000000004</v>
      </c>
      <c r="G736" s="26">
        <v>0.76</v>
      </c>
      <c r="H736" s="26">
        <v>15.1</v>
      </c>
      <c r="I736" s="24">
        <f t="shared" si="183"/>
        <v>1931.5416666666117</v>
      </c>
      <c r="J736" s="15">
        <f>J730*6/12+J742*6/12</f>
        <v>3.51</v>
      </c>
      <c r="K736" s="24">
        <f t="shared" si="173"/>
        <v>298.42462251655638</v>
      </c>
      <c r="L736" s="24">
        <f t="shared" si="174"/>
        <v>18.465674304635765</v>
      </c>
      <c r="M736" s="23">
        <f t="shared" si="184"/>
        <v>6982.471220990883</v>
      </c>
      <c r="N736" s="24">
        <f t="shared" si="175"/>
        <v>15.827125827814571</v>
      </c>
      <c r="O736" s="23">
        <f t="shared" si="176"/>
        <v>370.31947857313816</v>
      </c>
      <c r="P736" s="42">
        <f t="shared" si="170"/>
        <v>15.51675009551632</v>
      </c>
      <c r="Q736" s="25"/>
      <c r="R736" s="41">
        <f t="shared" si="171"/>
        <v>18.955242288187467</v>
      </c>
      <c r="S736" s="41"/>
      <c r="T736" s="40">
        <f t="shared" si="172"/>
        <v>1.3585027838757306E-2</v>
      </c>
      <c r="U736" s="15">
        <f t="shared" si="177"/>
        <v>1.0005582005233711</v>
      </c>
      <c r="V736" s="15">
        <f t="shared" si="185"/>
        <v>10.123996465893525</v>
      </c>
      <c r="W736" s="13">
        <f t="shared" si="178"/>
        <v>2.6437859148649379E-2</v>
      </c>
      <c r="X736" s="13">
        <f t="shared" si="179"/>
        <v>4.2125786651003194E-2</v>
      </c>
      <c r="Y736" s="13">
        <f t="shared" si="180"/>
        <v>-1.5687927502353816E-2</v>
      </c>
      <c r="AB736" s="39"/>
      <c r="AC736" s="39"/>
    </row>
    <row r="737" spans="1:29">
      <c r="A737" s="60">
        <v>1931.08</v>
      </c>
      <c r="B737" s="61">
        <f t="shared" si="181"/>
        <v>1931</v>
      </c>
      <c r="C737" s="61">
        <v>8</v>
      </c>
      <c r="D737" s="59">
        <f t="shared" si="182"/>
        <v>11536</v>
      </c>
      <c r="E737" s="26">
        <v>13.9</v>
      </c>
      <c r="F737" s="24">
        <v>0.87329999999999997</v>
      </c>
      <c r="G737" s="26">
        <v>0.73</v>
      </c>
      <c r="H737" s="26">
        <v>15.1</v>
      </c>
      <c r="I737" s="24">
        <f t="shared" si="183"/>
        <v>1931.624999999945</v>
      </c>
      <c r="J737" s="15">
        <f>J730*5/12+J742*7/12</f>
        <v>3.5383333333333336</v>
      </c>
      <c r="K737" s="24">
        <f t="shared" si="173"/>
        <v>289.46980132450335</v>
      </c>
      <c r="L737" s="24">
        <f t="shared" si="174"/>
        <v>18.186617086092717</v>
      </c>
      <c r="M737" s="23">
        <f t="shared" si="184"/>
        <v>6808.4088844997104</v>
      </c>
      <c r="N737" s="24">
        <f t="shared" si="175"/>
        <v>15.202370860927156</v>
      </c>
      <c r="O737" s="23">
        <f t="shared" si="176"/>
        <v>357.56391983343809</v>
      </c>
      <c r="P737" s="42">
        <f t="shared" si="170"/>
        <v>15.006276602886535</v>
      </c>
      <c r="Q737" s="25"/>
      <c r="R737" s="41">
        <f t="shared" si="171"/>
        <v>18.380525991208906</v>
      </c>
      <c r="S737" s="41"/>
      <c r="T737" s="40">
        <f t="shared" si="172"/>
        <v>1.5493991974094207E-2</v>
      </c>
      <c r="U737" s="15">
        <f t="shared" si="177"/>
        <v>1.0005849586580824</v>
      </c>
      <c r="V737" s="15">
        <f t="shared" si="185"/>
        <v>10.129647686019393</v>
      </c>
      <c r="W737" s="13">
        <f t="shared" si="178"/>
        <v>2.7723308433182048E-2</v>
      </c>
      <c r="X737" s="13">
        <f t="shared" si="179"/>
        <v>4.0458580692494639E-2</v>
      </c>
      <c r="Y737" s="13">
        <f t="shared" si="180"/>
        <v>-1.2735272259312591E-2</v>
      </c>
      <c r="AB737" s="39"/>
      <c r="AC737" s="39"/>
    </row>
    <row r="738" spans="1:29">
      <c r="A738" s="60">
        <v>1931.09</v>
      </c>
      <c r="B738" s="61">
        <f t="shared" si="181"/>
        <v>1931</v>
      </c>
      <c r="C738" s="61">
        <v>9</v>
      </c>
      <c r="D738" s="59">
        <f t="shared" si="182"/>
        <v>11567</v>
      </c>
      <c r="E738" s="26">
        <v>11.83</v>
      </c>
      <c r="F738" s="24">
        <v>0.86</v>
      </c>
      <c r="G738" s="26">
        <v>0.7</v>
      </c>
      <c r="H738" s="26">
        <v>15</v>
      </c>
      <c r="I738" s="24">
        <f t="shared" si="183"/>
        <v>1931.7083333332782</v>
      </c>
      <c r="J738" s="15">
        <f>J730*4/12+J742*8/12</f>
        <v>3.5666666666666669</v>
      </c>
      <c r="K738" s="24">
        <f t="shared" si="173"/>
        <v>248.00412000000003</v>
      </c>
      <c r="L738" s="24">
        <f t="shared" si="174"/>
        <v>18.029040000000002</v>
      </c>
      <c r="M738" s="23">
        <f t="shared" si="184"/>
        <v>5868.4620499409093</v>
      </c>
      <c r="N738" s="24">
        <f t="shared" si="175"/>
        <v>14.674800000000001</v>
      </c>
      <c r="O738" s="23">
        <f t="shared" si="176"/>
        <v>347.2462751444325</v>
      </c>
      <c r="P738" s="42">
        <f t="shared" si="170"/>
        <v>12.817745261106879</v>
      </c>
      <c r="Q738" s="25"/>
      <c r="R738" s="41">
        <f t="shared" si="171"/>
        <v>15.756886512834594</v>
      </c>
      <c r="S738" s="41"/>
      <c r="T738" s="40">
        <f t="shared" si="172"/>
        <v>2.7053310824360424E-2</v>
      </c>
      <c r="U738" s="15">
        <f t="shared" si="177"/>
        <v>1.0006117110003754</v>
      </c>
      <c r="V738" s="15">
        <f t="shared" si="185"/>
        <v>10.203143598544234</v>
      </c>
      <c r="W738" s="13">
        <f t="shared" si="178"/>
        <v>4.2613614380621723E-2</v>
      </c>
      <c r="X738" s="13">
        <f t="shared" si="179"/>
        <v>3.8124454191790891E-2</v>
      </c>
      <c r="Y738" s="13">
        <f t="shared" si="180"/>
        <v>4.4891601888308319E-3</v>
      </c>
      <c r="AB738" s="39"/>
      <c r="AC738" s="39"/>
    </row>
    <row r="739" spans="1:29">
      <c r="A739" s="60">
        <v>1931.1</v>
      </c>
      <c r="B739" s="61">
        <f t="shared" si="181"/>
        <v>1931</v>
      </c>
      <c r="C739" s="61">
        <v>10</v>
      </c>
      <c r="D739" s="59">
        <f t="shared" si="182"/>
        <v>11597</v>
      </c>
      <c r="E739" s="26">
        <v>10.25</v>
      </c>
      <c r="F739" s="24">
        <v>0.84670000000000001</v>
      </c>
      <c r="G739" s="26">
        <v>0.67</v>
      </c>
      <c r="H739" s="26">
        <v>14.9</v>
      </c>
      <c r="I739" s="24">
        <f t="shared" si="183"/>
        <v>1931.7916666666115</v>
      </c>
      <c r="J739" s="15">
        <f>J730*3/12+J742*9/12</f>
        <v>3.5950000000000002</v>
      </c>
      <c r="K739" s="24">
        <f t="shared" si="173"/>
        <v>216.32315436241612</v>
      </c>
      <c r="L739" s="24">
        <f t="shared" si="174"/>
        <v>17.869347785234901</v>
      </c>
      <c r="M739" s="23">
        <f t="shared" si="184"/>
        <v>5154.0394611613119</v>
      </c>
      <c r="N739" s="24">
        <f t="shared" si="175"/>
        <v>14.140147651006712</v>
      </c>
      <c r="O739" s="23">
        <f t="shared" si="176"/>
        <v>336.89818916859303</v>
      </c>
      <c r="P739" s="42">
        <f t="shared" si="170"/>
        <v>11.145926407660927</v>
      </c>
      <c r="Q739" s="25"/>
      <c r="R739" s="41">
        <f t="shared" si="171"/>
        <v>13.764337388796356</v>
      </c>
      <c r="S739" s="41"/>
      <c r="T739" s="40">
        <f t="shared" si="172"/>
        <v>3.7813566467066746E-2</v>
      </c>
      <c r="U739" s="15">
        <f t="shared" si="177"/>
        <v>1.0006384575624876</v>
      </c>
      <c r="V739" s="15">
        <f t="shared" si="185"/>
        <v>10.277904335961615</v>
      </c>
      <c r="W739" s="13">
        <f t="shared" si="178"/>
        <v>5.1170424960345073E-2</v>
      </c>
      <c r="X739" s="13">
        <f t="shared" si="179"/>
        <v>3.5810836052996731E-2</v>
      </c>
      <c r="Y739" s="13">
        <f t="shared" si="180"/>
        <v>1.5359588907348343E-2</v>
      </c>
      <c r="AB739" s="39"/>
      <c r="AC739" s="39"/>
    </row>
    <row r="740" spans="1:29">
      <c r="A740" s="60">
        <v>1931.11</v>
      </c>
      <c r="B740" s="61">
        <f t="shared" si="181"/>
        <v>1931</v>
      </c>
      <c r="C740" s="61">
        <v>11</v>
      </c>
      <c r="D740" s="59">
        <f t="shared" si="182"/>
        <v>11628</v>
      </c>
      <c r="E740" s="26">
        <v>10.39</v>
      </c>
      <c r="F740" s="24">
        <v>0.83330000000000004</v>
      </c>
      <c r="G740" s="26">
        <v>0.64</v>
      </c>
      <c r="H740" s="26">
        <v>14.7</v>
      </c>
      <c r="I740" s="24">
        <f t="shared" si="183"/>
        <v>1931.8749999999447</v>
      </c>
      <c r="J740" s="15">
        <f>J730*2/12+J742*10/12</f>
        <v>3.6233333333333335</v>
      </c>
      <c r="K740" s="24">
        <f t="shared" si="173"/>
        <v>222.26118367346942</v>
      </c>
      <c r="L740" s="24">
        <f t="shared" si="174"/>
        <v>17.82581755102041</v>
      </c>
      <c r="M740" s="23">
        <f t="shared" si="184"/>
        <v>5330.9094996950471</v>
      </c>
      <c r="N740" s="24">
        <f t="shared" si="175"/>
        <v>13.690775510204084</v>
      </c>
      <c r="O740" s="23">
        <f t="shared" si="176"/>
        <v>328.37171124204332</v>
      </c>
      <c r="P740" s="42">
        <f t="shared" si="170"/>
        <v>11.415600295644669</v>
      </c>
      <c r="Q740" s="25"/>
      <c r="R740" s="41">
        <f t="shared" si="171"/>
        <v>14.160676478302928</v>
      </c>
      <c r="S740" s="41"/>
      <c r="T740" s="40">
        <f t="shared" si="172"/>
        <v>3.4645190862895102E-2</v>
      </c>
      <c r="U740" s="15">
        <f t="shared" si="177"/>
        <v>1.0006651983566295</v>
      </c>
      <c r="V740" s="15">
        <f t="shared" si="185"/>
        <v>10.424391053843564</v>
      </c>
      <c r="W740" s="13">
        <f t="shared" si="178"/>
        <v>4.2594783036157269E-2</v>
      </c>
      <c r="X740" s="13">
        <f t="shared" si="179"/>
        <v>3.3485331501043714E-2</v>
      </c>
      <c r="Y740" s="13">
        <f t="shared" si="180"/>
        <v>9.1094515351135552E-3</v>
      </c>
      <c r="AB740" s="39"/>
      <c r="AC740" s="39"/>
    </row>
    <row r="741" spans="1:29">
      <c r="A741" s="60">
        <v>1931.12</v>
      </c>
      <c r="B741" s="61">
        <f t="shared" si="181"/>
        <v>1931</v>
      </c>
      <c r="C741" s="61">
        <v>12</v>
      </c>
      <c r="D741" s="59">
        <f t="shared" si="182"/>
        <v>11658</v>
      </c>
      <c r="E741" s="26">
        <v>8.44</v>
      </c>
      <c r="F741" s="24">
        <v>0.82</v>
      </c>
      <c r="G741" s="26">
        <v>0.61</v>
      </c>
      <c r="H741" s="26">
        <v>14.6</v>
      </c>
      <c r="I741" s="24">
        <f t="shared" si="183"/>
        <v>1931.958333333278</v>
      </c>
      <c r="J741" s="15">
        <f>J730*1/12+J742*11/12</f>
        <v>3.6516666666666668</v>
      </c>
      <c r="K741" s="24">
        <f t="shared" si="173"/>
        <v>181.78372602739728</v>
      </c>
      <c r="L741" s="24">
        <f t="shared" si="174"/>
        <v>17.661452054794523</v>
      </c>
      <c r="M741" s="23">
        <f t="shared" si="184"/>
        <v>4395.3628910873786</v>
      </c>
      <c r="N741" s="24">
        <f t="shared" si="175"/>
        <v>13.138397260273974</v>
      </c>
      <c r="O741" s="23">
        <f t="shared" si="176"/>
        <v>317.67433217574654</v>
      </c>
      <c r="P741" s="42">
        <f t="shared" si="170"/>
        <v>9.3060328679683106</v>
      </c>
      <c r="Q741" s="25"/>
      <c r="R741" s="41">
        <f t="shared" si="171"/>
        <v>11.613199088567855</v>
      </c>
      <c r="S741" s="41"/>
      <c r="T741" s="40">
        <f t="shared" si="172"/>
        <v>5.411516489418422E-2</v>
      </c>
      <c r="U741" s="15">
        <f t="shared" si="177"/>
        <v>1.0006919333949829</v>
      </c>
      <c r="V741" s="15">
        <f t="shared" si="185"/>
        <v>10.502772775488301</v>
      </c>
      <c r="W741" s="13">
        <f t="shared" si="178"/>
        <v>5.580545834392292E-2</v>
      </c>
      <c r="X741" s="13">
        <f t="shared" si="179"/>
        <v>3.1860940414411676E-2</v>
      </c>
      <c r="Y741" s="13">
        <f t="shared" si="180"/>
        <v>2.3944517929511244E-2</v>
      </c>
      <c r="AB741" s="39"/>
      <c r="AC741" s="39"/>
    </row>
    <row r="742" spans="1:29">
      <c r="A742" s="60">
        <v>1932.01</v>
      </c>
      <c r="B742" s="61">
        <f t="shared" si="181"/>
        <v>1932</v>
      </c>
      <c r="C742" s="61">
        <v>1</v>
      </c>
      <c r="D742" s="59">
        <f t="shared" si="182"/>
        <v>11689</v>
      </c>
      <c r="E742" s="26">
        <v>8.3000000000000007</v>
      </c>
      <c r="F742" s="24">
        <v>0.79330000000000001</v>
      </c>
      <c r="G742" s="26">
        <v>0.59330000000000005</v>
      </c>
      <c r="H742" s="26">
        <v>14.3</v>
      </c>
      <c r="I742" s="24">
        <f t="shared" si="183"/>
        <v>1932.0416666666113</v>
      </c>
      <c r="J742" s="15">
        <v>3.68</v>
      </c>
      <c r="K742" s="24">
        <f t="shared" si="173"/>
        <v>182.51874125874127</v>
      </c>
      <c r="L742" s="24">
        <f t="shared" si="174"/>
        <v>17.444833426573428</v>
      </c>
      <c r="M742" s="23">
        <f t="shared" si="184"/>
        <v>4448.284880711175</v>
      </c>
      <c r="N742" s="24">
        <f t="shared" si="175"/>
        <v>13.04679146853147</v>
      </c>
      <c r="O742" s="23">
        <f t="shared" si="176"/>
        <v>317.97197828023377</v>
      </c>
      <c r="P742" s="42">
        <f t="shared" si="170"/>
        <v>9.3124064551778378</v>
      </c>
      <c r="Q742" s="25"/>
      <c r="R742" s="41">
        <f t="shared" si="171"/>
        <v>11.690735613244437</v>
      </c>
      <c r="S742" s="41"/>
      <c r="T742" s="40">
        <f t="shared" si="172"/>
        <v>5.4016982118525722E-2</v>
      </c>
      <c r="U742" s="15">
        <f t="shared" si="177"/>
        <v>1.0056289406128645</v>
      </c>
      <c r="V742" s="15">
        <f t="shared" si="185"/>
        <v>10.730530344250981</v>
      </c>
      <c r="W742" s="13">
        <f t="shared" si="178"/>
        <v>5.5908218810185595E-2</v>
      </c>
      <c r="X742" s="13">
        <f t="shared" si="179"/>
        <v>2.8153148068261746E-2</v>
      </c>
      <c r="Y742" s="13">
        <f t="shared" si="180"/>
        <v>2.7755070741923848E-2</v>
      </c>
      <c r="AB742" s="39"/>
      <c r="AC742" s="39"/>
    </row>
    <row r="743" spans="1:29">
      <c r="A743" s="60">
        <v>1932.02</v>
      </c>
      <c r="B743" s="61">
        <f t="shared" si="181"/>
        <v>1932</v>
      </c>
      <c r="C743" s="61">
        <v>2</v>
      </c>
      <c r="D743" s="59">
        <f t="shared" si="182"/>
        <v>11720</v>
      </c>
      <c r="E743" s="26">
        <v>8.23</v>
      </c>
      <c r="F743" s="24">
        <v>0.76670000000000005</v>
      </c>
      <c r="G743" s="26">
        <v>0.57669999999999999</v>
      </c>
      <c r="H743" s="26">
        <v>14.1</v>
      </c>
      <c r="I743" s="24">
        <f t="shared" si="183"/>
        <v>1932.1249999999445</v>
      </c>
      <c r="J743" s="15">
        <f>J742*11/12+J754*1/12</f>
        <v>3.6491666666666669</v>
      </c>
      <c r="K743" s="24">
        <f t="shared" si="173"/>
        <v>183.54651063829789</v>
      </c>
      <c r="L743" s="24">
        <f t="shared" si="174"/>
        <v>17.099041276595749</v>
      </c>
      <c r="M743" s="23">
        <f t="shared" si="184"/>
        <v>4508.0609973014043</v>
      </c>
      <c r="N743" s="24">
        <f t="shared" si="175"/>
        <v>12.861637021276596</v>
      </c>
      <c r="O743" s="23">
        <f t="shared" si="176"/>
        <v>315.89292553386633</v>
      </c>
      <c r="P743" s="42">
        <f t="shared" si="170"/>
        <v>9.336932251008399</v>
      </c>
      <c r="Q743" s="25"/>
      <c r="R743" s="41">
        <f t="shared" si="171"/>
        <v>11.788158853263372</v>
      </c>
      <c r="S743" s="41"/>
      <c r="T743" s="40">
        <f t="shared" si="172"/>
        <v>5.2659080112653245E-2</v>
      </c>
      <c r="U743" s="15">
        <f t="shared" si="177"/>
        <v>1.0056069534178527</v>
      </c>
      <c r="V743" s="15">
        <f t="shared" si="185"/>
        <v>10.943994725598394</v>
      </c>
      <c r="W743" s="13">
        <f t="shared" si="178"/>
        <v>5.1181432415602135E-2</v>
      </c>
      <c r="X743" s="13">
        <f t="shared" si="179"/>
        <v>2.5681119639839212E-2</v>
      </c>
      <c r="Y743" s="13">
        <f t="shared" si="180"/>
        <v>2.5500312775762923E-2</v>
      </c>
      <c r="AB743" s="39"/>
      <c r="AC743" s="39"/>
    </row>
    <row r="744" spans="1:29">
      <c r="A744" s="60">
        <v>1932.03</v>
      </c>
      <c r="B744" s="61">
        <f t="shared" si="181"/>
        <v>1932</v>
      </c>
      <c r="C744" s="61">
        <v>3</v>
      </c>
      <c r="D744" s="59">
        <f t="shared" si="182"/>
        <v>11749</v>
      </c>
      <c r="E744" s="26">
        <v>8.26</v>
      </c>
      <c r="F744" s="24">
        <v>0.74</v>
      </c>
      <c r="G744" s="26">
        <v>0.56000000000000005</v>
      </c>
      <c r="H744" s="26">
        <v>14</v>
      </c>
      <c r="I744" s="24">
        <f t="shared" si="183"/>
        <v>1932.2083333332778</v>
      </c>
      <c r="J744" s="15">
        <f>J742*10/12+J754*2/12</f>
        <v>3.6183333333333336</v>
      </c>
      <c r="K744" s="24">
        <f t="shared" si="173"/>
        <v>185.53140000000002</v>
      </c>
      <c r="L744" s="24">
        <f t="shared" si="174"/>
        <v>16.621457142857146</v>
      </c>
      <c r="M744" s="23">
        <f t="shared" si="184"/>
        <v>4590.8313760532801</v>
      </c>
      <c r="N744" s="24">
        <f t="shared" si="175"/>
        <v>12.578400000000002</v>
      </c>
      <c r="O744" s="23">
        <f t="shared" si="176"/>
        <v>311.24280515615459</v>
      </c>
      <c r="P744" s="42">
        <f t="shared" si="170"/>
        <v>9.4130650280122072</v>
      </c>
      <c r="Q744" s="25"/>
      <c r="R744" s="41">
        <f t="shared" si="171"/>
        <v>11.947423933156474</v>
      </c>
      <c r="S744" s="41"/>
      <c r="T744" s="40">
        <f t="shared" si="172"/>
        <v>5.2571439292668741E-2</v>
      </c>
      <c r="U744" s="15">
        <f t="shared" si="177"/>
        <v>1.0055849736590832</v>
      </c>
      <c r="V744" s="15">
        <f t="shared" si="185"/>
        <v>11.083966888474549</v>
      </c>
      <c r="W744" s="13">
        <f t="shared" si="178"/>
        <v>4.2843570261301256E-2</v>
      </c>
      <c r="X744" s="13">
        <f t="shared" si="179"/>
        <v>2.3292830544147769E-2</v>
      </c>
      <c r="Y744" s="13">
        <f t="shared" si="180"/>
        <v>1.9550739717153487E-2</v>
      </c>
      <c r="AB744" s="39"/>
      <c r="AC744" s="39"/>
    </row>
    <row r="745" spans="1:29">
      <c r="A745" s="60">
        <v>1932.04</v>
      </c>
      <c r="B745" s="61">
        <f t="shared" si="181"/>
        <v>1932</v>
      </c>
      <c r="C745" s="61">
        <v>4</v>
      </c>
      <c r="D745" s="59">
        <f t="shared" si="182"/>
        <v>11780</v>
      </c>
      <c r="E745" s="26">
        <v>6.28</v>
      </c>
      <c r="F745" s="24">
        <v>0.71330000000000005</v>
      </c>
      <c r="G745" s="26">
        <v>0.54330000000000001</v>
      </c>
      <c r="H745" s="26">
        <v>13.9</v>
      </c>
      <c r="I745" s="24">
        <f t="shared" si="183"/>
        <v>1932.291666666611</v>
      </c>
      <c r="J745" s="15">
        <f>J742*9/12+J754*3/12</f>
        <v>3.5875000000000004</v>
      </c>
      <c r="K745" s="24">
        <f t="shared" si="173"/>
        <v>142.07257553956836</v>
      </c>
      <c r="L745" s="24">
        <f t="shared" si="174"/>
        <v>16.137001294964033</v>
      </c>
      <c r="M745" s="23">
        <f t="shared" si="184"/>
        <v>3548.7510925488154</v>
      </c>
      <c r="N745" s="24">
        <f t="shared" si="175"/>
        <v>12.291087625899282</v>
      </c>
      <c r="O745" s="23">
        <f t="shared" si="176"/>
        <v>307.0121765257598</v>
      </c>
      <c r="P745" s="42">
        <f t="shared" si="170"/>
        <v>7.1922331961154846</v>
      </c>
      <c r="Q745" s="25"/>
      <c r="R745" s="41">
        <f t="shared" si="171"/>
        <v>9.1947482135846084</v>
      </c>
      <c r="S745" s="41"/>
      <c r="T745" s="40">
        <f t="shared" si="172"/>
        <v>8.4979257652761306E-2</v>
      </c>
      <c r="U745" s="15">
        <f t="shared" si="177"/>
        <v>1.0055630013536887</v>
      </c>
      <c r="V745" s="15">
        <f t="shared" si="185"/>
        <v>11.226056670660979</v>
      </c>
      <c r="W745" s="13">
        <f t="shared" si="178"/>
        <v>6.5612261049461384E-2</v>
      </c>
      <c r="X745" s="13">
        <f t="shared" si="179"/>
        <v>2.1555497583524819E-2</v>
      </c>
      <c r="Y745" s="13">
        <f t="shared" si="180"/>
        <v>4.4056763465936566E-2</v>
      </c>
      <c r="AB745" s="39"/>
      <c r="AC745" s="39"/>
    </row>
    <row r="746" spans="1:29">
      <c r="A746" s="60">
        <v>1932.05</v>
      </c>
      <c r="B746" s="61">
        <f t="shared" si="181"/>
        <v>1932</v>
      </c>
      <c r="C746" s="61">
        <v>5</v>
      </c>
      <c r="D746" s="59">
        <f t="shared" si="182"/>
        <v>11810</v>
      </c>
      <c r="E746" s="26">
        <v>5.51</v>
      </c>
      <c r="F746" s="24">
        <v>0.68669999999999998</v>
      </c>
      <c r="G746" s="26">
        <v>0.52669999999999995</v>
      </c>
      <c r="H746" s="26">
        <v>13.7</v>
      </c>
      <c r="I746" s="24">
        <f t="shared" si="183"/>
        <v>1932.3749999999443</v>
      </c>
      <c r="J746" s="15">
        <f>J742*8/12+J754*4/12</f>
        <v>3.5566666666666666</v>
      </c>
      <c r="K746" s="24">
        <f t="shared" si="173"/>
        <v>126.472598540146</v>
      </c>
      <c r="L746" s="24">
        <f t="shared" si="174"/>
        <v>15.762020583941608</v>
      </c>
      <c r="M746" s="23">
        <f t="shared" si="184"/>
        <v>3191.8972480925377</v>
      </c>
      <c r="N746" s="24">
        <f t="shared" si="175"/>
        <v>12.08949503649635</v>
      </c>
      <c r="O746" s="23">
        <f t="shared" si="176"/>
        <v>305.11293658263878</v>
      </c>
      <c r="P746" s="42">
        <f t="shared" si="170"/>
        <v>6.3908572898814402</v>
      </c>
      <c r="Q746" s="25"/>
      <c r="R746" s="41">
        <f t="shared" si="171"/>
        <v>8.2363186649334121</v>
      </c>
      <c r="S746" s="41"/>
      <c r="T746" s="40">
        <f t="shared" si="172"/>
        <v>0.10130033260620142</v>
      </c>
      <c r="U746" s="15">
        <f t="shared" si="177"/>
        <v>1.0055410365188449</v>
      </c>
      <c r="V746" s="15">
        <f t="shared" si="185"/>
        <v>11.453302965234942</v>
      </c>
      <c r="W746" s="13">
        <f t="shared" si="178"/>
        <v>7.7621177749995107E-2</v>
      </c>
      <c r="X746" s="13">
        <f t="shared" si="179"/>
        <v>1.8453711549973661E-2</v>
      </c>
      <c r="Y746" s="13">
        <f t="shared" si="180"/>
        <v>5.9167466200021446E-2</v>
      </c>
      <c r="AB746" s="39"/>
      <c r="AC746" s="39"/>
    </row>
    <row r="747" spans="1:29">
      <c r="A747" s="60">
        <v>1932.06</v>
      </c>
      <c r="B747" s="61">
        <f t="shared" si="181"/>
        <v>1932</v>
      </c>
      <c r="C747" s="61">
        <v>6</v>
      </c>
      <c r="D747" s="59">
        <f t="shared" si="182"/>
        <v>11841</v>
      </c>
      <c r="E747" s="26">
        <v>4.7699999999999996</v>
      </c>
      <c r="F747" s="24">
        <v>0.66</v>
      </c>
      <c r="G747" s="26">
        <v>0.51</v>
      </c>
      <c r="H747" s="26">
        <v>13.6</v>
      </c>
      <c r="I747" s="24">
        <f t="shared" si="183"/>
        <v>1932.4583333332776</v>
      </c>
      <c r="J747" s="15">
        <f>J742*7/12+J754*5/12</f>
        <v>3.5258333333333338</v>
      </c>
      <c r="K747" s="24">
        <f t="shared" si="173"/>
        <v>110.29222058823531</v>
      </c>
      <c r="L747" s="24">
        <f t="shared" si="174"/>
        <v>15.260558823529415</v>
      </c>
      <c r="M747" s="23">
        <f t="shared" si="184"/>
        <v>2815.6345126779784</v>
      </c>
      <c r="N747" s="24">
        <f t="shared" si="175"/>
        <v>11.792250000000001</v>
      </c>
      <c r="O747" s="23">
        <f t="shared" si="176"/>
        <v>301.04268374544421</v>
      </c>
      <c r="P747" s="42">
        <f t="shared" si="170"/>
        <v>5.565059371528962</v>
      </c>
      <c r="Q747" s="25"/>
      <c r="R747" s="41">
        <f t="shared" si="171"/>
        <v>7.2376339262945963</v>
      </c>
      <c r="S747" s="41"/>
      <c r="T747" s="40">
        <f t="shared" si="172"/>
        <v>0.12410976098602777</v>
      </c>
      <c r="U747" s="15">
        <f t="shared" si="177"/>
        <v>1.0055190791717696</v>
      </c>
      <c r="V747" s="15">
        <f t="shared" si="185"/>
        <v>11.601448239162194</v>
      </c>
      <c r="W747" s="13">
        <f t="shared" si="178"/>
        <v>9.7327764672307637E-2</v>
      </c>
      <c r="X747" s="13">
        <f t="shared" si="179"/>
        <v>1.7346825473075311E-2</v>
      </c>
      <c r="Y747" s="13">
        <f t="shared" si="180"/>
        <v>7.9980939199232326E-2</v>
      </c>
      <c r="AB747" s="39"/>
      <c r="AC747" s="39"/>
    </row>
    <row r="748" spans="1:29">
      <c r="A748" s="60">
        <v>1932.07</v>
      </c>
      <c r="B748" s="61">
        <f t="shared" si="181"/>
        <v>1932</v>
      </c>
      <c r="C748" s="61">
        <v>7</v>
      </c>
      <c r="D748" s="59">
        <f t="shared" si="182"/>
        <v>11871</v>
      </c>
      <c r="E748" s="26">
        <v>5.01</v>
      </c>
      <c r="F748" s="24">
        <v>0.63329999999999997</v>
      </c>
      <c r="G748" s="26">
        <v>0.49330000000000002</v>
      </c>
      <c r="H748" s="26">
        <v>13.6</v>
      </c>
      <c r="I748" s="24">
        <f t="shared" si="183"/>
        <v>1932.5416666666108</v>
      </c>
      <c r="J748" s="15">
        <f>J742*6/12+J754*6/12</f>
        <v>3.4950000000000001</v>
      </c>
      <c r="K748" s="24">
        <f t="shared" si="173"/>
        <v>115.84151470588236</v>
      </c>
      <c r="L748" s="24">
        <f t="shared" si="174"/>
        <v>14.643199852941178</v>
      </c>
      <c r="M748" s="23">
        <f t="shared" si="184"/>
        <v>2988.4536729398847</v>
      </c>
      <c r="N748" s="24">
        <f t="shared" si="175"/>
        <v>11.406111617647062</v>
      </c>
      <c r="O748" s="23">
        <f t="shared" si="176"/>
        <v>294.25233470284337</v>
      </c>
      <c r="P748" s="42">
        <f t="shared" si="170"/>
        <v>5.8387636718511962</v>
      </c>
      <c r="Q748" s="25"/>
      <c r="R748" s="41">
        <f t="shared" si="171"/>
        <v>7.654884014145602</v>
      </c>
      <c r="S748" s="41"/>
      <c r="T748" s="40">
        <f t="shared" si="172"/>
        <v>0.11540991841757053</v>
      </c>
      <c r="U748" s="15">
        <f t="shared" si="177"/>
        <v>1.0054971293297246</v>
      </c>
      <c r="V748" s="15">
        <f t="shared" si="185"/>
        <v>11.665477550501317</v>
      </c>
      <c r="W748" s="13">
        <f t="shared" si="178"/>
        <v>9.4814718317846713E-2</v>
      </c>
      <c r="X748" s="13">
        <f t="shared" si="179"/>
        <v>1.6366386145706846E-2</v>
      </c>
      <c r="Y748" s="13">
        <f t="shared" si="180"/>
        <v>7.8448332172139867E-2</v>
      </c>
      <c r="AB748" s="39"/>
      <c r="AC748" s="39"/>
    </row>
    <row r="749" spans="1:29">
      <c r="A749" s="60">
        <v>1932.08</v>
      </c>
      <c r="B749" s="61">
        <f t="shared" si="181"/>
        <v>1932</v>
      </c>
      <c r="C749" s="61">
        <v>8</v>
      </c>
      <c r="D749" s="59">
        <f t="shared" si="182"/>
        <v>11902</v>
      </c>
      <c r="E749" s="26">
        <v>7.53</v>
      </c>
      <c r="F749" s="24">
        <v>0.60670000000000002</v>
      </c>
      <c r="G749" s="26">
        <v>0.47670000000000001</v>
      </c>
      <c r="H749" s="26">
        <v>13.5</v>
      </c>
      <c r="I749" s="24">
        <f t="shared" si="183"/>
        <v>1932.6249999999441</v>
      </c>
      <c r="J749" s="15">
        <f>J742*5/12+J754*7/12</f>
        <v>3.4641666666666668</v>
      </c>
      <c r="K749" s="24">
        <f t="shared" si="173"/>
        <v>175.39880000000005</v>
      </c>
      <c r="L749" s="24">
        <f t="shared" si="174"/>
        <v>14.132065333333335</v>
      </c>
      <c r="M749" s="23">
        <f t="shared" si="184"/>
        <v>4555.2806174453572</v>
      </c>
      <c r="N749" s="24">
        <f t="shared" si="175"/>
        <v>11.103932</v>
      </c>
      <c r="O749" s="23">
        <f t="shared" si="176"/>
        <v>288.38011558249684</v>
      </c>
      <c r="P749" s="42">
        <f t="shared" si="170"/>
        <v>8.8346532051812066</v>
      </c>
      <c r="Q749" s="25"/>
      <c r="R749" s="41">
        <f t="shared" si="171"/>
        <v>11.631377927995512</v>
      </c>
      <c r="S749" s="41"/>
      <c r="T749" s="40">
        <f t="shared" si="172"/>
        <v>5.8089853396923033E-2</v>
      </c>
      <c r="U749" s="15">
        <f t="shared" si="177"/>
        <v>1.0054751870100134</v>
      </c>
      <c r="V749" s="15">
        <f t="shared" si="185"/>
        <v>11.816490146247121</v>
      </c>
      <c r="W749" s="13">
        <f t="shared" si="178"/>
        <v>4.9019876474370783E-2</v>
      </c>
      <c r="X749" s="13">
        <f t="shared" si="179"/>
        <v>1.4643859788938451E-2</v>
      </c>
      <c r="Y749" s="13">
        <f t="shared" si="180"/>
        <v>3.4376016685432331E-2</v>
      </c>
      <c r="AB749" s="39"/>
      <c r="AC749" s="39"/>
    </row>
    <row r="750" spans="1:29">
      <c r="A750" s="60">
        <v>1932.09</v>
      </c>
      <c r="B750" s="61">
        <f t="shared" si="181"/>
        <v>1932</v>
      </c>
      <c r="C750" s="61">
        <v>9</v>
      </c>
      <c r="D750" s="59">
        <f t="shared" si="182"/>
        <v>11933</v>
      </c>
      <c r="E750" s="26">
        <v>8.26</v>
      </c>
      <c r="F750" s="24">
        <v>0.57999999999999996</v>
      </c>
      <c r="G750" s="26">
        <v>0.46</v>
      </c>
      <c r="H750" s="26">
        <v>13.4</v>
      </c>
      <c r="I750" s="24">
        <f t="shared" si="183"/>
        <v>1932.7083333332773</v>
      </c>
      <c r="J750" s="15">
        <f>J742*4/12+J754*8/12</f>
        <v>3.4333333333333336</v>
      </c>
      <c r="K750" s="24">
        <f t="shared" si="173"/>
        <v>193.83877611940298</v>
      </c>
      <c r="L750" s="24">
        <f t="shared" si="174"/>
        <v>13.610955223880598</v>
      </c>
      <c r="M750" s="23">
        <f t="shared" si="184"/>
        <v>5063.6425665914912</v>
      </c>
      <c r="N750" s="24">
        <f t="shared" si="175"/>
        <v>10.794895522388062</v>
      </c>
      <c r="O750" s="23">
        <f t="shared" si="176"/>
        <v>281.99462235255282</v>
      </c>
      <c r="P750" s="42">
        <f t="shared" si="170"/>
        <v>9.761168564063702</v>
      </c>
      <c r="Q750" s="25"/>
      <c r="R750" s="41">
        <f t="shared" si="171"/>
        <v>12.893505025072663</v>
      </c>
      <c r="S750" s="41"/>
      <c r="T750" s="40">
        <f t="shared" si="172"/>
        <v>4.6926287026325043E-2</v>
      </c>
      <c r="U750" s="15">
        <f t="shared" si="177"/>
        <v>1.0054532522299842</v>
      </c>
      <c r="V750" s="15">
        <f t="shared" si="185"/>
        <v>11.969853218999802</v>
      </c>
      <c r="W750" s="13">
        <f t="shared" si="178"/>
        <v>3.9679126868178205E-2</v>
      </c>
      <c r="X750" s="13">
        <f t="shared" si="179"/>
        <v>1.3536922209771429E-2</v>
      </c>
      <c r="Y750" s="13">
        <f t="shared" si="180"/>
        <v>2.6142204658406776E-2</v>
      </c>
      <c r="AB750" s="39"/>
      <c r="AC750" s="39"/>
    </row>
    <row r="751" spans="1:29">
      <c r="A751" s="60">
        <v>1932.1</v>
      </c>
      <c r="B751" s="61">
        <f t="shared" si="181"/>
        <v>1932</v>
      </c>
      <c r="C751" s="61">
        <v>10</v>
      </c>
      <c r="D751" s="59">
        <f t="shared" si="182"/>
        <v>11963</v>
      </c>
      <c r="E751" s="26">
        <v>7.12</v>
      </c>
      <c r="F751" s="24">
        <v>0.55330000000000001</v>
      </c>
      <c r="G751" s="26">
        <v>0.44330000000000003</v>
      </c>
      <c r="H751" s="26">
        <v>13.3</v>
      </c>
      <c r="I751" s="24">
        <f t="shared" si="183"/>
        <v>1932.7916666666106</v>
      </c>
      <c r="J751" s="15">
        <f>J742*3/12+J754*9/12</f>
        <v>3.4024999999999999</v>
      </c>
      <c r="K751" s="24">
        <f t="shared" si="173"/>
        <v>168.34249624060152</v>
      </c>
      <c r="L751" s="24">
        <f t="shared" si="174"/>
        <v>13.082008872180452</v>
      </c>
      <c r="M751" s="23">
        <f t="shared" si="184"/>
        <v>4426.0826702883169</v>
      </c>
      <c r="N751" s="24">
        <f t="shared" si="175"/>
        <v>10.481211879699249</v>
      </c>
      <c r="O751" s="23">
        <f t="shared" si="176"/>
        <v>275.57337749140601</v>
      </c>
      <c r="P751" s="42">
        <f t="shared" si="170"/>
        <v>8.4786066076890769</v>
      </c>
      <c r="Q751" s="25"/>
      <c r="R751" s="41">
        <f t="shared" si="171"/>
        <v>11.242814157261989</v>
      </c>
      <c r="S751" s="41"/>
      <c r="T751" s="40">
        <f t="shared" si="172"/>
        <v>6.1411595330276736E-2</v>
      </c>
      <c r="U751" s="15">
        <f t="shared" si="177"/>
        <v>1.0054313250070273</v>
      </c>
      <c r="V751" s="15">
        <f t="shared" si="185"/>
        <v>12.125617530824751</v>
      </c>
      <c r="W751" s="13">
        <f t="shared" si="178"/>
        <v>6.0586935659509455E-2</v>
      </c>
      <c r="X751" s="13">
        <f t="shared" si="179"/>
        <v>1.1208760058187384E-2</v>
      </c>
      <c r="Y751" s="13">
        <f t="shared" si="180"/>
        <v>4.9378175601322072E-2</v>
      </c>
      <c r="AB751" s="39"/>
      <c r="AC751" s="39"/>
    </row>
    <row r="752" spans="1:29">
      <c r="A752" s="60">
        <v>1932.11</v>
      </c>
      <c r="B752" s="61">
        <f t="shared" si="181"/>
        <v>1932</v>
      </c>
      <c r="C752" s="61">
        <v>11</v>
      </c>
      <c r="D752" s="59">
        <f t="shared" si="182"/>
        <v>11994</v>
      </c>
      <c r="E752" s="26">
        <v>7.05</v>
      </c>
      <c r="F752" s="24">
        <v>0.52669999999999995</v>
      </c>
      <c r="G752" s="26">
        <v>0.42670000000000002</v>
      </c>
      <c r="H752" s="26">
        <v>13.2</v>
      </c>
      <c r="I752" s="24">
        <f t="shared" si="183"/>
        <v>1932.8749999999438</v>
      </c>
      <c r="J752" s="15">
        <f>J742*2/12+J754*10/12</f>
        <v>3.3716666666666666</v>
      </c>
      <c r="K752" s="24">
        <f t="shared" si="173"/>
        <v>167.95022727272729</v>
      </c>
      <c r="L752" s="24">
        <f t="shared" si="174"/>
        <v>12.547430454545456</v>
      </c>
      <c r="M752" s="23">
        <f t="shared" si="184"/>
        <v>4443.2606391597437</v>
      </c>
      <c r="N752" s="24">
        <f t="shared" si="175"/>
        <v>10.16515772727273</v>
      </c>
      <c r="O752" s="23">
        <f t="shared" si="176"/>
        <v>268.92756237297345</v>
      </c>
      <c r="P752" s="42">
        <f t="shared" si="170"/>
        <v>8.4633095671228915</v>
      </c>
      <c r="Q752" s="25"/>
      <c r="R752" s="41">
        <f t="shared" si="171"/>
        <v>11.262911076993218</v>
      </c>
      <c r="S752" s="41"/>
      <c r="T752" s="40">
        <f t="shared" si="172"/>
        <v>6.0612686165571562E-2</v>
      </c>
      <c r="U752" s="15">
        <f t="shared" si="177"/>
        <v>1.0054094053585769</v>
      </c>
      <c r="V752" s="15">
        <f t="shared" si="185"/>
        <v>12.283835364943643</v>
      </c>
      <c r="W752" s="13">
        <f t="shared" si="178"/>
        <v>6.1795471835996096E-2</v>
      </c>
      <c r="X752" s="13">
        <f t="shared" si="179"/>
        <v>9.4959151758744476E-3</v>
      </c>
      <c r="Y752" s="13">
        <f t="shared" si="180"/>
        <v>5.2299556660121649E-2</v>
      </c>
      <c r="AB752" s="39"/>
      <c r="AC752" s="39"/>
    </row>
    <row r="753" spans="1:29">
      <c r="A753" s="60">
        <v>1932.12</v>
      </c>
      <c r="B753" s="61">
        <f t="shared" si="181"/>
        <v>1932</v>
      </c>
      <c r="C753" s="61">
        <v>12</v>
      </c>
      <c r="D753" s="59">
        <f t="shared" si="182"/>
        <v>12024</v>
      </c>
      <c r="E753" s="26">
        <v>6.82</v>
      </c>
      <c r="F753" s="24">
        <v>0.5</v>
      </c>
      <c r="G753" s="26">
        <v>0.41</v>
      </c>
      <c r="H753" s="26">
        <v>13.1</v>
      </c>
      <c r="I753" s="24">
        <f t="shared" si="183"/>
        <v>1932.9583333332771</v>
      </c>
      <c r="J753" s="15">
        <f>J742*1/12+J754*11/12</f>
        <v>3.3408333333333338</v>
      </c>
      <c r="K753" s="24">
        <f t="shared" si="173"/>
        <v>163.71123664122138</v>
      </c>
      <c r="L753" s="24">
        <f t="shared" si="174"/>
        <v>12.00229007633588</v>
      </c>
      <c r="M753" s="23">
        <f t="shared" si="184"/>
        <v>4357.5755414569285</v>
      </c>
      <c r="N753" s="24">
        <f t="shared" si="175"/>
        <v>9.8418778625954211</v>
      </c>
      <c r="O753" s="23">
        <f t="shared" si="176"/>
        <v>261.9656850435984</v>
      </c>
      <c r="P753" s="42">
        <f t="shared" si="170"/>
        <v>8.2570739991006743</v>
      </c>
      <c r="Q753" s="25"/>
      <c r="R753" s="41">
        <f t="shared" si="171"/>
        <v>11.026422344303819</v>
      </c>
      <c r="S753" s="41"/>
      <c r="T753" s="40">
        <f t="shared" si="172"/>
        <v>6.2551431453469197E-2</v>
      </c>
      <c r="U753" s="15">
        <f t="shared" si="177"/>
        <v>1.0053874933021107</v>
      </c>
      <c r="V753" s="15">
        <f t="shared" si="185"/>
        <v>12.444560583911183</v>
      </c>
      <c r="W753" s="13">
        <f t="shared" si="178"/>
        <v>6.4342065904339441E-2</v>
      </c>
      <c r="X753" s="13">
        <f t="shared" si="179"/>
        <v>7.7860255456307925E-3</v>
      </c>
      <c r="Y753" s="13">
        <f t="shared" si="180"/>
        <v>5.6556040358708648E-2</v>
      </c>
      <c r="AB753" s="39"/>
      <c r="AC753" s="39"/>
    </row>
    <row r="754" spans="1:29">
      <c r="A754" s="60">
        <v>1933.01</v>
      </c>
      <c r="B754" s="61">
        <f t="shared" si="181"/>
        <v>1933</v>
      </c>
      <c r="C754" s="61">
        <v>1</v>
      </c>
      <c r="D754" s="59">
        <f t="shared" si="182"/>
        <v>12055</v>
      </c>
      <c r="E754" s="26">
        <v>7.09</v>
      </c>
      <c r="F754" s="24">
        <v>0.495</v>
      </c>
      <c r="G754" s="26">
        <v>0.41249999999999998</v>
      </c>
      <c r="H754" s="26">
        <v>12.9</v>
      </c>
      <c r="I754" s="24">
        <f t="shared" si="183"/>
        <v>1933.0416666666104</v>
      </c>
      <c r="J754" s="15">
        <v>3.31</v>
      </c>
      <c r="K754" s="24">
        <f t="shared" si="173"/>
        <v>172.83111627906976</v>
      </c>
      <c r="L754" s="24">
        <f t="shared" si="174"/>
        <v>12.066488372093023</v>
      </c>
      <c r="M754" s="23">
        <f t="shared" si="184"/>
        <v>4627.0884038986196</v>
      </c>
      <c r="N754" s="24">
        <f t="shared" si="175"/>
        <v>10.055406976744187</v>
      </c>
      <c r="O754" s="23">
        <f t="shared" si="176"/>
        <v>269.20648330157701</v>
      </c>
      <c r="P754" s="42">
        <f t="shared" si="170"/>
        <v>8.7280461628135235</v>
      </c>
      <c r="Q754" s="25"/>
      <c r="R754" s="41">
        <f t="shared" si="171"/>
        <v>11.691967993175691</v>
      </c>
      <c r="S754" s="41"/>
      <c r="T754" s="40">
        <f t="shared" si="172"/>
        <v>5.5403850574037385E-2</v>
      </c>
      <c r="U754" s="15">
        <f t="shared" si="177"/>
        <v>1.0040962469810495</v>
      </c>
      <c r="V754" s="15">
        <f t="shared" si="185"/>
        <v>12.705583951645876</v>
      </c>
      <c r="W754" s="13">
        <f t="shared" si="178"/>
        <v>6.4661307998725492E-2</v>
      </c>
      <c r="X754" s="13">
        <f t="shared" si="179"/>
        <v>5.8956312347697715E-3</v>
      </c>
      <c r="Y754" s="13">
        <f t="shared" si="180"/>
        <v>5.8765676763955721E-2</v>
      </c>
      <c r="AB754" s="39"/>
      <c r="AC754" s="39"/>
    </row>
    <row r="755" spans="1:29">
      <c r="A755" s="60">
        <v>1933.02</v>
      </c>
      <c r="B755" s="61">
        <f t="shared" si="181"/>
        <v>1933</v>
      </c>
      <c r="C755" s="61">
        <v>2</v>
      </c>
      <c r="D755" s="59">
        <f t="shared" si="182"/>
        <v>12086</v>
      </c>
      <c r="E755" s="26">
        <v>6.25</v>
      </c>
      <c r="F755" s="24">
        <v>0.49</v>
      </c>
      <c r="G755" s="26">
        <v>0.41499999999999998</v>
      </c>
      <c r="H755" s="26">
        <v>12.7</v>
      </c>
      <c r="I755" s="24">
        <f t="shared" si="183"/>
        <v>1933.1249999999436</v>
      </c>
      <c r="J755" s="15">
        <f>J754*11/12+J766*1/12</f>
        <v>3.2941666666666674</v>
      </c>
      <c r="K755" s="24">
        <f t="shared" si="173"/>
        <v>154.75393700787404</v>
      </c>
      <c r="L755" s="24">
        <f t="shared" si="174"/>
        <v>12.132708661417325</v>
      </c>
      <c r="M755" s="23">
        <f t="shared" si="184"/>
        <v>4170.1889250811273</v>
      </c>
      <c r="N755" s="24">
        <f t="shared" si="175"/>
        <v>10.275661417322835</v>
      </c>
      <c r="O755" s="23">
        <f t="shared" si="176"/>
        <v>276.90054462538683</v>
      </c>
      <c r="P755" s="42">
        <f t="shared" si="170"/>
        <v>7.8260517513165926</v>
      </c>
      <c r="Q755" s="25"/>
      <c r="R755" s="41">
        <f t="shared" si="171"/>
        <v>10.523079525637069</v>
      </c>
      <c r="S755" s="41"/>
      <c r="T755" s="40">
        <f t="shared" si="172"/>
        <v>6.7246747628507547E-2</v>
      </c>
      <c r="U755" s="15">
        <f t="shared" si="177"/>
        <v>1.0040840524872445</v>
      </c>
      <c r="V755" s="15">
        <f t="shared" si="185"/>
        <v>12.958536707401464</v>
      </c>
      <c r="W755" s="13">
        <f t="shared" si="178"/>
        <v>8.2516736198060547E-2</v>
      </c>
      <c r="X755" s="13">
        <f t="shared" si="179"/>
        <v>4.1137524297429895E-3</v>
      </c>
      <c r="Y755" s="13">
        <f t="shared" si="180"/>
        <v>7.8402983768317558E-2</v>
      </c>
      <c r="AB755" s="39"/>
      <c r="AC755" s="39"/>
    </row>
    <row r="756" spans="1:29">
      <c r="A756" s="60">
        <v>1933.03</v>
      </c>
      <c r="B756" s="61">
        <f t="shared" si="181"/>
        <v>1933</v>
      </c>
      <c r="C756" s="61">
        <v>3</v>
      </c>
      <c r="D756" s="59">
        <f t="shared" si="182"/>
        <v>12114</v>
      </c>
      <c r="E756" s="26">
        <v>6.23</v>
      </c>
      <c r="F756" s="24">
        <v>0.48499999999999999</v>
      </c>
      <c r="G756" s="26">
        <v>0.41749999999999998</v>
      </c>
      <c r="H756" s="26">
        <v>12.6</v>
      </c>
      <c r="I756" s="24">
        <f t="shared" si="183"/>
        <v>1933.2083333332769</v>
      </c>
      <c r="J756" s="15">
        <f>J754*10/12+J766*2/12</f>
        <v>3.2783333333333333</v>
      </c>
      <c r="K756" s="24">
        <f t="shared" si="173"/>
        <v>155.48300000000003</v>
      </c>
      <c r="L756" s="24">
        <f t="shared" si="174"/>
        <v>12.104214285714287</v>
      </c>
      <c r="M756" s="23">
        <f t="shared" si="184"/>
        <v>4217.0163957462046</v>
      </c>
      <c r="N756" s="24">
        <f t="shared" si="175"/>
        <v>10.419607142857146</v>
      </c>
      <c r="O756" s="23">
        <f t="shared" si="176"/>
        <v>282.60101849503059</v>
      </c>
      <c r="P756" s="42">
        <f t="shared" si="170"/>
        <v>7.8746813229431636</v>
      </c>
      <c r="Q756" s="25"/>
      <c r="R756" s="41">
        <f t="shared" si="171"/>
        <v>10.626790503904566</v>
      </c>
      <c r="S756" s="41"/>
      <c r="T756" s="40">
        <f t="shared" si="172"/>
        <v>6.5847590379326359E-2</v>
      </c>
      <c r="U756" s="15">
        <f t="shared" si="177"/>
        <v>1.0040718590262971</v>
      </c>
      <c r="V756" s="15">
        <f t="shared" si="185"/>
        <v>13.114725607436442</v>
      </c>
      <c r="W756" s="13">
        <f t="shared" si="178"/>
        <v>8.3664740445822394E-2</v>
      </c>
      <c r="X756" s="13">
        <f t="shared" si="179"/>
        <v>1.346936196712667E-3</v>
      </c>
      <c r="Y756" s="13">
        <f t="shared" si="180"/>
        <v>8.2317804249109727E-2</v>
      </c>
      <c r="AB756" s="39"/>
      <c r="AC756" s="39"/>
    </row>
    <row r="757" spans="1:29">
      <c r="A757" s="60">
        <v>1933.04</v>
      </c>
      <c r="B757" s="61">
        <f t="shared" si="181"/>
        <v>1933</v>
      </c>
      <c r="C757" s="61">
        <v>4</v>
      </c>
      <c r="D757" s="59">
        <f t="shared" si="182"/>
        <v>12145</v>
      </c>
      <c r="E757" s="26">
        <v>6.89</v>
      </c>
      <c r="F757" s="24">
        <v>0.48</v>
      </c>
      <c r="G757" s="26">
        <v>0.42</v>
      </c>
      <c r="H757" s="26">
        <v>12.6</v>
      </c>
      <c r="I757" s="24">
        <f t="shared" si="183"/>
        <v>1933.2916666666101</v>
      </c>
      <c r="J757" s="15">
        <f>J754*9/12+J766*3/12</f>
        <v>3.2624999999999997</v>
      </c>
      <c r="K757" s="24">
        <f t="shared" si="173"/>
        <v>171.95471428571432</v>
      </c>
      <c r="L757" s="24">
        <f t="shared" si="174"/>
        <v>11.979428571428574</v>
      </c>
      <c r="M757" s="23">
        <f t="shared" si="184"/>
        <v>4690.8384626839807</v>
      </c>
      <c r="N757" s="24">
        <f t="shared" si="175"/>
        <v>10.482000000000001</v>
      </c>
      <c r="O757" s="23">
        <f t="shared" si="176"/>
        <v>285.94370890091028</v>
      </c>
      <c r="P757" s="42">
        <f t="shared" si="170"/>
        <v>8.723101646068109</v>
      </c>
      <c r="Q757" s="25"/>
      <c r="R757" s="41">
        <f t="shared" si="171"/>
        <v>11.805335595835269</v>
      </c>
      <c r="S757" s="41"/>
      <c r="T757" s="40">
        <f t="shared" si="172"/>
        <v>5.3078308378454696E-2</v>
      </c>
      <c r="U757" s="15">
        <f t="shared" si="177"/>
        <v>1.0040596665994306</v>
      </c>
      <c r="V757" s="15">
        <f t="shared" si="185"/>
        <v>13.168126921278493</v>
      </c>
      <c r="W757" s="13">
        <f t="shared" si="178"/>
        <v>7.4935571651532085E-2</v>
      </c>
      <c r="X757" s="13">
        <f t="shared" si="179"/>
        <v>-1.7958247594429544E-5</v>
      </c>
      <c r="Y757" s="13">
        <f t="shared" si="180"/>
        <v>7.4953529899126514E-2</v>
      </c>
      <c r="AB757" s="39"/>
      <c r="AC757" s="39"/>
    </row>
    <row r="758" spans="1:29">
      <c r="A758" s="60">
        <v>1933.05</v>
      </c>
      <c r="B758" s="61">
        <f t="shared" si="181"/>
        <v>1933</v>
      </c>
      <c r="C758" s="61">
        <v>5</v>
      </c>
      <c r="D758" s="59">
        <f t="shared" si="182"/>
        <v>12175</v>
      </c>
      <c r="E758" s="26">
        <v>8.8699999999999992</v>
      </c>
      <c r="F758" s="24">
        <v>0.47499999999999998</v>
      </c>
      <c r="G758" s="26">
        <v>0.42249999999999999</v>
      </c>
      <c r="H758" s="26">
        <v>12.6</v>
      </c>
      <c r="I758" s="24">
        <f t="shared" si="183"/>
        <v>1933.3749999999434</v>
      </c>
      <c r="J758" s="15">
        <f>J754*8/12+J766*4/12</f>
        <v>3.2466666666666666</v>
      </c>
      <c r="K758" s="24">
        <f t="shared" si="173"/>
        <v>221.36985714285717</v>
      </c>
      <c r="L758" s="24">
        <f t="shared" si="174"/>
        <v>11.854642857142858</v>
      </c>
      <c r="M758" s="23">
        <f t="shared" si="184"/>
        <v>6065.8078645120677</v>
      </c>
      <c r="N758" s="24">
        <f t="shared" si="175"/>
        <v>10.544392857142858</v>
      </c>
      <c r="O758" s="23">
        <f t="shared" si="176"/>
        <v>288.92940504581156</v>
      </c>
      <c r="P758" s="42">
        <f t="shared" si="170"/>
        <v>11.249651251932438</v>
      </c>
      <c r="Q758" s="25"/>
      <c r="R758" s="41">
        <f t="shared" si="171"/>
        <v>15.246808142532846</v>
      </c>
      <c r="S758" s="41"/>
      <c r="T758" s="40">
        <f t="shared" si="172"/>
        <v>2.7490163162586866E-2</v>
      </c>
      <c r="U758" s="15">
        <f t="shared" si="177"/>
        <v>1.0040474752078703</v>
      </c>
      <c r="V758" s="15">
        <f t="shared" si="185"/>
        <v>13.221585126317869</v>
      </c>
      <c r="W758" s="13">
        <f t="shared" si="178"/>
        <v>5.1536946445796428E-2</v>
      </c>
      <c r="X758" s="13">
        <f t="shared" si="179"/>
        <v>-7.9732999982817798E-4</v>
      </c>
      <c r="Y758" s="13">
        <f t="shared" si="180"/>
        <v>5.2334276445624606E-2</v>
      </c>
      <c r="AB758" s="39"/>
      <c r="AC758" s="39"/>
    </row>
    <row r="759" spans="1:29">
      <c r="A759" s="60">
        <v>1933.06</v>
      </c>
      <c r="B759" s="61">
        <f t="shared" si="181"/>
        <v>1933</v>
      </c>
      <c r="C759" s="61">
        <v>6</v>
      </c>
      <c r="D759" s="59">
        <f t="shared" si="182"/>
        <v>12206</v>
      </c>
      <c r="E759" s="26">
        <v>10.39</v>
      </c>
      <c r="F759" s="24">
        <v>0.47</v>
      </c>
      <c r="G759" s="26">
        <v>0.42499999999999999</v>
      </c>
      <c r="H759" s="26">
        <v>12.7</v>
      </c>
      <c r="I759" s="24">
        <f t="shared" si="183"/>
        <v>1933.4583333332766</v>
      </c>
      <c r="J759" s="15">
        <f>J754*7/12+J766*5/12</f>
        <v>3.2308333333333334</v>
      </c>
      <c r="K759" s="24">
        <f t="shared" si="173"/>
        <v>257.26294488188984</v>
      </c>
      <c r="L759" s="24">
        <f t="shared" si="174"/>
        <v>11.637496062992126</v>
      </c>
      <c r="M759" s="23">
        <f t="shared" si="184"/>
        <v>7075.8963413423089</v>
      </c>
      <c r="N759" s="24">
        <f t="shared" si="175"/>
        <v>10.523267716535434</v>
      </c>
      <c r="O759" s="23">
        <f t="shared" si="176"/>
        <v>289.43753080562857</v>
      </c>
      <c r="P759" s="42">
        <f t="shared" si="170"/>
        <v>13.098875517269514</v>
      </c>
      <c r="Q759" s="25"/>
      <c r="R759" s="41">
        <f t="shared" si="171"/>
        <v>17.765664123579931</v>
      </c>
      <c r="S759" s="41"/>
      <c r="T759" s="40">
        <f t="shared" si="172"/>
        <v>1.5294045467209867E-2</v>
      </c>
      <c r="U759" s="15">
        <f t="shared" si="177"/>
        <v>1.0040352848528435</v>
      </c>
      <c r="V759" s="15">
        <f t="shared" si="185"/>
        <v>13.170570824448809</v>
      </c>
      <c r="W759" s="13">
        <f t="shared" si="178"/>
        <v>3.7699766046815908E-2</v>
      </c>
      <c r="X759" s="13">
        <f t="shared" si="179"/>
        <v>-2.1244585716229114E-4</v>
      </c>
      <c r="Y759" s="13">
        <f t="shared" si="180"/>
        <v>3.7912211903978199E-2</v>
      </c>
      <c r="AB759" s="39"/>
      <c r="AC759" s="39"/>
    </row>
    <row r="760" spans="1:29">
      <c r="A760" s="60">
        <v>1933.07</v>
      </c>
      <c r="B760" s="61">
        <f t="shared" si="181"/>
        <v>1933</v>
      </c>
      <c r="C760" s="61">
        <v>7</v>
      </c>
      <c r="D760" s="59">
        <f t="shared" si="182"/>
        <v>12236</v>
      </c>
      <c r="E760" s="26">
        <v>11.23</v>
      </c>
      <c r="F760" s="24">
        <v>0.46500000000000002</v>
      </c>
      <c r="G760" s="26">
        <v>0.42749999999999999</v>
      </c>
      <c r="H760" s="26">
        <v>13.1</v>
      </c>
      <c r="I760" s="24">
        <f t="shared" si="183"/>
        <v>1933.5416666666099</v>
      </c>
      <c r="J760" s="15">
        <f>J754*6/12+J766*6/12</f>
        <v>3.2149999999999999</v>
      </c>
      <c r="K760" s="24">
        <f t="shared" si="173"/>
        <v>269.57143511450386</v>
      </c>
      <c r="L760" s="24">
        <f t="shared" si="174"/>
        <v>11.162129770992367</v>
      </c>
      <c r="M760" s="23">
        <f t="shared" si="184"/>
        <v>7440.0196723623303</v>
      </c>
      <c r="N760" s="24">
        <f t="shared" si="175"/>
        <v>10.261958015267178</v>
      </c>
      <c r="O760" s="23">
        <f t="shared" si="176"/>
        <v>283.2242573405963</v>
      </c>
      <c r="P760" s="42">
        <f t="shared" si="170"/>
        <v>13.754304493874525</v>
      </c>
      <c r="Q760" s="25"/>
      <c r="R760" s="41">
        <f t="shared" si="171"/>
        <v>18.661295964763024</v>
      </c>
      <c r="S760" s="41"/>
      <c r="T760" s="40">
        <f t="shared" si="172"/>
        <v>1.3692183456504567E-2</v>
      </c>
      <c r="U760" s="15">
        <f t="shared" si="177"/>
        <v>1.0040230955355782</v>
      </c>
      <c r="V760" s="15">
        <f t="shared" si="185"/>
        <v>12.819940185754209</v>
      </c>
      <c r="W760" s="13">
        <f t="shared" si="178"/>
        <v>3.5626183953910484E-2</v>
      </c>
      <c r="X760" s="13">
        <f t="shared" si="179"/>
        <v>3.2628797449480995E-3</v>
      </c>
      <c r="Y760" s="13">
        <f t="shared" si="180"/>
        <v>3.2363304208962385E-2</v>
      </c>
      <c r="AB760" s="39"/>
      <c r="AC760" s="39"/>
    </row>
    <row r="761" spans="1:29">
      <c r="A761" s="60">
        <v>1933.08</v>
      </c>
      <c r="B761" s="61">
        <f t="shared" si="181"/>
        <v>1933</v>
      </c>
      <c r="C761" s="61">
        <v>8</v>
      </c>
      <c r="D761" s="59">
        <f t="shared" si="182"/>
        <v>12267</v>
      </c>
      <c r="E761" s="26">
        <v>10.67</v>
      </c>
      <c r="F761" s="24">
        <v>0.46</v>
      </c>
      <c r="G761" s="26">
        <v>0.43</v>
      </c>
      <c r="H761" s="26">
        <v>13.2</v>
      </c>
      <c r="I761" s="24">
        <f t="shared" si="183"/>
        <v>1933.6249999999432</v>
      </c>
      <c r="J761" s="15">
        <f>J754*5/12+J766*7/12</f>
        <v>3.1991666666666667</v>
      </c>
      <c r="K761" s="24">
        <f t="shared" si="173"/>
        <v>254.18850000000003</v>
      </c>
      <c r="L761" s="24">
        <f t="shared" si="174"/>
        <v>10.958454545454549</v>
      </c>
      <c r="M761" s="23">
        <f t="shared" si="184"/>
        <v>7040.663264136876</v>
      </c>
      <c r="N761" s="24">
        <f t="shared" si="175"/>
        <v>10.243772727272729</v>
      </c>
      <c r="O761" s="23">
        <f t="shared" si="176"/>
        <v>283.7380696887401</v>
      </c>
      <c r="P761" s="42">
        <f t="shared" si="170"/>
        <v>12.999527050367732</v>
      </c>
      <c r="Q761" s="25"/>
      <c r="R761" s="41">
        <f t="shared" si="171"/>
        <v>17.646361139482391</v>
      </c>
      <c r="S761" s="41"/>
      <c r="T761" s="40">
        <f t="shared" si="172"/>
        <v>1.9380219800860923E-2</v>
      </c>
      <c r="U761" s="15">
        <f t="shared" si="177"/>
        <v>1.0040109072573054</v>
      </c>
      <c r="V761" s="15">
        <f t="shared" si="185"/>
        <v>12.774004544807035</v>
      </c>
      <c r="W761" s="13">
        <f t="shared" si="178"/>
        <v>3.7129647950889799E-2</v>
      </c>
      <c r="X761" s="13">
        <f t="shared" si="179"/>
        <v>4.4012848661523218E-3</v>
      </c>
      <c r="Y761" s="13">
        <f t="shared" si="180"/>
        <v>3.2728363084737477E-2</v>
      </c>
      <c r="AB761" s="39"/>
      <c r="AC761" s="39"/>
    </row>
    <row r="762" spans="1:29">
      <c r="A762" s="60">
        <v>1933.09</v>
      </c>
      <c r="B762" s="61">
        <f t="shared" si="181"/>
        <v>1933</v>
      </c>
      <c r="C762" s="61">
        <v>9</v>
      </c>
      <c r="D762" s="59">
        <f t="shared" si="182"/>
        <v>12298</v>
      </c>
      <c r="E762" s="26">
        <v>10.58</v>
      </c>
      <c r="F762" s="24">
        <v>0.45500000000000002</v>
      </c>
      <c r="G762" s="26">
        <v>0.4325</v>
      </c>
      <c r="H762" s="26">
        <v>13.2</v>
      </c>
      <c r="I762" s="24">
        <f t="shared" si="183"/>
        <v>1933.7083333332764</v>
      </c>
      <c r="J762" s="15">
        <f>J754*4/12+J766*8/12</f>
        <v>3.1833333333333336</v>
      </c>
      <c r="K762" s="24">
        <f t="shared" si="173"/>
        <v>252.04445454545461</v>
      </c>
      <c r="L762" s="24">
        <f t="shared" si="174"/>
        <v>10.839340909090911</v>
      </c>
      <c r="M762" s="23">
        <f t="shared" si="184"/>
        <v>7006.2957653858184</v>
      </c>
      <c r="N762" s="24">
        <f t="shared" si="175"/>
        <v>10.303329545454547</v>
      </c>
      <c r="O762" s="23">
        <f t="shared" si="176"/>
        <v>286.41048379294574</v>
      </c>
      <c r="P762" s="42">
        <f t="shared" si="170"/>
        <v>12.922920614885987</v>
      </c>
      <c r="Q762" s="25"/>
      <c r="R762" s="41">
        <f t="shared" si="171"/>
        <v>17.550453640523493</v>
      </c>
      <c r="S762" s="41"/>
      <c r="T762" s="40">
        <f t="shared" si="172"/>
        <v>1.9426539845217097E-2</v>
      </c>
      <c r="U762" s="15">
        <f t="shared" si="177"/>
        <v>1.0039987200192555</v>
      </c>
      <c r="V762" s="15">
        <f t="shared" si="185"/>
        <v>12.825239892340653</v>
      </c>
      <c r="W762" s="13">
        <f t="shared" si="178"/>
        <v>3.9659400079868457E-2</v>
      </c>
      <c r="X762" s="13">
        <f t="shared" si="179"/>
        <v>3.6203071778433404E-3</v>
      </c>
      <c r="Y762" s="13">
        <f t="shared" si="180"/>
        <v>3.6039092902025116E-2</v>
      </c>
      <c r="AB762" s="39"/>
      <c r="AC762" s="39"/>
    </row>
    <row r="763" spans="1:29">
      <c r="A763" s="60">
        <v>1933.1</v>
      </c>
      <c r="B763" s="61">
        <f t="shared" si="181"/>
        <v>1933</v>
      </c>
      <c r="C763" s="61">
        <v>10</v>
      </c>
      <c r="D763" s="59">
        <f t="shared" si="182"/>
        <v>12328</v>
      </c>
      <c r="E763" s="26">
        <v>9.5500000000000007</v>
      </c>
      <c r="F763" s="24">
        <v>0.45</v>
      </c>
      <c r="G763" s="26">
        <v>0.435</v>
      </c>
      <c r="H763" s="26">
        <v>13.2</v>
      </c>
      <c r="I763" s="24">
        <f t="shared" si="183"/>
        <v>1933.7916666666097</v>
      </c>
      <c r="J763" s="15">
        <f>J754*3/12+J766*9/12</f>
        <v>3.1675000000000004</v>
      </c>
      <c r="K763" s="24">
        <f t="shared" si="173"/>
        <v>227.50704545454553</v>
      </c>
      <c r="L763" s="24">
        <f t="shared" si="174"/>
        <v>10.720227272727277</v>
      </c>
      <c r="M763" s="23">
        <f t="shared" si="184"/>
        <v>6349.0416493985385</v>
      </c>
      <c r="N763" s="24">
        <f t="shared" si="175"/>
        <v>10.362886363636367</v>
      </c>
      <c r="O763" s="23">
        <f t="shared" si="176"/>
        <v>289.19718507731562</v>
      </c>
      <c r="P763" s="42">
        <f t="shared" si="170"/>
        <v>11.696253568143687</v>
      </c>
      <c r="Q763" s="25"/>
      <c r="R763" s="41">
        <f t="shared" si="171"/>
        <v>15.896625559601681</v>
      </c>
      <c r="S763" s="41"/>
      <c r="T763" s="40">
        <f t="shared" si="172"/>
        <v>2.713604235410378E-2</v>
      </c>
      <c r="U763" s="15">
        <f t="shared" si="177"/>
        <v>1.0039865338226626</v>
      </c>
      <c r="V763" s="15">
        <f t="shared" si="185"/>
        <v>12.876524435849911</v>
      </c>
      <c r="W763" s="13">
        <f t="shared" si="178"/>
        <v>4.9427041432104968E-2</v>
      </c>
      <c r="X763" s="13">
        <f t="shared" si="179"/>
        <v>3.4193985238579749E-3</v>
      </c>
      <c r="Y763" s="13">
        <f t="shared" si="180"/>
        <v>4.6007642908246993E-2</v>
      </c>
      <c r="AB763" s="39"/>
      <c r="AC763" s="39"/>
    </row>
    <row r="764" spans="1:29">
      <c r="A764" s="60">
        <v>1933.11</v>
      </c>
      <c r="B764" s="61">
        <f t="shared" si="181"/>
        <v>1933</v>
      </c>
      <c r="C764" s="61">
        <v>11</v>
      </c>
      <c r="D764" s="59">
        <f t="shared" si="182"/>
        <v>12359</v>
      </c>
      <c r="E764" s="26">
        <v>9.7799999999999994</v>
      </c>
      <c r="F764" s="24">
        <v>0.44500000000000001</v>
      </c>
      <c r="G764" s="26">
        <v>0.4375</v>
      </c>
      <c r="H764" s="26">
        <v>13.2</v>
      </c>
      <c r="I764" s="24">
        <f t="shared" si="183"/>
        <v>1933.8749999999429</v>
      </c>
      <c r="J764" s="15">
        <f>J754*2/12+J766*10/12</f>
        <v>3.1516666666666668</v>
      </c>
      <c r="K764" s="24">
        <f t="shared" si="173"/>
        <v>232.98627272727276</v>
      </c>
      <c r="L764" s="24">
        <f t="shared" si="174"/>
        <v>10.601113636363639</v>
      </c>
      <c r="M764" s="23">
        <f t="shared" si="184"/>
        <v>6526.6042888952416</v>
      </c>
      <c r="N764" s="24">
        <f t="shared" si="175"/>
        <v>10.422443181818183</v>
      </c>
      <c r="O764" s="23">
        <f t="shared" si="176"/>
        <v>291.96210392552842</v>
      </c>
      <c r="P764" s="42">
        <f t="shared" si="170"/>
        <v>12.01176619338993</v>
      </c>
      <c r="Q764" s="25"/>
      <c r="R764" s="41">
        <f t="shared" si="171"/>
        <v>16.33498388149351</v>
      </c>
      <c r="S764" s="41"/>
      <c r="T764" s="40">
        <f t="shared" si="172"/>
        <v>2.5048616954833333E-2</v>
      </c>
      <c r="U764" s="15">
        <f t="shared" si="177"/>
        <v>1.0039743486687611</v>
      </c>
      <c r="V764" s="15">
        <f t="shared" si="185"/>
        <v>12.927857136031767</v>
      </c>
      <c r="W764" s="13">
        <f t="shared" si="178"/>
        <v>4.2051162884508386E-2</v>
      </c>
      <c r="X764" s="13">
        <f t="shared" si="179"/>
        <v>3.2198175913822347E-3</v>
      </c>
      <c r="Y764" s="13">
        <f t="shared" si="180"/>
        <v>3.8831345293126152E-2</v>
      </c>
      <c r="AB764" s="39"/>
      <c r="AC764" s="39"/>
    </row>
    <row r="765" spans="1:29">
      <c r="A765" s="60">
        <v>1933.12</v>
      </c>
      <c r="B765" s="61">
        <f t="shared" si="181"/>
        <v>1933</v>
      </c>
      <c r="C765" s="61">
        <v>12</v>
      </c>
      <c r="D765" s="59">
        <f t="shared" si="182"/>
        <v>12389</v>
      </c>
      <c r="E765" s="26">
        <v>9.9700000000000006</v>
      </c>
      <c r="F765" s="24">
        <v>0.44</v>
      </c>
      <c r="G765" s="26">
        <v>0.44</v>
      </c>
      <c r="H765" s="26">
        <v>13.2</v>
      </c>
      <c r="I765" s="24">
        <f t="shared" si="183"/>
        <v>1933.9583333332762</v>
      </c>
      <c r="J765" s="15">
        <f>J754*1/12+J766*11/12</f>
        <v>3.1358333333333333</v>
      </c>
      <c r="K765" s="24">
        <f t="shared" si="173"/>
        <v>237.51259090909096</v>
      </c>
      <c r="L765" s="24">
        <f t="shared" si="174"/>
        <v>10.482000000000001</v>
      </c>
      <c r="M765" s="23">
        <f t="shared" si="184"/>
        <v>6677.8684646433248</v>
      </c>
      <c r="N765" s="24">
        <f t="shared" si="175"/>
        <v>10.482000000000001</v>
      </c>
      <c r="O765" s="23">
        <f t="shared" si="176"/>
        <v>294.71034347473045</v>
      </c>
      <c r="P765" s="42">
        <f t="shared" si="170"/>
        <v>12.281801622601108</v>
      </c>
      <c r="Q765" s="25"/>
      <c r="R765" s="41">
        <f t="shared" si="171"/>
        <v>16.709206885291184</v>
      </c>
      <c r="S765" s="41"/>
      <c r="T765" s="40">
        <f t="shared" si="172"/>
        <v>2.3376525873983589E-2</v>
      </c>
      <c r="U765" s="15">
        <f t="shared" si="177"/>
        <v>1.0039621645587875</v>
      </c>
      <c r="V765" s="15">
        <f t="shared" si="185"/>
        <v>12.979236947830289</v>
      </c>
      <c r="W765" s="13">
        <f t="shared" si="178"/>
        <v>4.1494697632946664E-2</v>
      </c>
      <c r="X765" s="13">
        <f t="shared" si="179"/>
        <v>3.0215635146513264E-3</v>
      </c>
      <c r="Y765" s="13">
        <f t="shared" si="180"/>
        <v>3.8473134118295338E-2</v>
      </c>
      <c r="AB765" s="39"/>
      <c r="AC765" s="39"/>
    </row>
    <row r="766" spans="1:29">
      <c r="A766" s="60">
        <v>1934.01</v>
      </c>
      <c r="B766" s="61">
        <f t="shared" si="181"/>
        <v>1934</v>
      </c>
      <c r="C766" s="61">
        <v>1</v>
      </c>
      <c r="D766" s="59">
        <f t="shared" si="182"/>
        <v>12420</v>
      </c>
      <c r="E766" s="26">
        <v>10.54</v>
      </c>
      <c r="F766" s="24">
        <v>0.44080000000000003</v>
      </c>
      <c r="G766" s="26">
        <v>0.44419999999999998</v>
      </c>
      <c r="H766" s="26">
        <v>13.2</v>
      </c>
      <c r="I766" s="24">
        <f t="shared" si="183"/>
        <v>1934.0416666666094</v>
      </c>
      <c r="J766" s="15">
        <v>3.12</v>
      </c>
      <c r="K766" s="24">
        <f t="shared" si="173"/>
        <v>251.0915454545455</v>
      </c>
      <c r="L766" s="24">
        <f t="shared" si="174"/>
        <v>10.501058181818184</v>
      </c>
      <c r="M766" s="23">
        <f t="shared" si="184"/>
        <v>7084.2561670620407</v>
      </c>
      <c r="N766" s="24">
        <f t="shared" si="175"/>
        <v>10.582055454545456</v>
      </c>
      <c r="O766" s="23">
        <f t="shared" si="176"/>
        <v>298.56039747713078</v>
      </c>
      <c r="P766" s="42">
        <f t="shared" si="170"/>
        <v>13.025119828332373</v>
      </c>
      <c r="Q766" s="25"/>
      <c r="R766" s="41">
        <f t="shared" si="171"/>
        <v>17.723577324689643</v>
      </c>
      <c r="S766" s="41"/>
      <c r="T766" s="40">
        <f t="shared" si="172"/>
        <v>1.8888305469469763E-2</v>
      </c>
      <c r="U766" s="15">
        <f t="shared" si="177"/>
        <v>1.0049460002047168</v>
      </c>
      <c r="V766" s="15">
        <f t="shared" si="185"/>
        <v>13.030662820465087</v>
      </c>
      <c r="W766" s="13">
        <f t="shared" si="178"/>
        <v>3.9096748092132483E-2</v>
      </c>
      <c r="X766" s="13">
        <f t="shared" si="179"/>
        <v>2.8246354331062928E-3</v>
      </c>
      <c r="Y766" s="13">
        <f t="shared" si="180"/>
        <v>3.627211265902619E-2</v>
      </c>
      <c r="AB766" s="39"/>
      <c r="AC766" s="39"/>
    </row>
    <row r="767" spans="1:29">
      <c r="A767" s="60">
        <v>1934.02</v>
      </c>
      <c r="B767" s="61">
        <f t="shared" si="181"/>
        <v>1934</v>
      </c>
      <c r="C767" s="61">
        <v>2</v>
      </c>
      <c r="D767" s="59">
        <f t="shared" si="182"/>
        <v>12451</v>
      </c>
      <c r="E767" s="26">
        <v>11.32</v>
      </c>
      <c r="F767" s="24">
        <v>0.44169999999999998</v>
      </c>
      <c r="G767" s="26">
        <v>0.44829999999999998</v>
      </c>
      <c r="H767" s="26">
        <v>13.3</v>
      </c>
      <c r="I767" s="24">
        <f t="shared" si="183"/>
        <v>1934.1249999999427</v>
      </c>
      <c r="J767" s="15">
        <f>J766*11/12+J778*1/12</f>
        <v>3.0924999999999998</v>
      </c>
      <c r="K767" s="24">
        <f t="shared" si="173"/>
        <v>267.64565413533836</v>
      </c>
      <c r="L767" s="24">
        <f t="shared" si="174"/>
        <v>10.443382105263158</v>
      </c>
      <c r="M767" s="23">
        <f t="shared" si="184"/>
        <v>7575.8650971663174</v>
      </c>
      <c r="N767" s="24">
        <f t="shared" si="175"/>
        <v>10.59942992481203</v>
      </c>
      <c r="O767" s="23">
        <f t="shared" si="176"/>
        <v>300.02299673671905</v>
      </c>
      <c r="P767" s="42">
        <f t="shared" si="170"/>
        <v>13.926922904274289</v>
      </c>
      <c r="Q767" s="25"/>
      <c r="R767" s="41">
        <f t="shared" si="171"/>
        <v>18.949402441246839</v>
      </c>
      <c r="S767" s="41"/>
      <c r="T767" s="40">
        <f t="shared" si="172"/>
        <v>1.5491638140697594E-2</v>
      </c>
      <c r="U767" s="15">
        <f t="shared" si="177"/>
        <v>1.0049261411367563</v>
      </c>
      <c r="V767" s="15">
        <f t="shared" si="185"/>
        <v>12.996652989101028</v>
      </c>
      <c r="W767" s="13">
        <f t="shared" si="178"/>
        <v>3.1899028624557291E-2</v>
      </c>
      <c r="X767" s="13">
        <f t="shared" si="179"/>
        <v>3.3744785010205725E-3</v>
      </c>
      <c r="Y767" s="13">
        <f t="shared" si="180"/>
        <v>2.8524550123536718E-2</v>
      </c>
      <c r="AB767" s="39"/>
      <c r="AC767" s="39"/>
    </row>
    <row r="768" spans="1:29">
      <c r="A768" s="60">
        <v>1934.03</v>
      </c>
      <c r="B768" s="61">
        <f t="shared" si="181"/>
        <v>1934</v>
      </c>
      <c r="C768" s="61">
        <v>3</v>
      </c>
      <c r="D768" s="59">
        <f t="shared" si="182"/>
        <v>12479</v>
      </c>
      <c r="E768" s="26">
        <v>10.74</v>
      </c>
      <c r="F768" s="24">
        <v>0.4425</v>
      </c>
      <c r="G768" s="26">
        <v>0.45250000000000001</v>
      </c>
      <c r="H768" s="26">
        <v>13.3</v>
      </c>
      <c r="I768" s="24">
        <f t="shared" si="183"/>
        <v>1934.208333333276</v>
      </c>
      <c r="J768" s="15">
        <f>J766*10/12+J778*2/12</f>
        <v>3.0649999999999999</v>
      </c>
      <c r="K768" s="24">
        <f t="shared" si="173"/>
        <v>253.93236090225565</v>
      </c>
      <c r="L768" s="24">
        <f t="shared" si="174"/>
        <v>10.462296992481205</v>
      </c>
      <c r="M768" s="23">
        <f t="shared" si="184"/>
        <v>7212.3808453201636</v>
      </c>
      <c r="N768" s="24">
        <f t="shared" si="175"/>
        <v>10.698733082706768</v>
      </c>
      <c r="O768" s="23">
        <f t="shared" si="176"/>
        <v>303.87358775673874</v>
      </c>
      <c r="P768" s="42">
        <f t="shared" si="170"/>
        <v>13.254537629740078</v>
      </c>
      <c r="Q768" s="25"/>
      <c r="R768" s="41">
        <f t="shared" si="171"/>
        <v>18.03649356197154</v>
      </c>
      <c r="S768" s="41"/>
      <c r="T768" s="40">
        <f t="shared" si="172"/>
        <v>1.9977583686114644E-2</v>
      </c>
      <c r="U768" s="15">
        <f t="shared" si="177"/>
        <v>1.0049062875674284</v>
      </c>
      <c r="V768" s="15">
        <f t="shared" si="185"/>
        <v>13.060676336030784</v>
      </c>
      <c r="W768" s="13">
        <f t="shared" si="178"/>
        <v>4.0299764715348463E-2</v>
      </c>
      <c r="X768" s="13">
        <f t="shared" si="179"/>
        <v>3.1684800054778695E-3</v>
      </c>
      <c r="Y768" s="13">
        <f t="shared" si="180"/>
        <v>3.7131284709870593E-2</v>
      </c>
      <c r="AB768" s="39"/>
      <c r="AC768" s="39"/>
    </row>
    <row r="769" spans="1:29">
      <c r="A769" s="60">
        <v>1934.04</v>
      </c>
      <c r="B769" s="61">
        <f t="shared" si="181"/>
        <v>1934</v>
      </c>
      <c r="C769" s="61">
        <v>4</v>
      </c>
      <c r="D769" s="59">
        <f t="shared" si="182"/>
        <v>12510</v>
      </c>
      <c r="E769" s="26">
        <v>10.92</v>
      </c>
      <c r="F769" s="24">
        <v>0.44330000000000003</v>
      </c>
      <c r="G769" s="26">
        <v>0.45669999999999999</v>
      </c>
      <c r="H769" s="26">
        <v>13.3</v>
      </c>
      <c r="I769" s="24">
        <f t="shared" si="183"/>
        <v>1934.2916666666092</v>
      </c>
      <c r="J769" s="15">
        <f>J766*9/12+J778*3/12</f>
        <v>3.0375000000000005</v>
      </c>
      <c r="K769" s="24">
        <f t="shared" si="173"/>
        <v>258.1882105263158</v>
      </c>
      <c r="L769" s="24">
        <f t="shared" si="174"/>
        <v>10.481211879699249</v>
      </c>
      <c r="M769" s="23">
        <f t="shared" si="184"/>
        <v>7358.0666852846425</v>
      </c>
      <c r="N769" s="24">
        <f t="shared" si="175"/>
        <v>10.798036240601505</v>
      </c>
      <c r="O769" s="23">
        <f t="shared" si="176"/>
        <v>307.73159845874511</v>
      </c>
      <c r="P769" s="42">
        <f t="shared" si="170"/>
        <v>13.518389284490084</v>
      </c>
      <c r="Q769" s="25"/>
      <c r="R769" s="41">
        <f t="shared" si="171"/>
        <v>18.396276947912714</v>
      </c>
      <c r="S769" s="41"/>
      <c r="T769" s="40">
        <f t="shared" si="172"/>
        <v>1.935215635981382E-2</v>
      </c>
      <c r="U769" s="15">
        <f t="shared" si="177"/>
        <v>1.0048864395080688</v>
      </c>
      <c r="V769" s="15">
        <f t="shared" si="185"/>
        <v>13.124755769960458</v>
      </c>
      <c r="W769" s="13">
        <f t="shared" si="178"/>
        <v>3.626321252539344E-2</v>
      </c>
      <c r="X769" s="13">
        <f t="shared" si="179"/>
        <v>2.3891754671763188E-3</v>
      </c>
      <c r="Y769" s="13">
        <f t="shared" si="180"/>
        <v>3.3874037058217121E-2</v>
      </c>
      <c r="AB769" s="39"/>
      <c r="AC769" s="39"/>
    </row>
    <row r="770" spans="1:29">
      <c r="A770" s="60">
        <v>1934.05</v>
      </c>
      <c r="B770" s="61">
        <f t="shared" si="181"/>
        <v>1934</v>
      </c>
      <c r="C770" s="61">
        <v>5</v>
      </c>
      <c r="D770" s="59">
        <f t="shared" si="182"/>
        <v>12540</v>
      </c>
      <c r="E770" s="26">
        <v>9.81</v>
      </c>
      <c r="F770" s="24">
        <v>0.44419999999999998</v>
      </c>
      <c r="G770" s="26">
        <v>0.46079999999999999</v>
      </c>
      <c r="H770" s="26">
        <v>13.3</v>
      </c>
      <c r="I770" s="24">
        <f t="shared" si="183"/>
        <v>1934.3749999999425</v>
      </c>
      <c r="J770" s="15">
        <f>J766*8/12+J778*4/12</f>
        <v>3.0100000000000002</v>
      </c>
      <c r="K770" s="24">
        <f t="shared" si="173"/>
        <v>231.94380451127822</v>
      </c>
      <c r="L770" s="24">
        <f t="shared" si="174"/>
        <v>10.502491127819548</v>
      </c>
      <c r="M770" s="23">
        <f t="shared" si="184"/>
        <v>6635.0737439965778</v>
      </c>
      <c r="N770" s="24">
        <f t="shared" si="175"/>
        <v>10.894975037593985</v>
      </c>
      <c r="O770" s="23">
        <f t="shared" si="176"/>
        <v>311.66584925928879</v>
      </c>
      <c r="P770" s="42">
        <f t="shared" ref="P770:P833" si="186">K770/AVERAGE(N650:N769)</f>
        <v>12.181583235024014</v>
      </c>
      <c r="Q770" s="25"/>
      <c r="R770" s="41">
        <f t="shared" ref="R770:R833" si="187">M770/AVERAGE(O650:O769)</f>
        <v>16.583942576102277</v>
      </c>
      <c r="S770" s="41"/>
      <c r="T770" s="40">
        <f t="shared" ref="T770:T833" si="188">1/P770-(J770/100-(((H770/H650)^(1/10))-1))</f>
        <v>2.7744981955740086E-2</v>
      </c>
      <c r="U770" s="15">
        <f t="shared" si="177"/>
        <v>1.0048665969700379</v>
      </c>
      <c r="V770" s="15">
        <f t="shared" si="185"/>
        <v>13.188889095088546</v>
      </c>
      <c r="W770" s="13">
        <f t="shared" si="178"/>
        <v>4.932316947008708E-2</v>
      </c>
      <c r="X770" s="13">
        <f t="shared" si="179"/>
        <v>2.1858826627716432E-3</v>
      </c>
      <c r="Y770" s="13">
        <f t="shared" si="180"/>
        <v>4.7137286807315437E-2</v>
      </c>
      <c r="AB770" s="39"/>
      <c r="AC770" s="39"/>
    </row>
    <row r="771" spans="1:29">
      <c r="A771" s="60">
        <v>1934.06</v>
      </c>
      <c r="B771" s="61">
        <f t="shared" si="181"/>
        <v>1934</v>
      </c>
      <c r="C771" s="61">
        <v>6</v>
      </c>
      <c r="D771" s="59">
        <f t="shared" si="182"/>
        <v>12571</v>
      </c>
      <c r="E771" s="26">
        <v>9.94</v>
      </c>
      <c r="F771" s="24">
        <v>0.44500000000000001</v>
      </c>
      <c r="G771" s="26">
        <v>0.46500000000000002</v>
      </c>
      <c r="H771" s="26">
        <v>13.4</v>
      </c>
      <c r="I771" s="24">
        <f t="shared" si="183"/>
        <v>1934.4583333332757</v>
      </c>
      <c r="J771" s="15">
        <f>J766*7/12+J778*5/12</f>
        <v>2.9824999999999999</v>
      </c>
      <c r="K771" s="24">
        <f t="shared" si="173"/>
        <v>233.26361194029852</v>
      </c>
      <c r="L771" s="24">
        <f t="shared" si="174"/>
        <v>10.442888059701493</v>
      </c>
      <c r="M771" s="23">
        <f t="shared" si="184"/>
        <v>6697.7231028850847</v>
      </c>
      <c r="N771" s="24">
        <f t="shared" si="175"/>
        <v>10.912231343283583</v>
      </c>
      <c r="O771" s="23">
        <f t="shared" si="176"/>
        <v>313.32406869633445</v>
      </c>
      <c r="P771" s="42">
        <f t="shared" si="186"/>
        <v>12.287726483952421</v>
      </c>
      <c r="Q771" s="25"/>
      <c r="R771" s="41">
        <f t="shared" si="187"/>
        <v>16.734478982141681</v>
      </c>
      <c r="S771" s="41"/>
      <c r="T771" s="40">
        <f t="shared" si="188"/>
        <v>2.8042045242693492E-2</v>
      </c>
      <c r="U771" s="15">
        <f t="shared" si="177"/>
        <v>1.0048467599647228</v>
      </c>
      <c r="V771" s="15">
        <f t="shared" si="185"/>
        <v>13.154170564716297</v>
      </c>
      <c r="W771" s="13">
        <f t="shared" si="178"/>
        <v>5.300968567713471E-2</v>
      </c>
      <c r="X771" s="13">
        <f t="shared" si="179"/>
        <v>2.163518598120362E-3</v>
      </c>
      <c r="Y771" s="13">
        <f t="shared" si="180"/>
        <v>5.0846167079014348E-2</v>
      </c>
      <c r="AB771" s="39"/>
      <c r="AC771" s="39"/>
    </row>
    <row r="772" spans="1:29">
      <c r="A772" s="60">
        <v>1934.07</v>
      </c>
      <c r="B772" s="61">
        <f t="shared" si="181"/>
        <v>1934</v>
      </c>
      <c r="C772" s="61">
        <v>7</v>
      </c>
      <c r="D772" s="59">
        <f t="shared" si="182"/>
        <v>12601</v>
      </c>
      <c r="E772" s="26">
        <v>9.4700000000000006</v>
      </c>
      <c r="F772" s="24">
        <v>0.44579999999999997</v>
      </c>
      <c r="G772" s="26">
        <v>0.46920000000000001</v>
      </c>
      <c r="H772" s="26">
        <v>13.4</v>
      </c>
      <c r="I772" s="24">
        <f t="shared" si="183"/>
        <v>1934.541666666609</v>
      </c>
      <c r="J772" s="15">
        <f>J766*6/12+J778*6/12</f>
        <v>2.9550000000000001</v>
      </c>
      <c r="K772" s="24">
        <f t="shared" si="173"/>
        <v>222.23404477611945</v>
      </c>
      <c r="L772" s="24">
        <f t="shared" si="174"/>
        <v>10.461661791044778</v>
      </c>
      <c r="M772" s="23">
        <f t="shared" si="184"/>
        <v>6406.0621929168956</v>
      </c>
      <c r="N772" s="24">
        <f t="shared" si="175"/>
        <v>11.010793432835822</v>
      </c>
      <c r="O772" s="23">
        <f t="shared" si="176"/>
        <v>317.39433800597754</v>
      </c>
      <c r="P772" s="42">
        <f t="shared" si="186"/>
        <v>11.741524229318241</v>
      </c>
      <c r="Q772" s="25"/>
      <c r="R772" s="41">
        <f t="shared" si="187"/>
        <v>15.999498232451351</v>
      </c>
      <c r="S772" s="41"/>
      <c r="T772" s="40">
        <f t="shared" si="188"/>
        <v>3.1530291351625765E-2</v>
      </c>
      <c r="U772" s="15">
        <f t="shared" si="177"/>
        <v>1.0048269285035347</v>
      </c>
      <c r="V772" s="15">
        <f t="shared" si="185"/>
        <v>13.217925671978501</v>
      </c>
      <c r="W772" s="13">
        <f t="shared" si="178"/>
        <v>6.0260403895487924E-2</v>
      </c>
      <c r="X772" s="13">
        <f t="shared" si="179"/>
        <v>1.3952474012906002E-3</v>
      </c>
      <c r="Y772" s="13">
        <f t="shared" si="180"/>
        <v>5.8865156494197324E-2</v>
      </c>
      <c r="AB772" s="39"/>
      <c r="AC772" s="39"/>
    </row>
    <row r="773" spans="1:29">
      <c r="A773" s="60">
        <v>1934.08</v>
      </c>
      <c r="B773" s="61">
        <f t="shared" si="181"/>
        <v>1934</v>
      </c>
      <c r="C773" s="61">
        <v>8</v>
      </c>
      <c r="D773" s="59">
        <f t="shared" si="182"/>
        <v>12632</v>
      </c>
      <c r="E773" s="26">
        <v>9.1</v>
      </c>
      <c r="F773" s="24">
        <v>0.44669999999999999</v>
      </c>
      <c r="G773" s="26">
        <v>0.4733</v>
      </c>
      <c r="H773" s="26">
        <v>13.4</v>
      </c>
      <c r="I773" s="24">
        <f t="shared" si="183"/>
        <v>1934.6249999999422</v>
      </c>
      <c r="J773" s="15">
        <f>J766*5/12+J778*7/12</f>
        <v>2.9275000000000002</v>
      </c>
      <c r="K773" s="24">
        <f t="shared" si="173"/>
        <v>213.55119402985076</v>
      </c>
      <c r="L773" s="24">
        <f t="shared" si="174"/>
        <v>10.482782238805971</v>
      </c>
      <c r="M773" s="23">
        <f t="shared" si="184"/>
        <v>6180.9537086246119</v>
      </c>
      <c r="N773" s="24">
        <f t="shared" si="175"/>
        <v>11.10700880597015</v>
      </c>
      <c r="O773" s="23">
        <f t="shared" si="176"/>
        <v>321.47751541670647</v>
      </c>
      <c r="P773" s="42">
        <f t="shared" si="186"/>
        <v>11.315025981829047</v>
      </c>
      <c r="Q773" s="25"/>
      <c r="R773" s="41">
        <f t="shared" si="187"/>
        <v>15.429440235825352</v>
      </c>
      <c r="S773" s="41"/>
      <c r="T773" s="40">
        <f t="shared" si="188"/>
        <v>3.5588081455892713E-2</v>
      </c>
      <c r="U773" s="15">
        <f t="shared" si="177"/>
        <v>1.0048071025979108</v>
      </c>
      <c r="V773" s="15">
        <f t="shared" si="185"/>
        <v>13.281727654162175</v>
      </c>
      <c r="W773" s="13">
        <f t="shared" si="178"/>
        <v>6.2933728437971403E-2</v>
      </c>
      <c r="X773" s="13">
        <f t="shared" si="179"/>
        <v>1.1959038505688913E-3</v>
      </c>
      <c r="Y773" s="13">
        <f t="shared" si="180"/>
        <v>6.1737824587402512E-2</v>
      </c>
      <c r="AB773" s="39"/>
      <c r="AC773" s="39"/>
    </row>
    <row r="774" spans="1:29">
      <c r="A774" s="60">
        <v>1934.09</v>
      </c>
      <c r="B774" s="61">
        <f t="shared" si="181"/>
        <v>1934</v>
      </c>
      <c r="C774" s="61">
        <v>9</v>
      </c>
      <c r="D774" s="59">
        <f t="shared" si="182"/>
        <v>12663</v>
      </c>
      <c r="E774" s="26">
        <v>8.8800000000000008</v>
      </c>
      <c r="F774" s="24">
        <v>0.44750000000000001</v>
      </c>
      <c r="G774" s="26">
        <v>0.47749999999999998</v>
      </c>
      <c r="H774" s="26">
        <v>13.6</v>
      </c>
      <c r="I774" s="24">
        <f t="shared" si="183"/>
        <v>1934.7083333332755</v>
      </c>
      <c r="J774" s="15">
        <f>J766*4/12+J778*8/12</f>
        <v>2.9000000000000004</v>
      </c>
      <c r="K774" s="24">
        <f t="shared" si="173"/>
        <v>205.32388235294124</v>
      </c>
      <c r="L774" s="24">
        <f t="shared" si="174"/>
        <v>10.347121323529413</v>
      </c>
      <c r="M774" s="23">
        <f t="shared" si="184"/>
        <v>5967.782141021391</v>
      </c>
      <c r="N774" s="24">
        <f t="shared" si="175"/>
        <v>11.040783088235294</v>
      </c>
      <c r="O774" s="23">
        <f t="shared" si="176"/>
        <v>320.90269958758029</v>
      </c>
      <c r="P774" s="42">
        <f t="shared" si="186"/>
        <v>10.909954083288845</v>
      </c>
      <c r="Q774" s="25"/>
      <c r="R774" s="41">
        <f t="shared" si="187"/>
        <v>14.889060036884645</v>
      </c>
      <c r="S774" s="41"/>
      <c r="T774" s="40">
        <f t="shared" si="188"/>
        <v>4.0018781641811461E-2</v>
      </c>
      <c r="U774" s="15">
        <f t="shared" si="177"/>
        <v>1.0047872822593136</v>
      </c>
      <c r="V774" s="15">
        <f t="shared" si="185"/>
        <v>13.14931583635452</v>
      </c>
      <c r="W774" s="13">
        <f t="shared" si="178"/>
        <v>6.5359107854913168E-2</v>
      </c>
      <c r="X774" s="13">
        <f t="shared" si="179"/>
        <v>2.4819339375721228E-3</v>
      </c>
      <c r="Y774" s="13">
        <f t="shared" si="180"/>
        <v>6.2877173917341045E-2</v>
      </c>
      <c r="AB774" s="39"/>
      <c r="AC774" s="39"/>
    </row>
    <row r="775" spans="1:29">
      <c r="A775" s="60">
        <v>1934.1</v>
      </c>
      <c r="B775" s="61">
        <f t="shared" si="181"/>
        <v>1934</v>
      </c>
      <c r="C775" s="61">
        <v>10</v>
      </c>
      <c r="D775" s="59">
        <f t="shared" si="182"/>
        <v>12693</v>
      </c>
      <c r="E775" s="26">
        <v>8.9499999999999993</v>
      </c>
      <c r="F775" s="24">
        <v>0.44829999999999998</v>
      </c>
      <c r="G775" s="26">
        <v>0.48170000000000002</v>
      </c>
      <c r="H775" s="26">
        <v>13.5</v>
      </c>
      <c r="I775" s="24">
        <f t="shared" si="183"/>
        <v>1934.7916666666088</v>
      </c>
      <c r="J775" s="15">
        <f>J766*3/12+J778*9/12</f>
        <v>2.8724999999999996</v>
      </c>
      <c r="K775" s="24">
        <f t="shared" si="173"/>
        <v>208.47533333333334</v>
      </c>
      <c r="L775" s="24">
        <f t="shared" si="174"/>
        <v>10.442401333333335</v>
      </c>
      <c r="M775" s="23">
        <f t="shared" si="184"/>
        <v>6084.6722820330269</v>
      </c>
      <c r="N775" s="24">
        <f t="shared" si="175"/>
        <v>11.220398666666668</v>
      </c>
      <c r="O775" s="23">
        <f t="shared" si="176"/>
        <v>327.48454058718539</v>
      </c>
      <c r="P775" s="42">
        <f t="shared" si="186"/>
        <v>11.108352605351723</v>
      </c>
      <c r="Q775" s="25"/>
      <c r="R775" s="41">
        <f t="shared" si="187"/>
        <v>15.171974636031155</v>
      </c>
      <c r="S775" s="41"/>
      <c r="T775" s="40">
        <f t="shared" si="188"/>
        <v>3.7366377272122317E-2</v>
      </c>
      <c r="U775" s="15">
        <f t="shared" si="177"/>
        <v>1.0047674674992313</v>
      </c>
      <c r="V775" s="15">
        <f t="shared" si="185"/>
        <v>13.310133954800603</v>
      </c>
      <c r="W775" s="13">
        <f t="shared" si="178"/>
        <v>6.6321618655602821E-2</v>
      </c>
      <c r="X775" s="13">
        <f t="shared" si="179"/>
        <v>1.5454486364046005E-3</v>
      </c>
      <c r="Y775" s="13">
        <f t="shared" si="180"/>
        <v>6.477617001919822E-2</v>
      </c>
      <c r="AB775" s="39"/>
      <c r="AC775" s="39"/>
    </row>
    <row r="776" spans="1:29">
      <c r="A776" s="60">
        <v>1934.11</v>
      </c>
      <c r="B776" s="61">
        <f t="shared" si="181"/>
        <v>1934</v>
      </c>
      <c r="C776" s="61">
        <v>11</v>
      </c>
      <c r="D776" s="59">
        <f t="shared" si="182"/>
        <v>12724</v>
      </c>
      <c r="E776" s="26">
        <v>9.1999999999999993</v>
      </c>
      <c r="F776" s="24">
        <v>0.44919999999999999</v>
      </c>
      <c r="G776" s="26">
        <v>0.48580000000000001</v>
      </c>
      <c r="H776" s="26">
        <v>13.5</v>
      </c>
      <c r="I776" s="24">
        <f t="shared" si="183"/>
        <v>1934.874999999942</v>
      </c>
      <c r="J776" s="15">
        <f>J766*2/12+J778*10/12</f>
        <v>2.8449999999999998</v>
      </c>
      <c r="K776" s="24">
        <f t="shared" si="173"/>
        <v>214.29866666666669</v>
      </c>
      <c r="L776" s="24">
        <f t="shared" si="174"/>
        <v>10.463365333333334</v>
      </c>
      <c r="M776" s="23">
        <f t="shared" si="184"/>
        <v>6280.0843084314283</v>
      </c>
      <c r="N776" s="24">
        <f t="shared" si="175"/>
        <v>11.315901333333336</v>
      </c>
      <c r="O776" s="23">
        <f t="shared" si="176"/>
        <v>331.61575619956398</v>
      </c>
      <c r="P776" s="42">
        <f t="shared" si="186"/>
        <v>11.448808690205698</v>
      </c>
      <c r="Q776" s="25"/>
      <c r="R776" s="41">
        <f t="shared" si="187"/>
        <v>15.647600135571407</v>
      </c>
      <c r="S776" s="41"/>
      <c r="T776" s="40">
        <f t="shared" si="188"/>
        <v>3.4964360171844892E-2</v>
      </c>
      <c r="U776" s="15">
        <f t="shared" si="177"/>
        <v>1.0047476583291777</v>
      </c>
      <c r="V776" s="15">
        <f t="shared" si="185"/>
        <v>13.373589585840531</v>
      </c>
      <c r="W776" s="13">
        <f t="shared" si="178"/>
        <v>6.2653955849599319E-2</v>
      </c>
      <c r="X776" s="13">
        <f t="shared" si="179"/>
        <v>1.3498189515908088E-3</v>
      </c>
      <c r="Y776" s="13">
        <f t="shared" si="180"/>
        <v>6.130413689800851E-2</v>
      </c>
      <c r="AB776" s="39"/>
      <c r="AC776" s="39"/>
    </row>
    <row r="777" spans="1:29">
      <c r="A777" s="60">
        <v>1934.12</v>
      </c>
      <c r="B777" s="61">
        <f t="shared" si="181"/>
        <v>1934</v>
      </c>
      <c r="C777" s="61">
        <v>12</v>
      </c>
      <c r="D777" s="59">
        <f t="shared" si="182"/>
        <v>12754</v>
      </c>
      <c r="E777" s="26">
        <v>9.26</v>
      </c>
      <c r="F777" s="24">
        <v>0.45</v>
      </c>
      <c r="G777" s="26">
        <v>0.49</v>
      </c>
      <c r="H777" s="26">
        <v>13.4</v>
      </c>
      <c r="I777" s="24">
        <f t="shared" si="183"/>
        <v>1934.9583333332753</v>
      </c>
      <c r="J777" s="15">
        <f>J766*1/12+J778*11/12</f>
        <v>2.8174999999999999</v>
      </c>
      <c r="K777" s="24">
        <f t="shared" si="173"/>
        <v>217.30594029850747</v>
      </c>
      <c r="L777" s="24">
        <f t="shared" si="174"/>
        <v>10.560223880597016</v>
      </c>
      <c r="M777" s="23">
        <f t="shared" si="184"/>
        <v>6394.0025314581135</v>
      </c>
      <c r="N777" s="24">
        <f t="shared" si="175"/>
        <v>11.498910447761196</v>
      </c>
      <c r="O777" s="23">
        <f t="shared" si="176"/>
        <v>338.34354648104494</v>
      </c>
      <c r="P777" s="42">
        <f t="shared" si="186"/>
        <v>11.639337566475881</v>
      </c>
      <c r="Q777" s="25"/>
      <c r="R777" s="41">
        <f t="shared" si="187"/>
        <v>15.918287827037346</v>
      </c>
      <c r="S777" s="41"/>
      <c r="T777" s="40">
        <f t="shared" si="188"/>
        <v>3.2518880399899829E-2</v>
      </c>
      <c r="U777" s="15">
        <f t="shared" si="177"/>
        <v>1.0047278547606919</v>
      </c>
      <c r="V777" s="15">
        <f t="shared" si="185"/>
        <v>13.537359557290159</v>
      </c>
      <c r="W777" s="13">
        <f t="shared" si="178"/>
        <v>6.2872662065975637E-2</v>
      </c>
      <c r="X777" s="13">
        <f t="shared" si="179"/>
        <v>-1.520609469868317E-4</v>
      </c>
      <c r="Y777" s="13">
        <f t="shared" si="180"/>
        <v>6.3024723012962469E-2</v>
      </c>
      <c r="AB777" s="39"/>
      <c r="AC777" s="39"/>
    </row>
    <row r="778" spans="1:29">
      <c r="A778" s="60">
        <v>1935.01</v>
      </c>
      <c r="B778" s="61">
        <f t="shared" si="181"/>
        <v>1935</v>
      </c>
      <c r="C778" s="61">
        <v>1</v>
      </c>
      <c r="D778" s="59">
        <f t="shared" si="182"/>
        <v>12785</v>
      </c>
      <c r="E778" s="26">
        <v>9.26</v>
      </c>
      <c r="F778" s="24">
        <v>0.45</v>
      </c>
      <c r="G778" s="26">
        <v>0.56999999999999995</v>
      </c>
      <c r="H778" s="26">
        <v>13.6</v>
      </c>
      <c r="I778" s="24">
        <f t="shared" si="183"/>
        <v>1935.0416666666085</v>
      </c>
      <c r="J778" s="15">
        <v>2.79</v>
      </c>
      <c r="K778" s="24">
        <f t="shared" ref="K778:K841" si="189">E778*$H$1851/H778</f>
        <v>214.11026470588237</v>
      </c>
      <c r="L778" s="24">
        <f t="shared" ref="L778:L841" si="190">F778*$H$1851/H778</f>
        <v>10.404926470588238</v>
      </c>
      <c r="M778" s="23">
        <f t="shared" si="184"/>
        <v>6325.4859324220743</v>
      </c>
      <c r="N778" s="24">
        <f t="shared" ref="N778:N841" si="191">G778*$H$1851/H778</f>
        <v>13.179573529411766</v>
      </c>
      <c r="O778" s="23">
        <f t="shared" ref="O778:O841" si="192">N778*(M778/K778)</f>
        <v>389.36576473872378</v>
      </c>
      <c r="P778" s="42">
        <f t="shared" si="186"/>
        <v>11.495907968201596</v>
      </c>
      <c r="Q778" s="25"/>
      <c r="R778" s="41">
        <f t="shared" si="187"/>
        <v>15.731975583272817</v>
      </c>
      <c r="S778" s="41"/>
      <c r="T778" s="40">
        <f t="shared" si="188"/>
        <v>3.5311025162538569E-2</v>
      </c>
      <c r="U778" s="15">
        <f t="shared" ref="U778:U841" si="193">((J778/J779+J778/1200+((1+J779/1200)^(-119))*(1-J778/J779)))</f>
        <v>1.0033352317261985</v>
      </c>
      <c r="V778" s="15">
        <f t="shared" si="185"/>
        <v>13.401342194368524</v>
      </c>
      <c r="W778" s="13">
        <f t="shared" ref="W778:W841" si="194">(($M898/$M778)^(1/10)-1)</f>
        <v>6.7567749593123505E-2</v>
      </c>
      <c r="X778" s="13">
        <f t="shared" ref="X778:X841" si="195">(($V898/$V778)^(1/10)-1)</f>
        <v>1.1372253044716896E-3</v>
      </c>
      <c r="Y778" s="13">
        <f t="shared" ref="Y778:Y841" si="196">W778-X778</f>
        <v>6.6430524288651815E-2</v>
      </c>
      <c r="AB778" s="39"/>
      <c r="AC778" s="39"/>
    </row>
    <row r="779" spans="1:29">
      <c r="A779" s="60">
        <v>1935.02</v>
      </c>
      <c r="B779" s="61">
        <f t="shared" ref="B779:B842" si="197">VALUE(LEFT(A779, 4))</f>
        <v>1935</v>
      </c>
      <c r="C779" s="61">
        <v>2</v>
      </c>
      <c r="D779" s="59">
        <f t="shared" ref="D779:D842" si="198">DATE(B779, VALUE(C779), 1)</f>
        <v>12816</v>
      </c>
      <c r="E779" s="26">
        <v>8.98</v>
      </c>
      <c r="F779" s="24">
        <v>0.45</v>
      </c>
      <c r="G779" s="26">
        <v>0.65</v>
      </c>
      <c r="H779" s="26">
        <v>13.7</v>
      </c>
      <c r="I779" s="24">
        <f t="shared" ref="I779:I842" si="199">I778+1/12</f>
        <v>1935.1249999999418</v>
      </c>
      <c r="J779" s="15">
        <f>J778*11/12+J790*1/12</f>
        <v>2.7783333333333333</v>
      </c>
      <c r="K779" s="24">
        <f t="shared" si="189"/>
        <v>206.12049635036502</v>
      </c>
      <c r="L779" s="24">
        <f t="shared" si="190"/>
        <v>10.328978102189785</v>
      </c>
      <c r="M779" s="23">
        <f t="shared" ref="M779:M842" si="200">M778*((K779+(L779/12))/K778)</f>
        <v>6114.8724108115784</v>
      </c>
      <c r="N779" s="24">
        <f t="shared" si="191"/>
        <v>14.919635036496354</v>
      </c>
      <c r="O779" s="23">
        <f t="shared" si="192"/>
        <v>442.61325913446836</v>
      </c>
      <c r="P779" s="42">
        <f t="shared" si="186"/>
        <v>11.087812159055561</v>
      </c>
      <c r="Q779" s="25"/>
      <c r="R779" s="41">
        <f t="shared" si="187"/>
        <v>15.179973139310752</v>
      </c>
      <c r="S779" s="41"/>
      <c r="T779" s="40">
        <f t="shared" si="188"/>
        <v>3.9911290060126565E-2</v>
      </c>
      <c r="U779" s="15">
        <f t="shared" si="193"/>
        <v>1.0033260709525895</v>
      </c>
      <c r="V779" s="15">
        <f t="shared" ref="V779:V842" si="201">V778*U778*H778/H779</f>
        <v>13.347892507590659</v>
      </c>
      <c r="W779" s="13">
        <f t="shared" si="194"/>
        <v>7.51244594148337E-2</v>
      </c>
      <c r="X779" s="13">
        <f t="shared" si="195"/>
        <v>1.8674549898307635E-3</v>
      </c>
      <c r="Y779" s="13">
        <f t="shared" si="196"/>
        <v>7.3257004425002936E-2</v>
      </c>
      <c r="AB779" s="39"/>
      <c r="AC779" s="39"/>
    </row>
    <row r="780" spans="1:29">
      <c r="A780" s="60">
        <v>1935.03</v>
      </c>
      <c r="B780" s="61">
        <f t="shared" si="197"/>
        <v>1935</v>
      </c>
      <c r="C780" s="61">
        <v>3</v>
      </c>
      <c r="D780" s="59">
        <f t="shared" si="198"/>
        <v>12844</v>
      </c>
      <c r="E780" s="26">
        <v>8.41</v>
      </c>
      <c r="F780" s="24">
        <v>0.45</v>
      </c>
      <c r="G780" s="26">
        <v>0.73</v>
      </c>
      <c r="H780" s="26">
        <v>13.7</v>
      </c>
      <c r="I780" s="24">
        <f t="shared" si="199"/>
        <v>1935.208333333275</v>
      </c>
      <c r="J780" s="15">
        <f>J778*10/12+J790*2/12</f>
        <v>2.7666666666666666</v>
      </c>
      <c r="K780" s="24">
        <f t="shared" si="189"/>
        <v>193.03712408759128</v>
      </c>
      <c r="L780" s="24">
        <f t="shared" si="190"/>
        <v>10.328978102189785</v>
      </c>
      <c r="M780" s="23">
        <f t="shared" si="200"/>
        <v>5752.2700100591101</v>
      </c>
      <c r="N780" s="24">
        <f t="shared" si="191"/>
        <v>16.755897810218983</v>
      </c>
      <c r="O780" s="23">
        <f t="shared" si="192"/>
        <v>499.30524463057679</v>
      </c>
      <c r="P780" s="42">
        <f t="shared" si="186"/>
        <v>10.398272404790029</v>
      </c>
      <c r="Q780" s="25"/>
      <c r="R780" s="41">
        <f t="shared" si="187"/>
        <v>14.241120748641015</v>
      </c>
      <c r="S780" s="41"/>
      <c r="T780" s="40">
        <f t="shared" si="188"/>
        <v>4.5442152824976274E-2</v>
      </c>
      <c r="U780" s="15">
        <f t="shared" si="193"/>
        <v>1.0033169106083266</v>
      </c>
      <c r="V780" s="15">
        <f t="shared" si="201"/>
        <v>13.392288545138442</v>
      </c>
      <c r="W780" s="13">
        <f t="shared" si="194"/>
        <v>8.2058990207008797E-2</v>
      </c>
      <c r="X780" s="13">
        <f t="shared" si="195"/>
        <v>1.8637406386492472E-3</v>
      </c>
      <c r="Y780" s="13">
        <f t="shared" si="196"/>
        <v>8.019524956835955E-2</v>
      </c>
      <c r="AB780" s="39"/>
      <c r="AC780" s="39"/>
    </row>
    <row r="781" spans="1:29">
      <c r="A781" s="60">
        <v>1935.04</v>
      </c>
      <c r="B781" s="61">
        <f t="shared" si="197"/>
        <v>1935</v>
      </c>
      <c r="C781" s="61">
        <v>4</v>
      </c>
      <c r="D781" s="59">
        <f t="shared" si="198"/>
        <v>12875</v>
      </c>
      <c r="E781" s="26">
        <v>9.0399999999999991</v>
      </c>
      <c r="F781" s="24">
        <v>0.44666699999999998</v>
      </c>
      <c r="G781" s="26">
        <v>0.75666699999999998</v>
      </c>
      <c r="H781" s="26">
        <v>13.8</v>
      </c>
      <c r="I781" s="24">
        <f t="shared" si="199"/>
        <v>1935.2916666666083</v>
      </c>
      <c r="J781" s="15">
        <f>J778*9/12+J790*3/12</f>
        <v>2.7549999999999999</v>
      </c>
      <c r="K781" s="24">
        <f t="shared" si="189"/>
        <v>205.99408695652176</v>
      </c>
      <c r="L781" s="24">
        <f t="shared" si="190"/>
        <v>10.178181508695653</v>
      </c>
      <c r="M781" s="23">
        <f t="shared" si="200"/>
        <v>6163.6464227320203</v>
      </c>
      <c r="N781" s="24">
        <f t="shared" si="191"/>
        <v>17.242138030434784</v>
      </c>
      <c r="O781" s="23">
        <f t="shared" si="192"/>
        <v>515.91016014926663</v>
      </c>
      <c r="P781" s="42">
        <f t="shared" si="186"/>
        <v>11.104210207149521</v>
      </c>
      <c r="Q781" s="25"/>
      <c r="R781" s="41">
        <f t="shared" si="187"/>
        <v>15.203114450417113</v>
      </c>
      <c r="S781" s="41"/>
      <c r="T781" s="40">
        <f t="shared" si="188"/>
        <v>4.0722612186610892E-2</v>
      </c>
      <c r="U781" s="15">
        <f t="shared" si="193"/>
        <v>1.0033077506937862</v>
      </c>
      <c r="V781" s="15">
        <f t="shared" si="201"/>
        <v>13.339342108438048</v>
      </c>
      <c r="W781" s="13">
        <f t="shared" si="194"/>
        <v>7.7688443169169563E-2</v>
      </c>
      <c r="X781" s="13">
        <f t="shared" si="195"/>
        <v>2.588681703337592E-3</v>
      </c>
      <c r="Y781" s="13">
        <f t="shared" si="196"/>
        <v>7.5099761465831971E-2</v>
      </c>
      <c r="AB781" s="39"/>
      <c r="AC781" s="39"/>
    </row>
    <row r="782" spans="1:29">
      <c r="A782" s="60">
        <v>1935.05</v>
      </c>
      <c r="B782" s="61">
        <f t="shared" si="197"/>
        <v>1935</v>
      </c>
      <c r="C782" s="61">
        <v>5</v>
      </c>
      <c r="D782" s="59">
        <f t="shared" si="198"/>
        <v>12905</v>
      </c>
      <c r="E782" s="26">
        <v>9.75</v>
      </c>
      <c r="F782" s="24">
        <v>0.44333299999999998</v>
      </c>
      <c r="G782" s="26">
        <v>0.78333299999999995</v>
      </c>
      <c r="H782" s="26">
        <v>13.8</v>
      </c>
      <c r="I782" s="24">
        <f t="shared" si="199"/>
        <v>1935.3749999999416</v>
      </c>
      <c r="J782" s="15">
        <f>J778*8/12+J790*4/12</f>
        <v>2.7433333333333332</v>
      </c>
      <c r="K782" s="24">
        <f t="shared" si="189"/>
        <v>222.17282608695655</v>
      </c>
      <c r="L782" s="24">
        <f t="shared" si="190"/>
        <v>10.102209795652174</v>
      </c>
      <c r="M782" s="23">
        <f t="shared" si="200"/>
        <v>6672.9275379717501</v>
      </c>
      <c r="N782" s="24">
        <f t="shared" si="191"/>
        <v>17.849775013043477</v>
      </c>
      <c r="O782" s="23">
        <f t="shared" si="192"/>
        <v>536.11531765148959</v>
      </c>
      <c r="P782" s="42">
        <f t="shared" si="186"/>
        <v>11.985576683480094</v>
      </c>
      <c r="Q782" s="25"/>
      <c r="R782" s="41">
        <f t="shared" si="187"/>
        <v>16.397052898465706</v>
      </c>
      <c r="S782" s="41"/>
      <c r="T782" s="40">
        <f t="shared" si="188"/>
        <v>3.3650043199486161E-2</v>
      </c>
      <c r="U782" s="15">
        <f t="shared" si="193"/>
        <v>1.0032985912093437</v>
      </c>
      <c r="V782" s="15">
        <f t="shared" si="201"/>
        <v>13.383465326551885</v>
      </c>
      <c r="W782" s="13">
        <f t="shared" si="194"/>
        <v>7.2932738673130437E-2</v>
      </c>
      <c r="X782" s="13">
        <f t="shared" si="195"/>
        <v>2.0229719690421089E-3</v>
      </c>
      <c r="Y782" s="13">
        <f t="shared" si="196"/>
        <v>7.0909766704088328E-2</v>
      </c>
      <c r="AB782" s="39"/>
      <c r="AC782" s="39"/>
    </row>
    <row r="783" spans="1:29">
      <c r="A783" s="60">
        <v>1935.06</v>
      </c>
      <c r="B783" s="61">
        <f t="shared" si="197"/>
        <v>1935</v>
      </c>
      <c r="C783" s="61">
        <v>6</v>
      </c>
      <c r="D783" s="59">
        <f t="shared" si="198"/>
        <v>12936</v>
      </c>
      <c r="E783" s="26">
        <v>10.119999999999999</v>
      </c>
      <c r="F783" s="24">
        <v>0.44</v>
      </c>
      <c r="G783" s="26">
        <v>0.81</v>
      </c>
      <c r="H783" s="26">
        <v>13.7</v>
      </c>
      <c r="I783" s="24">
        <f t="shared" si="199"/>
        <v>1935.4583333332748</v>
      </c>
      <c r="J783" s="15">
        <f>J778*7/12+J790*5/12</f>
        <v>2.7316666666666669</v>
      </c>
      <c r="K783" s="24">
        <f t="shared" si="189"/>
        <v>232.28724087591243</v>
      </c>
      <c r="L783" s="24">
        <f t="shared" si="190"/>
        <v>10.099445255474453</v>
      </c>
      <c r="M783" s="23">
        <f t="shared" si="200"/>
        <v>7001.9904142032301</v>
      </c>
      <c r="N783" s="24">
        <f t="shared" si="191"/>
        <v>18.59216058394161</v>
      </c>
      <c r="O783" s="23">
        <f t="shared" si="192"/>
        <v>560.43599165065382</v>
      </c>
      <c r="P783" s="42">
        <f t="shared" si="186"/>
        <v>12.539519324443885</v>
      </c>
      <c r="Q783" s="25"/>
      <c r="R783" s="41">
        <f t="shared" si="187"/>
        <v>17.13650510203756</v>
      </c>
      <c r="S783" s="41"/>
      <c r="T783" s="40">
        <f t="shared" si="188"/>
        <v>2.8247919232257238E-2</v>
      </c>
      <c r="U783" s="15">
        <f t="shared" si="193"/>
        <v>1.0032894321553765</v>
      </c>
      <c r="V783" s="15">
        <f t="shared" si="201"/>
        <v>13.525623673377721</v>
      </c>
      <c r="W783" s="13">
        <f t="shared" si="194"/>
        <v>6.8905102537112795E-2</v>
      </c>
      <c r="X783" s="13">
        <f t="shared" si="195"/>
        <v>1.781255406505533E-4</v>
      </c>
      <c r="Y783" s="13">
        <f t="shared" si="196"/>
        <v>6.8726976996462241E-2</v>
      </c>
      <c r="AB783" s="39"/>
      <c r="AC783" s="39"/>
    </row>
    <row r="784" spans="1:29">
      <c r="A784" s="60">
        <v>1935.07</v>
      </c>
      <c r="B784" s="61">
        <f t="shared" si="197"/>
        <v>1935</v>
      </c>
      <c r="C784" s="61">
        <v>7</v>
      </c>
      <c r="D784" s="59">
        <f t="shared" si="198"/>
        <v>12966</v>
      </c>
      <c r="E784" s="26">
        <v>10.65</v>
      </c>
      <c r="F784" s="24">
        <v>0.44</v>
      </c>
      <c r="G784" s="26">
        <v>0.79333299999999995</v>
      </c>
      <c r="H784" s="26">
        <v>13.7</v>
      </c>
      <c r="I784" s="24">
        <f t="shared" si="199"/>
        <v>1935.5416666666081</v>
      </c>
      <c r="J784" s="15">
        <f>J778*6/12+J790*6/12</f>
        <v>2.72</v>
      </c>
      <c r="K784" s="24">
        <f t="shared" si="189"/>
        <v>244.45248175182488</v>
      </c>
      <c r="L784" s="24">
        <f t="shared" si="190"/>
        <v>10.099445255474453</v>
      </c>
      <c r="M784" s="23">
        <f t="shared" si="200"/>
        <v>7394.0649762633602</v>
      </c>
      <c r="N784" s="24">
        <f t="shared" si="191"/>
        <v>18.20959818832117</v>
      </c>
      <c r="O784" s="23">
        <f t="shared" si="192"/>
        <v>550.7939671186798</v>
      </c>
      <c r="P784" s="42">
        <f t="shared" si="186"/>
        <v>13.20213793651101</v>
      </c>
      <c r="Q784" s="25"/>
      <c r="R784" s="41">
        <f t="shared" si="187"/>
        <v>18.016989509797185</v>
      </c>
      <c r="S784" s="41"/>
      <c r="T784" s="40">
        <f t="shared" si="188"/>
        <v>2.3253755404173015E-2</v>
      </c>
      <c r="U784" s="15">
        <f t="shared" si="193"/>
        <v>1.0032802735322615</v>
      </c>
      <c r="V784" s="15">
        <f t="shared" si="201"/>
        <v>13.570115294810451</v>
      </c>
      <c r="W784" s="13">
        <f t="shared" si="194"/>
        <v>6.128293189719769E-2</v>
      </c>
      <c r="X784" s="13">
        <f t="shared" si="195"/>
        <v>1.7346680865371056E-4</v>
      </c>
      <c r="Y784" s="13">
        <f t="shared" si="196"/>
        <v>6.1109465088543979E-2</v>
      </c>
      <c r="AB784" s="39"/>
      <c r="AC784" s="39"/>
    </row>
    <row r="785" spans="1:29">
      <c r="A785" s="60">
        <v>1935.08</v>
      </c>
      <c r="B785" s="61">
        <f t="shared" si="197"/>
        <v>1935</v>
      </c>
      <c r="C785" s="61">
        <v>8</v>
      </c>
      <c r="D785" s="59">
        <f t="shared" si="198"/>
        <v>12997</v>
      </c>
      <c r="E785" s="26">
        <v>11.37</v>
      </c>
      <c r="F785" s="24">
        <v>0.44</v>
      </c>
      <c r="G785" s="26">
        <v>0.776667</v>
      </c>
      <c r="H785" s="26">
        <v>13.7</v>
      </c>
      <c r="I785" s="24">
        <f t="shared" si="199"/>
        <v>1935.6249999999413</v>
      </c>
      <c r="J785" s="15">
        <f>J778*5/12+J790*7/12</f>
        <v>2.708333333333333</v>
      </c>
      <c r="K785" s="24">
        <f t="shared" si="189"/>
        <v>260.97884671532847</v>
      </c>
      <c r="L785" s="24">
        <f t="shared" si="190"/>
        <v>10.099445255474453</v>
      </c>
      <c r="M785" s="23">
        <f t="shared" si="200"/>
        <v>7919.4023000855113</v>
      </c>
      <c r="N785" s="24">
        <f t="shared" si="191"/>
        <v>17.827058745985404</v>
      </c>
      <c r="O785" s="23">
        <f t="shared" si="192"/>
        <v>540.96204276169874</v>
      </c>
      <c r="P785" s="42">
        <f t="shared" si="186"/>
        <v>14.105056846668948</v>
      </c>
      <c r="Q785" s="25"/>
      <c r="R785" s="41">
        <f t="shared" si="187"/>
        <v>19.219226540421474</v>
      </c>
      <c r="S785" s="41"/>
      <c r="T785" s="40">
        <f t="shared" si="188"/>
        <v>1.8521673753049472E-2</v>
      </c>
      <c r="U785" s="15">
        <f t="shared" si="193"/>
        <v>1.0032711153403759</v>
      </c>
      <c r="V785" s="15">
        <f t="shared" si="201"/>
        <v>13.614628984841755</v>
      </c>
      <c r="W785" s="13">
        <f t="shared" si="194"/>
        <v>5.47678787068131E-2</v>
      </c>
      <c r="X785" s="13">
        <f t="shared" si="195"/>
        <v>1.6857055472474514E-4</v>
      </c>
      <c r="Y785" s="13">
        <f t="shared" si="196"/>
        <v>5.4599308152088355E-2</v>
      </c>
      <c r="AB785" s="39"/>
      <c r="AC785" s="39"/>
    </row>
    <row r="786" spans="1:29">
      <c r="A786" s="60">
        <v>1935.09</v>
      </c>
      <c r="B786" s="61">
        <f t="shared" si="197"/>
        <v>1935</v>
      </c>
      <c r="C786" s="61">
        <v>9</v>
      </c>
      <c r="D786" s="59">
        <f t="shared" si="198"/>
        <v>13028</v>
      </c>
      <c r="E786" s="26">
        <v>11.61</v>
      </c>
      <c r="F786" s="24">
        <v>0.44</v>
      </c>
      <c r="G786" s="26">
        <v>0.76</v>
      </c>
      <c r="H786" s="26">
        <v>13.7</v>
      </c>
      <c r="I786" s="24">
        <f t="shared" si="199"/>
        <v>1935.7083333332746</v>
      </c>
      <c r="J786" s="15">
        <f>J778*4/12+J790*8/12</f>
        <v>2.6966666666666668</v>
      </c>
      <c r="K786" s="24">
        <f t="shared" si="189"/>
        <v>266.48763503649639</v>
      </c>
      <c r="L786" s="24">
        <f t="shared" si="190"/>
        <v>10.099445255474453</v>
      </c>
      <c r="M786" s="23">
        <f t="shared" si="200"/>
        <v>8112.1054343297501</v>
      </c>
      <c r="N786" s="24">
        <f t="shared" si="191"/>
        <v>17.444496350364965</v>
      </c>
      <c r="O786" s="23">
        <f t="shared" si="192"/>
        <v>531.02498967188717</v>
      </c>
      <c r="P786" s="42">
        <f t="shared" si="186"/>
        <v>14.418891702707429</v>
      </c>
      <c r="Q786" s="25"/>
      <c r="R786" s="41">
        <f t="shared" si="187"/>
        <v>19.615521489913757</v>
      </c>
      <c r="S786" s="41"/>
      <c r="T786" s="40">
        <f t="shared" si="188"/>
        <v>1.7095239052496838E-2</v>
      </c>
      <c r="U786" s="15">
        <f t="shared" si="193"/>
        <v>1.0032619575800976</v>
      </c>
      <c r="V786" s="15">
        <f t="shared" si="201"/>
        <v>13.659164006567597</v>
      </c>
      <c r="W786" s="13">
        <f t="shared" si="194"/>
        <v>5.9557952849232043E-2</v>
      </c>
      <c r="X786" s="13">
        <f t="shared" si="195"/>
        <v>1.6343682892983047E-4</v>
      </c>
      <c r="Y786" s="13">
        <f t="shared" si="196"/>
        <v>5.9394516020302213E-2</v>
      </c>
      <c r="AB786" s="39"/>
      <c r="AC786" s="39"/>
    </row>
    <row r="787" spans="1:29">
      <c r="A787" s="60">
        <v>1935.1</v>
      </c>
      <c r="B787" s="61">
        <f t="shared" si="197"/>
        <v>1935</v>
      </c>
      <c r="C787" s="61">
        <v>10</v>
      </c>
      <c r="D787" s="59">
        <f t="shared" si="198"/>
        <v>13058</v>
      </c>
      <c r="E787" s="26">
        <v>11.92</v>
      </c>
      <c r="F787" s="24">
        <v>0.45</v>
      </c>
      <c r="G787" s="26">
        <v>0.76</v>
      </c>
      <c r="H787" s="26">
        <v>13.7</v>
      </c>
      <c r="I787" s="24">
        <f t="shared" si="199"/>
        <v>1935.7916666666079</v>
      </c>
      <c r="J787" s="15">
        <f>J778*3/12+J790*9/12</f>
        <v>2.6850000000000001</v>
      </c>
      <c r="K787" s="24">
        <f t="shared" si="189"/>
        <v>273.60315328467158</v>
      </c>
      <c r="L787" s="24">
        <f t="shared" si="190"/>
        <v>10.328978102189785</v>
      </c>
      <c r="M787" s="23">
        <f t="shared" si="200"/>
        <v>8354.9096236863043</v>
      </c>
      <c r="N787" s="24">
        <f t="shared" si="191"/>
        <v>17.444496350364965</v>
      </c>
      <c r="O787" s="23">
        <f t="shared" si="192"/>
        <v>532.69558003369048</v>
      </c>
      <c r="P787" s="42">
        <f t="shared" si="186"/>
        <v>14.826232627114088</v>
      </c>
      <c r="Q787" s="25"/>
      <c r="R787" s="41">
        <f t="shared" si="187"/>
        <v>20.137764924493009</v>
      </c>
      <c r="S787" s="41"/>
      <c r="T787" s="40">
        <f t="shared" si="188"/>
        <v>1.5306465382436352E-2</v>
      </c>
      <c r="U787" s="15">
        <f t="shared" si="193"/>
        <v>1.0032528002518044</v>
      </c>
      <c r="V787" s="15">
        <f t="shared" si="201"/>
        <v>13.703719620136617</v>
      </c>
      <c r="W787" s="13">
        <f t="shared" si="194"/>
        <v>6.1112179384519072E-2</v>
      </c>
      <c r="X787" s="13">
        <f t="shared" si="195"/>
        <v>1.5806568157428202E-4</v>
      </c>
      <c r="Y787" s="13">
        <f t="shared" si="196"/>
        <v>6.095411370294479E-2</v>
      </c>
      <c r="AB787" s="39"/>
      <c r="AC787" s="39"/>
    </row>
    <row r="788" spans="1:29">
      <c r="A788" s="60">
        <v>1935.11</v>
      </c>
      <c r="B788" s="61">
        <f t="shared" si="197"/>
        <v>1935</v>
      </c>
      <c r="C788" s="61">
        <v>11</v>
      </c>
      <c r="D788" s="59">
        <f t="shared" si="198"/>
        <v>13089</v>
      </c>
      <c r="E788" s="26">
        <v>13.04</v>
      </c>
      <c r="F788" s="24">
        <v>0.46</v>
      </c>
      <c r="G788" s="26">
        <v>0.76</v>
      </c>
      <c r="H788" s="26">
        <v>13.8</v>
      </c>
      <c r="I788" s="24">
        <f t="shared" si="199"/>
        <v>1935.8749999999411</v>
      </c>
      <c r="J788" s="15">
        <f>J778*2/12+J790*10/12</f>
        <v>2.6733333333333333</v>
      </c>
      <c r="K788" s="24">
        <f t="shared" si="189"/>
        <v>297.14191304347821</v>
      </c>
      <c r="L788" s="24">
        <f t="shared" si="190"/>
        <v>10.482000000000001</v>
      </c>
      <c r="M788" s="23">
        <f t="shared" si="200"/>
        <v>9100.3769969463265</v>
      </c>
      <c r="N788" s="24">
        <f t="shared" si="191"/>
        <v>17.318086956521739</v>
      </c>
      <c r="O788" s="23">
        <f t="shared" si="192"/>
        <v>530.39007037417252</v>
      </c>
      <c r="P788" s="42">
        <f t="shared" si="186"/>
        <v>16.129605163251131</v>
      </c>
      <c r="Q788" s="25"/>
      <c r="R788" s="41">
        <f t="shared" si="187"/>
        <v>21.868060170749089</v>
      </c>
      <c r="S788" s="41"/>
      <c r="T788" s="40">
        <f t="shared" si="188"/>
        <v>9.044033083028355E-3</v>
      </c>
      <c r="U788" s="15">
        <f t="shared" si="193"/>
        <v>1.0032436433558753</v>
      </c>
      <c r="V788" s="15">
        <f t="shared" si="201"/>
        <v>13.648669756080931</v>
      </c>
      <c r="W788" s="13">
        <f t="shared" si="194"/>
        <v>5.5815546898600799E-2</v>
      </c>
      <c r="X788" s="13">
        <f t="shared" si="195"/>
        <v>8.8010854413123063E-4</v>
      </c>
      <c r="Y788" s="13">
        <f t="shared" si="196"/>
        <v>5.4935438354469568E-2</v>
      </c>
      <c r="AB788" s="39"/>
      <c r="AC788" s="39"/>
    </row>
    <row r="789" spans="1:29">
      <c r="A789" s="60">
        <v>1935.12</v>
      </c>
      <c r="B789" s="61">
        <f t="shared" si="197"/>
        <v>1935</v>
      </c>
      <c r="C789" s="61">
        <v>12</v>
      </c>
      <c r="D789" s="59">
        <f t="shared" si="198"/>
        <v>13119</v>
      </c>
      <c r="E789" s="26">
        <v>13.04</v>
      </c>
      <c r="F789" s="24">
        <v>0.47</v>
      </c>
      <c r="G789" s="26">
        <v>0.76</v>
      </c>
      <c r="H789" s="26">
        <v>13.8</v>
      </c>
      <c r="I789" s="24">
        <f t="shared" si="199"/>
        <v>1935.9583333332744</v>
      </c>
      <c r="J789" s="15">
        <f>J778*1/12+J790*11/12</f>
        <v>2.6616666666666666</v>
      </c>
      <c r="K789" s="24">
        <f t="shared" si="189"/>
        <v>297.14191304347821</v>
      </c>
      <c r="L789" s="24">
        <f t="shared" si="190"/>
        <v>10.709869565217391</v>
      </c>
      <c r="M789" s="23">
        <f t="shared" si="200"/>
        <v>9127.7106957485048</v>
      </c>
      <c r="N789" s="24">
        <f t="shared" si="191"/>
        <v>17.318086956521739</v>
      </c>
      <c r="O789" s="23">
        <f t="shared" si="192"/>
        <v>531.98313870926881</v>
      </c>
      <c r="P789" s="42">
        <f t="shared" si="186"/>
        <v>16.159192714615319</v>
      </c>
      <c r="Q789" s="25"/>
      <c r="R789" s="41">
        <f t="shared" si="187"/>
        <v>21.869913075541877</v>
      </c>
      <c r="S789" s="41"/>
      <c r="T789" s="40">
        <f t="shared" si="188"/>
        <v>9.5898296415088541E-3</v>
      </c>
      <c r="U789" s="15">
        <f t="shared" si="193"/>
        <v>1.0032344868926886</v>
      </c>
      <c r="V789" s="15">
        <f t="shared" si="201"/>
        <v>13.69294117305178</v>
      </c>
      <c r="W789" s="13">
        <f t="shared" si="194"/>
        <v>5.7034186856732338E-2</v>
      </c>
      <c r="X789" s="13">
        <f t="shared" si="195"/>
        <v>3.2296307136503444E-4</v>
      </c>
      <c r="Y789" s="13">
        <f t="shared" si="196"/>
        <v>5.6711223785367304E-2</v>
      </c>
      <c r="AB789" s="39"/>
      <c r="AC789" s="39"/>
    </row>
    <row r="790" spans="1:29">
      <c r="A790" s="60">
        <v>1936.01</v>
      </c>
      <c r="B790" s="61">
        <f t="shared" si="197"/>
        <v>1936</v>
      </c>
      <c r="C790" s="61">
        <v>1</v>
      </c>
      <c r="D790" s="59">
        <f t="shared" si="198"/>
        <v>13150</v>
      </c>
      <c r="E790" s="26">
        <v>13.76</v>
      </c>
      <c r="F790" s="24">
        <v>0.48</v>
      </c>
      <c r="G790" s="26">
        <v>0.77</v>
      </c>
      <c r="H790" s="26">
        <v>13.8</v>
      </c>
      <c r="I790" s="24">
        <f t="shared" si="199"/>
        <v>1936.0416666666076</v>
      </c>
      <c r="J790" s="15">
        <v>2.65</v>
      </c>
      <c r="K790" s="24">
        <f t="shared" si="189"/>
        <v>313.54852173913042</v>
      </c>
      <c r="L790" s="24">
        <f t="shared" si="190"/>
        <v>10.937739130434784</v>
      </c>
      <c r="M790" s="23">
        <f t="shared" si="200"/>
        <v>9659.6938344577738</v>
      </c>
      <c r="N790" s="24">
        <f t="shared" si="191"/>
        <v>17.545956521739132</v>
      </c>
      <c r="O790" s="23">
        <f t="shared" si="192"/>
        <v>540.54972765497723</v>
      </c>
      <c r="P790" s="42">
        <f t="shared" si="186"/>
        <v>17.087359845997234</v>
      </c>
      <c r="Q790" s="25"/>
      <c r="R790" s="41">
        <f t="shared" si="187"/>
        <v>23.082290704692618</v>
      </c>
      <c r="S790" s="41"/>
      <c r="T790" s="40">
        <f t="shared" si="188"/>
        <v>6.3450083552025541E-3</v>
      </c>
      <c r="U790" s="15">
        <f t="shared" si="193"/>
        <v>1.0019905526047752</v>
      </c>
      <c r="V790" s="15">
        <f t="shared" si="201"/>
        <v>13.737230811798373</v>
      </c>
      <c r="W790" s="13">
        <f t="shared" si="194"/>
        <v>5.5499892268091156E-2</v>
      </c>
      <c r="X790" s="13">
        <f t="shared" si="195"/>
        <v>3.1687889094023092E-4</v>
      </c>
      <c r="Y790" s="13">
        <f t="shared" si="196"/>
        <v>5.5183013377150925E-2</v>
      </c>
      <c r="AB790" s="39"/>
      <c r="AC790" s="39"/>
    </row>
    <row r="791" spans="1:29">
      <c r="A791" s="60">
        <v>1936.02</v>
      </c>
      <c r="B791" s="61">
        <f t="shared" si="197"/>
        <v>1936</v>
      </c>
      <c r="C791" s="61">
        <v>2</v>
      </c>
      <c r="D791" s="59">
        <f t="shared" si="198"/>
        <v>13181</v>
      </c>
      <c r="E791" s="26">
        <v>14.55</v>
      </c>
      <c r="F791" s="24">
        <v>0.49</v>
      </c>
      <c r="G791" s="26">
        <v>0.78</v>
      </c>
      <c r="H791" s="26">
        <v>13.8</v>
      </c>
      <c r="I791" s="24">
        <f t="shared" si="199"/>
        <v>1936.1249999999409</v>
      </c>
      <c r="J791" s="15">
        <f>J790*11/12+J802*1/12</f>
        <v>2.6524999999999999</v>
      </c>
      <c r="K791" s="24">
        <f t="shared" si="189"/>
        <v>331.55021739130439</v>
      </c>
      <c r="L791" s="24">
        <f t="shared" si="190"/>
        <v>11.165608695652175</v>
      </c>
      <c r="M791" s="23">
        <f t="shared" si="200"/>
        <v>10242.949330639607</v>
      </c>
      <c r="N791" s="24">
        <f t="shared" si="191"/>
        <v>17.773826086956525</v>
      </c>
      <c r="O791" s="23">
        <f t="shared" si="192"/>
        <v>549.10656205490682</v>
      </c>
      <c r="P791" s="42">
        <f t="shared" si="186"/>
        <v>18.104536459517782</v>
      </c>
      <c r="Q791" s="25"/>
      <c r="R791" s="41">
        <f t="shared" si="187"/>
        <v>24.406816425328518</v>
      </c>
      <c r="S791" s="41"/>
      <c r="T791" s="40">
        <f t="shared" si="188"/>
        <v>3.0319918323534756E-3</v>
      </c>
      <c r="U791" s="15">
        <f t="shared" si="193"/>
        <v>1.0019926619203892</v>
      </c>
      <c r="V791" s="15">
        <f t="shared" si="201"/>
        <v>13.764575492373197</v>
      </c>
      <c r="W791" s="13">
        <f t="shared" si="194"/>
        <v>5.0524761402348961E-2</v>
      </c>
      <c r="X791" s="13">
        <f t="shared" si="195"/>
        <v>8.0714572315154776E-4</v>
      </c>
      <c r="Y791" s="13">
        <f t="shared" si="196"/>
        <v>4.9717615679197413E-2</v>
      </c>
      <c r="AB791" s="39"/>
      <c r="AC791" s="39"/>
    </row>
    <row r="792" spans="1:29">
      <c r="A792" s="60">
        <v>1936.03</v>
      </c>
      <c r="B792" s="61">
        <f t="shared" si="197"/>
        <v>1936</v>
      </c>
      <c r="C792" s="61">
        <v>3</v>
      </c>
      <c r="D792" s="59">
        <f t="shared" si="198"/>
        <v>13210</v>
      </c>
      <c r="E792" s="26">
        <v>14.86</v>
      </c>
      <c r="F792" s="24">
        <v>0.5</v>
      </c>
      <c r="G792" s="26">
        <v>0.79</v>
      </c>
      <c r="H792" s="26">
        <v>13.7</v>
      </c>
      <c r="I792" s="24">
        <f t="shared" si="199"/>
        <v>1936.2083333332741</v>
      </c>
      <c r="J792" s="15">
        <f>J790*10/12+J802*2/12</f>
        <v>2.6550000000000002</v>
      </c>
      <c r="K792" s="24">
        <f t="shared" si="189"/>
        <v>341.08581021897817</v>
      </c>
      <c r="L792" s="24">
        <f t="shared" si="190"/>
        <v>11.476642335766424</v>
      </c>
      <c r="M792" s="23">
        <f t="shared" si="200"/>
        <v>10567.089719320344</v>
      </c>
      <c r="N792" s="24">
        <f t="shared" si="191"/>
        <v>18.133094890510954</v>
      </c>
      <c r="O792" s="23">
        <f t="shared" si="192"/>
        <v>561.77664052914349</v>
      </c>
      <c r="P792" s="42">
        <f t="shared" si="186"/>
        <v>18.660478203926022</v>
      </c>
      <c r="Q792" s="25"/>
      <c r="R792" s="41">
        <f t="shared" si="187"/>
        <v>25.104585822781534</v>
      </c>
      <c r="S792" s="41"/>
      <c r="T792" s="40">
        <f t="shared" si="188"/>
        <v>1.19866412916219E-3</v>
      </c>
      <c r="U792" s="15">
        <f t="shared" si="193"/>
        <v>1.0019947712317432</v>
      </c>
      <c r="V792" s="15">
        <f t="shared" si="201"/>
        <v>13.892675197207225</v>
      </c>
      <c r="W792" s="13">
        <f t="shared" si="194"/>
        <v>4.3274381012652574E-2</v>
      </c>
      <c r="X792" s="13">
        <f t="shared" si="195"/>
        <v>-1.0795426547715037E-3</v>
      </c>
      <c r="Y792" s="13">
        <f t="shared" si="196"/>
        <v>4.4353923667424078E-2</v>
      </c>
      <c r="AB792" s="39"/>
      <c r="AC792" s="39"/>
    </row>
    <row r="793" spans="1:29">
      <c r="A793" s="60">
        <v>1936.04</v>
      </c>
      <c r="B793" s="61">
        <f t="shared" si="197"/>
        <v>1936</v>
      </c>
      <c r="C793" s="61">
        <v>4</v>
      </c>
      <c r="D793" s="59">
        <f t="shared" si="198"/>
        <v>13241</v>
      </c>
      <c r="E793" s="26">
        <v>14.88</v>
      </c>
      <c r="F793" s="24">
        <v>0.51666699999999999</v>
      </c>
      <c r="G793" s="26">
        <v>0.82</v>
      </c>
      <c r="H793" s="26">
        <v>13.7</v>
      </c>
      <c r="I793" s="24">
        <f t="shared" si="199"/>
        <v>1936.2916666666074</v>
      </c>
      <c r="J793" s="15">
        <f>J790*9/12+J802*3/12</f>
        <v>2.6574999999999998</v>
      </c>
      <c r="K793" s="24">
        <f t="shared" si="189"/>
        <v>341.54487591240883</v>
      </c>
      <c r="L793" s="24">
        <f t="shared" si="190"/>
        <v>11.859204731386864</v>
      </c>
      <c r="M793" s="23">
        <f t="shared" si="200"/>
        <v>10611.929154474274</v>
      </c>
      <c r="N793" s="24">
        <f t="shared" si="191"/>
        <v>18.821693430656939</v>
      </c>
      <c r="O793" s="23">
        <f t="shared" si="192"/>
        <v>584.79717114710388</v>
      </c>
      <c r="P793" s="42">
        <f t="shared" si="186"/>
        <v>18.718999665151493</v>
      </c>
      <c r="Q793" s="25"/>
      <c r="R793" s="41">
        <f t="shared" si="187"/>
        <v>25.132351826424649</v>
      </c>
      <c r="S793" s="41"/>
      <c r="T793" s="40">
        <f t="shared" si="188"/>
        <v>4.6053132009860748E-4</v>
      </c>
      <c r="U793" s="15">
        <f t="shared" si="193"/>
        <v>1.0019968805388375</v>
      </c>
      <c r="V793" s="15">
        <f t="shared" si="201"/>
        <v>13.920387906022567</v>
      </c>
      <c r="W793" s="13">
        <f t="shared" si="194"/>
        <v>4.9113882159924627E-2</v>
      </c>
      <c r="X793" s="13">
        <f t="shared" si="195"/>
        <v>-1.6842079616904426E-3</v>
      </c>
      <c r="Y793" s="13">
        <f t="shared" si="196"/>
        <v>5.0798090121615069E-2</v>
      </c>
      <c r="AB793" s="39"/>
      <c r="AC793" s="39"/>
    </row>
    <row r="794" spans="1:29">
      <c r="A794" s="60">
        <v>1936.05</v>
      </c>
      <c r="B794" s="61">
        <f t="shared" si="197"/>
        <v>1936</v>
      </c>
      <c r="C794" s="61">
        <v>5</v>
      </c>
      <c r="D794" s="59">
        <f t="shared" si="198"/>
        <v>13271</v>
      </c>
      <c r="E794" s="26">
        <v>14.09</v>
      </c>
      <c r="F794" s="24">
        <v>0.53333299999999995</v>
      </c>
      <c r="G794" s="26">
        <v>0.85</v>
      </c>
      <c r="H794" s="26">
        <v>13.7</v>
      </c>
      <c r="I794" s="24">
        <f t="shared" si="199"/>
        <v>1936.3749999999407</v>
      </c>
      <c r="J794" s="15">
        <f>J790*8/12+J802*4/12</f>
        <v>2.66</v>
      </c>
      <c r="K794" s="24">
        <f t="shared" si="189"/>
        <v>323.41178102189787</v>
      </c>
      <c r="L794" s="24">
        <f t="shared" si="190"/>
        <v>12.241744173722628</v>
      </c>
      <c r="M794" s="23">
        <f t="shared" si="200"/>
        <v>10080.223305612979</v>
      </c>
      <c r="N794" s="24">
        <f t="shared" si="191"/>
        <v>19.510291970802921</v>
      </c>
      <c r="O794" s="23">
        <f t="shared" si="192"/>
        <v>608.10431581057708</v>
      </c>
      <c r="P794" s="42">
        <f t="shared" si="186"/>
        <v>17.750192519328639</v>
      </c>
      <c r="Q794" s="25"/>
      <c r="R794" s="41">
        <f t="shared" si="187"/>
        <v>23.787637409301329</v>
      </c>
      <c r="S794" s="41"/>
      <c r="T794" s="40">
        <f t="shared" si="188"/>
        <v>3.8968865356358018E-3</v>
      </c>
      <c r="U794" s="15">
        <f t="shared" si="193"/>
        <v>1.0019989898416737</v>
      </c>
      <c r="V794" s="15">
        <f t="shared" si="201"/>
        <v>13.948185257725171</v>
      </c>
      <c r="W794" s="13">
        <f t="shared" si="194"/>
        <v>5.449388161950286E-2</v>
      </c>
      <c r="X794" s="13">
        <f t="shared" si="195"/>
        <v>-2.2853445081115753E-3</v>
      </c>
      <c r="Y794" s="13">
        <f t="shared" si="196"/>
        <v>5.6779226127614435E-2</v>
      </c>
      <c r="AB794" s="39"/>
      <c r="AC794" s="39"/>
    </row>
    <row r="795" spans="1:29">
      <c r="A795" s="60">
        <v>1936.06</v>
      </c>
      <c r="B795" s="61">
        <f t="shared" si="197"/>
        <v>1936</v>
      </c>
      <c r="C795" s="61">
        <v>6</v>
      </c>
      <c r="D795" s="59">
        <f t="shared" si="198"/>
        <v>13302</v>
      </c>
      <c r="E795" s="26">
        <v>14.69</v>
      </c>
      <c r="F795" s="24">
        <v>0.55000000000000004</v>
      </c>
      <c r="G795" s="26">
        <v>0.88</v>
      </c>
      <c r="H795" s="26">
        <v>13.8</v>
      </c>
      <c r="I795" s="24">
        <f t="shared" si="199"/>
        <v>1936.4583333332739</v>
      </c>
      <c r="J795" s="15">
        <f>J790*7/12+J802*5/12</f>
        <v>2.6625000000000001</v>
      </c>
      <c r="K795" s="24">
        <f t="shared" si="189"/>
        <v>334.74039130434784</v>
      </c>
      <c r="L795" s="24">
        <f t="shared" si="190"/>
        <v>12.532826086956524</v>
      </c>
      <c r="M795" s="23">
        <f t="shared" si="200"/>
        <v>10465.870136811209</v>
      </c>
      <c r="N795" s="24">
        <f t="shared" si="191"/>
        <v>20.052521739130434</v>
      </c>
      <c r="O795" s="23">
        <f t="shared" si="192"/>
        <v>626.95478014934395</v>
      </c>
      <c r="P795" s="42">
        <f t="shared" si="186"/>
        <v>18.393001065831342</v>
      </c>
      <c r="Q795" s="25"/>
      <c r="R795" s="41">
        <f t="shared" si="187"/>
        <v>24.600188642602642</v>
      </c>
      <c r="S795" s="41"/>
      <c r="T795" s="40">
        <f t="shared" si="188"/>
        <v>3.1610941699746695E-3</v>
      </c>
      <c r="U795" s="15">
        <f t="shared" si="193"/>
        <v>1.0020010991402517</v>
      </c>
      <c r="V795" s="15">
        <f t="shared" si="201"/>
        <v>13.874791686637861</v>
      </c>
      <c r="W795" s="13">
        <f t="shared" si="194"/>
        <v>4.905732523340478E-2</v>
      </c>
      <c r="X795" s="13">
        <f t="shared" si="195"/>
        <v>-2.6924410509663321E-3</v>
      </c>
      <c r="Y795" s="13">
        <f t="shared" si="196"/>
        <v>5.1749766284371113E-2</v>
      </c>
      <c r="AB795" s="39"/>
      <c r="AC795" s="39"/>
    </row>
    <row r="796" spans="1:29">
      <c r="A796" s="60">
        <v>1936.07</v>
      </c>
      <c r="B796" s="61">
        <f t="shared" si="197"/>
        <v>1936</v>
      </c>
      <c r="C796" s="61">
        <v>7</v>
      </c>
      <c r="D796" s="59">
        <f t="shared" si="198"/>
        <v>13332</v>
      </c>
      <c r="E796" s="26">
        <v>15.56</v>
      </c>
      <c r="F796" s="24">
        <v>0.56999999999999995</v>
      </c>
      <c r="G796" s="26">
        <v>0.9</v>
      </c>
      <c r="H796" s="26">
        <v>13.9</v>
      </c>
      <c r="I796" s="24">
        <f t="shared" si="199"/>
        <v>1936.5416666666072</v>
      </c>
      <c r="J796" s="15">
        <f>J790*6/12+J802*6/12</f>
        <v>2.665</v>
      </c>
      <c r="K796" s="24">
        <f t="shared" si="189"/>
        <v>352.01421582733815</v>
      </c>
      <c r="L796" s="24">
        <f t="shared" si="190"/>
        <v>12.895122302158272</v>
      </c>
      <c r="M796" s="23">
        <f t="shared" si="200"/>
        <v>11039.54503681297</v>
      </c>
      <c r="N796" s="24">
        <f t="shared" si="191"/>
        <v>20.360719424460434</v>
      </c>
      <c r="O796" s="23">
        <f t="shared" si="192"/>
        <v>638.53409595961909</v>
      </c>
      <c r="P796" s="42">
        <f t="shared" si="186"/>
        <v>19.360464512319133</v>
      </c>
      <c r="Q796" s="25"/>
      <c r="R796" s="41">
        <f t="shared" si="187"/>
        <v>25.838977130610246</v>
      </c>
      <c r="S796" s="41"/>
      <c r="T796" s="40">
        <f t="shared" si="188"/>
        <v>2.2336429359787538E-3</v>
      </c>
      <c r="U796" s="15">
        <f t="shared" si="193"/>
        <v>1.0020032084345729</v>
      </c>
      <c r="V796" s="15">
        <f t="shared" si="201"/>
        <v>13.802538128120407</v>
      </c>
      <c r="W796" s="13">
        <f t="shared" si="194"/>
        <v>3.4854338574694221E-2</v>
      </c>
      <c r="X796" s="13">
        <f t="shared" si="195"/>
        <v>-7.7198294386580102E-3</v>
      </c>
      <c r="Y796" s="13">
        <f t="shared" si="196"/>
        <v>4.2574168013352232E-2</v>
      </c>
      <c r="AB796" s="39"/>
      <c r="AC796" s="39"/>
    </row>
    <row r="797" spans="1:29">
      <c r="A797" s="60">
        <v>1936.08</v>
      </c>
      <c r="B797" s="61">
        <f t="shared" si="197"/>
        <v>1936</v>
      </c>
      <c r="C797" s="61">
        <v>8</v>
      </c>
      <c r="D797" s="59">
        <f t="shared" si="198"/>
        <v>13363</v>
      </c>
      <c r="E797" s="26">
        <v>15.87</v>
      </c>
      <c r="F797" s="24">
        <v>0.59</v>
      </c>
      <c r="G797" s="26">
        <v>0.92</v>
      </c>
      <c r="H797" s="26">
        <v>14</v>
      </c>
      <c r="I797" s="24">
        <f t="shared" si="199"/>
        <v>1936.6249999999404</v>
      </c>
      <c r="J797" s="15">
        <f>J790*5/12+J802*7/12</f>
        <v>2.6675000000000004</v>
      </c>
      <c r="K797" s="24">
        <f t="shared" si="189"/>
        <v>356.46287142857142</v>
      </c>
      <c r="L797" s="24">
        <f t="shared" si="190"/>
        <v>13.252242857142859</v>
      </c>
      <c r="M797" s="23">
        <f t="shared" si="200"/>
        <v>11213.693386780475</v>
      </c>
      <c r="N797" s="24">
        <f t="shared" si="191"/>
        <v>20.66451428571429</v>
      </c>
      <c r="O797" s="23">
        <f t="shared" si="192"/>
        <v>650.06918184234655</v>
      </c>
      <c r="P797" s="42">
        <f t="shared" si="186"/>
        <v>19.623060162983759</v>
      </c>
      <c r="Q797" s="25"/>
      <c r="R797" s="41">
        <f t="shared" si="187"/>
        <v>26.133390803641134</v>
      </c>
      <c r="S797" s="41"/>
      <c r="T797" s="40">
        <f t="shared" si="188"/>
        <v>2.7788018202817774E-3</v>
      </c>
      <c r="U797" s="15">
        <f t="shared" si="193"/>
        <v>1.002005317724638</v>
      </c>
      <c r="V797" s="15">
        <f t="shared" si="201"/>
        <v>13.731400435424906</v>
      </c>
      <c r="W797" s="13">
        <f t="shared" si="194"/>
        <v>2.9486460079607646E-2</v>
      </c>
      <c r="X797" s="13">
        <f t="shared" si="195"/>
        <v>-9.0514624694493229E-3</v>
      </c>
      <c r="Y797" s="13">
        <f t="shared" si="196"/>
        <v>3.8537922549056969E-2</v>
      </c>
      <c r="AB797" s="39"/>
      <c r="AC797" s="39"/>
    </row>
    <row r="798" spans="1:29">
      <c r="A798" s="60">
        <v>1936.09</v>
      </c>
      <c r="B798" s="61">
        <f t="shared" si="197"/>
        <v>1936</v>
      </c>
      <c r="C798" s="61">
        <v>9</v>
      </c>
      <c r="D798" s="59">
        <f t="shared" si="198"/>
        <v>13394</v>
      </c>
      <c r="E798" s="26">
        <v>16.05</v>
      </c>
      <c r="F798" s="24">
        <v>0.61</v>
      </c>
      <c r="G798" s="26">
        <v>0.94</v>
      </c>
      <c r="H798" s="26">
        <v>14</v>
      </c>
      <c r="I798" s="24">
        <f t="shared" si="199"/>
        <v>1936.7083333332737</v>
      </c>
      <c r="J798" s="15">
        <f>J790*4/12+J802*8/12</f>
        <v>2.67</v>
      </c>
      <c r="K798" s="24">
        <f t="shared" si="189"/>
        <v>360.50592857142863</v>
      </c>
      <c r="L798" s="24">
        <f t="shared" si="190"/>
        <v>13.701471428571429</v>
      </c>
      <c r="M798" s="23">
        <f t="shared" si="200"/>
        <v>11376.799513021719</v>
      </c>
      <c r="N798" s="24">
        <f t="shared" si="191"/>
        <v>21.113742857142856</v>
      </c>
      <c r="O798" s="23">
        <f t="shared" si="192"/>
        <v>666.30476898694167</v>
      </c>
      <c r="P798" s="42">
        <f t="shared" si="186"/>
        <v>19.862024243287642</v>
      </c>
      <c r="Q798" s="25"/>
      <c r="R798" s="41">
        <f t="shared" si="187"/>
        <v>26.39571021198168</v>
      </c>
      <c r="S798" s="41"/>
      <c r="T798" s="40">
        <f t="shared" si="188"/>
        <v>1.5801041292270723E-3</v>
      </c>
      <c r="U798" s="15">
        <f t="shared" si="193"/>
        <v>1.0020074270104475</v>
      </c>
      <c r="V798" s="15">
        <f t="shared" si="201"/>
        <v>13.758936256102166</v>
      </c>
      <c r="W798" s="13">
        <f t="shared" si="194"/>
        <v>1.1119267030271995E-2</v>
      </c>
      <c r="X798" s="13">
        <f t="shared" si="195"/>
        <v>-1.0086155877858771E-2</v>
      </c>
      <c r="Y798" s="13">
        <f t="shared" si="196"/>
        <v>2.1205422908130767E-2</v>
      </c>
      <c r="AB798" s="39"/>
      <c r="AC798" s="39"/>
    </row>
    <row r="799" spans="1:29">
      <c r="A799" s="60">
        <v>1936.1</v>
      </c>
      <c r="B799" s="61">
        <f t="shared" si="197"/>
        <v>1936</v>
      </c>
      <c r="C799" s="61">
        <v>10</v>
      </c>
      <c r="D799" s="59">
        <f t="shared" si="198"/>
        <v>13424</v>
      </c>
      <c r="E799" s="26">
        <v>16.89</v>
      </c>
      <c r="F799" s="24">
        <v>0.64666699999999999</v>
      </c>
      <c r="G799" s="26">
        <v>0.96666700000000005</v>
      </c>
      <c r="H799" s="26">
        <v>14</v>
      </c>
      <c r="I799" s="24">
        <f t="shared" si="199"/>
        <v>1936.7916666666069</v>
      </c>
      <c r="J799" s="15">
        <f>J790*3/12+J802*9/12</f>
        <v>2.6725000000000003</v>
      </c>
      <c r="K799" s="24">
        <f t="shared" si="189"/>
        <v>379.37352857142866</v>
      </c>
      <c r="L799" s="24">
        <f t="shared" si="190"/>
        <v>14.525064630000001</v>
      </c>
      <c r="M799" s="23">
        <f t="shared" si="200"/>
        <v>12010.41913868084</v>
      </c>
      <c r="N799" s="24">
        <f t="shared" si="191"/>
        <v>21.712721772857147</v>
      </c>
      <c r="O799" s="23">
        <f t="shared" si="192"/>
        <v>687.39347765134346</v>
      </c>
      <c r="P799" s="42">
        <f t="shared" si="186"/>
        <v>20.913091852533135</v>
      </c>
      <c r="Q799" s="25"/>
      <c r="R799" s="41">
        <f t="shared" si="187"/>
        <v>27.733337274008402</v>
      </c>
      <c r="S799" s="41"/>
      <c r="T799" s="40">
        <f t="shared" si="188"/>
        <v>-1.5323636777371183E-3</v>
      </c>
      <c r="U799" s="15">
        <f t="shared" si="193"/>
        <v>1.0020095362920027</v>
      </c>
      <c r="V799" s="15">
        <f t="shared" si="201"/>
        <v>13.786556316377689</v>
      </c>
      <c r="W799" s="13">
        <f t="shared" si="194"/>
        <v>1.8118004661056286E-3</v>
      </c>
      <c r="X799" s="13">
        <f t="shared" si="195"/>
        <v>-1.2065044998046281E-2</v>
      </c>
      <c r="Y799" s="13">
        <f t="shared" si="196"/>
        <v>1.387684546415191E-2</v>
      </c>
      <c r="AB799" s="39"/>
      <c r="AC799" s="39"/>
    </row>
    <row r="800" spans="1:29">
      <c r="A800" s="60">
        <v>1936.11</v>
      </c>
      <c r="B800" s="61">
        <f t="shared" si="197"/>
        <v>1936</v>
      </c>
      <c r="C800" s="61">
        <v>11</v>
      </c>
      <c r="D800" s="59">
        <f t="shared" si="198"/>
        <v>13455</v>
      </c>
      <c r="E800" s="26">
        <v>17.36</v>
      </c>
      <c r="F800" s="24">
        <v>0.68333299999999997</v>
      </c>
      <c r="G800" s="26">
        <v>0.99333300000000002</v>
      </c>
      <c r="H800" s="26">
        <v>14</v>
      </c>
      <c r="I800" s="24">
        <f t="shared" si="199"/>
        <v>1936.8749999999402</v>
      </c>
      <c r="J800" s="15">
        <f>J790*2/12+J802*10/12</f>
        <v>2.6749999999999998</v>
      </c>
      <c r="K800" s="24">
        <f t="shared" si="189"/>
        <v>389.93040000000008</v>
      </c>
      <c r="L800" s="24">
        <f t="shared" si="190"/>
        <v>15.34863537</v>
      </c>
      <c r="M800" s="23">
        <f t="shared" si="200"/>
        <v>12385.127445782933</v>
      </c>
      <c r="N800" s="24">
        <f t="shared" si="191"/>
        <v>22.31167822714286</v>
      </c>
      <c r="O800" s="23">
        <f t="shared" si="192"/>
        <v>708.67256918789724</v>
      </c>
      <c r="P800" s="42">
        <f t="shared" si="186"/>
        <v>21.49976534102418</v>
      </c>
      <c r="Q800" s="25"/>
      <c r="R800" s="41">
        <f t="shared" si="187"/>
        <v>28.451474941810439</v>
      </c>
      <c r="S800" s="41"/>
      <c r="T800" s="40">
        <f t="shared" si="188"/>
        <v>-3.4157639075073562E-3</v>
      </c>
      <c r="U800" s="15">
        <f t="shared" si="193"/>
        <v>1.0020116455693042</v>
      </c>
      <c r="V800" s="15">
        <f t="shared" si="201"/>
        <v>13.814260901637189</v>
      </c>
      <c r="W800" s="13">
        <f t="shared" si="194"/>
        <v>-3.6402044854964011E-3</v>
      </c>
      <c r="X800" s="13">
        <f t="shared" si="195"/>
        <v>-1.4467184715541426E-2</v>
      </c>
      <c r="Y800" s="13">
        <f t="shared" si="196"/>
        <v>1.0826980230045025E-2</v>
      </c>
      <c r="AB800" s="39"/>
      <c r="AC800" s="39"/>
    </row>
    <row r="801" spans="1:29">
      <c r="A801" s="60">
        <v>1936.12</v>
      </c>
      <c r="B801" s="61">
        <f t="shared" si="197"/>
        <v>1936</v>
      </c>
      <c r="C801" s="61">
        <v>12</v>
      </c>
      <c r="D801" s="59">
        <f t="shared" si="198"/>
        <v>13485</v>
      </c>
      <c r="E801" s="26">
        <v>17.059999999999999</v>
      </c>
      <c r="F801" s="24">
        <v>0.72</v>
      </c>
      <c r="G801" s="26">
        <v>1.02</v>
      </c>
      <c r="H801" s="26">
        <v>14</v>
      </c>
      <c r="I801" s="24">
        <f t="shared" si="199"/>
        <v>1936.9583333332735</v>
      </c>
      <c r="J801" s="15">
        <f>J790*1/12+J802*11/12</f>
        <v>2.6774999999999998</v>
      </c>
      <c r="K801" s="24">
        <f t="shared" si="189"/>
        <v>383.19197142857143</v>
      </c>
      <c r="L801" s="24">
        <f t="shared" si="190"/>
        <v>16.172228571428573</v>
      </c>
      <c r="M801" s="23">
        <f t="shared" si="200"/>
        <v>12213.904485702982</v>
      </c>
      <c r="N801" s="24">
        <f t="shared" si="191"/>
        <v>22.910657142857143</v>
      </c>
      <c r="O801" s="23">
        <f t="shared" si="192"/>
        <v>730.25689187673163</v>
      </c>
      <c r="P801" s="42">
        <f t="shared" si="186"/>
        <v>21.125663548155455</v>
      </c>
      <c r="Q801" s="25"/>
      <c r="R801" s="41">
        <f t="shared" si="187"/>
        <v>27.902761077390391</v>
      </c>
      <c r="S801" s="41"/>
      <c r="T801" s="40">
        <f t="shared" si="188"/>
        <v>-2.6171082025579079E-3</v>
      </c>
      <c r="U801" s="15">
        <f t="shared" si="193"/>
        <v>1.0020137548423524</v>
      </c>
      <c r="V801" s="15">
        <f t="shared" si="201"/>
        <v>13.842050298373179</v>
      </c>
      <c r="W801" s="13">
        <f t="shared" si="194"/>
        <v>1.5225947387853545E-4</v>
      </c>
      <c r="X801" s="13">
        <f t="shared" si="195"/>
        <v>-1.5445724749782119E-2</v>
      </c>
      <c r="Y801" s="13">
        <f t="shared" si="196"/>
        <v>1.5597984223660655E-2</v>
      </c>
      <c r="AB801" s="39"/>
      <c r="AC801" s="39"/>
    </row>
    <row r="802" spans="1:29">
      <c r="A802" s="60">
        <v>1937.01</v>
      </c>
      <c r="B802" s="61">
        <f t="shared" si="197"/>
        <v>1937</v>
      </c>
      <c r="C802" s="61">
        <v>1</v>
      </c>
      <c r="D802" s="59">
        <f t="shared" si="198"/>
        <v>13516</v>
      </c>
      <c r="E802" s="26">
        <v>17.59</v>
      </c>
      <c r="F802" s="24">
        <v>0.73</v>
      </c>
      <c r="G802" s="26">
        <v>1.05</v>
      </c>
      <c r="H802" s="26">
        <v>14.1</v>
      </c>
      <c r="I802" s="24">
        <f t="shared" si="199"/>
        <v>1937.0416666666067</v>
      </c>
      <c r="J802" s="15">
        <v>2.68</v>
      </c>
      <c r="K802" s="24">
        <f t="shared" si="189"/>
        <v>392.29442553191495</v>
      </c>
      <c r="L802" s="24">
        <f t="shared" si="190"/>
        <v>16.280553191489364</v>
      </c>
      <c r="M802" s="23">
        <f t="shared" si="200"/>
        <v>12547.281160233553</v>
      </c>
      <c r="N802" s="24">
        <f t="shared" si="191"/>
        <v>23.417234042553197</v>
      </c>
      <c r="O802" s="23">
        <f t="shared" si="192"/>
        <v>748.98494702929111</v>
      </c>
      <c r="P802" s="42">
        <f t="shared" si="186"/>
        <v>21.618741582953525</v>
      </c>
      <c r="Q802" s="25"/>
      <c r="R802" s="41">
        <f t="shared" si="187"/>
        <v>28.49563792663869</v>
      </c>
      <c r="S802" s="41"/>
      <c r="T802" s="40">
        <f t="shared" si="188"/>
        <v>-1.9147817965586914E-3</v>
      </c>
      <c r="U802" s="15">
        <f t="shared" si="193"/>
        <v>1.0031037291014482</v>
      </c>
      <c r="V802" s="15">
        <f t="shared" si="201"/>
        <v>13.771556533237916</v>
      </c>
      <c r="W802" s="13">
        <f t="shared" si="194"/>
        <v>-1.6219133904044059E-3</v>
      </c>
      <c r="X802" s="13">
        <f t="shared" si="195"/>
        <v>-1.4802451668775474E-2</v>
      </c>
      <c r="Y802" s="13">
        <f t="shared" si="196"/>
        <v>1.3180538278371068E-2</v>
      </c>
      <c r="AB802" s="39"/>
      <c r="AC802" s="39"/>
    </row>
    <row r="803" spans="1:29">
      <c r="A803" s="60">
        <v>1937.02</v>
      </c>
      <c r="B803" s="61">
        <f t="shared" si="197"/>
        <v>1937</v>
      </c>
      <c r="C803" s="61">
        <v>2</v>
      </c>
      <c r="D803" s="59">
        <f t="shared" si="198"/>
        <v>13547</v>
      </c>
      <c r="E803" s="26">
        <v>18.11</v>
      </c>
      <c r="F803" s="24">
        <v>0.74</v>
      </c>
      <c r="G803" s="26">
        <v>1.08</v>
      </c>
      <c r="H803" s="26">
        <v>14.1</v>
      </c>
      <c r="I803" s="24">
        <f t="shared" si="199"/>
        <v>1937.12499999994</v>
      </c>
      <c r="J803" s="15">
        <f>J802*11/12+J814*1/12</f>
        <v>2.67</v>
      </c>
      <c r="K803" s="24">
        <f t="shared" si="189"/>
        <v>403.89153191489362</v>
      </c>
      <c r="L803" s="24">
        <f t="shared" si="190"/>
        <v>16.503574468085109</v>
      </c>
      <c r="M803" s="23">
        <f t="shared" si="200"/>
        <v>12962.195043587873</v>
      </c>
      <c r="N803" s="24">
        <f t="shared" si="191"/>
        <v>24.086297872340431</v>
      </c>
      <c r="O803" s="23">
        <f t="shared" si="192"/>
        <v>773.00776626587003</v>
      </c>
      <c r="P803" s="42">
        <f t="shared" si="186"/>
        <v>22.244221552805179</v>
      </c>
      <c r="Q803" s="25"/>
      <c r="R803" s="41">
        <f t="shared" si="187"/>
        <v>29.256928436697734</v>
      </c>
      <c r="S803" s="41"/>
      <c r="T803" s="40">
        <f t="shared" si="188"/>
        <v>-2.5544665829975374E-3</v>
      </c>
      <c r="U803" s="15">
        <f t="shared" si="193"/>
        <v>1.0030958111779831</v>
      </c>
      <c r="V803" s="15">
        <f t="shared" si="201"/>
        <v>13.814299714022365</v>
      </c>
      <c r="W803" s="13">
        <f t="shared" si="194"/>
        <v>-6.933345052345663E-4</v>
      </c>
      <c r="X803" s="13">
        <f t="shared" si="195"/>
        <v>-1.5061434916469607E-2</v>
      </c>
      <c r="Y803" s="13">
        <f t="shared" si="196"/>
        <v>1.4368100411235041E-2</v>
      </c>
      <c r="AB803" s="39"/>
      <c r="AC803" s="39"/>
    </row>
    <row r="804" spans="1:29">
      <c r="A804" s="60">
        <v>1937.03</v>
      </c>
      <c r="B804" s="61">
        <f t="shared" si="197"/>
        <v>1937</v>
      </c>
      <c r="C804" s="61">
        <v>3</v>
      </c>
      <c r="D804" s="59">
        <f t="shared" si="198"/>
        <v>13575</v>
      </c>
      <c r="E804" s="26">
        <v>18.09</v>
      </c>
      <c r="F804" s="24">
        <v>0.75</v>
      </c>
      <c r="G804" s="26">
        <v>1.1100000000000001</v>
      </c>
      <c r="H804" s="26">
        <v>14.2</v>
      </c>
      <c r="I804" s="24">
        <f t="shared" si="199"/>
        <v>1937.2083333332732</v>
      </c>
      <c r="J804" s="15">
        <f>J802*10/12+J814*2/12</f>
        <v>2.66</v>
      </c>
      <c r="K804" s="24">
        <f t="shared" si="189"/>
        <v>400.60432394366205</v>
      </c>
      <c r="L804" s="24">
        <f t="shared" si="190"/>
        <v>16.608802816901409</v>
      </c>
      <c r="M804" s="23">
        <f t="shared" si="200"/>
        <v>12901.117046667383</v>
      </c>
      <c r="N804" s="24">
        <f t="shared" si="191"/>
        <v>24.581028169014093</v>
      </c>
      <c r="O804" s="23">
        <f t="shared" si="192"/>
        <v>791.61083039252605</v>
      </c>
      <c r="P804" s="42">
        <f t="shared" si="186"/>
        <v>22.042197016050597</v>
      </c>
      <c r="Q804" s="25"/>
      <c r="R804" s="41">
        <f t="shared" si="187"/>
        <v>28.928361986280819</v>
      </c>
      <c r="S804" s="41"/>
      <c r="T804" s="40">
        <f t="shared" si="188"/>
        <v>-7.8524098742357995E-4</v>
      </c>
      <c r="U804" s="15">
        <f t="shared" si="193"/>
        <v>1.0030878935270666</v>
      </c>
      <c r="V804" s="15">
        <f t="shared" si="201"/>
        <v>13.759481204412108</v>
      </c>
      <c r="W804" s="13">
        <f t="shared" si="194"/>
        <v>-5.7877751376486097E-3</v>
      </c>
      <c r="X804" s="13">
        <f t="shared" si="195"/>
        <v>-1.6436775195656006E-2</v>
      </c>
      <c r="Y804" s="13">
        <f t="shared" si="196"/>
        <v>1.0649000058007396E-2</v>
      </c>
      <c r="AB804" s="39"/>
      <c r="AC804" s="39"/>
    </row>
    <row r="805" spans="1:29">
      <c r="A805" s="60">
        <v>1937.04</v>
      </c>
      <c r="B805" s="61">
        <f t="shared" si="197"/>
        <v>1937</v>
      </c>
      <c r="C805" s="61">
        <v>4</v>
      </c>
      <c r="D805" s="59">
        <f t="shared" si="198"/>
        <v>13606</v>
      </c>
      <c r="E805" s="26">
        <v>17.010000000000002</v>
      </c>
      <c r="F805" s="24">
        <v>0.78</v>
      </c>
      <c r="G805" s="26">
        <v>1.1299999999999999</v>
      </c>
      <c r="H805" s="26">
        <v>14.3</v>
      </c>
      <c r="I805" s="24">
        <f t="shared" si="199"/>
        <v>1937.2916666666065</v>
      </c>
      <c r="J805" s="15">
        <f>J802*9/12+J814*3/12</f>
        <v>2.6500000000000004</v>
      </c>
      <c r="K805" s="24">
        <f t="shared" si="189"/>
        <v>374.05346853146858</v>
      </c>
      <c r="L805" s="24">
        <f t="shared" si="190"/>
        <v>17.152363636363638</v>
      </c>
      <c r="M805" s="23">
        <f t="shared" si="200"/>
        <v>12092.101051541851</v>
      </c>
      <c r="N805" s="24">
        <f t="shared" si="191"/>
        <v>24.848937062937065</v>
      </c>
      <c r="O805" s="23">
        <f t="shared" si="192"/>
        <v>803.29654251865315</v>
      </c>
      <c r="P805" s="42">
        <f t="shared" si="186"/>
        <v>20.556579457432871</v>
      </c>
      <c r="Q805" s="25"/>
      <c r="R805" s="41">
        <f t="shared" si="187"/>
        <v>26.928946868209685</v>
      </c>
      <c r="S805" s="41"/>
      <c r="T805" s="40">
        <f t="shared" si="188"/>
        <v>3.2817335242658827E-3</v>
      </c>
      <c r="U805" s="15">
        <f t="shared" si="193"/>
        <v>1.0030799761489029</v>
      </c>
      <c r="V805" s="15">
        <f t="shared" si="201"/>
        <v>13.705451751503347</v>
      </c>
      <c r="W805" s="13">
        <f t="shared" si="194"/>
        <v>-2.6710585636945394E-3</v>
      </c>
      <c r="X805" s="13">
        <f t="shared" si="195"/>
        <v>-1.6000686562638533E-2</v>
      </c>
      <c r="Y805" s="13">
        <f t="shared" si="196"/>
        <v>1.3329627998943994E-2</v>
      </c>
      <c r="AB805" s="39"/>
      <c r="AC805" s="39"/>
    </row>
    <row r="806" spans="1:29">
      <c r="A806" s="60">
        <v>1937.05</v>
      </c>
      <c r="B806" s="61">
        <f t="shared" si="197"/>
        <v>1937</v>
      </c>
      <c r="C806" s="61">
        <v>5</v>
      </c>
      <c r="D806" s="59">
        <f t="shared" si="198"/>
        <v>13636</v>
      </c>
      <c r="E806" s="26">
        <v>16.25</v>
      </c>
      <c r="F806" s="24">
        <v>0.81</v>
      </c>
      <c r="G806" s="26">
        <v>1.1499999999999999</v>
      </c>
      <c r="H806" s="26">
        <v>14.4</v>
      </c>
      <c r="I806" s="24">
        <f t="shared" si="199"/>
        <v>1937.3749999999397</v>
      </c>
      <c r="J806" s="15">
        <f>J802*8/12+J814*4/12</f>
        <v>2.64</v>
      </c>
      <c r="K806" s="24">
        <f t="shared" si="189"/>
        <v>354.859375</v>
      </c>
      <c r="L806" s="24">
        <f t="shared" si="190"/>
        <v>17.688375000000001</v>
      </c>
      <c r="M806" s="23">
        <f t="shared" si="200"/>
        <v>11519.261065353869</v>
      </c>
      <c r="N806" s="24">
        <f t="shared" si="191"/>
        <v>25.113125</v>
      </c>
      <c r="O806" s="23">
        <f t="shared" si="192"/>
        <v>815.20924462504297</v>
      </c>
      <c r="P806" s="42">
        <f t="shared" si="186"/>
        <v>19.474174686572113</v>
      </c>
      <c r="Q806" s="25"/>
      <c r="R806" s="41">
        <f t="shared" si="187"/>
        <v>25.472602466914203</v>
      </c>
      <c r="S806" s="41"/>
      <c r="T806" s="40">
        <f t="shared" si="188"/>
        <v>6.2037965103381928E-3</v>
      </c>
      <c r="U806" s="15">
        <f t="shared" si="193"/>
        <v>1.0030720590436968</v>
      </c>
      <c r="V806" s="15">
        <f t="shared" si="201"/>
        <v>13.652194325618973</v>
      </c>
      <c r="W806" s="13">
        <f t="shared" si="194"/>
        <v>8.1499102665261169E-4</v>
      </c>
      <c r="X806" s="13">
        <f t="shared" si="195"/>
        <v>-1.5567038605830974E-2</v>
      </c>
      <c r="Y806" s="13">
        <f t="shared" si="196"/>
        <v>1.6382029632483586E-2</v>
      </c>
      <c r="AB806" s="39"/>
      <c r="AC806" s="39"/>
    </row>
    <row r="807" spans="1:29">
      <c r="A807" s="60">
        <v>1937.06</v>
      </c>
      <c r="B807" s="61">
        <f t="shared" si="197"/>
        <v>1937</v>
      </c>
      <c r="C807" s="61">
        <v>6</v>
      </c>
      <c r="D807" s="59">
        <f t="shared" si="198"/>
        <v>13667</v>
      </c>
      <c r="E807" s="26">
        <v>15.64</v>
      </c>
      <c r="F807" s="24">
        <v>0.84</v>
      </c>
      <c r="G807" s="26">
        <v>1.17</v>
      </c>
      <c r="H807" s="26">
        <v>14.4</v>
      </c>
      <c r="I807" s="24">
        <f t="shared" si="199"/>
        <v>1937.458333333273</v>
      </c>
      <c r="J807" s="15">
        <f>J802*7/12+J814*5/12</f>
        <v>2.63</v>
      </c>
      <c r="K807" s="24">
        <f t="shared" si="189"/>
        <v>341.5385</v>
      </c>
      <c r="L807" s="24">
        <f t="shared" si="190"/>
        <v>18.343500000000002</v>
      </c>
      <c r="M807" s="23">
        <f t="shared" si="200"/>
        <v>11136.467159182108</v>
      </c>
      <c r="N807" s="24">
        <f t="shared" si="191"/>
        <v>25.549875</v>
      </c>
      <c r="O807" s="23">
        <f t="shared" si="192"/>
        <v>833.0988859490451</v>
      </c>
      <c r="P807" s="42">
        <f t="shared" si="186"/>
        <v>18.711659960364965</v>
      </c>
      <c r="Q807" s="25"/>
      <c r="R807" s="41">
        <f t="shared" si="187"/>
        <v>24.446563497204863</v>
      </c>
      <c r="S807" s="41"/>
      <c r="T807" s="40">
        <f t="shared" si="188"/>
        <v>7.2755469322765207E-3</v>
      </c>
      <c r="U807" s="15">
        <f t="shared" si="193"/>
        <v>1.0030641422116537</v>
      </c>
      <c r="V807" s="15">
        <f t="shared" si="201"/>
        <v>13.694134672663296</v>
      </c>
      <c r="W807" s="13">
        <f t="shared" si="194"/>
        <v>7.620720744647258E-3</v>
      </c>
      <c r="X807" s="13">
        <f t="shared" si="195"/>
        <v>-1.6265375639800128E-2</v>
      </c>
      <c r="Y807" s="13">
        <f t="shared" si="196"/>
        <v>2.3886096384447386E-2</v>
      </c>
      <c r="AB807" s="39"/>
      <c r="AC807" s="39"/>
    </row>
    <row r="808" spans="1:29">
      <c r="A808" s="60">
        <v>1937.07</v>
      </c>
      <c r="B808" s="61">
        <f t="shared" si="197"/>
        <v>1937</v>
      </c>
      <c r="C808" s="61">
        <v>7</v>
      </c>
      <c r="D808" s="59">
        <f t="shared" si="198"/>
        <v>13697</v>
      </c>
      <c r="E808" s="26">
        <v>16.57</v>
      </c>
      <c r="F808" s="24">
        <v>0.81666700000000003</v>
      </c>
      <c r="G808" s="26">
        <v>1.1866699999999999</v>
      </c>
      <c r="H808" s="26">
        <v>14.5</v>
      </c>
      <c r="I808" s="24">
        <f t="shared" si="199"/>
        <v>1937.5416666666063</v>
      </c>
      <c r="J808" s="15">
        <f>J802*6/12+J814*6/12</f>
        <v>2.62</v>
      </c>
      <c r="K808" s="24">
        <f t="shared" si="189"/>
        <v>359.35187586206899</v>
      </c>
      <c r="L808" s="24">
        <f t="shared" si="190"/>
        <v>17.710972746206899</v>
      </c>
      <c r="M808" s="23">
        <f t="shared" si="200"/>
        <v>11765.428601237807</v>
      </c>
      <c r="N808" s="24">
        <f t="shared" si="191"/>
        <v>25.735189531034482</v>
      </c>
      <c r="O808" s="23">
        <f t="shared" si="192"/>
        <v>842.5878791931724</v>
      </c>
      <c r="P808" s="42">
        <f t="shared" si="186"/>
        <v>19.646723279607635</v>
      </c>
      <c r="Q808" s="25"/>
      <c r="R808" s="41">
        <f t="shared" si="187"/>
        <v>25.628756089453578</v>
      </c>
      <c r="S808" s="41"/>
      <c r="T808" s="40">
        <f t="shared" si="188"/>
        <v>7.1982377826599123E-3</v>
      </c>
      <c r="U808" s="15">
        <f t="shared" si="193"/>
        <v>1.0030562256529789</v>
      </c>
      <c r="V808" s="15">
        <f t="shared" si="201"/>
        <v>13.641363756015766</v>
      </c>
      <c r="W808" s="13">
        <f t="shared" si="194"/>
        <v>7.7067329721860478E-3</v>
      </c>
      <c r="X808" s="13">
        <f t="shared" si="195"/>
        <v>-1.6722484634776547E-2</v>
      </c>
      <c r="Y808" s="13">
        <f t="shared" si="196"/>
        <v>2.4429217606962594E-2</v>
      </c>
      <c r="AB808" s="39"/>
      <c r="AC808" s="39"/>
    </row>
    <row r="809" spans="1:29">
      <c r="A809" s="60">
        <v>1937.08</v>
      </c>
      <c r="B809" s="61">
        <f t="shared" si="197"/>
        <v>1937</v>
      </c>
      <c r="C809" s="61">
        <v>8</v>
      </c>
      <c r="D809" s="59">
        <f t="shared" si="198"/>
        <v>13728</v>
      </c>
      <c r="E809" s="26">
        <v>16.739999999999998</v>
      </c>
      <c r="F809" s="24">
        <v>0.79333299999999995</v>
      </c>
      <c r="G809" s="26">
        <v>1.20333</v>
      </c>
      <c r="H809" s="26">
        <v>14.5</v>
      </c>
      <c r="I809" s="24">
        <f t="shared" si="199"/>
        <v>1937.6249999999395</v>
      </c>
      <c r="J809" s="15">
        <f>J802*5/12+J814*7/12</f>
        <v>2.6100000000000003</v>
      </c>
      <c r="K809" s="24">
        <f t="shared" si="189"/>
        <v>363.0386482758621</v>
      </c>
      <c r="L809" s="24">
        <f t="shared" si="190"/>
        <v>17.204930702068967</v>
      </c>
      <c r="M809" s="23">
        <f t="shared" si="200"/>
        <v>11933.077852470109</v>
      </c>
      <c r="N809" s="24">
        <f t="shared" si="191"/>
        <v>26.096493227586208</v>
      </c>
      <c r="O809" s="23">
        <f t="shared" si="192"/>
        <v>857.7915515061444</v>
      </c>
      <c r="P809" s="42">
        <f t="shared" si="186"/>
        <v>19.806982577380968</v>
      </c>
      <c r="Q809" s="25"/>
      <c r="R809" s="41">
        <f t="shared" si="187"/>
        <v>25.793551964451112</v>
      </c>
      <c r="S809" s="41"/>
      <c r="T809" s="40">
        <f t="shared" si="188"/>
        <v>7.4561422622180656E-3</v>
      </c>
      <c r="U809" s="15">
        <f t="shared" si="193"/>
        <v>1.0030483093678773</v>
      </c>
      <c r="V809" s="15">
        <f t="shared" si="201"/>
        <v>13.683054841868518</v>
      </c>
      <c r="W809" s="13">
        <f t="shared" si="194"/>
        <v>3.359865816855212E-3</v>
      </c>
      <c r="X809" s="13">
        <f t="shared" si="195"/>
        <v>-1.8286541991184957E-2</v>
      </c>
      <c r="Y809" s="13">
        <f t="shared" si="196"/>
        <v>2.1646407808040169E-2</v>
      </c>
      <c r="AB809" s="39"/>
      <c r="AC809" s="39"/>
    </row>
    <row r="810" spans="1:29">
      <c r="A810" s="60">
        <v>1937.09</v>
      </c>
      <c r="B810" s="61">
        <f t="shared" si="197"/>
        <v>1937</v>
      </c>
      <c r="C810" s="61">
        <v>9</v>
      </c>
      <c r="D810" s="59">
        <f t="shared" si="198"/>
        <v>13759</v>
      </c>
      <c r="E810" s="26">
        <v>14.37</v>
      </c>
      <c r="F810" s="24">
        <v>0.77</v>
      </c>
      <c r="G810" s="26">
        <v>1.22</v>
      </c>
      <c r="H810" s="26">
        <v>14.6</v>
      </c>
      <c r="I810" s="24">
        <f t="shared" si="199"/>
        <v>1937.7083333332728</v>
      </c>
      <c r="J810" s="15">
        <f>J802*4/12+J814*8/12</f>
        <v>2.6</v>
      </c>
      <c r="K810" s="24">
        <f t="shared" si="189"/>
        <v>309.50617808219181</v>
      </c>
      <c r="L810" s="24">
        <f t="shared" si="190"/>
        <v>16.584534246575345</v>
      </c>
      <c r="M810" s="23">
        <f t="shared" si="200"/>
        <v>10218.8937220688</v>
      </c>
      <c r="N810" s="24">
        <f t="shared" si="191"/>
        <v>26.276794520547949</v>
      </c>
      <c r="O810" s="23">
        <f t="shared" si="192"/>
        <v>867.57483235378822</v>
      </c>
      <c r="P810" s="42">
        <f t="shared" si="186"/>
        <v>16.847882862705816</v>
      </c>
      <c r="Q810" s="25"/>
      <c r="R810" s="41">
        <f t="shared" si="187"/>
        <v>21.913400533669694</v>
      </c>
      <c r="S810" s="41"/>
      <c r="T810" s="40">
        <f t="shared" si="188"/>
        <v>1.6529295513579886E-2</v>
      </c>
      <c r="U810" s="15">
        <f t="shared" si="193"/>
        <v>1.0030403933565546</v>
      </c>
      <c r="V810" s="15">
        <f t="shared" si="201"/>
        <v>13.630759786219205</v>
      </c>
      <c r="W810" s="13">
        <f t="shared" si="194"/>
        <v>1.4584059864123589E-2</v>
      </c>
      <c r="X810" s="13">
        <f t="shared" si="195"/>
        <v>-2.0010888104683655E-2</v>
      </c>
      <c r="Y810" s="13">
        <f t="shared" si="196"/>
        <v>3.4594947968807244E-2</v>
      </c>
      <c r="AB810" s="39"/>
      <c r="AC810" s="39"/>
    </row>
    <row r="811" spans="1:29">
      <c r="A811" s="60">
        <v>1937.1</v>
      </c>
      <c r="B811" s="61">
        <f t="shared" si="197"/>
        <v>1937</v>
      </c>
      <c r="C811" s="61">
        <v>10</v>
      </c>
      <c r="D811" s="59">
        <f t="shared" si="198"/>
        <v>13789</v>
      </c>
      <c r="E811" s="26">
        <v>12.28</v>
      </c>
      <c r="F811" s="24">
        <v>0.78</v>
      </c>
      <c r="G811" s="26">
        <v>1.19</v>
      </c>
      <c r="H811" s="26">
        <v>14.6</v>
      </c>
      <c r="I811" s="24">
        <f t="shared" si="199"/>
        <v>1937.791666666606</v>
      </c>
      <c r="J811" s="15">
        <f>J802*3/12+J814*9/12</f>
        <v>2.59</v>
      </c>
      <c r="K811" s="24">
        <f t="shared" si="189"/>
        <v>264.49101369863018</v>
      </c>
      <c r="L811" s="24">
        <f t="shared" si="190"/>
        <v>16.799917808219181</v>
      </c>
      <c r="M811" s="23">
        <f t="shared" si="200"/>
        <v>8778.8617257438655</v>
      </c>
      <c r="N811" s="24">
        <f t="shared" si="191"/>
        <v>25.630643835616439</v>
      </c>
      <c r="O811" s="23">
        <f t="shared" si="192"/>
        <v>850.72031381394129</v>
      </c>
      <c r="P811" s="42">
        <f t="shared" si="186"/>
        <v>14.361659574753364</v>
      </c>
      <c r="Q811" s="25"/>
      <c r="R811" s="41">
        <f t="shared" si="187"/>
        <v>18.672774871583673</v>
      </c>
      <c r="S811" s="41"/>
      <c r="T811" s="40">
        <f t="shared" si="188"/>
        <v>2.6337983197570559E-2</v>
      </c>
      <c r="U811" s="15">
        <f t="shared" si="193"/>
        <v>1.0030324776192163</v>
      </c>
      <c r="V811" s="15">
        <f t="shared" si="201"/>
        <v>13.672202657718017</v>
      </c>
      <c r="W811" s="13">
        <f t="shared" si="194"/>
        <v>3.3197872148313268E-2</v>
      </c>
      <c r="X811" s="13">
        <f t="shared" si="195"/>
        <v>-2.0251145661065006E-2</v>
      </c>
      <c r="Y811" s="13">
        <f t="shared" si="196"/>
        <v>5.3449017809378274E-2</v>
      </c>
      <c r="AB811" s="39"/>
      <c r="AC811" s="39"/>
    </row>
    <row r="812" spans="1:29">
      <c r="A812" s="60">
        <v>1937.11</v>
      </c>
      <c r="B812" s="61">
        <f t="shared" si="197"/>
        <v>1937</v>
      </c>
      <c r="C812" s="61">
        <v>11</v>
      </c>
      <c r="D812" s="59">
        <f t="shared" si="198"/>
        <v>13820</v>
      </c>
      <c r="E812" s="26">
        <v>11.2</v>
      </c>
      <c r="F812" s="24">
        <v>0.79</v>
      </c>
      <c r="G812" s="26">
        <v>1.1599999999999999</v>
      </c>
      <c r="H812" s="26">
        <v>14.5</v>
      </c>
      <c r="I812" s="24">
        <f t="shared" si="199"/>
        <v>1937.8749999999393</v>
      </c>
      <c r="J812" s="15">
        <f>J802*2/12+J814*10/12</f>
        <v>2.58</v>
      </c>
      <c r="K812" s="24">
        <f t="shared" si="189"/>
        <v>242.89324137931035</v>
      </c>
      <c r="L812" s="24">
        <f t="shared" si="190"/>
        <v>17.132648275862071</v>
      </c>
      <c r="M812" s="23">
        <f t="shared" si="200"/>
        <v>8109.3868283482952</v>
      </c>
      <c r="N812" s="24">
        <f t="shared" si="191"/>
        <v>25.156800000000004</v>
      </c>
      <c r="O812" s="23">
        <f t="shared" si="192"/>
        <v>839.90077865035937</v>
      </c>
      <c r="P812" s="42">
        <f t="shared" si="186"/>
        <v>13.158119166486072</v>
      </c>
      <c r="Q812" s="25"/>
      <c r="R812" s="41">
        <f t="shared" si="187"/>
        <v>17.113718043460693</v>
      </c>
      <c r="S812" s="41"/>
      <c r="T812" s="40">
        <f t="shared" si="188"/>
        <v>3.2697868622299384E-2</v>
      </c>
      <c r="U812" s="15">
        <f t="shared" si="193"/>
        <v>1.0030245621560687</v>
      </c>
      <c r="V812" s="15">
        <f t="shared" si="201"/>
        <v>13.808240294602131</v>
      </c>
      <c r="W812" s="13">
        <f t="shared" si="194"/>
        <v>4.0221589119463719E-2</v>
      </c>
      <c r="X812" s="13">
        <f t="shared" si="195"/>
        <v>-2.1586717669969002E-2</v>
      </c>
      <c r="Y812" s="13">
        <f t="shared" si="196"/>
        <v>6.1808306789432721E-2</v>
      </c>
      <c r="AB812" s="39"/>
      <c r="AC812" s="39"/>
    </row>
    <row r="813" spans="1:29">
      <c r="A813" s="60">
        <v>1937.12</v>
      </c>
      <c r="B813" s="61">
        <f t="shared" si="197"/>
        <v>1937</v>
      </c>
      <c r="C813" s="61">
        <v>12</v>
      </c>
      <c r="D813" s="59">
        <f t="shared" si="198"/>
        <v>13850</v>
      </c>
      <c r="E813" s="26">
        <v>11.02</v>
      </c>
      <c r="F813" s="24">
        <v>0.8</v>
      </c>
      <c r="G813" s="26">
        <v>1.1299999999999999</v>
      </c>
      <c r="H813" s="26">
        <v>14.4</v>
      </c>
      <c r="I813" s="24">
        <f t="shared" si="199"/>
        <v>1937.9583333332725</v>
      </c>
      <c r="J813" s="15">
        <f>J802*1/12+J814*11/12</f>
        <v>2.57</v>
      </c>
      <c r="K813" s="24">
        <f t="shared" si="189"/>
        <v>240.64924999999999</v>
      </c>
      <c r="L813" s="24">
        <f t="shared" si="190"/>
        <v>17.470000000000002</v>
      </c>
      <c r="M813" s="23">
        <f t="shared" si="200"/>
        <v>8083.0728871270103</v>
      </c>
      <c r="N813" s="24">
        <f t="shared" si="191"/>
        <v>24.676375</v>
      </c>
      <c r="O813" s="23">
        <f t="shared" si="192"/>
        <v>828.84504196492946</v>
      </c>
      <c r="P813" s="42">
        <f t="shared" si="186"/>
        <v>13.00848303370614</v>
      </c>
      <c r="Q813" s="25"/>
      <c r="R813" s="41">
        <f t="shared" si="187"/>
        <v>16.928806001197074</v>
      </c>
      <c r="S813" s="41"/>
      <c r="T813" s="40">
        <f t="shared" si="188"/>
        <v>3.2992381382443994E-2</v>
      </c>
      <c r="U813" s="15">
        <f t="shared" si="193"/>
        <v>1.0030166469673172</v>
      </c>
      <c r="V813" s="15">
        <f t="shared" si="201"/>
        <v>13.946184760192136</v>
      </c>
      <c r="W813" s="13">
        <f t="shared" si="194"/>
        <v>3.8055128799596272E-2</v>
      </c>
      <c r="X813" s="13">
        <f t="shared" si="195"/>
        <v>-2.3759462054063318E-2</v>
      </c>
      <c r="Y813" s="13">
        <f t="shared" si="196"/>
        <v>6.181459085365959E-2</v>
      </c>
      <c r="AB813" s="39"/>
      <c r="AC813" s="39"/>
    </row>
    <row r="814" spans="1:29">
      <c r="A814" s="60">
        <v>1938.01</v>
      </c>
      <c r="B814" s="61">
        <f t="shared" si="197"/>
        <v>1938</v>
      </c>
      <c r="C814" s="61">
        <v>1</v>
      </c>
      <c r="D814" s="59">
        <f t="shared" si="198"/>
        <v>13881</v>
      </c>
      <c r="E814" s="26">
        <v>11.31</v>
      </c>
      <c r="F814" s="24">
        <v>0.79333299999999995</v>
      </c>
      <c r="G814" s="26">
        <v>1.07667</v>
      </c>
      <c r="H814" s="26">
        <v>14.2</v>
      </c>
      <c r="I814" s="24">
        <f t="shared" si="199"/>
        <v>1938.0416666666058</v>
      </c>
      <c r="J814" s="15">
        <v>2.56</v>
      </c>
      <c r="K814" s="24">
        <f t="shared" si="189"/>
        <v>250.46074647887329</v>
      </c>
      <c r="L814" s="24">
        <f t="shared" si="190"/>
        <v>17.568415153521126</v>
      </c>
      <c r="M814" s="23">
        <f t="shared" si="200"/>
        <v>8461.802259939479</v>
      </c>
      <c r="N814" s="24">
        <f t="shared" si="191"/>
        <v>23.842932971830987</v>
      </c>
      <c r="O814" s="23">
        <f t="shared" si="192"/>
        <v>805.53215200787236</v>
      </c>
      <c r="P814" s="42">
        <f t="shared" si="186"/>
        <v>13.511461918562418</v>
      </c>
      <c r="Q814" s="25"/>
      <c r="R814" s="41">
        <f t="shared" si="187"/>
        <v>17.591202047422144</v>
      </c>
      <c r="S814" s="41"/>
      <c r="T814" s="40">
        <f t="shared" si="188"/>
        <v>2.8858466812653624E-2</v>
      </c>
      <c r="U814" s="15">
        <f t="shared" si="193"/>
        <v>1.0035927963643612</v>
      </c>
      <c r="V814" s="15">
        <f t="shared" si="201"/>
        <v>14.185273158917358</v>
      </c>
      <c r="W814" s="13">
        <f t="shared" si="194"/>
        <v>3.1103047120271787E-2</v>
      </c>
      <c r="X814" s="13">
        <f t="shared" si="195"/>
        <v>-2.6597243407654902E-2</v>
      </c>
      <c r="Y814" s="13">
        <f t="shared" si="196"/>
        <v>5.770029052792669E-2</v>
      </c>
      <c r="AB814" s="39"/>
      <c r="AC814" s="39"/>
    </row>
    <row r="815" spans="1:29">
      <c r="A815" s="60">
        <v>1938.02</v>
      </c>
      <c r="B815" s="61">
        <f t="shared" si="197"/>
        <v>1938</v>
      </c>
      <c r="C815" s="61">
        <v>2</v>
      </c>
      <c r="D815" s="59">
        <f t="shared" si="198"/>
        <v>13912</v>
      </c>
      <c r="E815" s="26">
        <v>11.04</v>
      </c>
      <c r="F815" s="24">
        <v>0.78666700000000001</v>
      </c>
      <c r="G815" s="26">
        <v>1.0233300000000001</v>
      </c>
      <c r="H815" s="26">
        <v>14.1</v>
      </c>
      <c r="I815" s="24">
        <f t="shared" si="199"/>
        <v>1938.1249999999391</v>
      </c>
      <c r="J815" s="15">
        <f>J814*11/12+J826*1/12</f>
        <v>2.5433333333333334</v>
      </c>
      <c r="K815" s="24">
        <f t="shared" si="189"/>
        <v>246.21548936170214</v>
      </c>
      <c r="L815" s="24">
        <f t="shared" si="190"/>
        <v>17.544347859574469</v>
      </c>
      <c r="M815" s="23">
        <f t="shared" si="200"/>
        <v>8367.7710538446208</v>
      </c>
      <c r="N815" s="24">
        <f t="shared" si="191"/>
        <v>22.822436297872347</v>
      </c>
      <c r="O815" s="23">
        <f t="shared" si="192"/>
        <v>775.63325656982045</v>
      </c>
      <c r="P815" s="42">
        <f t="shared" si="186"/>
        <v>13.263076236460869</v>
      </c>
      <c r="Q815" s="25"/>
      <c r="R815" s="41">
        <f t="shared" si="187"/>
        <v>17.278131157697956</v>
      </c>
      <c r="S815" s="41"/>
      <c r="T815" s="40">
        <f t="shared" si="188"/>
        <v>3.0858458141780898E-2</v>
      </c>
      <c r="U815" s="15">
        <f t="shared" si="193"/>
        <v>1.0035800712783167</v>
      </c>
      <c r="V815" s="15">
        <f t="shared" si="201"/>
        <v>14.337204183393803</v>
      </c>
      <c r="W815" s="13">
        <f t="shared" si="194"/>
        <v>2.8442462730988938E-2</v>
      </c>
      <c r="X815" s="13">
        <f t="shared" si="195"/>
        <v>-2.6518995026350467E-2</v>
      </c>
      <c r="Y815" s="13">
        <f t="shared" si="196"/>
        <v>5.4961457757339405E-2</v>
      </c>
      <c r="AB815" s="39"/>
      <c r="AC815" s="39"/>
    </row>
    <row r="816" spans="1:29">
      <c r="A816" s="60">
        <v>1938.03</v>
      </c>
      <c r="B816" s="61">
        <f t="shared" si="197"/>
        <v>1938</v>
      </c>
      <c r="C816" s="61">
        <v>3</v>
      </c>
      <c r="D816" s="59">
        <f t="shared" si="198"/>
        <v>13940</v>
      </c>
      <c r="E816" s="26">
        <v>10.31</v>
      </c>
      <c r="F816" s="24">
        <v>0.78</v>
      </c>
      <c r="G816" s="26">
        <v>0.97</v>
      </c>
      <c r="H816" s="26">
        <v>14.1</v>
      </c>
      <c r="I816" s="24">
        <f t="shared" si="199"/>
        <v>1938.2083333332723</v>
      </c>
      <c r="J816" s="15">
        <f>J814*10/12+J826*2/12</f>
        <v>2.5266666666666664</v>
      </c>
      <c r="K816" s="24">
        <f t="shared" si="189"/>
        <v>229.93493617021281</v>
      </c>
      <c r="L816" s="24">
        <f t="shared" si="190"/>
        <v>17.395659574468088</v>
      </c>
      <c r="M816" s="23">
        <f t="shared" si="200"/>
        <v>7863.7341198947424</v>
      </c>
      <c r="N816" s="24">
        <f t="shared" si="191"/>
        <v>21.633063829787236</v>
      </c>
      <c r="O816" s="23">
        <f t="shared" si="192"/>
        <v>739.84695405411253</v>
      </c>
      <c r="P816" s="42">
        <f t="shared" si="186"/>
        <v>12.377286234697689</v>
      </c>
      <c r="Q816" s="25"/>
      <c r="R816" s="41">
        <f t="shared" si="187"/>
        <v>16.140609995378348</v>
      </c>
      <c r="S816" s="41"/>
      <c r="T816" s="40">
        <f t="shared" si="188"/>
        <v>3.6420989784192087E-2</v>
      </c>
      <c r="U816" s="15">
        <f t="shared" si="193"/>
        <v>1.0035673474667679</v>
      </c>
      <c r="V816" s="15">
        <f t="shared" si="201"/>
        <v>14.388532396302134</v>
      </c>
      <c r="W816" s="13">
        <f t="shared" si="194"/>
        <v>3.7264658511913407E-2</v>
      </c>
      <c r="X816" s="13">
        <f t="shared" si="195"/>
        <v>-2.61621543400955E-2</v>
      </c>
      <c r="Y816" s="13">
        <f t="shared" si="196"/>
        <v>6.3426812852008907E-2</v>
      </c>
      <c r="AB816" s="39"/>
      <c r="AC816" s="39"/>
    </row>
    <row r="817" spans="1:29">
      <c r="A817" s="60">
        <v>1938.04</v>
      </c>
      <c r="B817" s="61">
        <f t="shared" si="197"/>
        <v>1938</v>
      </c>
      <c r="C817" s="61">
        <v>4</v>
      </c>
      <c r="D817" s="59">
        <f t="shared" si="198"/>
        <v>13971</v>
      </c>
      <c r="E817" s="26">
        <v>9.89</v>
      </c>
      <c r="F817" s="24">
        <v>0.76666699999999999</v>
      </c>
      <c r="G817" s="26">
        <v>0.90333300000000005</v>
      </c>
      <c r="H817" s="26">
        <v>14.2</v>
      </c>
      <c r="I817" s="24">
        <f t="shared" si="199"/>
        <v>1938.2916666666056</v>
      </c>
      <c r="J817" s="15">
        <f>J814*9/12+J826*3/12</f>
        <v>2.5099999999999998</v>
      </c>
      <c r="K817" s="24">
        <f t="shared" si="189"/>
        <v>219.01474647887326</v>
      </c>
      <c r="L817" s="24">
        <f t="shared" si="190"/>
        <v>16.977894705633805</v>
      </c>
      <c r="M817" s="23">
        <f t="shared" si="200"/>
        <v>7538.6523147555099</v>
      </c>
      <c r="N817" s="24">
        <f t="shared" si="191"/>
        <v>20.004372900000003</v>
      </c>
      <c r="O817" s="23">
        <f t="shared" si="192"/>
        <v>688.56556233013544</v>
      </c>
      <c r="P817" s="42">
        <f t="shared" si="186"/>
        <v>11.789517720684183</v>
      </c>
      <c r="Q817" s="25"/>
      <c r="R817" s="41">
        <f t="shared" si="187"/>
        <v>15.393610143198439</v>
      </c>
      <c r="S817" s="41"/>
      <c r="T817" s="40">
        <f t="shared" si="188"/>
        <v>4.1309073176831648E-2</v>
      </c>
      <c r="U817" s="15">
        <f t="shared" si="193"/>
        <v>1.0035546249313114</v>
      </c>
      <c r="V817" s="15">
        <f t="shared" si="201"/>
        <v>14.338172126876191</v>
      </c>
      <c r="W817" s="13">
        <f t="shared" si="194"/>
        <v>4.8104893599344223E-2</v>
      </c>
      <c r="X817" s="13">
        <f t="shared" si="195"/>
        <v>-2.7181975581121565E-2</v>
      </c>
      <c r="Y817" s="13">
        <f t="shared" si="196"/>
        <v>7.5286869180465787E-2</v>
      </c>
      <c r="AB817" s="39"/>
      <c r="AC817" s="39"/>
    </row>
    <row r="818" spans="1:29">
      <c r="A818" s="60">
        <v>1938.05</v>
      </c>
      <c r="B818" s="61">
        <f t="shared" si="197"/>
        <v>1938</v>
      </c>
      <c r="C818" s="61">
        <v>5</v>
      </c>
      <c r="D818" s="59">
        <f t="shared" si="198"/>
        <v>14001</v>
      </c>
      <c r="E818" s="26">
        <v>9.98</v>
      </c>
      <c r="F818" s="24">
        <v>0.75333300000000003</v>
      </c>
      <c r="G818" s="26">
        <v>0.83666700000000005</v>
      </c>
      <c r="H818" s="26">
        <v>14.1</v>
      </c>
      <c r="I818" s="24">
        <f t="shared" si="199"/>
        <v>1938.3749999999388</v>
      </c>
      <c r="J818" s="15">
        <f>J814*8/12+J826*4/12</f>
        <v>2.4933333333333332</v>
      </c>
      <c r="K818" s="24">
        <f t="shared" si="189"/>
        <v>222.57523404255323</v>
      </c>
      <c r="L818" s="24">
        <f t="shared" si="190"/>
        <v>16.800928736170217</v>
      </c>
      <c r="M818" s="23">
        <f t="shared" si="200"/>
        <v>7709.3986919153203</v>
      </c>
      <c r="N818" s="24">
        <f t="shared" si="191"/>
        <v>18.659454242553196</v>
      </c>
      <c r="O818" s="23">
        <f t="shared" si="192"/>
        <v>646.31257268223601</v>
      </c>
      <c r="P818" s="42">
        <f t="shared" si="186"/>
        <v>11.992275930545695</v>
      </c>
      <c r="Q818" s="25"/>
      <c r="R818" s="41">
        <f t="shared" si="187"/>
        <v>15.67782127031591</v>
      </c>
      <c r="S818" s="41"/>
      <c r="T818" s="40">
        <f t="shared" si="188"/>
        <v>3.8776390744273165E-2</v>
      </c>
      <c r="U818" s="15">
        <f t="shared" si="193"/>
        <v>1.0035419036735465</v>
      </c>
      <c r="V818" s="15">
        <f t="shared" si="201"/>
        <v>14.491189581845889</v>
      </c>
      <c r="W818" s="13">
        <f t="shared" si="194"/>
        <v>5.0764082631583385E-2</v>
      </c>
      <c r="X818" s="13">
        <f t="shared" si="195"/>
        <v>-2.8334194709689453E-2</v>
      </c>
      <c r="Y818" s="13">
        <f t="shared" si="196"/>
        <v>7.9098277341272838E-2</v>
      </c>
      <c r="AB818" s="39"/>
      <c r="AC818" s="39"/>
    </row>
    <row r="819" spans="1:29">
      <c r="A819" s="60">
        <v>1938.06</v>
      </c>
      <c r="B819" s="61">
        <f t="shared" si="197"/>
        <v>1938</v>
      </c>
      <c r="C819" s="61">
        <v>6</v>
      </c>
      <c r="D819" s="59">
        <f t="shared" si="198"/>
        <v>14032</v>
      </c>
      <c r="E819" s="26">
        <v>10.210000000000001</v>
      </c>
      <c r="F819" s="24">
        <v>0.74</v>
      </c>
      <c r="G819" s="26">
        <v>0.77</v>
      </c>
      <c r="H819" s="26">
        <v>14.1</v>
      </c>
      <c r="I819" s="24">
        <f t="shared" si="199"/>
        <v>1938.4583333332721</v>
      </c>
      <c r="J819" s="15">
        <f>J814*7/12+J826*5/12</f>
        <v>2.4766666666666666</v>
      </c>
      <c r="K819" s="24">
        <f t="shared" si="189"/>
        <v>227.70472340425539</v>
      </c>
      <c r="L819" s="24">
        <f t="shared" si="190"/>
        <v>16.503574468085109</v>
      </c>
      <c r="M819" s="23">
        <f t="shared" si="200"/>
        <v>7934.7067699188592</v>
      </c>
      <c r="N819" s="24">
        <f t="shared" si="191"/>
        <v>17.172638297872343</v>
      </c>
      <c r="O819" s="23">
        <f t="shared" si="192"/>
        <v>598.40589743756323</v>
      </c>
      <c r="P819" s="42">
        <f t="shared" si="186"/>
        <v>12.288966307788131</v>
      </c>
      <c r="Q819" s="25"/>
      <c r="R819" s="41">
        <f t="shared" si="187"/>
        <v>16.083606052598885</v>
      </c>
      <c r="S819" s="41"/>
      <c r="T819" s="40">
        <f t="shared" si="188"/>
        <v>3.7501644440433142E-2</v>
      </c>
      <c r="U819" s="15">
        <f t="shared" si="193"/>
        <v>1.0035291836950739</v>
      </c>
      <c r="V819" s="15">
        <f t="shared" si="201"/>
        <v>14.542515979459887</v>
      </c>
      <c r="W819" s="13">
        <f t="shared" si="194"/>
        <v>5.1574684693842077E-2</v>
      </c>
      <c r="X819" s="13">
        <f t="shared" si="195"/>
        <v>-2.9200565630217001E-2</v>
      </c>
      <c r="Y819" s="13">
        <f t="shared" si="196"/>
        <v>8.0775250324059078E-2</v>
      </c>
      <c r="AB819" s="39"/>
      <c r="AC819" s="39"/>
    </row>
    <row r="820" spans="1:29">
      <c r="A820" s="60">
        <v>1938.07</v>
      </c>
      <c r="B820" s="61">
        <f t="shared" si="197"/>
        <v>1938</v>
      </c>
      <c r="C820" s="61">
        <v>7</v>
      </c>
      <c r="D820" s="59">
        <f t="shared" si="198"/>
        <v>14062</v>
      </c>
      <c r="E820" s="26">
        <v>12.24</v>
      </c>
      <c r="F820" s="24">
        <v>0.71333299999999999</v>
      </c>
      <c r="G820" s="26">
        <v>0.72</v>
      </c>
      <c r="H820" s="26">
        <v>14.1</v>
      </c>
      <c r="I820" s="24">
        <f t="shared" si="199"/>
        <v>1938.5416666666054</v>
      </c>
      <c r="J820" s="15">
        <f>J814*6/12+J826*6/12</f>
        <v>2.46</v>
      </c>
      <c r="K820" s="24">
        <f t="shared" si="189"/>
        <v>272.97804255319153</v>
      </c>
      <c r="L820" s="24">
        <f t="shared" si="190"/>
        <v>15.908843629787237</v>
      </c>
      <c r="M820" s="23">
        <f t="shared" si="200"/>
        <v>9558.519576803692</v>
      </c>
      <c r="N820" s="24">
        <f t="shared" si="191"/>
        <v>16.05753191489362</v>
      </c>
      <c r="O820" s="23">
        <f t="shared" si="192"/>
        <v>562.26585745904072</v>
      </c>
      <c r="P820" s="42">
        <f t="shared" si="186"/>
        <v>14.770328017492067</v>
      </c>
      <c r="Q820" s="25"/>
      <c r="R820" s="41">
        <f t="shared" si="187"/>
        <v>19.332142114203581</v>
      </c>
      <c r="S820" s="41"/>
      <c r="T820" s="40">
        <f t="shared" si="188"/>
        <v>2.3997805336053363E-2</v>
      </c>
      <c r="U820" s="15">
        <f t="shared" si="193"/>
        <v>1.0035164649974975</v>
      </c>
      <c r="V820" s="15">
        <f t="shared" si="201"/>
        <v>14.593839189739949</v>
      </c>
      <c r="W820" s="13">
        <f t="shared" si="194"/>
        <v>2.8868789327310074E-2</v>
      </c>
      <c r="X820" s="13">
        <f t="shared" si="195"/>
        <v>-3.0457331358398787E-2</v>
      </c>
      <c r="Y820" s="13">
        <f t="shared" si="196"/>
        <v>5.9326120685708861E-2</v>
      </c>
      <c r="AB820" s="39"/>
      <c r="AC820" s="39"/>
    </row>
    <row r="821" spans="1:29">
      <c r="A821" s="60">
        <v>1938.08</v>
      </c>
      <c r="B821" s="61">
        <f t="shared" si="197"/>
        <v>1938</v>
      </c>
      <c r="C821" s="61">
        <v>8</v>
      </c>
      <c r="D821" s="59">
        <f t="shared" si="198"/>
        <v>14093</v>
      </c>
      <c r="E821" s="26">
        <v>12.31</v>
      </c>
      <c r="F821" s="24">
        <v>0.68666700000000003</v>
      </c>
      <c r="G821" s="26">
        <v>0.67</v>
      </c>
      <c r="H821" s="26">
        <v>14.1</v>
      </c>
      <c r="I821" s="24">
        <f t="shared" si="199"/>
        <v>1938.6249999999386</v>
      </c>
      <c r="J821" s="15">
        <f>J814*5/12+J826*7/12</f>
        <v>2.4433333333333334</v>
      </c>
      <c r="K821" s="24">
        <f t="shared" si="189"/>
        <v>274.53919148936177</v>
      </c>
      <c r="L821" s="24">
        <f t="shared" si="190"/>
        <v>15.314135093617024</v>
      </c>
      <c r="M821" s="23">
        <f t="shared" si="200"/>
        <v>9657.870587198302</v>
      </c>
      <c r="N821" s="24">
        <f t="shared" si="191"/>
        <v>14.942425531914896</v>
      </c>
      <c r="O821" s="23">
        <f t="shared" si="192"/>
        <v>525.65177038366051</v>
      </c>
      <c r="P821" s="42">
        <f t="shared" si="186"/>
        <v>14.903588512604371</v>
      </c>
      <c r="Q821" s="25"/>
      <c r="R821" s="41">
        <f t="shared" si="187"/>
        <v>19.50514046526234</v>
      </c>
      <c r="S821" s="41"/>
      <c r="T821" s="40">
        <f t="shared" si="188"/>
        <v>2.3559102649396813E-2</v>
      </c>
      <c r="U821" s="15">
        <f t="shared" si="193"/>
        <v>1.0035037475824222</v>
      </c>
      <c r="V821" s="15">
        <f t="shared" si="201"/>
        <v>14.645157914429776</v>
      </c>
      <c r="W821" s="13">
        <f t="shared" si="194"/>
        <v>2.4802991904072202E-2</v>
      </c>
      <c r="X821" s="13">
        <f t="shared" si="195"/>
        <v>-3.0909865462287356E-2</v>
      </c>
      <c r="Y821" s="13">
        <f t="shared" si="196"/>
        <v>5.5712857366359558E-2</v>
      </c>
      <c r="AB821" s="39"/>
      <c r="AC821" s="39"/>
    </row>
    <row r="822" spans="1:29">
      <c r="A822" s="60">
        <v>1938.09</v>
      </c>
      <c r="B822" s="61">
        <f t="shared" si="197"/>
        <v>1938</v>
      </c>
      <c r="C822" s="61">
        <v>9</v>
      </c>
      <c r="D822" s="59">
        <f t="shared" si="198"/>
        <v>14124</v>
      </c>
      <c r="E822" s="26">
        <v>11.75</v>
      </c>
      <c r="F822" s="24">
        <v>0.66</v>
      </c>
      <c r="G822" s="26">
        <v>0.62</v>
      </c>
      <c r="H822" s="26">
        <v>14.1</v>
      </c>
      <c r="I822" s="24">
        <f t="shared" si="199"/>
        <v>1938.7083333332719</v>
      </c>
      <c r="J822" s="15">
        <f>J814*4/12+J826*8/12</f>
        <v>2.4266666666666667</v>
      </c>
      <c r="K822" s="24">
        <f t="shared" si="189"/>
        <v>262.05000000000007</v>
      </c>
      <c r="L822" s="24">
        <f t="shared" si="190"/>
        <v>14.719404255319152</v>
      </c>
      <c r="M822" s="23">
        <f t="shared" si="200"/>
        <v>9261.6703722076327</v>
      </c>
      <c r="N822" s="24">
        <f t="shared" si="191"/>
        <v>13.827319148936171</v>
      </c>
      <c r="O822" s="23">
        <f t="shared" si="192"/>
        <v>488.700904746275</v>
      </c>
      <c r="P822" s="42">
        <f t="shared" si="186"/>
        <v>14.282330508639975</v>
      </c>
      <c r="Q822" s="25"/>
      <c r="R822" s="41">
        <f t="shared" si="187"/>
        <v>18.692886470097676</v>
      </c>
      <c r="S822" s="41"/>
      <c r="T822" s="40">
        <f t="shared" si="188"/>
        <v>2.5504494672704089E-2</v>
      </c>
      <c r="U822" s="15">
        <f t="shared" si="193"/>
        <v>1.0034910314514565</v>
      </c>
      <c r="V822" s="15">
        <f t="shared" si="201"/>
        <v>14.696470851066652</v>
      </c>
      <c r="W822" s="13">
        <f t="shared" si="194"/>
        <v>2.8408621378166687E-2</v>
      </c>
      <c r="X822" s="13">
        <f t="shared" si="195"/>
        <v>-3.0965532034229248E-2</v>
      </c>
      <c r="Y822" s="13">
        <f t="shared" si="196"/>
        <v>5.9374153412395936E-2</v>
      </c>
      <c r="AB822" s="39"/>
      <c r="AC822" s="39"/>
    </row>
    <row r="823" spans="1:29">
      <c r="A823" s="60">
        <v>1938.1</v>
      </c>
      <c r="B823" s="61">
        <f t="shared" si="197"/>
        <v>1938</v>
      </c>
      <c r="C823" s="61">
        <v>10</v>
      </c>
      <c r="D823" s="59">
        <f t="shared" si="198"/>
        <v>14154</v>
      </c>
      <c r="E823" s="26">
        <v>13.06</v>
      </c>
      <c r="F823" s="24">
        <v>0.61</v>
      </c>
      <c r="G823" s="26">
        <v>0.62666699999999997</v>
      </c>
      <c r="H823" s="26">
        <v>14</v>
      </c>
      <c r="I823" s="24">
        <f t="shared" si="199"/>
        <v>1938.7916666666051</v>
      </c>
      <c r="J823" s="15">
        <f>J814*3/12+J826*9/12</f>
        <v>2.4099999999999997</v>
      </c>
      <c r="K823" s="24">
        <f t="shared" si="189"/>
        <v>293.34625714285721</v>
      </c>
      <c r="L823" s="24">
        <f t="shared" si="190"/>
        <v>13.701471428571429</v>
      </c>
      <c r="M823" s="23">
        <f t="shared" si="200"/>
        <v>10408.132854710193</v>
      </c>
      <c r="N823" s="24">
        <f t="shared" si="191"/>
        <v>14.075836058571429</v>
      </c>
      <c r="O823" s="23">
        <f t="shared" si="192"/>
        <v>499.42062723297636</v>
      </c>
      <c r="P823" s="42">
        <f t="shared" si="186"/>
        <v>16.061147643333445</v>
      </c>
      <c r="Q823" s="25"/>
      <c r="R823" s="41">
        <f t="shared" si="187"/>
        <v>21.007760685339601</v>
      </c>
      <c r="S823" s="41"/>
      <c r="T823" s="40">
        <f t="shared" si="188"/>
        <v>1.7787274932387638E-2</v>
      </c>
      <c r="U823" s="15">
        <f t="shared" si="193"/>
        <v>1.0034783166062096</v>
      </c>
      <c r="V823" s="15">
        <f t="shared" si="201"/>
        <v>14.853117955126233</v>
      </c>
      <c r="W823" s="13">
        <f t="shared" si="194"/>
        <v>2.0099522250726087E-2</v>
      </c>
      <c r="X823" s="13">
        <f t="shared" si="195"/>
        <v>-3.1314104024488087E-2</v>
      </c>
      <c r="Y823" s="13">
        <f t="shared" si="196"/>
        <v>5.1413626275214175E-2</v>
      </c>
      <c r="AB823" s="39"/>
      <c r="AC823" s="39"/>
    </row>
    <row r="824" spans="1:29">
      <c r="A824" s="60">
        <v>1938.11</v>
      </c>
      <c r="B824" s="61">
        <f t="shared" si="197"/>
        <v>1938</v>
      </c>
      <c r="C824" s="61">
        <v>11</v>
      </c>
      <c r="D824" s="59">
        <f t="shared" si="198"/>
        <v>14185</v>
      </c>
      <c r="E824" s="26">
        <v>13.07</v>
      </c>
      <c r="F824" s="24">
        <v>0.56000000000000005</v>
      </c>
      <c r="G824" s="26">
        <v>0.63333300000000003</v>
      </c>
      <c r="H824" s="26">
        <v>14</v>
      </c>
      <c r="I824" s="24">
        <f t="shared" si="199"/>
        <v>1938.8749999999384</v>
      </c>
      <c r="J824" s="15">
        <f>J814*2/12+J826*10/12</f>
        <v>2.3933333333333331</v>
      </c>
      <c r="K824" s="24">
        <f t="shared" si="189"/>
        <v>293.57087142857148</v>
      </c>
      <c r="L824" s="24">
        <f t="shared" si="190"/>
        <v>12.578400000000002</v>
      </c>
      <c r="M824" s="23">
        <f t="shared" si="200"/>
        <v>10453.29320655554</v>
      </c>
      <c r="N824" s="24">
        <f t="shared" si="191"/>
        <v>14.225563941428574</v>
      </c>
      <c r="O824" s="23">
        <f t="shared" si="192"/>
        <v>506.53523690799079</v>
      </c>
      <c r="P824" s="42">
        <f t="shared" si="186"/>
        <v>16.149571800715513</v>
      </c>
      <c r="Q824" s="25"/>
      <c r="R824" s="41">
        <f t="shared" si="187"/>
        <v>21.100739467650836</v>
      </c>
      <c r="S824" s="41"/>
      <c r="T824" s="40">
        <f t="shared" si="188"/>
        <v>1.7613036620319059E-2</v>
      </c>
      <c r="U824" s="15">
        <f t="shared" si="193"/>
        <v>1.0034656030482938</v>
      </c>
      <c r="V824" s="15">
        <f t="shared" si="201"/>
        <v>14.904781801963539</v>
      </c>
      <c r="W824" s="13">
        <f t="shared" si="194"/>
        <v>1.5179610781114627E-2</v>
      </c>
      <c r="X824" s="13">
        <f t="shared" si="195"/>
        <v>-3.0571380380393531E-2</v>
      </c>
      <c r="Y824" s="13">
        <f t="shared" si="196"/>
        <v>4.5750991161508159E-2</v>
      </c>
      <c r="AB824" s="39"/>
      <c r="AC824" s="39"/>
    </row>
    <row r="825" spans="1:29">
      <c r="A825" s="60">
        <v>1938.12</v>
      </c>
      <c r="B825" s="61">
        <f t="shared" si="197"/>
        <v>1938</v>
      </c>
      <c r="C825" s="61">
        <v>12</v>
      </c>
      <c r="D825" s="59">
        <f t="shared" si="198"/>
        <v>14215</v>
      </c>
      <c r="E825" s="26">
        <v>12.69</v>
      </c>
      <c r="F825" s="24">
        <v>0.51</v>
      </c>
      <c r="G825" s="26">
        <v>0.64</v>
      </c>
      <c r="H825" s="26">
        <v>14</v>
      </c>
      <c r="I825" s="24">
        <f t="shared" si="199"/>
        <v>1938.9583333332716</v>
      </c>
      <c r="J825" s="15">
        <f>J814*1/12+J826*11/12</f>
        <v>2.3766666666666665</v>
      </c>
      <c r="K825" s="24">
        <f t="shared" si="189"/>
        <v>285.03552857142859</v>
      </c>
      <c r="L825" s="24">
        <f t="shared" si="190"/>
        <v>11.455328571428572</v>
      </c>
      <c r="M825" s="23">
        <f t="shared" si="200"/>
        <v>10183.363102713725</v>
      </c>
      <c r="N825" s="24">
        <f t="shared" si="191"/>
        <v>14.375314285714287</v>
      </c>
      <c r="O825" s="23">
        <f t="shared" si="192"/>
        <v>513.58174828501058</v>
      </c>
      <c r="P825" s="42">
        <f t="shared" si="186"/>
        <v>15.756484438994004</v>
      </c>
      <c r="Q825" s="25"/>
      <c r="R825" s="41">
        <f t="shared" si="187"/>
        <v>20.55860179418665</v>
      </c>
      <c r="S825" s="41"/>
      <c r="T825" s="40">
        <f t="shared" si="188"/>
        <v>1.9895869007101587E-2</v>
      </c>
      <c r="U825" s="15">
        <f t="shared" si="193"/>
        <v>1.0034528907793234</v>
      </c>
      <c r="V825" s="15">
        <f t="shared" si="201"/>
        <v>14.956435859210577</v>
      </c>
      <c r="W825" s="13">
        <f t="shared" si="194"/>
        <v>1.8110587085912622E-2</v>
      </c>
      <c r="X825" s="13">
        <f t="shared" si="195"/>
        <v>-3.0224374065182524E-2</v>
      </c>
      <c r="Y825" s="13">
        <f t="shared" si="196"/>
        <v>4.8334961151095146E-2</v>
      </c>
      <c r="AB825" s="39"/>
      <c r="AC825" s="39"/>
    </row>
    <row r="826" spans="1:29">
      <c r="A826" s="60">
        <v>1939.01</v>
      </c>
      <c r="B826" s="61">
        <f t="shared" si="197"/>
        <v>1939</v>
      </c>
      <c r="C826" s="61">
        <v>1</v>
      </c>
      <c r="D826" s="59">
        <f t="shared" si="198"/>
        <v>14246</v>
      </c>
      <c r="E826" s="26">
        <v>12.5</v>
      </c>
      <c r="F826" s="24">
        <v>0.51333300000000004</v>
      </c>
      <c r="G826" s="26">
        <v>0.66333299999999995</v>
      </c>
      <c r="H826" s="26">
        <v>14</v>
      </c>
      <c r="I826" s="24">
        <f t="shared" si="199"/>
        <v>1939.0416666666049</v>
      </c>
      <c r="J826" s="15">
        <v>2.36</v>
      </c>
      <c r="K826" s="24">
        <f t="shared" si="189"/>
        <v>280.76785714285717</v>
      </c>
      <c r="L826" s="24">
        <f t="shared" si="190"/>
        <v>11.530192512857145</v>
      </c>
      <c r="M826" s="23">
        <f t="shared" si="200"/>
        <v>10065.221445617706</v>
      </c>
      <c r="N826" s="24">
        <f t="shared" si="191"/>
        <v>14.89940679857143</v>
      </c>
      <c r="O826" s="23">
        <f t="shared" si="192"/>
        <v>534.1274829748744</v>
      </c>
      <c r="P826" s="42">
        <f t="shared" si="186"/>
        <v>15.599634410919286</v>
      </c>
      <c r="Q826" s="25"/>
      <c r="R826" s="41">
        <f t="shared" si="187"/>
        <v>20.324966524351215</v>
      </c>
      <c r="S826" s="41"/>
      <c r="T826" s="40">
        <f t="shared" si="188"/>
        <v>2.0700668161540869E-2</v>
      </c>
      <c r="U826" s="15">
        <f t="shared" si="193"/>
        <v>1.0030715805683288</v>
      </c>
      <c r="V826" s="15">
        <f t="shared" si="201"/>
        <v>15.008078798680387</v>
      </c>
      <c r="W826" s="13">
        <f t="shared" si="194"/>
        <v>2.1381882689988085E-2</v>
      </c>
      <c r="X826" s="13">
        <f t="shared" si="195"/>
        <v>-2.987516925474043E-2</v>
      </c>
      <c r="Y826" s="13">
        <f t="shared" si="196"/>
        <v>5.1257051944728516E-2</v>
      </c>
      <c r="AB826" s="39"/>
      <c r="AC826" s="39"/>
    </row>
    <row r="827" spans="1:29">
      <c r="A827" s="60">
        <v>1939.02</v>
      </c>
      <c r="B827" s="61">
        <f t="shared" si="197"/>
        <v>1939</v>
      </c>
      <c r="C827" s="61">
        <v>2</v>
      </c>
      <c r="D827" s="59">
        <f t="shared" si="198"/>
        <v>14277</v>
      </c>
      <c r="E827" s="26">
        <v>12.4</v>
      </c>
      <c r="F827" s="24">
        <v>0.51666699999999999</v>
      </c>
      <c r="G827" s="26">
        <v>0.68666700000000003</v>
      </c>
      <c r="H827" s="26">
        <v>13.9</v>
      </c>
      <c r="I827" s="24">
        <f t="shared" si="199"/>
        <v>1939.1249999999382</v>
      </c>
      <c r="J827" s="15">
        <f>J826*11/12+J838*1/12</f>
        <v>2.3474999999999997</v>
      </c>
      <c r="K827" s="24">
        <f t="shared" si="189"/>
        <v>280.5254676258993</v>
      </c>
      <c r="L827" s="24">
        <f t="shared" si="190"/>
        <v>11.688568692086331</v>
      </c>
      <c r="M827" s="23">
        <f t="shared" si="200"/>
        <v>10091.450582384559</v>
      </c>
      <c r="N827" s="24">
        <f t="shared" si="191"/>
        <v>15.534482361151081</v>
      </c>
      <c r="O827" s="23">
        <f t="shared" si="192"/>
        <v>558.82791105276283</v>
      </c>
      <c r="P827" s="42">
        <f t="shared" si="186"/>
        <v>15.664696928954772</v>
      </c>
      <c r="Q827" s="25"/>
      <c r="R827" s="41">
        <f t="shared" si="187"/>
        <v>20.378795316805157</v>
      </c>
      <c r="S827" s="41"/>
      <c r="T827" s="40">
        <f t="shared" si="188"/>
        <v>1.9857014083435126E-2</v>
      </c>
      <c r="U827" s="15">
        <f t="shared" si="193"/>
        <v>1.0030618269304661</v>
      </c>
      <c r="V827" s="15">
        <f t="shared" si="201"/>
        <v>15.162480755856766</v>
      </c>
      <c r="W827" s="13">
        <f t="shared" si="194"/>
        <v>1.8527802313304642E-2</v>
      </c>
      <c r="X827" s="13">
        <f t="shared" si="195"/>
        <v>-2.987687810634021E-2</v>
      </c>
      <c r="Y827" s="13">
        <f t="shared" si="196"/>
        <v>4.8404680419644852E-2</v>
      </c>
      <c r="AB827" s="39"/>
      <c r="AC827" s="39"/>
    </row>
    <row r="828" spans="1:29">
      <c r="A828" s="60">
        <v>1939.03</v>
      </c>
      <c r="B828" s="61">
        <f t="shared" si="197"/>
        <v>1939</v>
      </c>
      <c r="C828" s="61">
        <v>3</v>
      </c>
      <c r="D828" s="59">
        <f t="shared" si="198"/>
        <v>14305</v>
      </c>
      <c r="E828" s="26">
        <v>12.39</v>
      </c>
      <c r="F828" s="24">
        <v>0.52</v>
      </c>
      <c r="G828" s="26">
        <v>0.71</v>
      </c>
      <c r="H828" s="26">
        <v>13.9</v>
      </c>
      <c r="I828" s="24">
        <f t="shared" si="199"/>
        <v>1939.2083333332714</v>
      </c>
      <c r="J828" s="15">
        <f>J826*10/12+J838*2/12</f>
        <v>2.335</v>
      </c>
      <c r="K828" s="24">
        <f t="shared" si="189"/>
        <v>280.29923741007195</v>
      </c>
      <c r="L828" s="24">
        <f t="shared" si="190"/>
        <v>11.763971223021583</v>
      </c>
      <c r="M828" s="23">
        <f t="shared" si="200"/>
        <v>10118.57813771355</v>
      </c>
      <c r="N828" s="24">
        <f t="shared" si="191"/>
        <v>16.062345323741006</v>
      </c>
      <c r="O828" s="23">
        <f t="shared" si="192"/>
        <v>579.83781095856489</v>
      </c>
      <c r="P828" s="42">
        <f t="shared" si="186"/>
        <v>15.729223743214225</v>
      </c>
      <c r="Q828" s="25"/>
      <c r="R828" s="41">
        <f t="shared" si="187"/>
        <v>20.428999210181157</v>
      </c>
      <c r="S828" s="41"/>
      <c r="T828" s="40">
        <f t="shared" si="188"/>
        <v>2.029478244770487E-2</v>
      </c>
      <c r="U828" s="15">
        <f t="shared" si="193"/>
        <v>1.0030520738380837</v>
      </c>
      <c r="V828" s="15">
        <f t="shared" si="201"/>
        <v>15.208905647767722</v>
      </c>
      <c r="W828" s="13">
        <f t="shared" si="194"/>
        <v>1.9772370842840337E-2</v>
      </c>
      <c r="X828" s="13">
        <f t="shared" si="195"/>
        <v>-2.9993960539809184E-2</v>
      </c>
      <c r="Y828" s="13">
        <f t="shared" si="196"/>
        <v>4.976633138264952E-2</v>
      </c>
      <c r="AB828" s="39"/>
      <c r="AC828" s="39"/>
    </row>
    <row r="829" spans="1:29">
      <c r="A829" s="60">
        <v>1939.04</v>
      </c>
      <c r="B829" s="61">
        <f t="shared" si="197"/>
        <v>1939</v>
      </c>
      <c r="C829" s="61">
        <v>4</v>
      </c>
      <c r="D829" s="59">
        <f t="shared" si="198"/>
        <v>14336</v>
      </c>
      <c r="E829" s="26">
        <v>10.83</v>
      </c>
      <c r="F829" s="24">
        <v>0.52333300000000005</v>
      </c>
      <c r="G829" s="26">
        <v>0.72666699999999995</v>
      </c>
      <c r="H829" s="26">
        <v>13.8</v>
      </c>
      <c r="I829" s="24">
        <f t="shared" si="199"/>
        <v>1939.2916666666047</v>
      </c>
      <c r="J829" s="15">
        <f>J826*9/12+J838*3/12</f>
        <v>2.3224999999999998</v>
      </c>
      <c r="K829" s="24">
        <f t="shared" si="189"/>
        <v>246.78273913043481</v>
      </c>
      <c r="L829" s="24">
        <f t="shared" si="190"/>
        <v>11.925166317391305</v>
      </c>
      <c r="M829" s="23">
        <f t="shared" si="200"/>
        <v>8944.5334541814245</v>
      </c>
      <c r="N829" s="24">
        <f t="shared" si="191"/>
        <v>16.558529334782609</v>
      </c>
      <c r="O829" s="23">
        <f t="shared" si="192"/>
        <v>600.15672128805659</v>
      </c>
      <c r="P829" s="42">
        <f t="shared" si="186"/>
        <v>13.916994579812409</v>
      </c>
      <c r="Q829" s="25"/>
      <c r="R829" s="41">
        <f t="shared" si="187"/>
        <v>18.052037760640456</v>
      </c>
      <c r="S829" s="41"/>
      <c r="T829" s="40">
        <f t="shared" si="188"/>
        <v>2.8569036467798167E-2</v>
      </c>
      <c r="U829" s="15">
        <f t="shared" si="193"/>
        <v>1.0030423212916948</v>
      </c>
      <c r="V829" s="15">
        <f t="shared" si="201"/>
        <v>15.365870179430152</v>
      </c>
      <c r="W829" s="13">
        <f t="shared" si="194"/>
        <v>3.2428061099180283E-2</v>
      </c>
      <c r="X829" s="13">
        <f t="shared" si="195"/>
        <v>-3.1216334501771414E-2</v>
      </c>
      <c r="Y829" s="13">
        <f t="shared" si="196"/>
        <v>6.3644395600951698E-2</v>
      </c>
      <c r="AB829" s="39"/>
      <c r="AC829" s="39"/>
    </row>
    <row r="830" spans="1:29">
      <c r="A830" s="60">
        <v>1939.05</v>
      </c>
      <c r="B830" s="61">
        <f t="shared" si="197"/>
        <v>1939</v>
      </c>
      <c r="C830" s="61">
        <v>5</v>
      </c>
      <c r="D830" s="59">
        <f t="shared" si="198"/>
        <v>14366</v>
      </c>
      <c r="E830" s="26">
        <v>11.23</v>
      </c>
      <c r="F830" s="24">
        <v>0.526667</v>
      </c>
      <c r="G830" s="26">
        <v>0.74333300000000002</v>
      </c>
      <c r="H830" s="26">
        <v>13.8</v>
      </c>
      <c r="I830" s="24">
        <f t="shared" si="199"/>
        <v>1939.3749999999379</v>
      </c>
      <c r="J830" s="15">
        <f>J826*8/12+J838*4/12</f>
        <v>2.31</v>
      </c>
      <c r="K830" s="24">
        <f t="shared" si="189"/>
        <v>255.89752173913047</v>
      </c>
      <c r="L830" s="24">
        <f t="shared" si="190"/>
        <v>12.001138030434783</v>
      </c>
      <c r="M830" s="23">
        <f t="shared" si="200"/>
        <v>9311.1428046029705</v>
      </c>
      <c r="N830" s="24">
        <f t="shared" si="191"/>
        <v>16.938296752173915</v>
      </c>
      <c r="O830" s="23">
        <f t="shared" si="192"/>
        <v>616.32054446784866</v>
      </c>
      <c r="P830" s="42">
        <f t="shared" si="186"/>
        <v>14.502929499657773</v>
      </c>
      <c r="Q830" s="25"/>
      <c r="R830" s="41">
        <f t="shared" si="187"/>
        <v>18.782552949801364</v>
      </c>
      <c r="S830" s="41"/>
      <c r="T830" s="40">
        <f t="shared" si="188"/>
        <v>2.5213062237963685E-2</v>
      </c>
      <c r="U830" s="15">
        <f t="shared" si="193"/>
        <v>1.0030325692918127</v>
      </c>
      <c r="V830" s="15">
        <f t="shared" si="201"/>
        <v>15.41261809344245</v>
      </c>
      <c r="W830" s="13">
        <f t="shared" si="194"/>
        <v>2.8539893194470922E-2</v>
      </c>
      <c r="X830" s="13">
        <f t="shared" si="195"/>
        <v>-3.0925000541305869E-2</v>
      </c>
      <c r="Y830" s="13">
        <f t="shared" si="196"/>
        <v>5.9464893735776791E-2</v>
      </c>
      <c r="AB830" s="39"/>
      <c r="AC830" s="39"/>
    </row>
    <row r="831" spans="1:29">
      <c r="A831" s="60">
        <v>1939.06</v>
      </c>
      <c r="B831" s="61">
        <f t="shared" si="197"/>
        <v>1939</v>
      </c>
      <c r="C831" s="61">
        <v>6</v>
      </c>
      <c r="D831" s="59">
        <f t="shared" si="198"/>
        <v>14397</v>
      </c>
      <c r="E831" s="26">
        <v>11.43</v>
      </c>
      <c r="F831" s="24">
        <v>0.53</v>
      </c>
      <c r="G831" s="26">
        <v>0.76</v>
      </c>
      <c r="H831" s="26">
        <v>13.8</v>
      </c>
      <c r="I831" s="24">
        <f t="shared" si="199"/>
        <v>1939.4583333332712</v>
      </c>
      <c r="J831" s="15">
        <f>J826*7/12+J838*5/12</f>
        <v>2.2975000000000003</v>
      </c>
      <c r="K831" s="24">
        <f t="shared" si="189"/>
        <v>260.45491304347826</v>
      </c>
      <c r="L831" s="24">
        <f t="shared" si="190"/>
        <v>12.077086956521741</v>
      </c>
      <c r="M831" s="23">
        <f t="shared" si="200"/>
        <v>9513.5889935127852</v>
      </c>
      <c r="N831" s="24">
        <f t="shared" si="191"/>
        <v>17.318086956521739</v>
      </c>
      <c r="O831" s="23">
        <f t="shared" si="192"/>
        <v>632.57459624406977</v>
      </c>
      <c r="P831" s="42">
        <f t="shared" si="186"/>
        <v>14.833828921489788</v>
      </c>
      <c r="Q831" s="25"/>
      <c r="R831" s="41">
        <f t="shared" si="187"/>
        <v>19.177986644847678</v>
      </c>
      <c r="S831" s="41"/>
      <c r="T831" s="40">
        <f t="shared" si="188"/>
        <v>2.3225714827656528E-2</v>
      </c>
      <c r="U831" s="15">
        <f t="shared" si="193"/>
        <v>1.0030228178389522</v>
      </c>
      <c r="V831" s="15">
        <f t="shared" si="201"/>
        <v>15.459357925779061</v>
      </c>
      <c r="W831" s="13">
        <f t="shared" si="194"/>
        <v>2.0752726070569327E-2</v>
      </c>
      <c r="X831" s="13">
        <f t="shared" si="195"/>
        <v>-3.1445116215023328E-2</v>
      </c>
      <c r="Y831" s="13">
        <f t="shared" si="196"/>
        <v>5.2197842285592655E-2</v>
      </c>
      <c r="AB831" s="39"/>
      <c r="AC831" s="39"/>
    </row>
    <row r="832" spans="1:29">
      <c r="A832" s="60">
        <v>1939.07</v>
      </c>
      <c r="B832" s="61">
        <f t="shared" si="197"/>
        <v>1939</v>
      </c>
      <c r="C832" s="61">
        <v>7</v>
      </c>
      <c r="D832" s="59">
        <f t="shared" si="198"/>
        <v>14427</v>
      </c>
      <c r="E832" s="26">
        <v>11.71</v>
      </c>
      <c r="F832" s="24">
        <v>0.54</v>
      </c>
      <c r="G832" s="26">
        <v>0.776667</v>
      </c>
      <c r="H832" s="26">
        <v>13.8</v>
      </c>
      <c r="I832" s="24">
        <f t="shared" si="199"/>
        <v>1939.5416666666044</v>
      </c>
      <c r="J832" s="15">
        <f>J826*6/12+J838*6/12</f>
        <v>2.2850000000000001</v>
      </c>
      <c r="K832" s="24">
        <f t="shared" si="189"/>
        <v>266.83526086956527</v>
      </c>
      <c r="L832" s="24">
        <f t="shared" si="190"/>
        <v>12.304956521739133</v>
      </c>
      <c r="M832" s="23">
        <f t="shared" si="200"/>
        <v>9784.0978669066335</v>
      </c>
      <c r="N832" s="24">
        <f t="shared" si="191"/>
        <v>17.697877160869567</v>
      </c>
      <c r="O832" s="23">
        <f t="shared" si="192"/>
        <v>648.93133543951956</v>
      </c>
      <c r="P832" s="42">
        <f t="shared" si="186"/>
        <v>15.270952598570261</v>
      </c>
      <c r="Q832" s="25"/>
      <c r="R832" s="41">
        <f t="shared" si="187"/>
        <v>19.706503149702886</v>
      </c>
      <c r="S832" s="41"/>
      <c r="T832" s="40">
        <f t="shared" si="188"/>
        <v>2.0283560367290808E-2</v>
      </c>
      <c r="U832" s="15">
        <f t="shared" si="193"/>
        <v>1.0030130669336272</v>
      </c>
      <c r="V832" s="15">
        <f t="shared" si="201"/>
        <v>15.506088748695856</v>
      </c>
      <c r="W832" s="13">
        <f t="shared" si="194"/>
        <v>2.4962247495403433E-2</v>
      </c>
      <c r="X832" s="13">
        <f t="shared" si="195"/>
        <v>-3.0743809729687599E-2</v>
      </c>
      <c r="Y832" s="13">
        <f t="shared" si="196"/>
        <v>5.5706057225091032E-2</v>
      </c>
      <c r="AB832" s="39"/>
      <c r="AC832" s="39"/>
    </row>
    <row r="833" spans="1:29">
      <c r="A833" s="60">
        <v>1939.08</v>
      </c>
      <c r="B833" s="61">
        <f t="shared" si="197"/>
        <v>1939</v>
      </c>
      <c r="C833" s="61">
        <v>8</v>
      </c>
      <c r="D833" s="59">
        <f t="shared" si="198"/>
        <v>14458</v>
      </c>
      <c r="E833" s="26">
        <v>11.54</v>
      </c>
      <c r="F833" s="24">
        <v>0.55000000000000004</v>
      </c>
      <c r="G833" s="26">
        <v>0.79333299999999995</v>
      </c>
      <c r="H833" s="26">
        <v>13.8</v>
      </c>
      <c r="I833" s="24">
        <f t="shared" si="199"/>
        <v>1939.6249999999377</v>
      </c>
      <c r="J833" s="15">
        <f>J826*5/12+J838*7/12</f>
        <v>2.2725</v>
      </c>
      <c r="K833" s="24">
        <f t="shared" si="189"/>
        <v>262.96147826086957</v>
      </c>
      <c r="L833" s="24">
        <f t="shared" si="190"/>
        <v>12.532826086956524</v>
      </c>
      <c r="M833" s="23">
        <f t="shared" si="200"/>
        <v>9680.3524511530668</v>
      </c>
      <c r="N833" s="24">
        <f t="shared" si="191"/>
        <v>18.07764457826087</v>
      </c>
      <c r="O833" s="23">
        <f t="shared" si="192"/>
        <v>665.48899923142255</v>
      </c>
      <c r="P833" s="42">
        <f t="shared" si="186"/>
        <v>15.120082343333985</v>
      </c>
      <c r="Q833" s="25"/>
      <c r="R833" s="41">
        <f t="shared" si="187"/>
        <v>19.476322694888815</v>
      </c>
      <c r="S833" s="41"/>
      <c r="T833" s="40">
        <f t="shared" si="188"/>
        <v>2.1061966700567161E-2</v>
      </c>
      <c r="U833" s="15">
        <f t="shared" si="193"/>
        <v>1.0030033165763537</v>
      </c>
      <c r="V833" s="15">
        <f t="shared" si="201"/>
        <v>15.552809631974441</v>
      </c>
      <c r="W833" s="13">
        <f t="shared" si="194"/>
        <v>2.9826313231360313E-2</v>
      </c>
      <c r="X833" s="13">
        <f t="shared" si="195"/>
        <v>-3.126371444582321E-2</v>
      </c>
      <c r="Y833" s="13">
        <f t="shared" si="196"/>
        <v>6.1090027677183523E-2</v>
      </c>
      <c r="AB833" s="39"/>
      <c r="AC833" s="39"/>
    </row>
    <row r="834" spans="1:29">
      <c r="A834" s="60">
        <v>1939.09</v>
      </c>
      <c r="B834" s="61">
        <f t="shared" si="197"/>
        <v>1939</v>
      </c>
      <c r="C834" s="61">
        <v>9</v>
      </c>
      <c r="D834" s="59">
        <f t="shared" si="198"/>
        <v>14489</v>
      </c>
      <c r="E834" s="26">
        <v>12.77</v>
      </c>
      <c r="F834" s="24">
        <v>0.56000000000000005</v>
      </c>
      <c r="G834" s="26">
        <v>0.81</v>
      </c>
      <c r="H834" s="26">
        <v>14.1</v>
      </c>
      <c r="I834" s="24">
        <f t="shared" si="199"/>
        <v>1939.708333333271</v>
      </c>
      <c r="J834" s="15">
        <f>J826*4/12+J838*8/12</f>
        <v>2.2599999999999998</v>
      </c>
      <c r="K834" s="24">
        <f t="shared" si="189"/>
        <v>284.79817021276597</v>
      </c>
      <c r="L834" s="24">
        <f t="shared" si="190"/>
        <v>12.489191489361705</v>
      </c>
      <c r="M834" s="23">
        <f t="shared" si="200"/>
        <v>10522.536094223256</v>
      </c>
      <c r="N834" s="24">
        <f t="shared" si="191"/>
        <v>18.064723404255322</v>
      </c>
      <c r="O834" s="23">
        <f t="shared" si="192"/>
        <v>667.44355805174939</v>
      </c>
      <c r="P834" s="42">
        <f t="shared" ref="P834:P897" si="202">K834/AVERAGE(N714:N833)</f>
        <v>16.452835577060963</v>
      </c>
      <c r="Q834" s="25"/>
      <c r="R834" s="41">
        <f t="shared" ref="R834:R897" si="203">M834/AVERAGE(O714:O833)</f>
        <v>21.14500033972481</v>
      </c>
      <c r="S834" s="41"/>
      <c r="T834" s="40">
        <f t="shared" ref="T834:T897" si="204">1/P834-(J834/100-(((H834/H714)^(1/10))-1))</f>
        <v>1.7934373511527428E-2</v>
      </c>
      <c r="U834" s="15">
        <f t="shared" si="193"/>
        <v>1.0029935667676464</v>
      </c>
      <c r="V834" s="15">
        <f t="shared" si="201"/>
        <v>15.267614969696748</v>
      </c>
      <c r="W834" s="13">
        <f t="shared" si="194"/>
        <v>2.2741005106948542E-2</v>
      </c>
      <c r="X834" s="13">
        <f t="shared" si="195"/>
        <v>-2.9696109196251541E-2</v>
      </c>
      <c r="Y834" s="13">
        <f t="shared" si="196"/>
        <v>5.2437114303200083E-2</v>
      </c>
      <c r="AB834" s="39"/>
      <c r="AC834" s="39"/>
    </row>
    <row r="835" spans="1:29">
      <c r="A835" s="60">
        <v>1939.1</v>
      </c>
      <c r="B835" s="61">
        <f t="shared" si="197"/>
        <v>1939</v>
      </c>
      <c r="C835" s="61">
        <v>10</v>
      </c>
      <c r="D835" s="59">
        <f t="shared" si="198"/>
        <v>14519</v>
      </c>
      <c r="E835" s="26">
        <v>12.9</v>
      </c>
      <c r="F835" s="24">
        <v>0.57999999999999996</v>
      </c>
      <c r="G835" s="26">
        <v>0.84</v>
      </c>
      <c r="H835" s="26">
        <v>14</v>
      </c>
      <c r="I835" s="24">
        <f t="shared" si="199"/>
        <v>1939.7916666666042</v>
      </c>
      <c r="J835" s="15">
        <f>J826*3/12+J838*9/12</f>
        <v>2.2475000000000001</v>
      </c>
      <c r="K835" s="24">
        <f t="shared" si="189"/>
        <v>289.7524285714286</v>
      </c>
      <c r="L835" s="24">
        <f t="shared" si="190"/>
        <v>13.027628571428574</v>
      </c>
      <c r="M835" s="23">
        <f t="shared" si="200"/>
        <v>10745.694140991618</v>
      </c>
      <c r="N835" s="24">
        <f t="shared" si="191"/>
        <v>18.867600000000003</v>
      </c>
      <c r="O835" s="23">
        <f t="shared" si="192"/>
        <v>699.71961848317517</v>
      </c>
      <c r="P835" s="42">
        <f t="shared" si="202"/>
        <v>16.82120480626563</v>
      </c>
      <c r="Q835" s="25"/>
      <c r="R835" s="41">
        <f t="shared" si="203"/>
        <v>21.569692820968005</v>
      </c>
      <c r="S835" s="41"/>
      <c r="T835" s="40">
        <f t="shared" si="204"/>
        <v>1.6031261671560389E-2</v>
      </c>
      <c r="U835" s="15">
        <f t="shared" si="193"/>
        <v>1.0029838175080226</v>
      </c>
      <c r="V835" s="15">
        <f t="shared" si="201"/>
        <v>15.422700448737618</v>
      </c>
      <c r="W835" s="13">
        <f t="shared" si="194"/>
        <v>2.4637494911377011E-2</v>
      </c>
      <c r="X835" s="13">
        <f t="shared" si="195"/>
        <v>-2.9681368728167845E-2</v>
      </c>
      <c r="Y835" s="13">
        <f t="shared" si="196"/>
        <v>5.4318863639544857E-2</v>
      </c>
      <c r="AB835" s="39"/>
      <c r="AC835" s="39"/>
    </row>
    <row r="836" spans="1:29">
      <c r="A836" s="60">
        <v>1939.11</v>
      </c>
      <c r="B836" s="61">
        <f t="shared" si="197"/>
        <v>1939</v>
      </c>
      <c r="C836" s="61">
        <v>11</v>
      </c>
      <c r="D836" s="59">
        <f t="shared" si="198"/>
        <v>14550</v>
      </c>
      <c r="E836" s="26">
        <v>12.67</v>
      </c>
      <c r="F836" s="24">
        <v>0.6</v>
      </c>
      <c r="G836" s="26">
        <v>0.87</v>
      </c>
      <c r="H836" s="26">
        <v>14</v>
      </c>
      <c r="I836" s="24">
        <f t="shared" si="199"/>
        <v>1939.8749999999375</v>
      </c>
      <c r="J836" s="15">
        <f>J826*2/12+J838*10/12</f>
        <v>2.2350000000000003</v>
      </c>
      <c r="K836" s="24">
        <f t="shared" si="189"/>
        <v>284.58630000000005</v>
      </c>
      <c r="L836" s="24">
        <f t="shared" si="190"/>
        <v>13.476857142857144</v>
      </c>
      <c r="M836" s="23">
        <f t="shared" si="200"/>
        <v>10595.754222745225</v>
      </c>
      <c r="N836" s="24">
        <f t="shared" si="191"/>
        <v>19.541442857142862</v>
      </c>
      <c r="O836" s="23">
        <f t="shared" si="192"/>
        <v>727.56954804959321</v>
      </c>
      <c r="P836" s="42">
        <f t="shared" si="202"/>
        <v>16.599238509946645</v>
      </c>
      <c r="Q836" s="25"/>
      <c r="R836" s="41">
        <f t="shared" si="203"/>
        <v>21.237270183870685</v>
      </c>
      <c r="S836" s="41"/>
      <c r="T836" s="40">
        <f t="shared" si="204"/>
        <v>1.6951215255656606E-2</v>
      </c>
      <c r="U836" s="15">
        <f t="shared" si="193"/>
        <v>1.0029740687979982</v>
      </c>
      <c r="V836" s="15">
        <f t="shared" si="201"/>
        <v>15.46871897235755</v>
      </c>
      <c r="W836" s="13">
        <f t="shared" si="194"/>
        <v>2.7644050803827813E-2</v>
      </c>
      <c r="X836" s="13">
        <f t="shared" si="195"/>
        <v>-3.0198812680253595E-2</v>
      </c>
      <c r="Y836" s="13">
        <f t="shared" si="196"/>
        <v>5.7842863484081408E-2</v>
      </c>
      <c r="AB836" s="39"/>
      <c r="AC836" s="39"/>
    </row>
    <row r="837" spans="1:29">
      <c r="A837" s="60">
        <v>1939.12</v>
      </c>
      <c r="B837" s="61">
        <f t="shared" si="197"/>
        <v>1939</v>
      </c>
      <c r="C837" s="61">
        <v>12</v>
      </c>
      <c r="D837" s="59">
        <f t="shared" si="198"/>
        <v>14580</v>
      </c>
      <c r="E837" s="26">
        <v>12.37</v>
      </c>
      <c r="F837" s="24">
        <v>0.62</v>
      </c>
      <c r="G837" s="26">
        <v>0.9</v>
      </c>
      <c r="H837" s="26">
        <v>14</v>
      </c>
      <c r="I837" s="24">
        <f t="shared" si="199"/>
        <v>1939.9583333332707</v>
      </c>
      <c r="J837" s="15">
        <f>J826*1/12+J838*11/12</f>
        <v>2.2225000000000001</v>
      </c>
      <c r="K837" s="24">
        <f t="shared" si="189"/>
        <v>277.84787142857147</v>
      </c>
      <c r="L837" s="24">
        <f t="shared" si="190"/>
        <v>13.926085714285716</v>
      </c>
      <c r="M837" s="23">
        <f t="shared" si="200"/>
        <v>10388.076324930304</v>
      </c>
      <c r="N837" s="24">
        <f t="shared" si="191"/>
        <v>20.21528571428572</v>
      </c>
      <c r="O837" s="23">
        <f t="shared" si="192"/>
        <v>755.80183447350635</v>
      </c>
      <c r="P837" s="42">
        <f t="shared" si="202"/>
        <v>16.280412901283835</v>
      </c>
      <c r="Q837" s="25"/>
      <c r="R837" s="41">
        <f t="shared" si="203"/>
        <v>20.78401512990763</v>
      </c>
      <c r="S837" s="41"/>
      <c r="T837" s="40">
        <f t="shared" si="204"/>
        <v>1.8823727111642069E-2</v>
      </c>
      <c r="U837" s="15">
        <f t="shared" si="193"/>
        <v>1.0029643206380907</v>
      </c>
      <c r="V837" s="15">
        <f t="shared" si="201"/>
        <v>15.514724006798241</v>
      </c>
      <c r="W837" s="13">
        <f t="shared" si="194"/>
        <v>3.3859704471030927E-2</v>
      </c>
      <c r="X837" s="13">
        <f t="shared" si="195"/>
        <v>-2.948810779112232E-2</v>
      </c>
      <c r="Y837" s="13">
        <f t="shared" si="196"/>
        <v>6.3347812262153247E-2</v>
      </c>
      <c r="AB837" s="39"/>
      <c r="AC837" s="39"/>
    </row>
    <row r="838" spans="1:29">
      <c r="A838" s="60">
        <v>1940.01</v>
      </c>
      <c r="B838" s="61">
        <f t="shared" si="197"/>
        <v>1940</v>
      </c>
      <c r="C838" s="61">
        <v>1</v>
      </c>
      <c r="D838" s="59">
        <f t="shared" si="198"/>
        <v>14611</v>
      </c>
      <c r="E838" s="26">
        <v>12.3</v>
      </c>
      <c r="F838" s="24">
        <v>0.62333300000000003</v>
      </c>
      <c r="G838" s="26">
        <v>0.93</v>
      </c>
      <c r="H838" s="26">
        <v>13.9</v>
      </c>
      <c r="I838" s="24">
        <f t="shared" si="199"/>
        <v>1940.041666666604</v>
      </c>
      <c r="J838" s="15">
        <v>2.21</v>
      </c>
      <c r="K838" s="24">
        <f t="shared" si="189"/>
        <v>278.26316546762592</v>
      </c>
      <c r="L838" s="24">
        <f t="shared" si="190"/>
        <v>14.101675912230217</v>
      </c>
      <c r="M838" s="23">
        <f t="shared" si="200"/>
        <v>10447.538888252622</v>
      </c>
      <c r="N838" s="24">
        <f t="shared" si="191"/>
        <v>21.039410071942449</v>
      </c>
      <c r="O838" s="23">
        <f t="shared" si="192"/>
        <v>789.93586716056404</v>
      </c>
      <c r="P838" s="42">
        <f t="shared" si="202"/>
        <v>16.378480342613663</v>
      </c>
      <c r="Q838" s="25"/>
      <c r="R838" s="41">
        <f t="shared" si="203"/>
        <v>20.860773184593903</v>
      </c>
      <c r="S838" s="41"/>
      <c r="T838" s="40">
        <f t="shared" si="204"/>
        <v>1.8449926158429553E-2</v>
      </c>
      <c r="U838" s="15">
        <f t="shared" si="193"/>
        <v>1.0037715554144664</v>
      </c>
      <c r="V838" s="15">
        <f t="shared" si="201"/>
        <v>15.672662210584335</v>
      </c>
      <c r="W838" s="13">
        <f t="shared" si="194"/>
        <v>3.640069618915609E-2</v>
      </c>
      <c r="X838" s="13">
        <f t="shared" si="195"/>
        <v>-2.9878658206996644E-2</v>
      </c>
      <c r="Y838" s="13">
        <f t="shared" si="196"/>
        <v>6.6279354396152734E-2</v>
      </c>
      <c r="AB838" s="39"/>
      <c r="AC838" s="39"/>
    </row>
    <row r="839" spans="1:29">
      <c r="A839" s="60">
        <v>1940.02</v>
      </c>
      <c r="B839" s="61">
        <f t="shared" si="197"/>
        <v>1940</v>
      </c>
      <c r="C839" s="61">
        <v>2</v>
      </c>
      <c r="D839" s="59">
        <f t="shared" si="198"/>
        <v>14642</v>
      </c>
      <c r="E839" s="26">
        <v>12.22</v>
      </c>
      <c r="F839" s="24">
        <v>0.62666699999999997</v>
      </c>
      <c r="G839" s="26">
        <v>0.96</v>
      </c>
      <c r="H839" s="26">
        <v>14</v>
      </c>
      <c r="I839" s="24">
        <f t="shared" si="199"/>
        <v>1940.1249999999372</v>
      </c>
      <c r="J839" s="15">
        <f>J838*11/12+J850*1/12</f>
        <v>2.1883333333333335</v>
      </c>
      <c r="K839" s="24">
        <f t="shared" si="189"/>
        <v>274.47865714285717</v>
      </c>
      <c r="L839" s="24">
        <f t="shared" si="190"/>
        <v>14.075836058571429</v>
      </c>
      <c r="M839" s="23">
        <f t="shared" si="200"/>
        <v>10349.487903077479</v>
      </c>
      <c r="N839" s="24">
        <f t="shared" si="191"/>
        <v>21.562971428571434</v>
      </c>
      <c r="O839" s="23">
        <f t="shared" si="192"/>
        <v>813.05305948890191</v>
      </c>
      <c r="P839" s="42">
        <f t="shared" si="202"/>
        <v>16.216119847731051</v>
      </c>
      <c r="Q839" s="25"/>
      <c r="R839" s="41">
        <f t="shared" si="203"/>
        <v>20.606533623194935</v>
      </c>
      <c r="S839" s="41"/>
      <c r="T839" s="40">
        <f t="shared" si="204"/>
        <v>2.0555367211535211E-2</v>
      </c>
      <c r="U839" s="15">
        <f t="shared" si="193"/>
        <v>1.0037555134840215</v>
      </c>
      <c r="V839" s="15">
        <f t="shared" si="201"/>
        <v>15.619402720856597</v>
      </c>
      <c r="W839" s="13">
        <f t="shared" si="194"/>
        <v>3.9971189749723024E-2</v>
      </c>
      <c r="X839" s="13">
        <f t="shared" si="195"/>
        <v>-2.9539517735034382E-2</v>
      </c>
      <c r="Y839" s="13">
        <f t="shared" si="196"/>
        <v>6.9510707484757406E-2</v>
      </c>
      <c r="AB839" s="39"/>
      <c r="AC839" s="39"/>
    </row>
    <row r="840" spans="1:29">
      <c r="A840" s="60">
        <v>1940.03</v>
      </c>
      <c r="B840" s="61">
        <f t="shared" si="197"/>
        <v>1940</v>
      </c>
      <c r="C840" s="61">
        <v>3</v>
      </c>
      <c r="D840" s="59">
        <f t="shared" si="198"/>
        <v>14671</v>
      </c>
      <c r="E840" s="26">
        <v>12.15</v>
      </c>
      <c r="F840" s="24">
        <v>0.63</v>
      </c>
      <c r="G840" s="26">
        <v>0.99</v>
      </c>
      <c r="H840" s="26">
        <v>14</v>
      </c>
      <c r="I840" s="24">
        <f t="shared" si="199"/>
        <v>1940.2083333332705</v>
      </c>
      <c r="J840" s="15">
        <f>J838*10/12+J850*2/12</f>
        <v>2.166666666666667</v>
      </c>
      <c r="K840" s="24">
        <f t="shared" si="189"/>
        <v>272.90635714285719</v>
      </c>
      <c r="L840" s="24">
        <f t="shared" si="190"/>
        <v>14.150700000000002</v>
      </c>
      <c r="M840" s="23">
        <f t="shared" si="200"/>
        <v>10334.666623347213</v>
      </c>
      <c r="N840" s="24">
        <f t="shared" si="191"/>
        <v>22.236814285714285</v>
      </c>
      <c r="O840" s="23">
        <f t="shared" si="192"/>
        <v>842.08394708755065</v>
      </c>
      <c r="P840" s="42">
        <f t="shared" si="202"/>
        <v>16.172906305307894</v>
      </c>
      <c r="Q840" s="25"/>
      <c r="R840" s="41">
        <f t="shared" si="203"/>
        <v>20.505754657089838</v>
      </c>
      <c r="S840" s="41"/>
      <c r="T840" s="40">
        <f t="shared" si="204"/>
        <v>2.1515605176069652E-2</v>
      </c>
      <c r="U840" s="15">
        <f t="shared" si="193"/>
        <v>1.0037394744304893</v>
      </c>
      <c r="V840" s="15">
        <f t="shared" si="201"/>
        <v>15.678061598387135</v>
      </c>
      <c r="W840" s="13">
        <f t="shared" si="194"/>
        <v>4.110460342552158E-2</v>
      </c>
      <c r="X840" s="13">
        <f t="shared" si="195"/>
        <v>-3.0304361536501623E-2</v>
      </c>
      <c r="Y840" s="13">
        <f t="shared" si="196"/>
        <v>7.1408964962023203E-2</v>
      </c>
      <c r="AB840" s="39"/>
      <c r="AC840" s="39"/>
    </row>
    <row r="841" spans="1:29">
      <c r="A841" s="60">
        <v>1940.04</v>
      </c>
      <c r="B841" s="61">
        <f t="shared" si="197"/>
        <v>1940</v>
      </c>
      <c r="C841" s="61">
        <v>4</v>
      </c>
      <c r="D841" s="59">
        <f t="shared" si="198"/>
        <v>14702</v>
      </c>
      <c r="E841" s="26">
        <v>12.27</v>
      </c>
      <c r="F841" s="24">
        <v>0.63666699999999998</v>
      </c>
      <c r="G841" s="26">
        <v>1.00667</v>
      </c>
      <c r="H841" s="26">
        <v>14</v>
      </c>
      <c r="I841" s="24">
        <f t="shared" si="199"/>
        <v>1940.2916666666038</v>
      </c>
      <c r="J841" s="15">
        <f>J838*9/12+J850*3/12</f>
        <v>2.145</v>
      </c>
      <c r="K841" s="24">
        <f t="shared" si="189"/>
        <v>275.60172857142862</v>
      </c>
      <c r="L841" s="24">
        <f t="shared" si="190"/>
        <v>14.300450344285716</v>
      </c>
      <c r="M841" s="23">
        <f t="shared" si="200"/>
        <v>10481.865945245063</v>
      </c>
      <c r="N841" s="24">
        <f t="shared" si="191"/>
        <v>22.611246300000001</v>
      </c>
      <c r="O841" s="23">
        <f t="shared" si="192"/>
        <v>859.96576944579022</v>
      </c>
      <c r="P841" s="42">
        <f t="shared" si="202"/>
        <v>16.370988707128781</v>
      </c>
      <c r="Q841" s="25"/>
      <c r="R841" s="41">
        <f t="shared" si="203"/>
        <v>20.710720299995664</v>
      </c>
      <c r="S841" s="41"/>
      <c r="T841" s="40">
        <f t="shared" si="204"/>
        <v>2.0405333024727502E-2</v>
      </c>
      <c r="U841" s="15">
        <f t="shared" si="193"/>
        <v>1.0037234382585667</v>
      </c>
      <c r="V841" s="15">
        <f t="shared" si="201"/>
        <v>15.73668930885394</v>
      </c>
      <c r="W841" s="13">
        <f t="shared" si="194"/>
        <v>4.3105931374411099E-2</v>
      </c>
      <c r="X841" s="13">
        <f t="shared" si="195"/>
        <v>-3.0653668957569047E-2</v>
      </c>
      <c r="Y841" s="13">
        <f t="shared" si="196"/>
        <v>7.3759600331980146E-2</v>
      </c>
      <c r="AB841" s="39"/>
      <c r="AC841" s="39"/>
    </row>
    <row r="842" spans="1:29">
      <c r="A842" s="60">
        <v>1940.05</v>
      </c>
      <c r="B842" s="61">
        <f t="shared" si="197"/>
        <v>1940</v>
      </c>
      <c r="C842" s="61">
        <v>5</v>
      </c>
      <c r="D842" s="59">
        <f t="shared" si="198"/>
        <v>14732</v>
      </c>
      <c r="E842" s="26">
        <v>10.58</v>
      </c>
      <c r="F842" s="24">
        <v>0.64333300000000004</v>
      </c>
      <c r="G842" s="26">
        <v>1.0233300000000001</v>
      </c>
      <c r="H842" s="26">
        <v>14</v>
      </c>
      <c r="I842" s="24">
        <f t="shared" si="199"/>
        <v>1940.374999999937</v>
      </c>
      <c r="J842" s="15">
        <f>J838*8/12+J850*4/12</f>
        <v>2.1233333333333335</v>
      </c>
      <c r="K842" s="24">
        <f t="shared" ref="K842:K905" si="205">E842*$H$1851/H842</f>
        <v>237.64191428571434</v>
      </c>
      <c r="L842" s="24">
        <f t="shared" ref="L842:L905" si="206">F842*$H$1851/H842</f>
        <v>14.45017822714286</v>
      </c>
      <c r="M842" s="23">
        <f t="shared" si="200"/>
        <v>9083.9515802259284</v>
      </c>
      <c r="N842" s="24">
        <f t="shared" ref="N842:N905" si="207">G842*$H$1851/H842</f>
        <v>22.985453700000004</v>
      </c>
      <c r="O842" s="23">
        <f t="shared" ref="O842:O905" si="208">N842*(M842/K842)</f>
        <v>878.6276153679205</v>
      </c>
      <c r="P842" s="42">
        <f t="shared" si="202"/>
        <v>14.138747694800729</v>
      </c>
      <c r="Q842" s="25"/>
      <c r="R842" s="41">
        <f t="shared" si="203"/>
        <v>17.861798289357676</v>
      </c>
      <c r="S842" s="41"/>
      <c r="T842" s="40">
        <f t="shared" si="204"/>
        <v>3.0844754648737385E-2</v>
      </c>
      <c r="U842" s="15">
        <f t="shared" ref="U842:U905" si="209">((J842/J843+J842/1200+((1+J843/1200)^(-119))*(1-J842/J843)))</f>
        <v>1.0037074049729597</v>
      </c>
      <c r="V842" s="15">
        <f t="shared" si="201"/>
        <v>15.795283899889702</v>
      </c>
      <c r="W842" s="13">
        <f t="shared" ref="W842:W905" si="210">(($M962/$M842)^(1/10)-1)</f>
        <v>6.1770599522880776E-2</v>
      </c>
      <c r="X842" s="13">
        <f t="shared" ref="X842:X905" si="211">(($V962/$V842)^(1/10)-1)</f>
        <v>-3.1409081926938143E-2</v>
      </c>
      <c r="Y842" s="13">
        <f t="shared" ref="Y842:Y905" si="212">W842-X842</f>
        <v>9.3179681449818919E-2</v>
      </c>
      <c r="AB842" s="39"/>
      <c r="AC842" s="39"/>
    </row>
    <row r="843" spans="1:29">
      <c r="A843" s="60">
        <v>1940.06</v>
      </c>
      <c r="B843" s="61">
        <f t="shared" ref="B843:B906" si="213">VALUE(LEFT(A843, 4))</f>
        <v>1940</v>
      </c>
      <c r="C843" s="61">
        <v>6</v>
      </c>
      <c r="D843" s="59">
        <f t="shared" ref="D843:D906" si="214">DATE(B843, VALUE(C843), 1)</f>
        <v>14763</v>
      </c>
      <c r="E843" s="26">
        <v>9.67</v>
      </c>
      <c r="F843" s="24">
        <v>0.65</v>
      </c>
      <c r="G843" s="26">
        <v>1.04</v>
      </c>
      <c r="H843" s="26">
        <v>14.1</v>
      </c>
      <c r="I843" s="24">
        <f t="shared" ref="I843:I906" si="215">I842+1/12</f>
        <v>1940.4583333332703</v>
      </c>
      <c r="J843" s="15">
        <f>J838*7/12+J850*5/12</f>
        <v>2.1016666666666666</v>
      </c>
      <c r="K843" s="24">
        <f t="shared" si="205"/>
        <v>215.66157446808515</v>
      </c>
      <c r="L843" s="24">
        <f t="shared" si="206"/>
        <v>14.496382978723407</v>
      </c>
      <c r="M843" s="23">
        <f t="shared" ref="M843:M906" si="216">M842*((K843+(L843/12))/K842)</f>
        <v>8289.9222955975911</v>
      </c>
      <c r="N843" s="24">
        <f t="shared" si="207"/>
        <v>23.194212765957449</v>
      </c>
      <c r="O843" s="23">
        <f t="shared" si="208"/>
        <v>891.57385598981318</v>
      </c>
      <c r="P843" s="42">
        <f t="shared" si="202"/>
        <v>12.843765598268805</v>
      </c>
      <c r="Q843" s="25"/>
      <c r="R843" s="41">
        <f t="shared" si="203"/>
        <v>16.212647751148261</v>
      </c>
      <c r="S843" s="41"/>
      <c r="T843" s="40">
        <f t="shared" si="204"/>
        <v>3.9474300571291102E-2</v>
      </c>
      <c r="U843" s="15">
        <f t="shared" si="209"/>
        <v>1.0036913745783809</v>
      </c>
      <c r="V843" s="15">
        <f t="shared" ref="V843:V906" si="217">V842*U842*H842/H843</f>
        <v>15.741404808196632</v>
      </c>
      <c r="W843" s="13">
        <f t="shared" si="210"/>
        <v>7.3376956935260473E-2</v>
      </c>
      <c r="X843" s="13">
        <f t="shared" si="211"/>
        <v>-3.1469676625855425E-2</v>
      </c>
      <c r="Y843" s="13">
        <f t="shared" si="212"/>
        <v>0.1048466335611159</v>
      </c>
      <c r="AB843" s="39"/>
      <c r="AC843" s="39"/>
    </row>
    <row r="844" spans="1:29">
      <c r="A844" s="60">
        <v>1940.07</v>
      </c>
      <c r="B844" s="61">
        <f t="shared" si="213"/>
        <v>1940</v>
      </c>
      <c r="C844" s="61">
        <v>7</v>
      </c>
      <c r="D844" s="59">
        <f t="shared" si="214"/>
        <v>14793</v>
      </c>
      <c r="E844" s="26">
        <v>9.99</v>
      </c>
      <c r="F844" s="24">
        <v>0.656667</v>
      </c>
      <c r="G844" s="26">
        <v>1.0533300000000001</v>
      </c>
      <c r="H844" s="26">
        <v>14</v>
      </c>
      <c r="I844" s="24">
        <f t="shared" si="215"/>
        <v>1940.5416666666035</v>
      </c>
      <c r="J844" s="15">
        <f>J838*6/12+J850*6/12</f>
        <v>2.08</v>
      </c>
      <c r="K844" s="24">
        <f t="shared" si="205"/>
        <v>224.38967142857146</v>
      </c>
      <c r="L844" s="24">
        <f t="shared" si="206"/>
        <v>14.749678915714288</v>
      </c>
      <c r="M844" s="23">
        <f t="shared" si="216"/>
        <v>8672.6734655073033</v>
      </c>
      <c r="N844" s="24">
        <f t="shared" si="207"/>
        <v>23.659296557142859</v>
      </c>
      <c r="O844" s="23">
        <f t="shared" si="208"/>
        <v>914.43314728957034</v>
      </c>
      <c r="P844" s="42">
        <f t="shared" si="202"/>
        <v>13.369884763210051</v>
      </c>
      <c r="Q844" s="25"/>
      <c r="R844" s="41">
        <f t="shared" si="203"/>
        <v>16.862230313337175</v>
      </c>
      <c r="S844" s="41"/>
      <c r="T844" s="40">
        <f t="shared" si="204"/>
        <v>3.7104691099934875E-2</v>
      </c>
      <c r="U844" s="15">
        <f t="shared" si="209"/>
        <v>1.0036753470795532</v>
      </c>
      <c r="V844" s="15">
        <f t="shared" si="217"/>
        <v>15.912365888517423</v>
      </c>
      <c r="W844" s="13">
        <f t="shared" si="210"/>
        <v>5.9825000658282335E-2</v>
      </c>
      <c r="X844" s="13">
        <f t="shared" si="211"/>
        <v>-3.3708372905429163E-2</v>
      </c>
      <c r="Y844" s="13">
        <f t="shared" si="212"/>
        <v>9.3533373563711497E-2</v>
      </c>
      <c r="AB844" s="39"/>
      <c r="AC844" s="39"/>
    </row>
    <row r="845" spans="1:29">
      <c r="A845" s="60">
        <v>1940.08</v>
      </c>
      <c r="B845" s="61">
        <f t="shared" si="213"/>
        <v>1940</v>
      </c>
      <c r="C845" s="61">
        <v>8</v>
      </c>
      <c r="D845" s="59">
        <f t="shared" si="214"/>
        <v>14824</v>
      </c>
      <c r="E845" s="26">
        <v>10.199999999999999</v>
      </c>
      <c r="F845" s="24">
        <v>0.66333299999999995</v>
      </c>
      <c r="G845" s="26">
        <v>1.06667</v>
      </c>
      <c r="H845" s="26">
        <v>14</v>
      </c>
      <c r="I845" s="24">
        <f t="shared" si="215"/>
        <v>1940.6249999999368</v>
      </c>
      <c r="J845" s="15">
        <f>J838*5/12+J850*7/12</f>
        <v>2.0583333333333336</v>
      </c>
      <c r="K845" s="24">
        <f t="shared" si="205"/>
        <v>229.10657142857144</v>
      </c>
      <c r="L845" s="24">
        <f t="shared" si="206"/>
        <v>14.89940679857143</v>
      </c>
      <c r="M845" s="23">
        <f t="shared" si="216"/>
        <v>8902.9704928761203</v>
      </c>
      <c r="N845" s="24">
        <f t="shared" si="207"/>
        <v>23.958932014285718</v>
      </c>
      <c r="O845" s="23">
        <f t="shared" si="208"/>
        <v>931.0325034937423</v>
      </c>
      <c r="P845" s="42">
        <f t="shared" si="202"/>
        <v>13.649399392391635</v>
      </c>
      <c r="Q845" s="25"/>
      <c r="R845" s="41">
        <f t="shared" si="203"/>
        <v>17.199450235230632</v>
      </c>
      <c r="S845" s="41"/>
      <c r="T845" s="40">
        <f t="shared" si="204"/>
        <v>3.6383899673062041E-2</v>
      </c>
      <c r="U845" s="15">
        <f t="shared" si="209"/>
        <v>1.0036593224812065</v>
      </c>
      <c r="V845" s="15">
        <f t="shared" si="217"/>
        <v>15.970849356014567</v>
      </c>
      <c r="W845" s="13">
        <f t="shared" si="210"/>
        <v>6.3007997970177199E-2</v>
      </c>
      <c r="X845" s="13">
        <f t="shared" si="211"/>
        <v>-3.4840854558174206E-2</v>
      </c>
      <c r="Y845" s="13">
        <f t="shared" si="212"/>
        <v>9.7848852528351404E-2</v>
      </c>
      <c r="AB845" s="39"/>
      <c r="AC845" s="39"/>
    </row>
    <row r="846" spans="1:29">
      <c r="A846" s="60">
        <v>1940.09</v>
      </c>
      <c r="B846" s="61">
        <f t="shared" si="213"/>
        <v>1940</v>
      </c>
      <c r="C846" s="61">
        <v>9</v>
      </c>
      <c r="D846" s="59">
        <f t="shared" si="214"/>
        <v>14855</v>
      </c>
      <c r="E846" s="26">
        <v>10.63</v>
      </c>
      <c r="F846" s="24">
        <v>0.67</v>
      </c>
      <c r="G846" s="26">
        <v>1.08</v>
      </c>
      <c r="H846" s="26">
        <v>14</v>
      </c>
      <c r="I846" s="24">
        <f t="shared" si="215"/>
        <v>1940.70833333327</v>
      </c>
      <c r="J846" s="15">
        <f>J838*4/12+J850*8/12</f>
        <v>2.0366666666666666</v>
      </c>
      <c r="K846" s="24">
        <f t="shared" si="205"/>
        <v>238.76498571428576</v>
      </c>
      <c r="L846" s="24">
        <f t="shared" si="206"/>
        <v>15.049157142857144</v>
      </c>
      <c r="M846" s="23">
        <f t="shared" si="216"/>
        <v>9327.0253782802702</v>
      </c>
      <c r="N846" s="24">
        <f t="shared" si="207"/>
        <v>24.258342857142861</v>
      </c>
      <c r="O846" s="23">
        <f t="shared" si="208"/>
        <v>947.61875903506029</v>
      </c>
      <c r="P846" s="42">
        <f t="shared" si="202"/>
        <v>14.214842598620635</v>
      </c>
      <c r="Q846" s="25"/>
      <c r="R846" s="41">
        <f t="shared" si="203"/>
        <v>17.894527295628073</v>
      </c>
      <c r="S846" s="41"/>
      <c r="T846" s="40">
        <f t="shared" si="204"/>
        <v>3.309206681458917E-2</v>
      </c>
      <c r="U846" s="15">
        <f t="shared" si="209"/>
        <v>1.0036433007880792</v>
      </c>
      <c r="V846" s="15">
        <f t="shared" si="217"/>
        <v>16.029291844106993</v>
      </c>
      <c r="W846" s="13">
        <f t="shared" si="210"/>
        <v>6.1925878084512664E-2</v>
      </c>
      <c r="X846" s="13">
        <f t="shared" si="211"/>
        <v>-3.5567719186045399E-2</v>
      </c>
      <c r="Y846" s="13">
        <f t="shared" si="212"/>
        <v>9.7493597270558063E-2</v>
      </c>
      <c r="AB846" s="39"/>
      <c r="AC846" s="39"/>
    </row>
    <row r="847" spans="1:29">
      <c r="A847" s="60">
        <v>1940.1</v>
      </c>
      <c r="B847" s="61">
        <f t="shared" si="213"/>
        <v>1940</v>
      </c>
      <c r="C847" s="61">
        <v>10</v>
      </c>
      <c r="D847" s="59">
        <f t="shared" si="214"/>
        <v>14885</v>
      </c>
      <c r="E847" s="26">
        <v>10.73</v>
      </c>
      <c r="F847" s="24">
        <v>0.67</v>
      </c>
      <c r="G847" s="26">
        <v>1.07</v>
      </c>
      <c r="H847" s="26">
        <v>14</v>
      </c>
      <c r="I847" s="24">
        <f t="shared" si="215"/>
        <v>1940.7916666666033</v>
      </c>
      <c r="J847" s="15">
        <f>J838*3/12+J850*9/12</f>
        <v>2.0150000000000001</v>
      </c>
      <c r="K847" s="24">
        <f t="shared" si="205"/>
        <v>241.0111285714286</v>
      </c>
      <c r="L847" s="24">
        <f t="shared" si="206"/>
        <v>15.049157142857144</v>
      </c>
      <c r="M847" s="23">
        <f t="shared" si="216"/>
        <v>9463.7574060114093</v>
      </c>
      <c r="N847" s="24">
        <f t="shared" si="207"/>
        <v>24.033728571428576</v>
      </c>
      <c r="O847" s="23">
        <f t="shared" si="208"/>
        <v>943.72976928538765</v>
      </c>
      <c r="P847" s="42">
        <f t="shared" si="202"/>
        <v>14.328290323104952</v>
      </c>
      <c r="Q847" s="25"/>
      <c r="R847" s="41">
        <f t="shared" si="203"/>
        <v>18.021167440415681</v>
      </c>
      <c r="S847" s="41"/>
      <c r="T847" s="40">
        <f t="shared" si="204"/>
        <v>3.3345933452265067E-2</v>
      </c>
      <c r="U847" s="15">
        <f t="shared" si="209"/>
        <v>1.0036272820049184</v>
      </c>
      <c r="V847" s="15">
        <f t="shared" si="217"/>
        <v>16.087691375714979</v>
      </c>
      <c r="W847" s="13">
        <f t="shared" si="210"/>
        <v>6.4436129950412147E-2</v>
      </c>
      <c r="X847" s="13">
        <f t="shared" si="211"/>
        <v>-3.6681501835572172E-2</v>
      </c>
      <c r="Y847" s="13">
        <f t="shared" si="212"/>
        <v>0.10111763178598432</v>
      </c>
      <c r="AB847" s="39"/>
      <c r="AC847" s="39"/>
    </row>
    <row r="848" spans="1:29">
      <c r="A848" s="60">
        <v>1940.11</v>
      </c>
      <c r="B848" s="61">
        <f t="shared" si="213"/>
        <v>1940</v>
      </c>
      <c r="C848" s="61">
        <v>11</v>
      </c>
      <c r="D848" s="59">
        <f t="shared" si="214"/>
        <v>14916</v>
      </c>
      <c r="E848" s="26">
        <v>10.98</v>
      </c>
      <c r="F848" s="24">
        <v>0.67</v>
      </c>
      <c r="G848" s="26">
        <v>1.06</v>
      </c>
      <c r="H848" s="26">
        <v>14</v>
      </c>
      <c r="I848" s="24">
        <f t="shared" si="215"/>
        <v>1940.8749999999366</v>
      </c>
      <c r="J848" s="15">
        <f>J838*2/12+J850*10/12</f>
        <v>1.9933333333333334</v>
      </c>
      <c r="K848" s="24">
        <f t="shared" si="205"/>
        <v>246.62648571428576</v>
      </c>
      <c r="L848" s="24">
        <f t="shared" si="206"/>
        <v>15.049157142857144</v>
      </c>
      <c r="M848" s="23">
        <f t="shared" si="216"/>
        <v>9733.4994818118266</v>
      </c>
      <c r="N848" s="24">
        <f t="shared" si="207"/>
        <v>23.809114285714291</v>
      </c>
      <c r="O848" s="23">
        <f t="shared" si="208"/>
        <v>939.66388440077742</v>
      </c>
      <c r="P848" s="42">
        <f t="shared" si="202"/>
        <v>14.636689248763602</v>
      </c>
      <c r="Q848" s="25"/>
      <c r="R848" s="41">
        <f t="shared" si="203"/>
        <v>18.393381330164452</v>
      </c>
      <c r="S848" s="41"/>
      <c r="T848" s="40">
        <f t="shared" si="204"/>
        <v>3.269024417405586E-2</v>
      </c>
      <c r="U848" s="15">
        <f t="shared" si="209"/>
        <v>1.0036112661364796</v>
      </c>
      <c r="V848" s="15">
        <f t="shared" si="217"/>
        <v>16.14604596914279</v>
      </c>
      <c r="W848" s="13">
        <f t="shared" si="210"/>
        <v>6.1437338019165066E-2</v>
      </c>
      <c r="X848" s="13">
        <f t="shared" si="211"/>
        <v>-3.7395403887164891E-2</v>
      </c>
      <c r="Y848" s="13">
        <f t="shared" si="212"/>
        <v>9.8832741906329957E-2</v>
      </c>
      <c r="AB848" s="39"/>
      <c r="AC848" s="39"/>
    </row>
    <row r="849" spans="1:29">
      <c r="A849" s="60">
        <v>1940.12</v>
      </c>
      <c r="B849" s="61">
        <f t="shared" si="213"/>
        <v>1940</v>
      </c>
      <c r="C849" s="61">
        <v>12</v>
      </c>
      <c r="D849" s="59">
        <f t="shared" si="214"/>
        <v>14946</v>
      </c>
      <c r="E849" s="26">
        <v>10.53</v>
      </c>
      <c r="F849" s="24">
        <v>0.67</v>
      </c>
      <c r="G849" s="26">
        <v>1.05</v>
      </c>
      <c r="H849" s="26">
        <v>14.1</v>
      </c>
      <c r="I849" s="24">
        <f t="shared" si="215"/>
        <v>1940.9583333332698</v>
      </c>
      <c r="J849" s="15">
        <f>J838*1/12+J850*11/12</f>
        <v>1.9716666666666665</v>
      </c>
      <c r="K849" s="24">
        <f t="shared" si="205"/>
        <v>234.84140425531916</v>
      </c>
      <c r="L849" s="24">
        <f t="shared" si="206"/>
        <v>14.942425531914896</v>
      </c>
      <c r="M849" s="23">
        <f t="shared" si="216"/>
        <v>9317.5266810296525</v>
      </c>
      <c r="N849" s="24">
        <f t="shared" si="207"/>
        <v>23.417234042553197</v>
      </c>
      <c r="O849" s="23">
        <f t="shared" si="208"/>
        <v>929.09810209697412</v>
      </c>
      <c r="P849" s="42">
        <f t="shared" si="202"/>
        <v>13.908426122353832</v>
      </c>
      <c r="Q849" s="25"/>
      <c r="R849" s="41">
        <f t="shared" si="203"/>
        <v>17.470115111948246</v>
      </c>
      <c r="S849" s="41"/>
      <c r="T849" s="40">
        <f t="shared" si="204"/>
        <v>3.9005332223909617E-2</v>
      </c>
      <c r="U849" s="15">
        <f t="shared" si="209"/>
        <v>1.0035952531875263</v>
      </c>
      <c r="V849" s="15">
        <f t="shared" si="217"/>
        <v>16.089429144301331</v>
      </c>
      <c r="W849" s="13">
        <f t="shared" si="210"/>
        <v>6.502516778789591E-2</v>
      </c>
      <c r="X849" s="13">
        <f t="shared" si="211"/>
        <v>-3.8191801895766986E-2</v>
      </c>
      <c r="Y849" s="13">
        <f t="shared" si="212"/>
        <v>0.1032169696836629</v>
      </c>
      <c r="AB849" s="39"/>
      <c r="AC849" s="39"/>
    </row>
    <row r="850" spans="1:29">
      <c r="A850" s="60">
        <v>1941.01</v>
      </c>
      <c r="B850" s="61">
        <f t="shared" si="213"/>
        <v>1941</v>
      </c>
      <c r="C850" s="61">
        <v>1</v>
      </c>
      <c r="D850" s="59">
        <f t="shared" si="214"/>
        <v>14977</v>
      </c>
      <c r="E850" s="26">
        <v>10.55</v>
      </c>
      <c r="F850" s="24">
        <v>0.67333299999999996</v>
      </c>
      <c r="G850" s="26">
        <v>1.0533300000000001</v>
      </c>
      <c r="H850" s="26">
        <v>14.1</v>
      </c>
      <c r="I850" s="24">
        <f t="shared" si="215"/>
        <v>1941.0416666666031</v>
      </c>
      <c r="J850" s="15">
        <v>1.95</v>
      </c>
      <c r="K850" s="24">
        <f t="shared" si="205"/>
        <v>235.28744680851071</v>
      </c>
      <c r="L850" s="24">
        <f t="shared" si="206"/>
        <v>15.016758523404256</v>
      </c>
      <c r="M850" s="23">
        <f t="shared" si="216"/>
        <v>9384.8739791949374</v>
      </c>
      <c r="N850" s="24">
        <f t="shared" si="207"/>
        <v>23.491500127659577</v>
      </c>
      <c r="O850" s="23">
        <f t="shared" si="208"/>
        <v>937.00183019008546</v>
      </c>
      <c r="P850" s="42">
        <f t="shared" si="202"/>
        <v>13.904158267950827</v>
      </c>
      <c r="Q850" s="25"/>
      <c r="R850" s="41">
        <f t="shared" si="203"/>
        <v>17.45972403115238</v>
      </c>
      <c r="S850" s="41"/>
      <c r="T850" s="40">
        <f t="shared" si="204"/>
        <v>4.047838438753476E-2</v>
      </c>
      <c r="U850" s="15">
        <f t="shared" si="209"/>
        <v>0.99780354306056551</v>
      </c>
      <c r="V850" s="15">
        <f t="shared" si="217"/>
        <v>16.14727471571786</v>
      </c>
      <c r="W850" s="13">
        <f t="shared" si="210"/>
        <v>7.0799139272996525E-2</v>
      </c>
      <c r="X850" s="13">
        <f t="shared" si="211"/>
        <v>-4.0032852455805679E-2</v>
      </c>
      <c r="Y850" s="13">
        <f t="shared" si="212"/>
        <v>0.1108319917288022</v>
      </c>
      <c r="AB850" s="39"/>
      <c r="AC850" s="39"/>
    </row>
    <row r="851" spans="1:29">
      <c r="A851" s="60">
        <v>1941.02</v>
      </c>
      <c r="B851" s="61">
        <f t="shared" si="213"/>
        <v>1941</v>
      </c>
      <c r="C851" s="61">
        <v>2</v>
      </c>
      <c r="D851" s="59">
        <f t="shared" si="214"/>
        <v>15008</v>
      </c>
      <c r="E851" s="26">
        <v>9.89</v>
      </c>
      <c r="F851" s="24">
        <v>0.67666700000000002</v>
      </c>
      <c r="G851" s="26">
        <v>1.05667</v>
      </c>
      <c r="H851" s="26">
        <v>14.1</v>
      </c>
      <c r="I851" s="24">
        <f t="shared" si="215"/>
        <v>1941.1249999999363</v>
      </c>
      <c r="J851" s="15">
        <f>J850*11/12+J862*1/12</f>
        <v>1.9924999999999999</v>
      </c>
      <c r="K851" s="24">
        <f t="shared" si="205"/>
        <v>220.56804255319153</v>
      </c>
      <c r="L851" s="24">
        <f t="shared" si="206"/>
        <v>15.091113817021279</v>
      </c>
      <c r="M851" s="23">
        <f t="shared" si="216"/>
        <v>8847.9247896661527</v>
      </c>
      <c r="N851" s="24">
        <f t="shared" si="207"/>
        <v>23.565989234042554</v>
      </c>
      <c r="O851" s="23">
        <f t="shared" si="208"/>
        <v>945.3323243171418</v>
      </c>
      <c r="P851" s="42">
        <f t="shared" si="202"/>
        <v>13.002943303402445</v>
      </c>
      <c r="Q851" s="25"/>
      <c r="R851" s="41">
        <f t="shared" si="203"/>
        <v>16.330448496085083</v>
      </c>
      <c r="S851" s="41"/>
      <c r="T851" s="40">
        <f t="shared" si="204"/>
        <v>4.628963306826693E-2</v>
      </c>
      <c r="U851" s="15">
        <f t="shared" si="209"/>
        <v>0.99784679152781341</v>
      </c>
      <c r="V851" s="15">
        <f t="shared" si="217"/>
        <v>16.111807922115567</v>
      </c>
      <c r="W851" s="13">
        <f t="shared" si="210"/>
        <v>8.0417427361342941E-2</v>
      </c>
      <c r="X851" s="13">
        <f t="shared" si="211"/>
        <v>-4.0820039230184846E-2</v>
      </c>
      <c r="Y851" s="13">
        <f t="shared" si="212"/>
        <v>0.12123746659152779</v>
      </c>
      <c r="AB851" s="39"/>
      <c r="AC851" s="39"/>
    </row>
    <row r="852" spans="1:29">
      <c r="A852" s="60">
        <v>1941.03</v>
      </c>
      <c r="B852" s="61">
        <f t="shared" si="213"/>
        <v>1941</v>
      </c>
      <c r="C852" s="61">
        <v>3</v>
      </c>
      <c r="D852" s="59">
        <f t="shared" si="214"/>
        <v>15036</v>
      </c>
      <c r="E852" s="26">
        <v>9.9499999999999993</v>
      </c>
      <c r="F852" s="24">
        <v>0.68</v>
      </c>
      <c r="G852" s="26">
        <v>1.06</v>
      </c>
      <c r="H852" s="26">
        <v>14.2</v>
      </c>
      <c r="I852" s="24">
        <f t="shared" si="215"/>
        <v>1941.2083333332696</v>
      </c>
      <c r="J852" s="15">
        <f>J850*10/12+J862*2/12</f>
        <v>2.0350000000000001</v>
      </c>
      <c r="K852" s="24">
        <f t="shared" si="205"/>
        <v>220.34345070422535</v>
      </c>
      <c r="L852" s="24">
        <f t="shared" si="206"/>
        <v>15.058647887323948</v>
      </c>
      <c r="M852" s="23">
        <f t="shared" si="216"/>
        <v>8889.254334817897</v>
      </c>
      <c r="N852" s="24">
        <f t="shared" si="207"/>
        <v>23.473774647887332</v>
      </c>
      <c r="O852" s="23">
        <f t="shared" si="208"/>
        <v>946.99593918663061</v>
      </c>
      <c r="P852" s="42">
        <f t="shared" si="202"/>
        <v>12.955719822063323</v>
      </c>
      <c r="Q852" s="25"/>
      <c r="R852" s="41">
        <f t="shared" si="203"/>
        <v>16.274201363786229</v>
      </c>
      <c r="S852" s="41"/>
      <c r="T852" s="40">
        <f t="shared" si="204"/>
        <v>4.7477159338851237E-2</v>
      </c>
      <c r="U852" s="15">
        <f t="shared" si="209"/>
        <v>0.99789001806578537</v>
      </c>
      <c r="V852" s="15">
        <f t="shared" si="217"/>
        <v>15.963896715156022</v>
      </c>
      <c r="W852" s="13">
        <f t="shared" si="210"/>
        <v>7.8294771296359533E-2</v>
      </c>
      <c r="X852" s="13">
        <f t="shared" si="211"/>
        <v>-4.0178458078739543E-2</v>
      </c>
      <c r="Y852" s="13">
        <f t="shared" si="212"/>
        <v>0.11847322937509908</v>
      </c>
      <c r="AB852" s="39"/>
      <c r="AC852" s="39"/>
    </row>
    <row r="853" spans="1:29">
      <c r="A853" s="60">
        <v>1941.04</v>
      </c>
      <c r="B853" s="61">
        <f t="shared" si="213"/>
        <v>1941</v>
      </c>
      <c r="C853" s="61">
        <v>4</v>
      </c>
      <c r="D853" s="59">
        <f t="shared" si="214"/>
        <v>15067</v>
      </c>
      <c r="E853" s="26">
        <v>9.64</v>
      </c>
      <c r="F853" s="24">
        <v>0.68333299999999997</v>
      </c>
      <c r="G853" s="26">
        <v>1.07</v>
      </c>
      <c r="H853" s="26">
        <v>14.3</v>
      </c>
      <c r="I853" s="24">
        <f t="shared" si="215"/>
        <v>1941.2916666666029</v>
      </c>
      <c r="J853" s="15">
        <f>J850*9/12+J862*3/12</f>
        <v>2.0775000000000001</v>
      </c>
      <c r="K853" s="24">
        <f t="shared" si="205"/>
        <v>211.98562237762241</v>
      </c>
      <c r="L853" s="24">
        <f t="shared" si="206"/>
        <v>15.026636026573426</v>
      </c>
      <c r="M853" s="23">
        <f t="shared" si="216"/>
        <v>8602.5947478853122</v>
      </c>
      <c r="N853" s="24">
        <f t="shared" si="207"/>
        <v>23.529524475524479</v>
      </c>
      <c r="O853" s="23">
        <f t="shared" si="208"/>
        <v>954.85232160137809</v>
      </c>
      <c r="P853" s="42">
        <f t="shared" si="202"/>
        <v>12.429370389220781</v>
      </c>
      <c r="Q853" s="25"/>
      <c r="R853" s="41">
        <f t="shared" si="203"/>
        <v>15.620596350743057</v>
      </c>
      <c r="S853" s="41"/>
      <c r="T853" s="40">
        <f t="shared" si="204"/>
        <v>5.1653928535461108E-2</v>
      </c>
      <c r="U853" s="15">
        <f t="shared" si="209"/>
        <v>0.99793322274458374</v>
      </c>
      <c r="V853" s="15">
        <f t="shared" si="217"/>
        <v>15.81881308930914</v>
      </c>
      <c r="W853" s="13">
        <f t="shared" si="210"/>
        <v>8.3906737546526333E-2</v>
      </c>
      <c r="X853" s="13">
        <f t="shared" si="211"/>
        <v>-3.9171540119704584E-2</v>
      </c>
      <c r="Y853" s="13">
        <f t="shared" si="212"/>
        <v>0.12307827766623092</v>
      </c>
      <c r="AB853" s="39"/>
      <c r="AC853" s="39"/>
    </row>
    <row r="854" spans="1:29">
      <c r="A854" s="60">
        <v>1941.05</v>
      </c>
      <c r="B854" s="61">
        <f t="shared" si="213"/>
        <v>1941</v>
      </c>
      <c r="C854" s="61">
        <v>5</v>
      </c>
      <c r="D854" s="59">
        <f t="shared" si="214"/>
        <v>15097</v>
      </c>
      <c r="E854" s="26">
        <v>9.43</v>
      </c>
      <c r="F854" s="24">
        <v>0.68666700000000003</v>
      </c>
      <c r="G854" s="26">
        <v>1.08</v>
      </c>
      <c r="H854" s="26">
        <v>14.4</v>
      </c>
      <c r="I854" s="24">
        <f t="shared" si="215"/>
        <v>1941.3749999999361</v>
      </c>
      <c r="J854" s="15">
        <f>J850*8/12+J862*4/12</f>
        <v>2.12</v>
      </c>
      <c r="K854" s="24">
        <f t="shared" si="205"/>
        <v>205.92762500000001</v>
      </c>
      <c r="L854" s="24">
        <f t="shared" si="206"/>
        <v>14.995090612500002</v>
      </c>
      <c r="M854" s="23">
        <f t="shared" si="216"/>
        <v>8407.4646632099357</v>
      </c>
      <c r="N854" s="24">
        <f t="shared" si="207"/>
        <v>23.584500000000006</v>
      </c>
      <c r="O854" s="23">
        <f t="shared" si="208"/>
        <v>962.89096885119125</v>
      </c>
      <c r="P854" s="42">
        <f t="shared" si="202"/>
        <v>12.037206512481575</v>
      </c>
      <c r="Q854" s="25"/>
      <c r="R854" s="41">
        <f t="shared" si="203"/>
        <v>15.138524744744734</v>
      </c>
      <c r="S854" s="41"/>
      <c r="T854" s="40">
        <f t="shared" si="204"/>
        <v>5.5831630874339885E-2</v>
      </c>
      <c r="U854" s="15">
        <f t="shared" si="209"/>
        <v>0.99797640563406864</v>
      </c>
      <c r="V854" s="15">
        <f t="shared" si="217"/>
        <v>15.676493298943138</v>
      </c>
      <c r="W854" s="13">
        <f t="shared" si="210"/>
        <v>8.6662450509808364E-2</v>
      </c>
      <c r="X854" s="13">
        <f t="shared" si="211"/>
        <v>-3.8543675475214867E-2</v>
      </c>
      <c r="Y854" s="13">
        <f t="shared" si="212"/>
        <v>0.12520612598502323</v>
      </c>
      <c r="AB854" s="39"/>
      <c r="AC854" s="39"/>
    </row>
    <row r="855" spans="1:29">
      <c r="A855" s="60">
        <v>1941.06</v>
      </c>
      <c r="B855" s="61">
        <f t="shared" si="213"/>
        <v>1941</v>
      </c>
      <c r="C855" s="61">
        <v>6</v>
      </c>
      <c r="D855" s="59">
        <f t="shared" si="214"/>
        <v>15128</v>
      </c>
      <c r="E855" s="26">
        <v>9.76</v>
      </c>
      <c r="F855" s="24">
        <v>0.69</v>
      </c>
      <c r="G855" s="26">
        <v>1.0900000000000001</v>
      </c>
      <c r="H855" s="26">
        <v>14.7</v>
      </c>
      <c r="I855" s="24">
        <f t="shared" si="215"/>
        <v>1941.4583333332694</v>
      </c>
      <c r="J855" s="15">
        <f>J850*7/12+J862*5/12</f>
        <v>2.1625000000000001</v>
      </c>
      <c r="K855" s="24">
        <f t="shared" si="205"/>
        <v>208.78432653061228</v>
      </c>
      <c r="L855" s="24">
        <f t="shared" si="206"/>
        <v>14.760367346938777</v>
      </c>
      <c r="M855" s="23">
        <f t="shared" si="216"/>
        <v>8574.3148178653664</v>
      </c>
      <c r="N855" s="24">
        <f t="shared" si="207"/>
        <v>23.31710204081633</v>
      </c>
      <c r="O855" s="23">
        <f t="shared" si="208"/>
        <v>957.58229010996411</v>
      </c>
      <c r="P855" s="42">
        <f t="shared" si="202"/>
        <v>12.164306590628438</v>
      </c>
      <c r="Q855" s="25"/>
      <c r="R855" s="41">
        <f t="shared" si="203"/>
        <v>15.307415379169976</v>
      </c>
      <c r="S855" s="41"/>
      <c r="T855" s="40">
        <f t="shared" si="204"/>
        <v>5.7901603030118723E-2</v>
      </c>
      <c r="U855" s="15">
        <f t="shared" si="209"/>
        <v>0.99801956680385973</v>
      </c>
      <c r="V855" s="15">
        <f t="shared" si="217"/>
        <v>15.325489406131432</v>
      </c>
      <c r="W855" s="13">
        <f t="shared" si="210"/>
        <v>8.3286391548049066E-2</v>
      </c>
      <c r="X855" s="13">
        <f t="shared" si="211"/>
        <v>-3.6231839601446825E-2</v>
      </c>
      <c r="Y855" s="13">
        <f t="shared" si="212"/>
        <v>0.11951823114949589</v>
      </c>
      <c r="AB855" s="39"/>
      <c r="AC855" s="39"/>
    </row>
    <row r="856" spans="1:29">
      <c r="A856" s="60">
        <v>1941.07</v>
      </c>
      <c r="B856" s="61">
        <f t="shared" si="213"/>
        <v>1941</v>
      </c>
      <c r="C856" s="61">
        <v>7</v>
      </c>
      <c r="D856" s="59">
        <f t="shared" si="214"/>
        <v>15158</v>
      </c>
      <c r="E856" s="26">
        <v>10.26</v>
      </c>
      <c r="F856" s="24">
        <v>0.69333299999999998</v>
      </c>
      <c r="G856" s="26">
        <v>1.1233299999999999</v>
      </c>
      <c r="H856" s="26">
        <v>14.7</v>
      </c>
      <c r="I856" s="24">
        <f t="shared" si="215"/>
        <v>1941.5416666666026</v>
      </c>
      <c r="J856" s="15">
        <f>J850*6/12+J862*6/12</f>
        <v>2.2050000000000001</v>
      </c>
      <c r="K856" s="24">
        <f t="shared" si="205"/>
        <v>219.48024489795921</v>
      </c>
      <c r="L856" s="24">
        <f t="shared" si="206"/>
        <v>14.831666338775511</v>
      </c>
      <c r="M856" s="23">
        <f t="shared" si="216"/>
        <v>9064.3314189822304</v>
      </c>
      <c r="N856" s="24">
        <f t="shared" si="207"/>
        <v>24.030091959183675</v>
      </c>
      <c r="O856" s="23">
        <f t="shared" si="208"/>
        <v>992.42060554437717</v>
      </c>
      <c r="P856" s="42">
        <f t="shared" si="202"/>
        <v>12.744996277919579</v>
      </c>
      <c r="Q856" s="25"/>
      <c r="R856" s="41">
        <f t="shared" si="203"/>
        <v>16.045059460934315</v>
      </c>
      <c r="S856" s="41"/>
      <c r="T856" s="40">
        <f t="shared" si="204"/>
        <v>5.3731040578336359E-2</v>
      </c>
      <c r="U856" s="15">
        <f t="shared" si="209"/>
        <v>0.99806270632333516</v>
      </c>
      <c r="V856" s="15">
        <f t="shared" si="217"/>
        <v>15.295138298164433</v>
      </c>
      <c r="W856" s="13">
        <f t="shared" si="210"/>
        <v>7.9799914622028068E-2</v>
      </c>
      <c r="X856" s="13">
        <f t="shared" si="211"/>
        <v>-3.5907792503111713E-2</v>
      </c>
      <c r="Y856" s="13">
        <f t="shared" si="212"/>
        <v>0.11570770712513978</v>
      </c>
      <c r="AB856" s="39"/>
      <c r="AC856" s="39"/>
    </row>
    <row r="857" spans="1:29">
      <c r="A857" s="60">
        <v>1941.08</v>
      </c>
      <c r="B857" s="61">
        <f t="shared" si="213"/>
        <v>1941</v>
      </c>
      <c r="C857" s="61">
        <v>8</v>
      </c>
      <c r="D857" s="59">
        <f t="shared" si="214"/>
        <v>15189</v>
      </c>
      <c r="E857" s="26">
        <v>10.210000000000001</v>
      </c>
      <c r="F857" s="24">
        <v>0.69666700000000004</v>
      </c>
      <c r="G857" s="26">
        <v>1.1566700000000001</v>
      </c>
      <c r="H857" s="26">
        <v>14.9</v>
      </c>
      <c r="I857" s="24">
        <f t="shared" si="215"/>
        <v>1941.6249999999359</v>
      </c>
      <c r="J857" s="15">
        <f>J850*5/12+J862*7/12</f>
        <v>2.2474999999999996</v>
      </c>
      <c r="K857" s="24">
        <f t="shared" si="205"/>
        <v>215.47896644295307</v>
      </c>
      <c r="L857" s="24">
        <f t="shared" si="206"/>
        <v>14.702946632214767</v>
      </c>
      <c r="M857" s="23">
        <f t="shared" si="216"/>
        <v>8949.6838238497367</v>
      </c>
      <c r="N857" s="24">
        <f t="shared" si="207"/>
        <v>24.41117102013423</v>
      </c>
      <c r="O857" s="23">
        <f t="shared" si="208"/>
        <v>1013.8913602871962</v>
      </c>
      <c r="P857" s="42">
        <f t="shared" si="202"/>
        <v>12.463173720387806</v>
      </c>
      <c r="Q857" s="25"/>
      <c r="R857" s="41">
        <f t="shared" si="203"/>
        <v>15.698062133844479</v>
      </c>
      <c r="S857" s="41"/>
      <c r="T857" s="40">
        <f t="shared" si="204"/>
        <v>5.6428920036089306E-2</v>
      </c>
      <c r="U857" s="15">
        <f t="shared" si="209"/>
        <v>0.99810582426163519</v>
      </c>
      <c r="V857" s="15">
        <f t="shared" si="217"/>
        <v>15.060600987570371</v>
      </c>
      <c r="W857" s="13">
        <f t="shared" si="210"/>
        <v>8.6422053219641581E-2</v>
      </c>
      <c r="X857" s="13">
        <f t="shared" si="211"/>
        <v>-3.4282874070881597E-2</v>
      </c>
      <c r="Y857" s="13">
        <f t="shared" si="212"/>
        <v>0.12070492729052318</v>
      </c>
      <c r="AB857" s="39"/>
      <c r="AC857" s="39"/>
    </row>
    <row r="858" spans="1:29">
      <c r="A858" s="60">
        <v>1941.09</v>
      </c>
      <c r="B858" s="61">
        <f t="shared" si="213"/>
        <v>1941</v>
      </c>
      <c r="C858" s="61">
        <v>9</v>
      </c>
      <c r="D858" s="59">
        <f t="shared" si="214"/>
        <v>15220</v>
      </c>
      <c r="E858" s="26">
        <v>10.24</v>
      </c>
      <c r="F858" s="24">
        <v>0.7</v>
      </c>
      <c r="G858" s="26">
        <v>1.19</v>
      </c>
      <c r="H858" s="26">
        <v>15.1</v>
      </c>
      <c r="I858" s="24">
        <f t="shared" si="215"/>
        <v>1941.7083333332691</v>
      </c>
      <c r="J858" s="15">
        <f>J850*4/12+J862*8/12</f>
        <v>2.29</v>
      </c>
      <c r="K858" s="24">
        <f t="shared" si="205"/>
        <v>213.24969536423845</v>
      </c>
      <c r="L858" s="24">
        <f t="shared" si="206"/>
        <v>14.577615894039736</v>
      </c>
      <c r="M858" s="23">
        <f t="shared" si="216"/>
        <v>8907.5489292058392</v>
      </c>
      <c r="N858" s="24">
        <f t="shared" si="207"/>
        <v>24.781947019867552</v>
      </c>
      <c r="O858" s="23">
        <f t="shared" si="208"/>
        <v>1035.1546118901315</v>
      </c>
      <c r="P858" s="42">
        <f t="shared" si="202"/>
        <v>12.27972927209308</v>
      </c>
      <c r="Q858" s="25"/>
      <c r="R858" s="41">
        <f t="shared" si="203"/>
        <v>15.475689806719128</v>
      </c>
      <c r="S858" s="41"/>
      <c r="T858" s="40">
        <f t="shared" si="204"/>
        <v>5.9199695162733615E-2</v>
      </c>
      <c r="U858" s="15">
        <f t="shared" si="209"/>
        <v>0.99814892068766214</v>
      </c>
      <c r="V858" s="15">
        <f t="shared" si="217"/>
        <v>14.832973250487443</v>
      </c>
      <c r="W858" s="13">
        <f t="shared" si="210"/>
        <v>8.9452584610300034E-2</v>
      </c>
      <c r="X858" s="13">
        <f t="shared" si="211"/>
        <v>-3.3419867329752551E-2</v>
      </c>
      <c r="Y858" s="13">
        <f t="shared" si="212"/>
        <v>0.12287245194005258</v>
      </c>
      <c r="AB858" s="39"/>
      <c r="AC858" s="39"/>
    </row>
    <row r="859" spans="1:29">
      <c r="A859" s="60">
        <v>1941.1</v>
      </c>
      <c r="B859" s="61">
        <f t="shared" si="213"/>
        <v>1941</v>
      </c>
      <c r="C859" s="61">
        <v>10</v>
      </c>
      <c r="D859" s="59">
        <f t="shared" si="214"/>
        <v>15250</v>
      </c>
      <c r="E859" s="26">
        <v>9.83</v>
      </c>
      <c r="F859" s="24">
        <v>0.70333299999999999</v>
      </c>
      <c r="G859" s="26">
        <v>1.18</v>
      </c>
      <c r="H859" s="26">
        <v>15.3</v>
      </c>
      <c r="I859" s="24">
        <f t="shared" si="215"/>
        <v>1941.7916666666024</v>
      </c>
      <c r="J859" s="15">
        <f>J850*3/12+J862*9/12</f>
        <v>2.3325</v>
      </c>
      <c r="K859" s="24">
        <f t="shared" si="205"/>
        <v>202.03541176470588</v>
      </c>
      <c r="L859" s="24">
        <f t="shared" si="206"/>
        <v>14.45556177647059</v>
      </c>
      <c r="M859" s="23">
        <f t="shared" si="216"/>
        <v>8489.4405810026692</v>
      </c>
      <c r="N859" s="24">
        <f t="shared" si="207"/>
        <v>24.252470588235294</v>
      </c>
      <c r="O859" s="23">
        <f t="shared" si="208"/>
        <v>1019.0783199982858</v>
      </c>
      <c r="P859" s="42">
        <f t="shared" si="202"/>
        <v>11.577814956574077</v>
      </c>
      <c r="Q859" s="25"/>
      <c r="R859" s="41">
        <f t="shared" si="203"/>
        <v>14.603833689036167</v>
      </c>
      <c r="S859" s="41"/>
      <c r="T859" s="40">
        <f t="shared" si="204"/>
        <v>6.5699757158589459E-2</v>
      </c>
      <c r="U859" s="15">
        <f t="shared" si="209"/>
        <v>0.99819199567007955</v>
      </c>
      <c r="V859" s="15">
        <f t="shared" si="217"/>
        <v>14.611980080555643</v>
      </c>
      <c r="W859" s="13">
        <f t="shared" si="210"/>
        <v>9.4301130073987993E-2</v>
      </c>
      <c r="X859" s="13">
        <f t="shared" si="211"/>
        <v>-3.2202172093984571E-2</v>
      </c>
      <c r="Y859" s="13">
        <f t="shared" si="212"/>
        <v>0.12650330216797256</v>
      </c>
      <c r="AB859" s="39"/>
      <c r="AC859" s="39"/>
    </row>
    <row r="860" spans="1:29">
      <c r="A860" s="60">
        <v>1941.11</v>
      </c>
      <c r="B860" s="61">
        <f t="shared" si="213"/>
        <v>1941</v>
      </c>
      <c r="C860" s="61">
        <v>11</v>
      </c>
      <c r="D860" s="59">
        <f t="shared" si="214"/>
        <v>15281</v>
      </c>
      <c r="E860" s="26">
        <v>9.3699999999999992</v>
      </c>
      <c r="F860" s="24">
        <v>0.70666700000000005</v>
      </c>
      <c r="G860" s="26">
        <v>1.17</v>
      </c>
      <c r="H860" s="26">
        <v>15.4</v>
      </c>
      <c r="I860" s="24">
        <f t="shared" si="215"/>
        <v>1941.8749999999357</v>
      </c>
      <c r="J860" s="15">
        <f>J850*2/12+J862*10/12</f>
        <v>2.3750000000000004</v>
      </c>
      <c r="K860" s="24">
        <f t="shared" si="205"/>
        <v>191.33053246753246</v>
      </c>
      <c r="L860" s="24">
        <f t="shared" si="206"/>
        <v>14.429773040259743</v>
      </c>
      <c r="M860" s="23">
        <f t="shared" si="216"/>
        <v>8090.1539199153094</v>
      </c>
      <c r="N860" s="24">
        <f t="shared" si="207"/>
        <v>23.890792207792209</v>
      </c>
      <c r="O860" s="23">
        <f t="shared" si="208"/>
        <v>1010.1899771932672</v>
      </c>
      <c r="P860" s="42">
        <f t="shared" si="202"/>
        <v>10.911668685916966</v>
      </c>
      <c r="Q860" s="25"/>
      <c r="R860" s="41">
        <f t="shared" si="203"/>
        <v>13.782187279853902</v>
      </c>
      <c r="S860" s="41"/>
      <c r="T860" s="40">
        <f t="shared" si="204"/>
        <v>7.2557850219299336E-2</v>
      </c>
      <c r="U860" s="15">
        <f t="shared" si="209"/>
        <v>0.99823504927731521</v>
      </c>
      <c r="V860" s="15">
        <f t="shared" si="217"/>
        <v>14.490850118617512</v>
      </c>
      <c r="W860" s="13">
        <f t="shared" si="210"/>
        <v>9.6233772726342925E-2</v>
      </c>
      <c r="X860" s="13">
        <f t="shared" si="211"/>
        <v>-3.1995916013274672E-2</v>
      </c>
      <c r="Y860" s="13">
        <f t="shared" si="212"/>
        <v>0.1282296887396176</v>
      </c>
      <c r="AB860" s="39"/>
      <c r="AC860" s="39"/>
    </row>
    <row r="861" spans="1:29">
      <c r="A861" s="60">
        <v>1941.12</v>
      </c>
      <c r="B861" s="61">
        <f t="shared" si="213"/>
        <v>1941</v>
      </c>
      <c r="C861" s="61">
        <v>12</v>
      </c>
      <c r="D861" s="59">
        <f t="shared" si="214"/>
        <v>15311</v>
      </c>
      <c r="E861" s="26">
        <v>8.76</v>
      </c>
      <c r="F861" s="24">
        <v>0.71</v>
      </c>
      <c r="G861" s="26">
        <v>1.1599999999999999</v>
      </c>
      <c r="H861" s="26">
        <v>15.5</v>
      </c>
      <c r="I861" s="24">
        <f t="shared" si="215"/>
        <v>1941.9583333332689</v>
      </c>
      <c r="J861" s="15">
        <f>J850*1/12+J862*11/12</f>
        <v>2.4175</v>
      </c>
      <c r="K861" s="24">
        <f t="shared" si="205"/>
        <v>177.72061935483873</v>
      </c>
      <c r="L861" s="24">
        <f t="shared" si="206"/>
        <v>14.404296774193549</v>
      </c>
      <c r="M861" s="23">
        <f t="shared" si="216"/>
        <v>7565.4325953956313</v>
      </c>
      <c r="N861" s="24">
        <f t="shared" si="207"/>
        <v>23.533780645161293</v>
      </c>
      <c r="O861" s="23">
        <f t="shared" si="208"/>
        <v>1001.8152751893758</v>
      </c>
      <c r="P861" s="42">
        <f t="shared" si="202"/>
        <v>10.086593309917905</v>
      </c>
      <c r="Q861" s="25"/>
      <c r="R861" s="41">
        <f t="shared" si="203"/>
        <v>12.764729919112984</v>
      </c>
      <c r="S861" s="41"/>
      <c r="T861" s="40">
        <f t="shared" si="204"/>
        <v>8.0966277439067411E-2</v>
      </c>
      <c r="U861" s="15">
        <f t="shared" si="209"/>
        <v>0.99827808157756137</v>
      </c>
      <c r="V861" s="15">
        <f t="shared" si="217"/>
        <v>14.371950130730095</v>
      </c>
      <c r="W861" s="13">
        <f t="shared" si="210"/>
        <v>0.10710076168999527</v>
      </c>
      <c r="X861" s="13">
        <f t="shared" si="211"/>
        <v>-3.1426802572939283E-2</v>
      </c>
      <c r="Y861" s="13">
        <f t="shared" si="212"/>
        <v>0.13852756426293455</v>
      </c>
      <c r="AB861" s="39"/>
      <c r="AC861" s="39"/>
    </row>
    <row r="862" spans="1:29">
      <c r="A862" s="60">
        <v>1942.01</v>
      </c>
      <c r="B862" s="61">
        <f t="shared" si="213"/>
        <v>1942</v>
      </c>
      <c r="C862" s="61">
        <v>1</v>
      </c>
      <c r="D862" s="59">
        <f t="shared" si="214"/>
        <v>15342</v>
      </c>
      <c r="E862" s="26">
        <v>8.93</v>
      </c>
      <c r="F862" s="24">
        <v>0.70333299999999999</v>
      </c>
      <c r="G862" s="26">
        <v>1.1200000000000001</v>
      </c>
      <c r="H862" s="26">
        <v>15.7</v>
      </c>
      <c r="I862" s="24">
        <f t="shared" si="215"/>
        <v>1942.0416666666022</v>
      </c>
      <c r="J862" s="15">
        <v>2.46</v>
      </c>
      <c r="K862" s="24">
        <f t="shared" si="205"/>
        <v>178.86164331210193</v>
      </c>
      <c r="L862" s="24">
        <f t="shared" si="206"/>
        <v>14.087267208917201</v>
      </c>
      <c r="M862" s="23">
        <f t="shared" si="216"/>
        <v>7663.9788179940579</v>
      </c>
      <c r="N862" s="24">
        <f t="shared" si="207"/>
        <v>22.432815286624209</v>
      </c>
      <c r="O862" s="23">
        <f t="shared" si="208"/>
        <v>961.21570841582809</v>
      </c>
      <c r="P862" s="42">
        <f t="shared" si="202"/>
        <v>10.101686431929252</v>
      </c>
      <c r="Q862" s="25"/>
      <c r="R862" s="41">
        <f t="shared" si="203"/>
        <v>12.807799723300176</v>
      </c>
      <c r="S862" s="41"/>
      <c r="T862" s="40">
        <f t="shared" si="204"/>
        <v>8.3777244250419561E-2</v>
      </c>
      <c r="U862" s="15">
        <f t="shared" si="209"/>
        <v>1.0019767381834872</v>
      </c>
      <c r="V862" s="15">
        <f t="shared" si="217"/>
        <v>14.164435890319817</v>
      </c>
      <c r="W862" s="13">
        <f t="shared" si="210"/>
        <v>0.10983771849347512</v>
      </c>
      <c r="X862" s="13">
        <f t="shared" si="211"/>
        <v>-2.9878630794221261E-2</v>
      </c>
      <c r="Y862" s="13">
        <f t="shared" si="212"/>
        <v>0.13971634928769638</v>
      </c>
      <c r="AB862" s="39"/>
      <c r="AC862" s="39"/>
    </row>
    <row r="863" spans="1:29">
      <c r="A863" s="60">
        <v>1942.02</v>
      </c>
      <c r="B863" s="61">
        <f t="shared" si="213"/>
        <v>1942</v>
      </c>
      <c r="C863" s="61">
        <v>2</v>
      </c>
      <c r="D863" s="59">
        <f t="shared" si="214"/>
        <v>15373</v>
      </c>
      <c r="E863" s="26">
        <v>8.65</v>
      </c>
      <c r="F863" s="24">
        <v>0.69666700000000004</v>
      </c>
      <c r="G863" s="26">
        <v>1.08</v>
      </c>
      <c r="H863" s="26">
        <v>15.8</v>
      </c>
      <c r="I863" s="24">
        <f t="shared" si="215"/>
        <v>1942.1249999999354</v>
      </c>
      <c r="J863" s="15">
        <f>J862*11/12+J874*1/12</f>
        <v>2.4608333333333334</v>
      </c>
      <c r="K863" s="24">
        <f t="shared" si="205"/>
        <v>172.15689873417725</v>
      </c>
      <c r="L863" s="24">
        <f t="shared" si="206"/>
        <v>13.865437013924051</v>
      </c>
      <c r="M863" s="23">
        <f t="shared" si="216"/>
        <v>7426.1992042491565</v>
      </c>
      <c r="N863" s="24">
        <f t="shared" si="207"/>
        <v>21.494734177215193</v>
      </c>
      <c r="O863" s="23">
        <f t="shared" si="208"/>
        <v>927.20175035712009</v>
      </c>
      <c r="P863" s="42">
        <f t="shared" si="202"/>
        <v>9.6802555917493649</v>
      </c>
      <c r="Q863" s="25"/>
      <c r="R863" s="41">
        <f t="shared" si="203"/>
        <v>12.300243464664588</v>
      </c>
      <c r="S863" s="41"/>
      <c r="T863" s="40">
        <f t="shared" si="204"/>
        <v>9.0143277184680307E-2</v>
      </c>
      <c r="U863" s="15">
        <f t="shared" si="209"/>
        <v>1.001977435551568</v>
      </c>
      <c r="V863" s="15">
        <f t="shared" si="217"/>
        <v>14.102609731898148</v>
      </c>
      <c r="W863" s="13">
        <f t="shared" si="210"/>
        <v>0.11269306381535271</v>
      </c>
      <c r="X863" s="13">
        <f t="shared" si="211"/>
        <v>-2.8607319473923032E-2</v>
      </c>
      <c r="Y863" s="13">
        <f t="shared" si="212"/>
        <v>0.14130038328927574</v>
      </c>
      <c r="AB863" s="39"/>
      <c r="AC863" s="39"/>
    </row>
    <row r="864" spans="1:29">
      <c r="A864" s="60">
        <v>1942.03</v>
      </c>
      <c r="B864" s="61">
        <f t="shared" si="213"/>
        <v>1942</v>
      </c>
      <c r="C864" s="61">
        <v>3</v>
      </c>
      <c r="D864" s="59">
        <f t="shared" si="214"/>
        <v>15401</v>
      </c>
      <c r="E864" s="26">
        <v>8.18</v>
      </c>
      <c r="F864" s="24">
        <v>0.69</v>
      </c>
      <c r="G864" s="26">
        <v>1.04</v>
      </c>
      <c r="H864" s="26">
        <v>16</v>
      </c>
      <c r="I864" s="24">
        <f t="shared" si="215"/>
        <v>1942.2083333332687</v>
      </c>
      <c r="J864" s="15">
        <f>J862*10/12+J874*2/12</f>
        <v>2.4616666666666669</v>
      </c>
      <c r="K864" s="24">
        <f t="shared" si="205"/>
        <v>160.76767500000003</v>
      </c>
      <c r="L864" s="24">
        <f t="shared" si="206"/>
        <v>13.561087500000001</v>
      </c>
      <c r="M864" s="23">
        <f t="shared" si="216"/>
        <v>6983.6589012358263</v>
      </c>
      <c r="N864" s="24">
        <f t="shared" si="207"/>
        <v>20.439900000000002</v>
      </c>
      <c r="O864" s="23">
        <f t="shared" si="208"/>
        <v>887.8979532133568</v>
      </c>
      <c r="P864" s="42">
        <f t="shared" si="202"/>
        <v>9.0034266177609705</v>
      </c>
      <c r="Q864" s="25"/>
      <c r="R864" s="41">
        <f t="shared" si="203"/>
        <v>11.470465379020212</v>
      </c>
      <c r="S864" s="41"/>
      <c r="T864" s="40">
        <f t="shared" si="204"/>
        <v>9.9894847201602188E-2</v>
      </c>
      <c r="U864" s="15">
        <f t="shared" si="209"/>
        <v>1.0019781329194886</v>
      </c>
      <c r="V864" s="15">
        <f t="shared" si="217"/>
        <v>13.953865524579996</v>
      </c>
      <c r="W864" s="13">
        <f t="shared" si="210"/>
        <v>0.12038844714628016</v>
      </c>
      <c r="X864" s="13">
        <f t="shared" si="211"/>
        <v>-2.7464270283647396E-2</v>
      </c>
      <c r="Y864" s="13">
        <f t="shared" si="212"/>
        <v>0.14785271742992756</v>
      </c>
      <c r="AB864" s="39"/>
      <c r="AC864" s="39"/>
    </row>
    <row r="865" spans="1:29">
      <c r="A865" s="60">
        <v>1942.04</v>
      </c>
      <c r="B865" s="61">
        <f t="shared" si="213"/>
        <v>1942</v>
      </c>
      <c r="C865" s="61">
        <v>4</v>
      </c>
      <c r="D865" s="59">
        <f t="shared" si="214"/>
        <v>15432</v>
      </c>
      <c r="E865" s="26">
        <v>7.84</v>
      </c>
      <c r="F865" s="24">
        <v>0.68</v>
      </c>
      <c r="G865" s="26">
        <v>1.02</v>
      </c>
      <c r="H865" s="26">
        <v>16.100000000000001</v>
      </c>
      <c r="I865" s="24">
        <f t="shared" si="215"/>
        <v>1942.2916666666019</v>
      </c>
      <c r="J865" s="15">
        <f>J862*9/12+J874*3/12</f>
        <v>2.4624999999999999</v>
      </c>
      <c r="K865" s="24">
        <f t="shared" si="205"/>
        <v>153.12834782608695</v>
      </c>
      <c r="L865" s="24">
        <f t="shared" si="206"/>
        <v>13.281540372670809</v>
      </c>
      <c r="M865" s="23">
        <f t="shared" si="216"/>
        <v>6699.8893172875996</v>
      </c>
      <c r="N865" s="24">
        <f t="shared" si="207"/>
        <v>19.92231055900621</v>
      </c>
      <c r="O865" s="23">
        <f t="shared" si="208"/>
        <v>871.66927342262136</v>
      </c>
      <c r="P865" s="42">
        <f t="shared" si="202"/>
        <v>8.5442557075882597</v>
      </c>
      <c r="Q865" s="25"/>
      <c r="R865" s="41">
        <f t="shared" si="203"/>
        <v>10.918206150831159</v>
      </c>
      <c r="S865" s="41"/>
      <c r="T865" s="40">
        <f t="shared" si="204"/>
        <v>0.1072142123212259</v>
      </c>
      <c r="U865" s="15">
        <f t="shared" si="209"/>
        <v>1.0019788302872494</v>
      </c>
      <c r="V865" s="15">
        <f t="shared" si="217"/>
        <v>13.894626708400779</v>
      </c>
      <c r="W865" s="13">
        <f t="shared" si="210"/>
        <v>0.12485082395492353</v>
      </c>
      <c r="X865" s="13">
        <f t="shared" si="211"/>
        <v>-2.7306001405905556E-2</v>
      </c>
      <c r="Y865" s="13">
        <f t="shared" si="212"/>
        <v>0.15215682536082908</v>
      </c>
      <c r="AB865" s="39"/>
      <c r="AC865" s="39"/>
    </row>
    <row r="866" spans="1:29">
      <c r="A866" s="60">
        <v>1942.05</v>
      </c>
      <c r="B866" s="61">
        <f t="shared" si="213"/>
        <v>1942</v>
      </c>
      <c r="C866" s="61">
        <v>5</v>
      </c>
      <c r="D866" s="59">
        <f t="shared" si="214"/>
        <v>15462</v>
      </c>
      <c r="E866" s="26">
        <v>7.93</v>
      </c>
      <c r="F866" s="24">
        <v>0.67</v>
      </c>
      <c r="G866" s="26">
        <v>1</v>
      </c>
      <c r="H866" s="26">
        <v>16.3</v>
      </c>
      <c r="I866" s="24">
        <f t="shared" si="215"/>
        <v>1942.3749999999352</v>
      </c>
      <c r="J866" s="15">
        <f>J862*8/12+J874*4/12</f>
        <v>2.4633333333333334</v>
      </c>
      <c r="K866" s="24">
        <f t="shared" si="205"/>
        <v>152.985754601227</v>
      </c>
      <c r="L866" s="24">
        <f t="shared" si="206"/>
        <v>12.925656441717793</v>
      </c>
      <c r="M866" s="23">
        <f t="shared" si="216"/>
        <v>6740.7788514006479</v>
      </c>
      <c r="N866" s="24">
        <f t="shared" si="207"/>
        <v>19.292024539877303</v>
      </c>
      <c r="O866" s="23">
        <f t="shared" si="208"/>
        <v>850.03516411105272</v>
      </c>
      <c r="P866" s="42">
        <f t="shared" si="202"/>
        <v>8.5061162596960518</v>
      </c>
      <c r="Q866" s="25"/>
      <c r="R866" s="41">
        <f t="shared" si="203"/>
        <v>10.901248386825088</v>
      </c>
      <c r="S866" s="41"/>
      <c r="T866" s="40">
        <f t="shared" si="204"/>
        <v>0.11045791687741957</v>
      </c>
      <c r="U866" s="15">
        <f t="shared" si="209"/>
        <v>1.0019795276548498</v>
      </c>
      <c r="V866" s="15">
        <f t="shared" si="217"/>
        <v>13.751298235990081</v>
      </c>
      <c r="W866" s="13">
        <f t="shared" si="210"/>
        <v>0.12468642324822099</v>
      </c>
      <c r="X866" s="13">
        <f t="shared" si="211"/>
        <v>-2.6182089194104585E-2</v>
      </c>
      <c r="Y866" s="13">
        <f t="shared" si="212"/>
        <v>0.15086851244232558</v>
      </c>
      <c r="AB866" s="39"/>
      <c r="AC866" s="39"/>
    </row>
    <row r="867" spans="1:29">
      <c r="A867" s="60">
        <v>1942.06</v>
      </c>
      <c r="B867" s="61">
        <f t="shared" si="213"/>
        <v>1942</v>
      </c>
      <c r="C867" s="61">
        <v>6</v>
      </c>
      <c r="D867" s="59">
        <f t="shared" si="214"/>
        <v>15493</v>
      </c>
      <c r="E867" s="26">
        <v>8.33</v>
      </c>
      <c r="F867" s="24">
        <v>0.66</v>
      </c>
      <c r="G867" s="26">
        <v>0.98</v>
      </c>
      <c r="H867" s="26">
        <v>16.3</v>
      </c>
      <c r="I867" s="24">
        <f t="shared" si="215"/>
        <v>1942.4583333332685</v>
      </c>
      <c r="J867" s="15">
        <f>J862*7/12+J874*5/12</f>
        <v>2.4641666666666664</v>
      </c>
      <c r="K867" s="24">
        <f t="shared" si="205"/>
        <v>160.70256441717791</v>
      </c>
      <c r="L867" s="24">
        <f t="shared" si="206"/>
        <v>12.732736196319019</v>
      </c>
      <c r="M867" s="23">
        <f t="shared" si="216"/>
        <v>7127.5448510711767</v>
      </c>
      <c r="N867" s="24">
        <f t="shared" si="207"/>
        <v>18.906184049079755</v>
      </c>
      <c r="O867" s="23">
        <f t="shared" si="208"/>
        <v>838.53468836131492</v>
      </c>
      <c r="P867" s="42">
        <f t="shared" si="202"/>
        <v>8.9054569285180545</v>
      </c>
      <c r="Q867" s="25"/>
      <c r="R867" s="41">
        <f t="shared" si="203"/>
        <v>11.442697243987244</v>
      </c>
      <c r="S867" s="41"/>
      <c r="T867" s="40">
        <f t="shared" si="204"/>
        <v>0.10592353761816531</v>
      </c>
      <c r="U867" s="15">
        <f t="shared" si="209"/>
        <v>1.0019802250222902</v>
      </c>
      <c r="V867" s="15">
        <f t="shared" si="217"/>
        <v>13.778519311138311</v>
      </c>
      <c r="W867" s="13">
        <f t="shared" si="210"/>
        <v>0.12158600518883467</v>
      </c>
      <c r="X867" s="13">
        <f t="shared" si="211"/>
        <v>-2.6626851226970838E-2</v>
      </c>
      <c r="Y867" s="13">
        <f t="shared" si="212"/>
        <v>0.14821285641580551</v>
      </c>
      <c r="AB867" s="39"/>
      <c r="AC867" s="39"/>
    </row>
    <row r="868" spans="1:29">
      <c r="A868" s="60">
        <v>1942.07</v>
      </c>
      <c r="B868" s="61">
        <f t="shared" si="213"/>
        <v>1942</v>
      </c>
      <c r="C868" s="61">
        <v>7</v>
      </c>
      <c r="D868" s="59">
        <f t="shared" si="214"/>
        <v>15523</v>
      </c>
      <c r="E868" s="26">
        <v>8.64</v>
      </c>
      <c r="F868" s="24">
        <v>0.64666699999999999</v>
      </c>
      <c r="G868" s="26">
        <v>0.96666700000000005</v>
      </c>
      <c r="H868" s="26">
        <v>16.399999999999999</v>
      </c>
      <c r="I868" s="24">
        <f t="shared" si="215"/>
        <v>1942.5416666666017</v>
      </c>
      <c r="J868" s="15">
        <f>J862*6/12+J874*6/12</f>
        <v>2.4649999999999999</v>
      </c>
      <c r="K868" s="24">
        <f t="shared" si="205"/>
        <v>165.66673170731713</v>
      </c>
      <c r="L868" s="24">
        <f t="shared" si="206"/>
        <v>12.399445415853661</v>
      </c>
      <c r="M868" s="23">
        <f t="shared" si="216"/>
        <v>7393.5463641223932</v>
      </c>
      <c r="N868" s="24">
        <f t="shared" si="207"/>
        <v>18.535250293902443</v>
      </c>
      <c r="O868" s="23">
        <f t="shared" si="208"/>
        <v>827.21033369989595</v>
      </c>
      <c r="P868" s="42">
        <f t="shared" si="202"/>
        <v>9.150488900994743</v>
      </c>
      <c r="Q868" s="25"/>
      <c r="R868" s="41">
        <f t="shared" si="203"/>
        <v>11.784997227682233</v>
      </c>
      <c r="S868" s="41"/>
      <c r="T868" s="40">
        <f t="shared" si="204"/>
        <v>0.10353127198083711</v>
      </c>
      <c r="U868" s="15">
        <f t="shared" si="209"/>
        <v>1.0019809223895706</v>
      </c>
      <c r="V868" s="15">
        <f t="shared" si="217"/>
        <v>13.721622148873653</v>
      </c>
      <c r="W868" s="13">
        <f t="shared" si="210"/>
        <v>0.12034783390632864</v>
      </c>
      <c r="X868" s="13">
        <f t="shared" si="211"/>
        <v>-2.6839001257765949E-2</v>
      </c>
      <c r="Y868" s="13">
        <f t="shared" si="212"/>
        <v>0.14718683516409459</v>
      </c>
      <c r="AB868" s="39"/>
      <c r="AC868" s="39"/>
    </row>
    <row r="869" spans="1:29">
      <c r="A869" s="60">
        <v>1942.08</v>
      </c>
      <c r="B869" s="61">
        <f t="shared" si="213"/>
        <v>1942</v>
      </c>
      <c r="C869" s="61">
        <v>8</v>
      </c>
      <c r="D869" s="59">
        <f t="shared" si="214"/>
        <v>15554</v>
      </c>
      <c r="E869" s="26">
        <v>8.59</v>
      </c>
      <c r="F869" s="24">
        <v>0.63333300000000003</v>
      </c>
      <c r="G869" s="26">
        <v>0.95333299999999999</v>
      </c>
      <c r="H869" s="26">
        <v>16.5</v>
      </c>
      <c r="I869" s="24">
        <f t="shared" si="215"/>
        <v>1942.624999999935</v>
      </c>
      <c r="J869" s="15">
        <f>J862*5/12+J874*7/12</f>
        <v>2.4658333333333338</v>
      </c>
      <c r="K869" s="24">
        <f t="shared" si="205"/>
        <v>163.70978181818182</v>
      </c>
      <c r="L869" s="24">
        <f t="shared" si="206"/>
        <v>12.070175465454547</v>
      </c>
      <c r="M869" s="23">
        <f t="shared" si="216"/>
        <v>7351.0996026561352</v>
      </c>
      <c r="N869" s="24">
        <f t="shared" si="207"/>
        <v>18.168793647272729</v>
      </c>
      <c r="O869" s="23">
        <f t="shared" si="208"/>
        <v>815.83769935960208</v>
      </c>
      <c r="P869" s="42">
        <f t="shared" si="202"/>
        <v>9.0128230475642948</v>
      </c>
      <c r="Q869" s="25"/>
      <c r="R869" s="41">
        <f t="shared" si="203"/>
        <v>11.634971805540616</v>
      </c>
      <c r="S869" s="41"/>
      <c r="T869" s="40">
        <f t="shared" si="204"/>
        <v>0.10656446054631462</v>
      </c>
      <c r="U869" s="15">
        <f t="shared" si="209"/>
        <v>1.0019816197566911</v>
      </c>
      <c r="V869" s="15">
        <f t="shared" si="217"/>
        <v>13.66547753487983</v>
      </c>
      <c r="W869" s="13">
        <f t="shared" si="210"/>
        <v>0.12197623362054455</v>
      </c>
      <c r="X869" s="13">
        <f t="shared" si="211"/>
        <v>-2.6321898240336705E-2</v>
      </c>
      <c r="Y869" s="13">
        <f t="shared" si="212"/>
        <v>0.14829813186088125</v>
      </c>
      <c r="AB869" s="39"/>
      <c r="AC869" s="39"/>
    </row>
    <row r="870" spans="1:29">
      <c r="A870" s="60">
        <v>1942.09</v>
      </c>
      <c r="B870" s="61">
        <f t="shared" si="213"/>
        <v>1942</v>
      </c>
      <c r="C870" s="61">
        <v>9</v>
      </c>
      <c r="D870" s="59">
        <f t="shared" si="214"/>
        <v>15585</v>
      </c>
      <c r="E870" s="26">
        <v>8.68</v>
      </c>
      <c r="F870" s="24">
        <v>0.62</v>
      </c>
      <c r="G870" s="26">
        <v>0.94</v>
      </c>
      <c r="H870" s="26">
        <v>16.5</v>
      </c>
      <c r="I870" s="24">
        <f t="shared" si="215"/>
        <v>1942.7083333332682</v>
      </c>
      <c r="J870" s="15">
        <f>J862*4/12+J874*8/12</f>
        <v>2.4666666666666668</v>
      </c>
      <c r="K870" s="24">
        <f t="shared" si="205"/>
        <v>165.42501818181822</v>
      </c>
      <c r="L870" s="24">
        <f t="shared" si="206"/>
        <v>11.816072727272728</v>
      </c>
      <c r="M870" s="23">
        <f t="shared" si="216"/>
        <v>7472.334268202464</v>
      </c>
      <c r="N870" s="24">
        <f t="shared" si="207"/>
        <v>17.914690909090908</v>
      </c>
      <c r="O870" s="23">
        <f t="shared" si="208"/>
        <v>809.21592305418369</v>
      </c>
      <c r="P870" s="42">
        <f t="shared" si="202"/>
        <v>9.0778298393715033</v>
      </c>
      <c r="Q870" s="25"/>
      <c r="R870" s="41">
        <f t="shared" si="203"/>
        <v>11.745145809200283</v>
      </c>
      <c r="S870" s="41"/>
      <c r="T870" s="40">
        <f t="shared" si="204"/>
        <v>0.10652043750087252</v>
      </c>
      <c r="U870" s="15">
        <f t="shared" si="209"/>
        <v>1.0019823171236515</v>
      </c>
      <c r="V870" s="15">
        <f t="shared" si="217"/>
        <v>13.692557315147566</v>
      </c>
      <c r="W870" s="13">
        <f t="shared" si="210"/>
        <v>0.11889433414901407</v>
      </c>
      <c r="X870" s="13">
        <f t="shared" si="211"/>
        <v>-2.6395550559896619E-2</v>
      </c>
      <c r="Y870" s="13">
        <f t="shared" si="212"/>
        <v>0.14528988470891069</v>
      </c>
      <c r="AB870" s="39"/>
      <c r="AC870" s="39"/>
    </row>
    <row r="871" spans="1:29">
      <c r="A871" s="60">
        <v>1942.1</v>
      </c>
      <c r="B871" s="61">
        <f t="shared" si="213"/>
        <v>1942</v>
      </c>
      <c r="C871" s="61">
        <v>10</v>
      </c>
      <c r="D871" s="59">
        <f t="shared" si="214"/>
        <v>15615</v>
      </c>
      <c r="E871" s="26">
        <v>9.32</v>
      </c>
      <c r="F871" s="24">
        <v>0.61</v>
      </c>
      <c r="G871" s="26">
        <v>0.97</v>
      </c>
      <c r="H871" s="26">
        <v>16.7</v>
      </c>
      <c r="I871" s="24">
        <f t="shared" si="215"/>
        <v>1942.7916666666015</v>
      </c>
      <c r="J871" s="15">
        <f>J862*3/12+J874*9/12</f>
        <v>2.4675000000000002</v>
      </c>
      <c r="K871" s="24">
        <f t="shared" si="205"/>
        <v>175.49504191616768</v>
      </c>
      <c r="L871" s="24">
        <f t="shared" si="206"/>
        <v>11.486263473053894</v>
      </c>
      <c r="M871" s="23">
        <f t="shared" si="216"/>
        <v>7970.4391962501004</v>
      </c>
      <c r="N871" s="24">
        <f t="shared" si="207"/>
        <v>18.265041916167668</v>
      </c>
      <c r="O871" s="23">
        <f t="shared" si="208"/>
        <v>829.54141849384098</v>
      </c>
      <c r="P871" s="42">
        <f t="shared" si="202"/>
        <v>9.5991767493529867</v>
      </c>
      <c r="Q871" s="25"/>
      <c r="R871" s="41">
        <f t="shared" si="203"/>
        <v>12.442152869609721</v>
      </c>
      <c r="S871" s="41"/>
      <c r="T871" s="40">
        <f t="shared" si="204"/>
        <v>0.10252615661656952</v>
      </c>
      <c r="U871" s="15">
        <f t="shared" si="209"/>
        <v>1.0019830144904518</v>
      </c>
      <c r="V871" s="15">
        <f t="shared" si="217"/>
        <v>13.555392517884396</v>
      </c>
      <c r="W871" s="13">
        <f t="shared" si="210"/>
        <v>0.10988817439131737</v>
      </c>
      <c r="X871" s="13">
        <f t="shared" si="211"/>
        <v>-2.5294538636276176E-2</v>
      </c>
      <c r="Y871" s="13">
        <f t="shared" si="212"/>
        <v>0.13518271302759355</v>
      </c>
      <c r="AB871" s="39"/>
      <c r="AC871" s="39"/>
    </row>
    <row r="872" spans="1:29">
      <c r="A872" s="60">
        <v>1942.11</v>
      </c>
      <c r="B872" s="61">
        <f t="shared" si="213"/>
        <v>1942</v>
      </c>
      <c r="C872" s="61">
        <v>11</v>
      </c>
      <c r="D872" s="59">
        <f t="shared" si="214"/>
        <v>15646</v>
      </c>
      <c r="E872" s="26">
        <v>9.4700000000000006</v>
      </c>
      <c r="F872" s="24">
        <v>0.6</v>
      </c>
      <c r="G872" s="26">
        <v>1</v>
      </c>
      <c r="H872" s="26">
        <v>16.8</v>
      </c>
      <c r="I872" s="24">
        <f t="shared" si="215"/>
        <v>1942.8749999999347</v>
      </c>
      <c r="J872" s="15">
        <f>J862*2/12+J874*10/12</f>
        <v>2.4683333333333337</v>
      </c>
      <c r="K872" s="24">
        <f t="shared" si="205"/>
        <v>177.25810714285717</v>
      </c>
      <c r="L872" s="24">
        <f t="shared" si="206"/>
        <v>11.230714285714287</v>
      </c>
      <c r="M872" s="23">
        <f t="shared" si="216"/>
        <v>8093.0174814570946</v>
      </c>
      <c r="N872" s="24">
        <f t="shared" si="207"/>
        <v>18.717857142857145</v>
      </c>
      <c r="O872" s="23">
        <f t="shared" si="208"/>
        <v>854.59529899230142</v>
      </c>
      <c r="P872" s="42">
        <f t="shared" si="202"/>
        <v>9.6613341521716585</v>
      </c>
      <c r="Q872" s="25"/>
      <c r="R872" s="41">
        <f t="shared" si="203"/>
        <v>12.543111801092833</v>
      </c>
      <c r="S872" s="41"/>
      <c r="T872" s="40">
        <f t="shared" si="204"/>
        <v>0.10323139333544548</v>
      </c>
      <c r="U872" s="15">
        <f t="shared" si="209"/>
        <v>1.001983711857092</v>
      </c>
      <c r="V872" s="15">
        <f t="shared" si="217"/>
        <v>13.501426194232602</v>
      </c>
      <c r="W872" s="13">
        <f t="shared" si="210"/>
        <v>0.11218932404266635</v>
      </c>
      <c r="X872" s="13">
        <f t="shared" si="211"/>
        <v>-2.4784204688455325E-2</v>
      </c>
      <c r="Y872" s="13">
        <f t="shared" si="212"/>
        <v>0.13697352873112167</v>
      </c>
      <c r="AB872" s="39"/>
      <c r="AC872" s="39"/>
    </row>
    <row r="873" spans="1:29">
      <c r="A873" s="60">
        <v>1942.12</v>
      </c>
      <c r="B873" s="61">
        <f t="shared" si="213"/>
        <v>1942</v>
      </c>
      <c r="C873" s="61">
        <v>12</v>
      </c>
      <c r="D873" s="59">
        <f t="shared" si="214"/>
        <v>15676</v>
      </c>
      <c r="E873" s="26">
        <v>9.52</v>
      </c>
      <c r="F873" s="24">
        <v>0.59</v>
      </c>
      <c r="G873" s="26">
        <v>1.03</v>
      </c>
      <c r="H873" s="26">
        <v>16.899999999999999</v>
      </c>
      <c r="I873" s="24">
        <f t="shared" si="215"/>
        <v>1942.958333333268</v>
      </c>
      <c r="J873" s="15">
        <f>J862*1/12+J874*11/12</f>
        <v>2.4691666666666667</v>
      </c>
      <c r="K873" s="24">
        <f t="shared" si="205"/>
        <v>177.13959763313611</v>
      </c>
      <c r="L873" s="24">
        <f t="shared" si="206"/>
        <v>10.978189349112428</v>
      </c>
      <c r="M873" s="23">
        <f t="shared" si="216"/>
        <v>8129.3757074911446</v>
      </c>
      <c r="N873" s="24">
        <f t="shared" si="207"/>
        <v>19.165313609467461</v>
      </c>
      <c r="O873" s="23">
        <f t="shared" si="208"/>
        <v>879.54380028528158</v>
      </c>
      <c r="P873" s="42">
        <f t="shared" si="202"/>
        <v>9.6175141032831757</v>
      </c>
      <c r="Q873" s="25"/>
      <c r="R873" s="41">
        <f t="shared" si="203"/>
        <v>12.504872502621099</v>
      </c>
      <c r="S873" s="41"/>
      <c r="T873" s="40">
        <f t="shared" si="204"/>
        <v>0.10508258054935474</v>
      </c>
      <c r="U873" s="15">
        <f t="shared" si="209"/>
        <v>1.0019844092235723</v>
      </c>
      <c r="V873" s="15">
        <f t="shared" si="217"/>
        <v>13.448160558707544</v>
      </c>
      <c r="W873" s="13">
        <f t="shared" si="210"/>
        <v>0.11659991048354068</v>
      </c>
      <c r="X873" s="13">
        <f t="shared" si="211"/>
        <v>-2.4276050828246576E-2</v>
      </c>
      <c r="Y873" s="13">
        <f t="shared" si="212"/>
        <v>0.14087596131178726</v>
      </c>
      <c r="AB873" s="39"/>
      <c r="AC873" s="39"/>
    </row>
    <row r="874" spans="1:29">
      <c r="A874" s="60">
        <v>1943.01</v>
      </c>
      <c r="B874" s="61">
        <f t="shared" si="213"/>
        <v>1943</v>
      </c>
      <c r="C874" s="61">
        <v>1</v>
      </c>
      <c r="D874" s="59">
        <f t="shared" si="214"/>
        <v>15707</v>
      </c>
      <c r="E874" s="26">
        <v>10.09</v>
      </c>
      <c r="F874" s="24">
        <v>0.59</v>
      </c>
      <c r="G874" s="26">
        <v>1.0433300000000001</v>
      </c>
      <c r="H874" s="26">
        <v>16.899999999999999</v>
      </c>
      <c r="I874" s="24">
        <f t="shared" si="215"/>
        <v>1943.0416666666013</v>
      </c>
      <c r="J874" s="15">
        <v>2.4700000000000002</v>
      </c>
      <c r="K874" s="24">
        <f t="shared" si="205"/>
        <v>187.74564497041422</v>
      </c>
      <c r="L874" s="24">
        <f t="shared" si="206"/>
        <v>10.978189349112428</v>
      </c>
      <c r="M874" s="23">
        <f t="shared" si="216"/>
        <v>8658.0982346852888</v>
      </c>
      <c r="N874" s="24">
        <f t="shared" si="207"/>
        <v>19.413346260355034</v>
      </c>
      <c r="O874" s="23">
        <f t="shared" si="208"/>
        <v>895.26795155542152</v>
      </c>
      <c r="P874" s="42">
        <f t="shared" si="202"/>
        <v>10.150534220432082</v>
      </c>
      <c r="Q874" s="25"/>
      <c r="R874" s="41">
        <f t="shared" si="203"/>
        <v>13.213565770538391</v>
      </c>
      <c r="S874" s="41"/>
      <c r="T874" s="40">
        <f t="shared" si="204"/>
        <v>0.10119365235814598</v>
      </c>
      <c r="U874" s="15">
        <f t="shared" si="209"/>
        <v>1.0019851065898928</v>
      </c>
      <c r="V874" s="15">
        <f t="shared" si="217"/>
        <v>13.474847212560325</v>
      </c>
      <c r="W874" s="13">
        <f t="shared" si="210"/>
        <v>0.11109544759668766</v>
      </c>
      <c r="X874" s="13">
        <f t="shared" si="211"/>
        <v>-2.3979650422291221E-2</v>
      </c>
      <c r="Y874" s="13">
        <f t="shared" si="212"/>
        <v>0.13507509801897888</v>
      </c>
      <c r="AB874" s="39"/>
      <c r="AC874" s="39"/>
    </row>
    <row r="875" spans="1:29">
      <c r="A875" s="60">
        <v>1943.02</v>
      </c>
      <c r="B875" s="61">
        <f t="shared" si="213"/>
        <v>1943</v>
      </c>
      <c r="C875" s="61">
        <v>2</v>
      </c>
      <c r="D875" s="59">
        <f t="shared" si="214"/>
        <v>15738</v>
      </c>
      <c r="E875" s="26">
        <v>10.69</v>
      </c>
      <c r="F875" s="24">
        <v>0.59</v>
      </c>
      <c r="G875" s="26">
        <v>1.05667</v>
      </c>
      <c r="H875" s="26">
        <v>16.899999999999999</v>
      </c>
      <c r="I875" s="24">
        <f t="shared" si="215"/>
        <v>1943.1249999999345</v>
      </c>
      <c r="J875" s="15">
        <f>J874*11/12+J886*1/12</f>
        <v>2.4708333333333332</v>
      </c>
      <c r="K875" s="24">
        <f t="shared" si="205"/>
        <v>198.90990532544382</v>
      </c>
      <c r="L875" s="24">
        <f t="shared" si="206"/>
        <v>10.978189349112428</v>
      </c>
      <c r="M875" s="23">
        <f t="shared" si="216"/>
        <v>9215.1397382217801</v>
      </c>
      <c r="N875" s="24">
        <f t="shared" si="207"/>
        <v>19.661564982248525</v>
      </c>
      <c r="O875" s="23">
        <f t="shared" si="208"/>
        <v>910.88509889493071</v>
      </c>
      <c r="P875" s="42">
        <f t="shared" si="202"/>
        <v>10.708982995221268</v>
      </c>
      <c r="Q875" s="25"/>
      <c r="R875" s="41">
        <f t="shared" si="203"/>
        <v>13.952601800590955</v>
      </c>
      <c r="S875" s="41"/>
      <c r="T875" s="40">
        <f t="shared" si="204"/>
        <v>9.7654449052904851E-2</v>
      </c>
      <c r="U875" s="15">
        <f t="shared" si="209"/>
        <v>1.001985803956053</v>
      </c>
      <c r="V875" s="15">
        <f t="shared" si="217"/>
        <v>13.501596220559778</v>
      </c>
      <c r="W875" s="13">
        <f t="shared" si="210"/>
        <v>0.10374760436908259</v>
      </c>
      <c r="X875" s="13">
        <f t="shared" si="211"/>
        <v>-2.3330119465403643E-2</v>
      </c>
      <c r="Y875" s="13">
        <f t="shared" si="212"/>
        <v>0.12707772383448623</v>
      </c>
      <c r="AB875" s="39"/>
      <c r="AC875" s="39"/>
    </row>
    <row r="876" spans="1:29">
      <c r="A876" s="60">
        <v>1943.03</v>
      </c>
      <c r="B876" s="61">
        <f t="shared" si="213"/>
        <v>1943</v>
      </c>
      <c r="C876" s="61">
        <v>3</v>
      </c>
      <c r="D876" s="59">
        <f t="shared" si="214"/>
        <v>15766</v>
      </c>
      <c r="E876" s="26">
        <v>11.07</v>
      </c>
      <c r="F876" s="24">
        <v>0.59</v>
      </c>
      <c r="G876" s="26">
        <v>1.07</v>
      </c>
      <c r="H876" s="26">
        <v>17.2</v>
      </c>
      <c r="I876" s="24">
        <f t="shared" si="215"/>
        <v>1943.2083333332678</v>
      </c>
      <c r="J876" s="15">
        <f>J874*10/12+J886*2/12</f>
        <v>2.4716666666666667</v>
      </c>
      <c r="K876" s="24">
        <f t="shared" si="205"/>
        <v>202.38791860465119</v>
      </c>
      <c r="L876" s="24">
        <f t="shared" si="206"/>
        <v>10.786709302325583</v>
      </c>
      <c r="M876" s="23">
        <f t="shared" si="216"/>
        <v>9417.913942827985</v>
      </c>
      <c r="N876" s="24">
        <f t="shared" si="207"/>
        <v>19.562337209302328</v>
      </c>
      <c r="O876" s="23">
        <f t="shared" si="208"/>
        <v>910.31327179999482</v>
      </c>
      <c r="P876" s="42">
        <f t="shared" si="202"/>
        <v>10.850541744036803</v>
      </c>
      <c r="Q876" s="25"/>
      <c r="R876" s="41">
        <f t="shared" si="203"/>
        <v>14.146459872218625</v>
      </c>
      <c r="S876" s="41"/>
      <c r="T876" s="40">
        <f t="shared" si="204"/>
        <v>9.9055216600679938E-2</v>
      </c>
      <c r="U876" s="15">
        <f t="shared" si="209"/>
        <v>1.0019865013220532</v>
      </c>
      <c r="V876" s="15">
        <f t="shared" si="217"/>
        <v>13.292447143565951</v>
      </c>
      <c r="W876" s="13">
        <f t="shared" si="210"/>
        <v>0.10198223940225404</v>
      </c>
      <c r="X876" s="13">
        <f t="shared" si="211"/>
        <v>-2.1698297281205203E-2</v>
      </c>
      <c r="Y876" s="13">
        <f t="shared" si="212"/>
        <v>0.12368053668345924</v>
      </c>
      <c r="AB876" s="39"/>
      <c r="AC876" s="39"/>
    </row>
    <row r="877" spans="1:29">
      <c r="A877" s="60">
        <v>1943.04</v>
      </c>
      <c r="B877" s="61">
        <f t="shared" si="213"/>
        <v>1943</v>
      </c>
      <c r="C877" s="61">
        <v>4</v>
      </c>
      <c r="D877" s="59">
        <f t="shared" si="214"/>
        <v>15797</v>
      </c>
      <c r="E877" s="26">
        <v>11.44</v>
      </c>
      <c r="F877" s="24">
        <v>0.59</v>
      </c>
      <c r="G877" s="26">
        <v>1.08</v>
      </c>
      <c r="H877" s="26">
        <v>17.399999999999999</v>
      </c>
      <c r="I877" s="24">
        <f t="shared" si="215"/>
        <v>1943.291666666601</v>
      </c>
      <c r="J877" s="15">
        <f>J874*9/12+J886*3/12</f>
        <v>2.4725000000000001</v>
      </c>
      <c r="K877" s="24">
        <f t="shared" si="205"/>
        <v>206.74841379310348</v>
      </c>
      <c r="L877" s="24">
        <f t="shared" si="206"/>
        <v>10.662724137931036</v>
      </c>
      <c r="M877" s="23">
        <f t="shared" si="216"/>
        <v>9662.1733513657182</v>
      </c>
      <c r="N877" s="24">
        <f t="shared" si="207"/>
        <v>19.518206896551728</v>
      </c>
      <c r="O877" s="23">
        <f t="shared" si="208"/>
        <v>912.16321848557482</v>
      </c>
      <c r="P877" s="42">
        <f t="shared" si="202"/>
        <v>11.039227142939689</v>
      </c>
      <c r="Q877" s="25"/>
      <c r="R877" s="41">
        <f t="shared" si="203"/>
        <v>14.400210502607527</v>
      </c>
      <c r="S877" s="41"/>
      <c r="T877" s="40">
        <f t="shared" si="204"/>
        <v>9.8664954260692647E-2</v>
      </c>
      <c r="U877" s="15">
        <f t="shared" si="209"/>
        <v>1.0019871986878939</v>
      </c>
      <c r="V877" s="15">
        <f t="shared" si="217"/>
        <v>13.16576234753491</v>
      </c>
      <c r="W877" s="13">
        <f t="shared" si="210"/>
        <v>9.4147168650394741E-2</v>
      </c>
      <c r="X877" s="13">
        <f t="shared" si="211"/>
        <v>-2.1028564348838708E-2</v>
      </c>
      <c r="Y877" s="13">
        <f t="shared" si="212"/>
        <v>0.11517573299923345</v>
      </c>
      <c r="AB877" s="39"/>
      <c r="AC877" s="39"/>
    </row>
    <row r="878" spans="1:29">
      <c r="A878" s="60">
        <v>1943.05</v>
      </c>
      <c r="B878" s="61">
        <f t="shared" si="213"/>
        <v>1943</v>
      </c>
      <c r="C878" s="61">
        <v>5</v>
      </c>
      <c r="D878" s="59">
        <f t="shared" si="214"/>
        <v>15827</v>
      </c>
      <c r="E878" s="26">
        <v>11.89</v>
      </c>
      <c r="F878" s="24">
        <v>0.59</v>
      </c>
      <c r="G878" s="26">
        <v>1.0900000000000001</v>
      </c>
      <c r="H878" s="26">
        <v>17.5</v>
      </c>
      <c r="I878" s="24">
        <f t="shared" si="215"/>
        <v>1943.3749999999343</v>
      </c>
      <c r="J878" s="15">
        <f>J874*8/12+J886*4/12</f>
        <v>2.4733333333333336</v>
      </c>
      <c r="K878" s="24">
        <f t="shared" si="205"/>
        <v>213.65310857142859</v>
      </c>
      <c r="L878" s="24">
        <f t="shared" si="206"/>
        <v>10.601794285714286</v>
      </c>
      <c r="M878" s="23">
        <f t="shared" si="216"/>
        <v>10026.145780583123</v>
      </c>
      <c r="N878" s="24">
        <f t="shared" si="207"/>
        <v>19.586365714285716</v>
      </c>
      <c r="O878" s="23">
        <f t="shared" si="208"/>
        <v>919.13363337557644</v>
      </c>
      <c r="P878" s="42">
        <f t="shared" si="202"/>
        <v>11.36221580061369</v>
      </c>
      <c r="Q878" s="25"/>
      <c r="R878" s="41">
        <f t="shared" si="203"/>
        <v>14.827344489187841</v>
      </c>
      <c r="S878" s="41"/>
      <c r="T878" s="40">
        <f t="shared" si="204"/>
        <v>9.6673607448530624E-2</v>
      </c>
      <c r="U878" s="15">
        <f t="shared" si="209"/>
        <v>1.0019878960535744</v>
      </c>
      <c r="V878" s="15">
        <f t="shared" si="217"/>
        <v>13.11654290272164</v>
      </c>
      <c r="W878" s="13">
        <f t="shared" si="210"/>
        <v>9.0788774874241529E-2</v>
      </c>
      <c r="X878" s="13">
        <f t="shared" si="211"/>
        <v>-2.2651444214162098E-2</v>
      </c>
      <c r="Y878" s="13">
        <f t="shared" si="212"/>
        <v>0.11344021908840363</v>
      </c>
      <c r="AB878" s="39"/>
      <c r="AC878" s="39"/>
    </row>
    <row r="879" spans="1:29">
      <c r="A879" s="60">
        <v>1943.06</v>
      </c>
      <c r="B879" s="61">
        <f t="shared" si="213"/>
        <v>1943</v>
      </c>
      <c r="C879" s="61">
        <v>6</v>
      </c>
      <c r="D879" s="59">
        <f t="shared" si="214"/>
        <v>15858</v>
      </c>
      <c r="E879" s="26">
        <v>12.1</v>
      </c>
      <c r="F879" s="24">
        <v>0.59</v>
      </c>
      <c r="G879" s="26">
        <v>1.1000000000000001</v>
      </c>
      <c r="H879" s="26">
        <v>17.5</v>
      </c>
      <c r="I879" s="24">
        <f t="shared" si="215"/>
        <v>1943.4583333332675</v>
      </c>
      <c r="J879" s="15">
        <f>J874*7/12+J886*5/12</f>
        <v>2.4741666666666671</v>
      </c>
      <c r="K879" s="24">
        <f t="shared" si="205"/>
        <v>217.42662857142858</v>
      </c>
      <c r="L879" s="24">
        <f t="shared" si="206"/>
        <v>10.601794285714286</v>
      </c>
      <c r="M879" s="23">
        <f t="shared" si="216"/>
        <v>10244.685964053922</v>
      </c>
      <c r="N879" s="24">
        <f t="shared" si="207"/>
        <v>19.766057142857147</v>
      </c>
      <c r="O879" s="23">
        <f t="shared" si="208"/>
        <v>931.33508764126577</v>
      </c>
      <c r="P879" s="42">
        <f t="shared" si="202"/>
        <v>11.51674478645123</v>
      </c>
      <c r="Q879" s="25"/>
      <c r="R879" s="41">
        <f t="shared" si="203"/>
        <v>15.03377562080253</v>
      </c>
      <c r="S879" s="41"/>
      <c r="T879" s="40">
        <f t="shared" si="204"/>
        <v>9.4667767857563784E-2</v>
      </c>
      <c r="U879" s="15">
        <f t="shared" si="209"/>
        <v>1.0019885934190949</v>
      </c>
      <c r="V879" s="15">
        <f t="shared" si="217"/>
        <v>13.142617226594501</v>
      </c>
      <c r="W879" s="13">
        <f t="shared" si="210"/>
        <v>8.4604209985769341E-2</v>
      </c>
      <c r="X879" s="13">
        <f t="shared" si="211"/>
        <v>-2.3462326496268671E-2</v>
      </c>
      <c r="Y879" s="13">
        <f t="shared" si="212"/>
        <v>0.10806653648203801</v>
      </c>
      <c r="AB879" s="39"/>
      <c r="AC879" s="39"/>
    </row>
    <row r="880" spans="1:29">
      <c r="A880" s="60">
        <v>1943.07</v>
      </c>
      <c r="B880" s="61">
        <f t="shared" si="213"/>
        <v>1943</v>
      </c>
      <c r="C880" s="61">
        <v>7</v>
      </c>
      <c r="D880" s="59">
        <f t="shared" si="214"/>
        <v>15888</v>
      </c>
      <c r="E880" s="26">
        <v>12.35</v>
      </c>
      <c r="F880" s="24">
        <v>0.593333</v>
      </c>
      <c r="G880" s="26">
        <v>1.0933299999999999</v>
      </c>
      <c r="H880" s="26">
        <v>17.399999999999999</v>
      </c>
      <c r="I880" s="24">
        <f t="shared" si="215"/>
        <v>1943.5416666666008</v>
      </c>
      <c r="J880" s="15">
        <f>J874*6/12+J886*6/12</f>
        <v>2.4750000000000001</v>
      </c>
      <c r="K880" s="24">
        <f t="shared" si="205"/>
        <v>223.19431034482761</v>
      </c>
      <c r="L880" s="24">
        <f t="shared" si="206"/>
        <v>10.722959493103449</v>
      </c>
      <c r="M880" s="23">
        <f t="shared" si="216"/>
        <v>10558.550622713528</v>
      </c>
      <c r="N880" s="24">
        <f t="shared" si="207"/>
        <v>19.759112172413797</v>
      </c>
      <c r="O880" s="23">
        <f t="shared" si="208"/>
        <v>934.73523500658973</v>
      </c>
      <c r="P880" s="42">
        <f t="shared" si="202"/>
        <v>11.774213341781655</v>
      </c>
      <c r="Q880" s="25"/>
      <c r="R880" s="41">
        <f t="shared" si="203"/>
        <v>15.373683748422993</v>
      </c>
      <c r="S880" s="41"/>
      <c r="T880" s="40">
        <f t="shared" si="204"/>
        <v>8.897387762529993E-2</v>
      </c>
      <c r="U880" s="15">
        <f t="shared" si="209"/>
        <v>1.0019892907844554</v>
      </c>
      <c r="V880" s="15">
        <f t="shared" si="217"/>
        <v>13.244435034633181</v>
      </c>
      <c r="W880" s="13">
        <f t="shared" si="210"/>
        <v>8.3387900587165387E-2</v>
      </c>
      <c r="X880" s="13">
        <f t="shared" si="211"/>
        <v>-2.2466967654152681E-2</v>
      </c>
      <c r="Y880" s="13">
        <f t="shared" si="212"/>
        <v>0.10585486824131807</v>
      </c>
      <c r="AB880" s="39"/>
      <c r="AC880" s="39"/>
    </row>
    <row r="881" spans="1:29">
      <c r="A881" s="60">
        <v>1943.08</v>
      </c>
      <c r="B881" s="61">
        <f t="shared" si="213"/>
        <v>1943</v>
      </c>
      <c r="C881" s="61">
        <v>8</v>
      </c>
      <c r="D881" s="59">
        <f t="shared" si="214"/>
        <v>15919</v>
      </c>
      <c r="E881" s="26">
        <v>11.74</v>
      </c>
      <c r="F881" s="24">
        <v>0.59666699999999995</v>
      </c>
      <c r="G881" s="26">
        <v>1.08667</v>
      </c>
      <c r="H881" s="26">
        <v>17.3</v>
      </c>
      <c r="I881" s="24">
        <f t="shared" si="215"/>
        <v>1943.6249999999341</v>
      </c>
      <c r="J881" s="15">
        <f>J874*5/12+J886*7/12</f>
        <v>2.4758333333333331</v>
      </c>
      <c r="K881" s="24">
        <f t="shared" si="205"/>
        <v>213.39655491329484</v>
      </c>
      <c r="L881" s="24">
        <f t="shared" si="206"/>
        <v>10.845543631213872</v>
      </c>
      <c r="M881" s="23">
        <f t="shared" si="216"/>
        <v>10137.80814001925</v>
      </c>
      <c r="N881" s="24">
        <f t="shared" si="207"/>
        <v>19.752268682080928</v>
      </c>
      <c r="O881" s="23">
        <f t="shared" si="208"/>
        <v>938.36899246292319</v>
      </c>
      <c r="P881" s="42">
        <f t="shared" si="202"/>
        <v>11.210545904158964</v>
      </c>
      <c r="Q881" s="25"/>
      <c r="R881" s="41">
        <f t="shared" si="203"/>
        <v>14.645291104906283</v>
      </c>
      <c r="S881" s="41"/>
      <c r="T881" s="40">
        <f t="shared" si="204"/>
        <v>9.1861500047827879E-2</v>
      </c>
      <c r="U881" s="15">
        <f t="shared" si="209"/>
        <v>1.0019899881496559</v>
      </c>
      <c r="V881" s="15">
        <f t="shared" si="217"/>
        <v>13.347491790124645</v>
      </c>
      <c r="W881" s="13">
        <f t="shared" si="210"/>
        <v>8.8370802794813796E-2</v>
      </c>
      <c r="X881" s="13">
        <f t="shared" si="211"/>
        <v>-2.3517423096650725E-2</v>
      </c>
      <c r="Y881" s="13">
        <f t="shared" si="212"/>
        <v>0.11188822589146452</v>
      </c>
      <c r="AB881" s="39"/>
      <c r="AC881" s="39"/>
    </row>
    <row r="882" spans="1:29">
      <c r="A882" s="60">
        <v>1943.09</v>
      </c>
      <c r="B882" s="61">
        <f t="shared" si="213"/>
        <v>1943</v>
      </c>
      <c r="C882" s="61">
        <v>9</v>
      </c>
      <c r="D882" s="59">
        <f t="shared" si="214"/>
        <v>15950</v>
      </c>
      <c r="E882" s="26">
        <v>11.99</v>
      </c>
      <c r="F882" s="24">
        <v>0.6</v>
      </c>
      <c r="G882" s="26">
        <v>1.08</v>
      </c>
      <c r="H882" s="26">
        <v>17.399999999999999</v>
      </c>
      <c r="I882" s="24">
        <f t="shared" si="215"/>
        <v>1943.7083333332673</v>
      </c>
      <c r="J882" s="15">
        <f>J874*4/12+J886*8/12</f>
        <v>2.4766666666666666</v>
      </c>
      <c r="K882" s="24">
        <f t="shared" si="205"/>
        <v>216.68824137931037</v>
      </c>
      <c r="L882" s="24">
        <f t="shared" si="206"/>
        <v>10.843448275862071</v>
      </c>
      <c r="M882" s="23">
        <f t="shared" si="216"/>
        <v>10337.114164663932</v>
      </c>
      <c r="N882" s="24">
        <f t="shared" si="207"/>
        <v>19.518206896551728</v>
      </c>
      <c r="O882" s="23">
        <f t="shared" si="208"/>
        <v>931.11620499057938</v>
      </c>
      <c r="P882" s="42">
        <f t="shared" si="202"/>
        <v>11.336281939610283</v>
      </c>
      <c r="Q882" s="25"/>
      <c r="R882" s="41">
        <f t="shared" si="203"/>
        <v>14.816447618832886</v>
      </c>
      <c r="S882" s="41"/>
      <c r="T882" s="40">
        <f t="shared" si="204"/>
        <v>9.1456132605392371E-2</v>
      </c>
      <c r="U882" s="15">
        <f t="shared" si="209"/>
        <v>1.0019906855146967</v>
      </c>
      <c r="V882" s="15">
        <f t="shared" si="217"/>
        <v>13.297190766243276</v>
      </c>
      <c r="W882" s="13">
        <f t="shared" si="210"/>
        <v>8.1708159362284372E-2</v>
      </c>
      <c r="X882" s="13">
        <f t="shared" si="211"/>
        <v>-2.2238596143089873E-2</v>
      </c>
      <c r="Y882" s="13">
        <f t="shared" si="212"/>
        <v>0.10394675550537424</v>
      </c>
      <c r="AB882" s="39"/>
      <c r="AC882" s="39"/>
    </row>
    <row r="883" spans="1:29">
      <c r="A883" s="60">
        <v>1943.1</v>
      </c>
      <c r="B883" s="61">
        <f t="shared" si="213"/>
        <v>1943</v>
      </c>
      <c r="C883" s="61">
        <v>10</v>
      </c>
      <c r="D883" s="59">
        <f t="shared" si="214"/>
        <v>15980</v>
      </c>
      <c r="E883" s="26">
        <v>11.88</v>
      </c>
      <c r="F883" s="24">
        <v>0.60333300000000001</v>
      </c>
      <c r="G883" s="26">
        <v>1.0333300000000001</v>
      </c>
      <c r="H883" s="26">
        <v>17.399999999999999</v>
      </c>
      <c r="I883" s="24">
        <f t="shared" si="215"/>
        <v>1943.7916666666006</v>
      </c>
      <c r="J883" s="15">
        <f>J874*3/12+J886*9/12</f>
        <v>2.4775</v>
      </c>
      <c r="K883" s="24">
        <f t="shared" si="205"/>
        <v>214.70027586206902</v>
      </c>
      <c r="L883" s="24">
        <f t="shared" si="206"/>
        <v>10.903683631034486</v>
      </c>
      <c r="M883" s="23">
        <f t="shared" si="216"/>
        <v>10285.624947281065</v>
      </c>
      <c r="N883" s="24">
        <f t="shared" si="207"/>
        <v>18.67476734482759</v>
      </c>
      <c r="O883" s="23">
        <f t="shared" si="208"/>
        <v>894.65023794393448</v>
      </c>
      <c r="P883" s="42">
        <f t="shared" si="202"/>
        <v>11.187335503326031</v>
      </c>
      <c r="Q883" s="25"/>
      <c r="R883" s="41">
        <f t="shared" si="203"/>
        <v>14.629987013874135</v>
      </c>
      <c r="S883" s="41"/>
      <c r="T883" s="40">
        <f t="shared" si="204"/>
        <v>9.2622244629765954E-2</v>
      </c>
      <c r="U883" s="15">
        <f t="shared" si="209"/>
        <v>1.0019913828795777</v>
      </c>
      <c r="V883" s="15">
        <f t="shared" si="217"/>
        <v>13.323661291287795</v>
      </c>
      <c r="W883" s="13">
        <f t="shared" si="210"/>
        <v>8.5596312240796113E-2</v>
      </c>
      <c r="X883" s="13">
        <f t="shared" si="211"/>
        <v>-2.0793521082683286E-2</v>
      </c>
      <c r="Y883" s="13">
        <f t="shared" si="212"/>
        <v>0.1063898333234794</v>
      </c>
      <c r="AB883" s="39"/>
      <c r="AC883" s="39"/>
    </row>
    <row r="884" spans="1:29">
      <c r="A884" s="60">
        <v>1943.11</v>
      </c>
      <c r="B884" s="61">
        <f t="shared" si="213"/>
        <v>1943</v>
      </c>
      <c r="C884" s="61">
        <v>11</v>
      </c>
      <c r="D884" s="59">
        <f t="shared" si="214"/>
        <v>16011</v>
      </c>
      <c r="E884" s="26">
        <v>11.33</v>
      </c>
      <c r="F884" s="24">
        <v>0.60666699999999996</v>
      </c>
      <c r="G884" s="26">
        <v>0.98666699999999996</v>
      </c>
      <c r="H884" s="26">
        <v>17.399999999999999</v>
      </c>
      <c r="I884" s="24">
        <f t="shared" si="215"/>
        <v>1943.8749999999338</v>
      </c>
      <c r="J884" s="15">
        <f>J874*2/12+J886*10/12</f>
        <v>2.4783333333333335</v>
      </c>
      <c r="K884" s="24">
        <f t="shared" si="205"/>
        <v>204.7604482758621</v>
      </c>
      <c r="L884" s="24">
        <f t="shared" si="206"/>
        <v>10.96393705862069</v>
      </c>
      <c r="M884" s="23">
        <f t="shared" si="216"/>
        <v>9853.2092947686979</v>
      </c>
      <c r="N884" s="24">
        <f t="shared" si="207"/>
        <v>17.831454300000004</v>
      </c>
      <c r="O884" s="23">
        <f t="shared" si="208"/>
        <v>858.06147001249315</v>
      </c>
      <c r="P884" s="42">
        <f t="shared" si="202"/>
        <v>10.631033673001417</v>
      </c>
      <c r="Q884" s="25"/>
      <c r="R884" s="41">
        <f t="shared" si="203"/>
        <v>13.915069560218244</v>
      </c>
      <c r="S884" s="41"/>
      <c r="T884" s="40">
        <f t="shared" si="204"/>
        <v>9.7291352451369925E-2</v>
      </c>
      <c r="U884" s="15">
        <f t="shared" si="209"/>
        <v>1.0019920802442988</v>
      </c>
      <c r="V884" s="15">
        <f t="shared" si="217"/>
        <v>13.350193802276557</v>
      </c>
      <c r="W884" s="13">
        <f t="shared" si="210"/>
        <v>9.3595732603532378E-2</v>
      </c>
      <c r="X884" s="13">
        <f t="shared" si="211"/>
        <v>-2.0578290515885667E-2</v>
      </c>
      <c r="Y884" s="13">
        <f t="shared" si="212"/>
        <v>0.11417402311941804</v>
      </c>
      <c r="AB884" s="39"/>
      <c r="AC884" s="39"/>
    </row>
    <row r="885" spans="1:29">
      <c r="A885" s="60">
        <v>1943.12</v>
      </c>
      <c r="B885" s="61">
        <f t="shared" si="213"/>
        <v>1943</v>
      </c>
      <c r="C885" s="61">
        <v>12</v>
      </c>
      <c r="D885" s="59">
        <f t="shared" si="214"/>
        <v>16041</v>
      </c>
      <c r="E885" s="26">
        <v>11.48</v>
      </c>
      <c r="F885" s="24">
        <v>0.61</v>
      </c>
      <c r="G885" s="26">
        <v>0.94</v>
      </c>
      <c r="H885" s="26">
        <v>17.399999999999999</v>
      </c>
      <c r="I885" s="24">
        <f t="shared" si="215"/>
        <v>1943.9583333332671</v>
      </c>
      <c r="J885" s="15">
        <f>J874*1/12+J886*11/12</f>
        <v>2.479166666666667</v>
      </c>
      <c r="K885" s="24">
        <f t="shared" si="205"/>
        <v>207.47131034482766</v>
      </c>
      <c r="L885" s="24">
        <f t="shared" si="206"/>
        <v>11.024172413793105</v>
      </c>
      <c r="M885" s="23">
        <f t="shared" si="216"/>
        <v>10027.865328899272</v>
      </c>
      <c r="N885" s="24">
        <f t="shared" si="207"/>
        <v>16.988068965517243</v>
      </c>
      <c r="O885" s="23">
        <f t="shared" si="208"/>
        <v>821.09698686109004</v>
      </c>
      <c r="P885" s="42">
        <f t="shared" si="202"/>
        <v>10.73736031604107</v>
      </c>
      <c r="Q885" s="25"/>
      <c r="R885" s="41">
        <f t="shared" si="203"/>
        <v>14.068001177874832</v>
      </c>
      <c r="S885" s="41"/>
      <c r="T885" s="40">
        <f t="shared" si="204"/>
        <v>9.6351548668495671E-2</v>
      </c>
      <c r="U885" s="15">
        <f t="shared" si="209"/>
        <v>1.0019927776088597</v>
      </c>
      <c r="V885" s="15">
        <f t="shared" si="217"/>
        <v>13.376788459607631</v>
      </c>
      <c r="W885" s="13">
        <f t="shared" si="210"/>
        <v>9.3668303002424791E-2</v>
      </c>
      <c r="X885" s="13">
        <f t="shared" si="211"/>
        <v>-1.9788936567351478E-2</v>
      </c>
      <c r="Y885" s="13">
        <f t="shared" si="212"/>
        <v>0.11345723956977627</v>
      </c>
      <c r="AB885" s="39"/>
      <c r="AC885" s="39"/>
    </row>
    <row r="886" spans="1:29">
      <c r="A886" s="60">
        <v>1944.01</v>
      </c>
      <c r="B886" s="61">
        <f t="shared" si="213"/>
        <v>1944</v>
      </c>
      <c r="C886" s="61">
        <v>1</v>
      </c>
      <c r="D886" s="59">
        <f t="shared" si="214"/>
        <v>16072</v>
      </c>
      <c r="E886" s="26">
        <v>11.85</v>
      </c>
      <c r="F886" s="24">
        <v>0.61333300000000002</v>
      </c>
      <c r="G886" s="26">
        <v>0.93666700000000003</v>
      </c>
      <c r="H886" s="26">
        <v>17.399999999999999</v>
      </c>
      <c r="I886" s="24">
        <f t="shared" si="215"/>
        <v>1944.0416666666003</v>
      </c>
      <c r="J886" s="15">
        <v>2.48</v>
      </c>
      <c r="K886" s="24">
        <f t="shared" si="205"/>
        <v>214.15810344827588</v>
      </c>
      <c r="L886" s="24">
        <f t="shared" si="206"/>
        <v>11.084407768965519</v>
      </c>
      <c r="M886" s="23">
        <f t="shared" si="216"/>
        <v>10395.708990238429</v>
      </c>
      <c r="N886" s="24">
        <f t="shared" si="207"/>
        <v>16.92783361034483</v>
      </c>
      <c r="O886" s="23">
        <f t="shared" si="208"/>
        <v>821.71456141431725</v>
      </c>
      <c r="P886" s="42">
        <f t="shared" si="202"/>
        <v>11.052412763977468</v>
      </c>
      <c r="Q886" s="25"/>
      <c r="R886" s="41">
        <f t="shared" si="203"/>
        <v>14.494846472285829</v>
      </c>
      <c r="S886" s="41"/>
      <c r="T886" s="40">
        <f t="shared" si="204"/>
        <v>9.3688437178742895E-2</v>
      </c>
      <c r="U886" s="15">
        <f t="shared" si="209"/>
        <v>1.0028721608445137</v>
      </c>
      <c r="V886" s="15">
        <f t="shared" si="217"/>
        <v>13.403445424128391</v>
      </c>
      <c r="W886" s="13">
        <f t="shared" si="210"/>
        <v>9.2989031993344629E-2</v>
      </c>
      <c r="X886" s="13">
        <f t="shared" si="211"/>
        <v>-1.8831791717297874E-2</v>
      </c>
      <c r="Y886" s="13">
        <f t="shared" si="212"/>
        <v>0.1118208237106425</v>
      </c>
      <c r="AB886" s="39"/>
      <c r="AC886" s="39"/>
    </row>
    <row r="887" spans="1:29">
      <c r="A887" s="60">
        <v>1944.02</v>
      </c>
      <c r="B887" s="61">
        <f t="shared" si="213"/>
        <v>1944</v>
      </c>
      <c r="C887" s="61">
        <v>2</v>
      </c>
      <c r="D887" s="59">
        <f t="shared" si="214"/>
        <v>16103</v>
      </c>
      <c r="E887" s="26">
        <v>11.77</v>
      </c>
      <c r="F887" s="24">
        <v>0.61666699999999997</v>
      </c>
      <c r="G887" s="26">
        <v>0.93333299999999997</v>
      </c>
      <c r="H887" s="26">
        <v>17.399999999999999</v>
      </c>
      <c r="I887" s="24">
        <f t="shared" si="215"/>
        <v>1944.1249999999336</v>
      </c>
      <c r="J887" s="15">
        <f>J886*11/12+J898*1/12</f>
        <v>2.4708333333333332</v>
      </c>
      <c r="K887" s="24">
        <f t="shared" si="205"/>
        <v>212.71231034482761</v>
      </c>
      <c r="L887" s="24">
        <f t="shared" si="206"/>
        <v>11.144661196551727</v>
      </c>
      <c r="M887" s="23">
        <f t="shared" si="216"/>
        <v>10370.609201527139</v>
      </c>
      <c r="N887" s="24">
        <f t="shared" si="207"/>
        <v>16.867580182758626</v>
      </c>
      <c r="O887" s="23">
        <f t="shared" si="208"/>
        <v>822.36463873312914</v>
      </c>
      <c r="P887" s="42">
        <f t="shared" si="202"/>
        <v>10.94791888772472</v>
      </c>
      <c r="Q887" s="25"/>
      <c r="R887" s="41">
        <f t="shared" si="203"/>
        <v>14.372484109547695</v>
      </c>
      <c r="S887" s="41"/>
      <c r="T887" s="40">
        <f t="shared" si="204"/>
        <v>9.3868115119619969E-2</v>
      </c>
      <c r="U887" s="15">
        <f t="shared" si="209"/>
        <v>1.0028648755994189</v>
      </c>
      <c r="V887" s="15">
        <f t="shared" si="217"/>
        <v>13.441942275257148</v>
      </c>
      <c r="W887" s="13">
        <f t="shared" si="210"/>
        <v>9.6146841260784877E-2</v>
      </c>
      <c r="X887" s="13">
        <f t="shared" si="211"/>
        <v>-1.8824624324006334E-2</v>
      </c>
      <c r="Y887" s="13">
        <f t="shared" si="212"/>
        <v>0.11497146558479121</v>
      </c>
      <c r="AB887" s="39"/>
      <c r="AC887" s="39"/>
    </row>
    <row r="888" spans="1:29">
      <c r="A888" s="60">
        <v>1944.03</v>
      </c>
      <c r="B888" s="61">
        <f t="shared" si="213"/>
        <v>1944</v>
      </c>
      <c r="C888" s="61">
        <v>3</v>
      </c>
      <c r="D888" s="59">
        <f t="shared" si="214"/>
        <v>16132</v>
      </c>
      <c r="E888" s="26">
        <v>12.1</v>
      </c>
      <c r="F888" s="24">
        <v>0.62</v>
      </c>
      <c r="G888" s="26">
        <v>0.93</v>
      </c>
      <c r="H888" s="26">
        <v>17.399999999999999</v>
      </c>
      <c r="I888" s="24">
        <f t="shared" si="215"/>
        <v>1944.2083333332669</v>
      </c>
      <c r="J888" s="15">
        <f>J886*10/12+J898*2/12</f>
        <v>2.4616666666666669</v>
      </c>
      <c r="K888" s="24">
        <f t="shared" si="205"/>
        <v>218.67620689655178</v>
      </c>
      <c r="L888" s="24">
        <f t="shared" si="206"/>
        <v>11.20489655172414</v>
      </c>
      <c r="M888" s="23">
        <f t="shared" si="216"/>
        <v>10706.897718540695</v>
      </c>
      <c r="N888" s="24">
        <f t="shared" si="207"/>
        <v>16.80734482758621</v>
      </c>
      <c r="O888" s="23">
        <f t="shared" si="208"/>
        <v>822.92684944155747</v>
      </c>
      <c r="P888" s="42">
        <f t="shared" si="202"/>
        <v>11.224693196180679</v>
      </c>
      <c r="Q888" s="25"/>
      <c r="R888" s="41">
        <f t="shared" si="203"/>
        <v>14.749564229990975</v>
      </c>
      <c r="S888" s="41"/>
      <c r="T888" s="40">
        <f t="shared" si="204"/>
        <v>9.1707515562675618E-2</v>
      </c>
      <c r="U888" s="15">
        <f t="shared" si="209"/>
        <v>1.0028575905674066</v>
      </c>
      <c r="V888" s="15">
        <f t="shared" si="217"/>
        <v>13.480451767690329</v>
      </c>
      <c r="W888" s="13">
        <f t="shared" si="210"/>
        <v>9.5446051039833169E-2</v>
      </c>
      <c r="X888" s="13">
        <f t="shared" si="211"/>
        <v>-1.8042465139279096E-2</v>
      </c>
      <c r="Y888" s="13">
        <f t="shared" si="212"/>
        <v>0.11348851617911226</v>
      </c>
      <c r="AB888" s="39"/>
      <c r="AC888" s="39"/>
    </row>
    <row r="889" spans="1:29">
      <c r="A889" s="60">
        <v>1944.04</v>
      </c>
      <c r="B889" s="61">
        <f t="shared" si="213"/>
        <v>1944</v>
      </c>
      <c r="C889" s="61">
        <v>4</v>
      </c>
      <c r="D889" s="59">
        <f t="shared" si="214"/>
        <v>16163</v>
      </c>
      <c r="E889" s="26">
        <v>11.89</v>
      </c>
      <c r="F889" s="24">
        <v>0.62333300000000003</v>
      </c>
      <c r="G889" s="26">
        <v>0.92666700000000002</v>
      </c>
      <c r="H889" s="26">
        <v>17.5</v>
      </c>
      <c r="I889" s="24">
        <f t="shared" si="215"/>
        <v>1944.2916666666001</v>
      </c>
      <c r="J889" s="15">
        <f>J886*9/12+J898*3/12</f>
        <v>2.4525000000000001</v>
      </c>
      <c r="K889" s="24">
        <f t="shared" si="205"/>
        <v>213.65310857142859</v>
      </c>
      <c r="L889" s="24">
        <f t="shared" si="206"/>
        <v>11.20075972457143</v>
      </c>
      <c r="M889" s="23">
        <f t="shared" si="216"/>
        <v>10506.656374392524</v>
      </c>
      <c r="N889" s="24">
        <f t="shared" si="207"/>
        <v>16.651411704000004</v>
      </c>
      <c r="O889" s="23">
        <f t="shared" si="208"/>
        <v>818.85380508740104</v>
      </c>
      <c r="P889" s="42">
        <f t="shared" si="202"/>
        <v>10.938275188239395</v>
      </c>
      <c r="Q889" s="25"/>
      <c r="R889" s="41">
        <f t="shared" si="203"/>
        <v>14.387983948343413</v>
      </c>
      <c r="S889" s="41"/>
      <c r="T889" s="40">
        <f t="shared" si="204"/>
        <v>9.4720823089111048E-2</v>
      </c>
      <c r="U889" s="15">
        <f t="shared" si="209"/>
        <v>1.0028503057486233</v>
      </c>
      <c r="V889" s="15">
        <f t="shared" si="217"/>
        <v>13.44172210305174</v>
      </c>
      <c r="W889" s="13">
        <f t="shared" si="210"/>
        <v>0.10271387995294945</v>
      </c>
      <c r="X889" s="13">
        <f t="shared" si="211"/>
        <v>-1.6506789364159613E-2</v>
      </c>
      <c r="Y889" s="13">
        <f t="shared" si="212"/>
        <v>0.11922066931710906</v>
      </c>
      <c r="AB889" s="39"/>
      <c r="AC889" s="39"/>
    </row>
    <row r="890" spans="1:29">
      <c r="A890" s="60">
        <v>1944.05</v>
      </c>
      <c r="B890" s="61">
        <f t="shared" si="213"/>
        <v>1944</v>
      </c>
      <c r="C890" s="61">
        <v>5</v>
      </c>
      <c r="D890" s="59">
        <f t="shared" si="214"/>
        <v>16193</v>
      </c>
      <c r="E890" s="26">
        <v>12.1</v>
      </c>
      <c r="F890" s="24">
        <v>0.62666699999999997</v>
      </c>
      <c r="G890" s="26">
        <v>0.92333299999999996</v>
      </c>
      <c r="H890" s="26">
        <v>17.5</v>
      </c>
      <c r="I890" s="24">
        <f t="shared" si="215"/>
        <v>1944.3749999999334</v>
      </c>
      <c r="J890" s="15">
        <f>J886*8/12+J898*4/12</f>
        <v>2.4433333333333334</v>
      </c>
      <c r="K890" s="24">
        <f t="shared" si="205"/>
        <v>217.42662857142858</v>
      </c>
      <c r="L890" s="24">
        <f t="shared" si="206"/>
        <v>11.260668846857143</v>
      </c>
      <c r="M890" s="23">
        <f t="shared" si="216"/>
        <v>10738.370341967799</v>
      </c>
      <c r="N890" s="24">
        <f t="shared" si="207"/>
        <v>16.591502581714288</v>
      </c>
      <c r="O890" s="23">
        <f t="shared" si="208"/>
        <v>819.42906636034331</v>
      </c>
      <c r="P890" s="42">
        <f t="shared" si="202"/>
        <v>11.103736936792616</v>
      </c>
      <c r="Q890" s="25"/>
      <c r="R890" s="41">
        <f t="shared" si="203"/>
        <v>14.620020758909016</v>
      </c>
      <c r="S890" s="41"/>
      <c r="T890" s="40">
        <f t="shared" si="204"/>
        <v>9.3450168289046245E-2</v>
      </c>
      <c r="U890" s="15">
        <f t="shared" si="209"/>
        <v>1.0028430211432164</v>
      </c>
      <c r="V890" s="15">
        <f t="shared" si="217"/>
        <v>13.480035120833465</v>
      </c>
      <c r="W890" s="13">
        <f t="shared" si="210"/>
        <v>0.10466931871305518</v>
      </c>
      <c r="X890" s="13">
        <f t="shared" si="211"/>
        <v>-1.7660681040923332E-2</v>
      </c>
      <c r="Y890" s="13">
        <f t="shared" si="212"/>
        <v>0.12232999975397851</v>
      </c>
      <c r="AB890" s="39"/>
      <c r="AC890" s="39"/>
    </row>
    <row r="891" spans="1:29">
      <c r="A891" s="60">
        <v>1944.06</v>
      </c>
      <c r="B891" s="61">
        <f t="shared" si="213"/>
        <v>1944</v>
      </c>
      <c r="C891" s="61">
        <v>6</v>
      </c>
      <c r="D891" s="59">
        <f t="shared" si="214"/>
        <v>16224</v>
      </c>
      <c r="E891" s="26">
        <v>12.67</v>
      </c>
      <c r="F891" s="24">
        <v>0.63</v>
      </c>
      <c r="G891" s="26">
        <v>0.92</v>
      </c>
      <c r="H891" s="26">
        <v>17.600000000000001</v>
      </c>
      <c r="I891" s="24">
        <f t="shared" si="215"/>
        <v>1944.4583333332666</v>
      </c>
      <c r="J891" s="15">
        <f>J886*7/12+J898*5/12</f>
        <v>2.4341666666666666</v>
      </c>
      <c r="K891" s="24">
        <f t="shared" si="205"/>
        <v>226.37546590909091</v>
      </c>
      <c r="L891" s="24">
        <f t="shared" si="206"/>
        <v>11.256238636363637</v>
      </c>
      <c r="M891" s="23">
        <f t="shared" si="216"/>
        <v>11226.667176110503</v>
      </c>
      <c r="N891" s="24">
        <f t="shared" si="207"/>
        <v>16.437681818181819</v>
      </c>
      <c r="O891" s="23">
        <f t="shared" si="208"/>
        <v>815.19603804433007</v>
      </c>
      <c r="P891" s="42">
        <f t="shared" si="202"/>
        <v>11.532785272532502</v>
      </c>
      <c r="Q891" s="25"/>
      <c r="R891" s="41">
        <f t="shared" si="203"/>
        <v>15.197274767915028</v>
      </c>
      <c r="S891" s="41"/>
      <c r="T891" s="40">
        <f t="shared" si="204"/>
        <v>9.0007150820361273E-2</v>
      </c>
      <c r="U891" s="15">
        <f t="shared" si="209"/>
        <v>1.0028357367513328</v>
      </c>
      <c r="V891" s="15">
        <f t="shared" si="217"/>
        <v>13.441550286910944</v>
      </c>
      <c r="W891" s="13">
        <f t="shared" si="210"/>
        <v>0.10110356093025819</v>
      </c>
      <c r="X891" s="13">
        <f t="shared" si="211"/>
        <v>-1.7272493554204682E-2</v>
      </c>
      <c r="Y891" s="13">
        <f t="shared" si="212"/>
        <v>0.11837605448446287</v>
      </c>
      <c r="AB891" s="39"/>
      <c r="AC891" s="39"/>
    </row>
    <row r="892" spans="1:29">
      <c r="A892" s="60">
        <v>1944.07</v>
      </c>
      <c r="B892" s="61">
        <f t="shared" si="213"/>
        <v>1944</v>
      </c>
      <c r="C892" s="61">
        <v>7</v>
      </c>
      <c r="D892" s="59">
        <f t="shared" si="214"/>
        <v>16254</v>
      </c>
      <c r="E892" s="26">
        <v>13</v>
      </c>
      <c r="F892" s="24">
        <v>0.63333300000000003</v>
      </c>
      <c r="G892" s="26">
        <v>0.91333299999999995</v>
      </c>
      <c r="H892" s="26">
        <v>17.7</v>
      </c>
      <c r="I892" s="24">
        <f t="shared" si="215"/>
        <v>1944.5416666665999</v>
      </c>
      <c r="J892" s="15">
        <f>J886*6/12+J898*6/12</f>
        <v>2.4249999999999998</v>
      </c>
      <c r="K892" s="24">
        <f t="shared" si="205"/>
        <v>230.95932203389833</v>
      </c>
      <c r="L892" s="24">
        <f t="shared" si="206"/>
        <v>11.251858484745764</v>
      </c>
      <c r="M892" s="23">
        <f t="shared" si="216"/>
        <v>11500.49617096586</v>
      </c>
      <c r="N892" s="24">
        <f t="shared" si="207"/>
        <v>16.226366959322036</v>
      </c>
      <c r="O892" s="23">
        <f t="shared" si="208"/>
        <v>807.98328225513546</v>
      </c>
      <c r="P892" s="42">
        <f t="shared" si="202"/>
        <v>11.738774750180712</v>
      </c>
      <c r="Q892" s="25"/>
      <c r="R892" s="41">
        <f t="shared" si="203"/>
        <v>15.480309849362948</v>
      </c>
      <c r="S892" s="41"/>
      <c r="T892" s="40">
        <f t="shared" si="204"/>
        <v>8.9159659602390973E-2</v>
      </c>
      <c r="U892" s="15">
        <f t="shared" si="209"/>
        <v>1.0028284525731195</v>
      </c>
      <c r="V892" s="15">
        <f t="shared" si="217"/>
        <v>13.403510674404401</v>
      </c>
      <c r="W892" s="13">
        <f t="shared" si="210"/>
        <v>0.10325593048271897</v>
      </c>
      <c r="X892" s="13">
        <f t="shared" si="211"/>
        <v>-1.6105889233199111E-2</v>
      </c>
      <c r="Y892" s="13">
        <f t="shared" si="212"/>
        <v>0.11936181971591808</v>
      </c>
      <c r="AB892" s="39"/>
      <c r="AC892" s="39"/>
    </row>
    <row r="893" spans="1:29">
      <c r="A893" s="60">
        <v>1944.08</v>
      </c>
      <c r="B893" s="61">
        <f t="shared" si="213"/>
        <v>1944</v>
      </c>
      <c r="C893" s="61">
        <v>8</v>
      </c>
      <c r="D893" s="59">
        <f t="shared" si="214"/>
        <v>16285</v>
      </c>
      <c r="E893" s="26">
        <v>12.81</v>
      </c>
      <c r="F893" s="24">
        <v>0.63666699999999998</v>
      </c>
      <c r="G893" s="26">
        <v>0.906667</v>
      </c>
      <c r="H893" s="26">
        <v>17.7</v>
      </c>
      <c r="I893" s="24">
        <f t="shared" si="215"/>
        <v>1944.6249999999332</v>
      </c>
      <c r="J893" s="15">
        <f>J886*5/12+J898*7/12</f>
        <v>2.4158333333333335</v>
      </c>
      <c r="K893" s="24">
        <f t="shared" si="205"/>
        <v>227.58376271186447</v>
      </c>
      <c r="L893" s="24">
        <f t="shared" si="206"/>
        <v>11.311090667796611</v>
      </c>
      <c r="M893" s="23">
        <f t="shared" si="216"/>
        <v>11379.347806388158</v>
      </c>
      <c r="N893" s="24">
        <f t="shared" si="207"/>
        <v>16.107938125423729</v>
      </c>
      <c r="O893" s="23">
        <f t="shared" si="208"/>
        <v>805.40820746093118</v>
      </c>
      <c r="P893" s="42">
        <f t="shared" si="202"/>
        <v>11.541711674209218</v>
      </c>
      <c r="Q893" s="25"/>
      <c r="R893" s="41">
        <f t="shared" si="203"/>
        <v>15.233407930416272</v>
      </c>
      <c r="S893" s="41"/>
      <c r="T893" s="40">
        <f t="shared" si="204"/>
        <v>9.0705821385116639E-2</v>
      </c>
      <c r="U893" s="15">
        <f t="shared" si="209"/>
        <v>1.0028211686087238</v>
      </c>
      <c r="V893" s="15">
        <f t="shared" si="217"/>
        <v>13.441421868660255</v>
      </c>
      <c r="W893" s="13">
        <f t="shared" si="210"/>
        <v>0.10704310601687039</v>
      </c>
      <c r="X893" s="13">
        <f t="shared" si="211"/>
        <v>-1.6717085013500887E-2</v>
      </c>
      <c r="Y893" s="13">
        <f t="shared" si="212"/>
        <v>0.12376019103037128</v>
      </c>
      <c r="AB893" s="39"/>
      <c r="AC893" s="39"/>
    </row>
    <row r="894" spans="1:29">
      <c r="A894" s="60">
        <v>1944.09</v>
      </c>
      <c r="B894" s="61">
        <f t="shared" si="213"/>
        <v>1944</v>
      </c>
      <c r="C894" s="61">
        <v>9</v>
      </c>
      <c r="D894" s="59">
        <f t="shared" si="214"/>
        <v>16316</v>
      </c>
      <c r="E894" s="26">
        <v>12.6</v>
      </c>
      <c r="F894" s="24">
        <v>0.64</v>
      </c>
      <c r="G894" s="26">
        <v>0.9</v>
      </c>
      <c r="H894" s="26">
        <v>17.7</v>
      </c>
      <c r="I894" s="24">
        <f t="shared" si="215"/>
        <v>1944.7083333332664</v>
      </c>
      <c r="J894" s="15">
        <f>J886*4/12+J898*8/12</f>
        <v>2.4066666666666667</v>
      </c>
      <c r="K894" s="24">
        <f t="shared" si="205"/>
        <v>223.85288135593223</v>
      </c>
      <c r="L894" s="24">
        <f t="shared" si="206"/>
        <v>11.370305084745764</v>
      </c>
      <c r="M894" s="23">
        <f t="shared" si="216"/>
        <v>11240.178056999595</v>
      </c>
      <c r="N894" s="24">
        <f t="shared" si="207"/>
        <v>15.989491525423734</v>
      </c>
      <c r="O894" s="23">
        <f t="shared" si="208"/>
        <v>802.86986121425696</v>
      </c>
      <c r="P894" s="42">
        <f t="shared" si="202"/>
        <v>11.328560584696467</v>
      </c>
      <c r="Q894" s="25"/>
      <c r="R894" s="41">
        <f t="shared" si="203"/>
        <v>14.966305729668381</v>
      </c>
      <c r="S894" s="41"/>
      <c r="T894" s="40">
        <f t="shared" si="204"/>
        <v>9.0905502784364212E-2</v>
      </c>
      <c r="U894" s="15">
        <f t="shared" si="209"/>
        <v>1.0028138848582933</v>
      </c>
      <c r="V894" s="15">
        <f t="shared" si="217"/>
        <v>13.479342386092734</v>
      </c>
      <c r="W894" s="13">
        <f t="shared" si="210"/>
        <v>0.11182219525685722</v>
      </c>
      <c r="X894" s="13">
        <f t="shared" si="211"/>
        <v>-1.6608058386365032E-2</v>
      </c>
      <c r="Y894" s="13">
        <f t="shared" si="212"/>
        <v>0.12843025364322225</v>
      </c>
      <c r="AB894" s="39"/>
      <c r="AC894" s="39"/>
    </row>
    <row r="895" spans="1:29">
      <c r="A895" s="60">
        <v>1944.1</v>
      </c>
      <c r="B895" s="61">
        <f t="shared" si="213"/>
        <v>1944</v>
      </c>
      <c r="C895" s="61">
        <v>10</v>
      </c>
      <c r="D895" s="59">
        <f t="shared" si="214"/>
        <v>16346</v>
      </c>
      <c r="E895" s="26">
        <v>12.91</v>
      </c>
      <c r="F895" s="24">
        <v>0.64</v>
      </c>
      <c r="G895" s="26">
        <v>0.91</v>
      </c>
      <c r="H895" s="26">
        <v>17.7</v>
      </c>
      <c r="I895" s="24">
        <f t="shared" si="215"/>
        <v>1944.7916666665997</v>
      </c>
      <c r="J895" s="15">
        <f>J886*3/12+J898*9/12</f>
        <v>2.3975</v>
      </c>
      <c r="K895" s="24">
        <f t="shared" si="205"/>
        <v>229.36037288135597</v>
      </c>
      <c r="L895" s="24">
        <f t="shared" si="206"/>
        <v>11.370305084745764</v>
      </c>
      <c r="M895" s="23">
        <f t="shared" si="216"/>
        <v>11564.29959356387</v>
      </c>
      <c r="N895" s="24">
        <f t="shared" si="207"/>
        <v>16.167152542372882</v>
      </c>
      <c r="O895" s="23">
        <f t="shared" si="208"/>
        <v>815.14427809009453</v>
      </c>
      <c r="P895" s="42">
        <f t="shared" si="202"/>
        <v>11.58310518627912</v>
      </c>
      <c r="Q895" s="25"/>
      <c r="R895" s="41">
        <f t="shared" si="203"/>
        <v>15.315966613277224</v>
      </c>
      <c r="S895" s="41"/>
      <c r="T895" s="40">
        <f t="shared" si="204"/>
        <v>8.9815332339061291E-2</v>
      </c>
      <c r="U895" s="15">
        <f t="shared" si="209"/>
        <v>1.0028066013219752</v>
      </c>
      <c r="V895" s="15">
        <f t="shared" si="217"/>
        <v>13.51727170353271</v>
      </c>
      <c r="W895" s="13">
        <f t="shared" si="210"/>
        <v>0.11164184812922695</v>
      </c>
      <c r="X895" s="13">
        <f t="shared" si="211"/>
        <v>-1.7122408567357805E-2</v>
      </c>
      <c r="Y895" s="13">
        <f t="shared" si="212"/>
        <v>0.12876425669658476</v>
      </c>
      <c r="AB895" s="39"/>
      <c r="AC895" s="39"/>
    </row>
    <row r="896" spans="1:29">
      <c r="A896" s="60">
        <v>1944.11</v>
      </c>
      <c r="B896" s="61">
        <f t="shared" si="213"/>
        <v>1944</v>
      </c>
      <c r="C896" s="61">
        <v>11</v>
      </c>
      <c r="D896" s="59">
        <f t="shared" si="214"/>
        <v>16377</v>
      </c>
      <c r="E896" s="26">
        <v>12.82</v>
      </c>
      <c r="F896" s="24">
        <v>0.64</v>
      </c>
      <c r="G896" s="26">
        <v>0.92</v>
      </c>
      <c r="H896" s="26">
        <v>17.7</v>
      </c>
      <c r="I896" s="24">
        <f t="shared" si="215"/>
        <v>1944.8749999999329</v>
      </c>
      <c r="J896" s="15">
        <f>J886*2/12+J898*10/12</f>
        <v>2.3883333333333336</v>
      </c>
      <c r="K896" s="24">
        <f t="shared" si="205"/>
        <v>227.76142372881358</v>
      </c>
      <c r="L896" s="24">
        <f t="shared" si="206"/>
        <v>11.370305084745764</v>
      </c>
      <c r="M896" s="23">
        <f t="shared" si="216"/>
        <v>11531.454952322143</v>
      </c>
      <c r="N896" s="24">
        <f t="shared" si="207"/>
        <v>16.344813559322038</v>
      </c>
      <c r="O896" s="23">
        <f t="shared" si="208"/>
        <v>827.53030859098067</v>
      </c>
      <c r="P896" s="42">
        <f t="shared" si="202"/>
        <v>11.478459198055475</v>
      </c>
      <c r="Q896" s="25"/>
      <c r="R896" s="41">
        <f t="shared" si="203"/>
        <v>15.19070698656507</v>
      </c>
      <c r="S896" s="41"/>
      <c r="T896" s="40">
        <f t="shared" si="204"/>
        <v>9.0694070146548095E-2</v>
      </c>
      <c r="U896" s="15">
        <f t="shared" si="209"/>
        <v>1.0027993179999177</v>
      </c>
      <c r="V896" s="15">
        <f t="shared" si="217"/>
        <v>13.555209296165343</v>
      </c>
      <c r="W896" s="13">
        <f t="shared" si="210"/>
        <v>0.11665822430314465</v>
      </c>
      <c r="X896" s="13">
        <f t="shared" si="211"/>
        <v>-1.7630636352335194E-2</v>
      </c>
      <c r="Y896" s="13">
        <f t="shared" si="212"/>
        <v>0.13428886065547985</v>
      </c>
      <c r="AB896" s="39"/>
      <c r="AC896" s="39"/>
    </row>
    <row r="897" spans="1:29">
      <c r="A897" s="60">
        <v>1944.12</v>
      </c>
      <c r="B897" s="61">
        <f t="shared" si="213"/>
        <v>1944</v>
      </c>
      <c r="C897" s="61">
        <v>12</v>
      </c>
      <c r="D897" s="59">
        <f t="shared" si="214"/>
        <v>16407</v>
      </c>
      <c r="E897" s="26">
        <v>13.1</v>
      </c>
      <c r="F897" s="24">
        <v>0.64</v>
      </c>
      <c r="G897" s="26">
        <v>0.93</v>
      </c>
      <c r="H897" s="26">
        <v>17.8</v>
      </c>
      <c r="I897" s="24">
        <f t="shared" si="215"/>
        <v>1944.9583333332662</v>
      </c>
      <c r="J897" s="15">
        <f>J886*1/12+J898*11/12</f>
        <v>2.3791666666666664</v>
      </c>
      <c r="K897" s="24">
        <f t="shared" si="205"/>
        <v>231.42842696629214</v>
      </c>
      <c r="L897" s="24">
        <f t="shared" si="206"/>
        <v>11.306426966292136</v>
      </c>
      <c r="M897" s="23">
        <f t="shared" si="216"/>
        <v>11764.816882285086</v>
      </c>
      <c r="N897" s="24">
        <f t="shared" si="207"/>
        <v>16.42965168539326</v>
      </c>
      <c r="O897" s="23">
        <f t="shared" si="208"/>
        <v>835.21219087978102</v>
      </c>
      <c r="P897" s="42">
        <f t="shared" si="202"/>
        <v>11.638683593355125</v>
      </c>
      <c r="Q897" s="25"/>
      <c r="R897" s="41">
        <f t="shared" si="203"/>
        <v>15.414205958668187</v>
      </c>
      <c r="S897" s="41"/>
      <c r="T897" s="40">
        <f t="shared" si="204"/>
        <v>9.0930041266258241E-2</v>
      </c>
      <c r="U897" s="15">
        <f t="shared" si="209"/>
        <v>1.0027920348922679</v>
      </c>
      <c r="V897" s="15">
        <f t="shared" si="217"/>
        <v>13.516788600251195</v>
      </c>
      <c r="W897" s="13">
        <f t="shared" si="210"/>
        <v>0.1202489311081969</v>
      </c>
      <c r="X897" s="13">
        <f t="shared" si="211"/>
        <v>-1.7039856902801853E-2</v>
      </c>
      <c r="Y897" s="13">
        <f t="shared" si="212"/>
        <v>0.13728878801099875</v>
      </c>
      <c r="AB897" s="39"/>
      <c r="AC897" s="39"/>
    </row>
    <row r="898" spans="1:29">
      <c r="A898" s="60">
        <v>1945.01</v>
      </c>
      <c r="B898" s="61">
        <f t="shared" si="213"/>
        <v>1945</v>
      </c>
      <c r="C898" s="61">
        <v>1</v>
      </c>
      <c r="D898" s="59">
        <f t="shared" si="214"/>
        <v>16438</v>
      </c>
      <c r="E898" s="26">
        <v>13.49</v>
      </c>
      <c r="F898" s="24">
        <v>0.64333300000000004</v>
      </c>
      <c r="G898" s="26">
        <v>0.94</v>
      </c>
      <c r="H898" s="26">
        <v>17.8</v>
      </c>
      <c r="I898" s="24">
        <f t="shared" si="215"/>
        <v>1945.0416666665994</v>
      </c>
      <c r="J898" s="15">
        <v>2.37</v>
      </c>
      <c r="K898" s="24">
        <f t="shared" si="205"/>
        <v>238.31828089887642</v>
      </c>
      <c r="L898" s="24">
        <f t="shared" si="206"/>
        <v>11.365308717977531</v>
      </c>
      <c r="M898" s="23">
        <f t="shared" si="216"/>
        <v>12163.214070252168</v>
      </c>
      <c r="N898" s="24">
        <f t="shared" si="207"/>
        <v>16.606314606741574</v>
      </c>
      <c r="O898" s="23">
        <f t="shared" si="208"/>
        <v>847.54790407983978</v>
      </c>
      <c r="P898" s="42">
        <f t="shared" ref="P898:P961" si="218">K898/AVERAGE(N778:N897)</f>
        <v>11.960463439806988</v>
      </c>
      <c r="Q898" s="25"/>
      <c r="R898" s="41">
        <f t="shared" ref="R898:R961" si="219">M898/AVERAGE(O778:O897)</f>
        <v>15.850197374836529</v>
      </c>
      <c r="S898" s="41"/>
      <c r="T898" s="40">
        <f t="shared" ref="T898:T961" si="220">1/P898-(J898/100-(((H898/H778)^(1/10))-1))</f>
        <v>8.7187088829362783E-2</v>
      </c>
      <c r="U898" s="15">
        <f t="shared" si="209"/>
        <v>1.0033004196151964</v>
      </c>
      <c r="V898" s="15">
        <f t="shared" si="217"/>
        <v>13.554527945654504</v>
      </c>
      <c r="W898" s="13">
        <f t="shared" si="210"/>
        <v>0.11892404974264359</v>
      </c>
      <c r="X898" s="13">
        <f t="shared" si="211"/>
        <v>-1.7968072465690543E-2</v>
      </c>
      <c r="Y898" s="13">
        <f t="shared" si="212"/>
        <v>0.13689212220833413</v>
      </c>
      <c r="AB898" s="39"/>
      <c r="AC898" s="39"/>
    </row>
    <row r="899" spans="1:29">
      <c r="A899" s="60">
        <v>1945.02</v>
      </c>
      <c r="B899" s="61">
        <f t="shared" si="213"/>
        <v>1945</v>
      </c>
      <c r="C899" s="61">
        <v>2</v>
      </c>
      <c r="D899" s="59">
        <f t="shared" si="214"/>
        <v>16469</v>
      </c>
      <c r="E899" s="26">
        <v>13.94</v>
      </c>
      <c r="F899" s="24">
        <v>0.64666699999999999</v>
      </c>
      <c r="G899" s="26">
        <v>0.95</v>
      </c>
      <c r="H899" s="26">
        <v>17.8</v>
      </c>
      <c r="I899" s="24">
        <f t="shared" si="215"/>
        <v>1945.1249999999327</v>
      </c>
      <c r="J899" s="15">
        <f>J898*11/12+J910*1/12</f>
        <v>2.355</v>
      </c>
      <c r="K899" s="24">
        <f t="shared" si="205"/>
        <v>246.26811235955054</v>
      </c>
      <c r="L899" s="24">
        <f t="shared" si="206"/>
        <v>11.424208135955057</v>
      </c>
      <c r="M899" s="23">
        <f t="shared" si="216"/>
        <v>12617.543852390352</v>
      </c>
      <c r="N899" s="24">
        <f t="shared" si="207"/>
        <v>16.782977528089887</v>
      </c>
      <c r="O899" s="23">
        <f t="shared" si="208"/>
        <v>859.87565708542581</v>
      </c>
      <c r="P899" s="42">
        <f t="shared" si="218"/>
        <v>12.341753548186306</v>
      </c>
      <c r="Q899" s="25"/>
      <c r="R899" s="41">
        <f t="shared" si="219"/>
        <v>16.36084162334253</v>
      </c>
      <c r="S899" s="41"/>
      <c r="T899" s="40">
        <f t="shared" si="220"/>
        <v>8.4001739041967477E-2</v>
      </c>
      <c r="U899" s="15">
        <f t="shared" si="209"/>
        <v>1.0032888739842185</v>
      </c>
      <c r="V899" s="15">
        <f t="shared" si="217"/>
        <v>13.599263575561071</v>
      </c>
      <c r="W899" s="13">
        <f t="shared" si="210"/>
        <v>0.11889279398052444</v>
      </c>
      <c r="X899" s="13">
        <f t="shared" si="211"/>
        <v>-1.8420267805878576E-2</v>
      </c>
      <c r="Y899" s="13">
        <f t="shared" si="212"/>
        <v>0.13731306178640301</v>
      </c>
      <c r="AB899" s="39"/>
      <c r="AC899" s="39"/>
    </row>
    <row r="900" spans="1:29">
      <c r="A900" s="60">
        <v>1945.03</v>
      </c>
      <c r="B900" s="61">
        <f t="shared" si="213"/>
        <v>1945</v>
      </c>
      <c r="C900" s="61">
        <v>3</v>
      </c>
      <c r="D900" s="59">
        <f t="shared" si="214"/>
        <v>16497</v>
      </c>
      <c r="E900" s="26">
        <v>13.93</v>
      </c>
      <c r="F900" s="24">
        <v>0.65</v>
      </c>
      <c r="G900" s="26">
        <v>0.96</v>
      </c>
      <c r="H900" s="26">
        <v>17.8</v>
      </c>
      <c r="I900" s="24">
        <f t="shared" si="215"/>
        <v>1945.208333333266</v>
      </c>
      <c r="J900" s="15">
        <f>J898*10/12+J910*2/12</f>
        <v>2.3400000000000003</v>
      </c>
      <c r="K900" s="24">
        <f t="shared" si="205"/>
        <v>246.09144943820226</v>
      </c>
      <c r="L900" s="24">
        <f t="shared" si="206"/>
        <v>11.483089887640451</v>
      </c>
      <c r="M900" s="23">
        <f t="shared" si="216"/>
        <v>12657.520527675906</v>
      </c>
      <c r="N900" s="24">
        <f t="shared" si="207"/>
        <v>16.959640449438204</v>
      </c>
      <c r="O900" s="23">
        <f t="shared" si="208"/>
        <v>872.30579372353702</v>
      </c>
      <c r="P900" s="42">
        <f t="shared" si="218"/>
        <v>12.323310311389323</v>
      </c>
      <c r="Q900" s="25"/>
      <c r="R900" s="41">
        <f t="shared" si="219"/>
        <v>16.339009379818233</v>
      </c>
      <c r="S900" s="41"/>
      <c r="T900" s="40">
        <f t="shared" si="220"/>
        <v>8.4273003320711901E-2</v>
      </c>
      <c r="U900" s="15">
        <f t="shared" si="209"/>
        <v>1.0032773292954764</v>
      </c>
      <c r="V900" s="15">
        <f t="shared" si="217"/>
        <v>13.643989839739264</v>
      </c>
      <c r="W900" s="13">
        <f t="shared" si="210"/>
        <v>0.11805149893227962</v>
      </c>
      <c r="X900" s="13">
        <f t="shared" si="211"/>
        <v>-1.8781929656038088E-2</v>
      </c>
      <c r="Y900" s="13">
        <f t="shared" si="212"/>
        <v>0.13683342858831771</v>
      </c>
      <c r="AB900" s="39"/>
      <c r="AC900" s="39"/>
    </row>
    <row r="901" spans="1:29">
      <c r="A901" s="60">
        <v>1945.04</v>
      </c>
      <c r="B901" s="61">
        <f t="shared" si="213"/>
        <v>1945</v>
      </c>
      <c r="C901" s="61">
        <v>4</v>
      </c>
      <c r="D901" s="59">
        <f t="shared" si="214"/>
        <v>16528</v>
      </c>
      <c r="E901" s="26">
        <v>14.28</v>
      </c>
      <c r="F901" s="24">
        <v>0.65</v>
      </c>
      <c r="G901" s="26">
        <v>0.973333</v>
      </c>
      <c r="H901" s="26">
        <v>17.8</v>
      </c>
      <c r="I901" s="24">
        <f t="shared" si="215"/>
        <v>1945.2916666665992</v>
      </c>
      <c r="J901" s="15">
        <f>J898*9/12+J910*3/12</f>
        <v>2.3250000000000002</v>
      </c>
      <c r="K901" s="24">
        <f t="shared" si="205"/>
        <v>252.27465168539325</v>
      </c>
      <c r="L901" s="24">
        <f t="shared" si="206"/>
        <v>11.483089887640451</v>
      </c>
      <c r="M901" s="23">
        <f t="shared" si="216"/>
        <v>13024.767324512637</v>
      </c>
      <c r="N901" s="24">
        <f t="shared" si="207"/>
        <v>17.195185122471912</v>
      </c>
      <c r="O901" s="23">
        <f t="shared" si="208"/>
        <v>887.77562004690901</v>
      </c>
      <c r="P901" s="42">
        <f t="shared" si="218"/>
        <v>12.631867236563071</v>
      </c>
      <c r="Q901" s="25"/>
      <c r="R901" s="41">
        <f t="shared" si="219"/>
        <v>16.745879992645971</v>
      </c>
      <c r="S901" s="41"/>
      <c r="T901" s="40">
        <f t="shared" si="220"/>
        <v>8.1694539553084131E-2</v>
      </c>
      <c r="U901" s="15">
        <f t="shared" si="209"/>
        <v>1.0032657855500335</v>
      </c>
      <c r="V901" s="15">
        <f t="shared" si="217"/>
        <v>13.688705687348225</v>
      </c>
      <c r="W901" s="13">
        <f t="shared" si="210"/>
        <v>0.11903370356202614</v>
      </c>
      <c r="X901" s="13">
        <f t="shared" si="211"/>
        <v>-1.9479875900787147E-2</v>
      </c>
      <c r="Y901" s="13">
        <f t="shared" si="212"/>
        <v>0.13851357946281329</v>
      </c>
      <c r="AB901" s="39"/>
      <c r="AC901" s="39"/>
    </row>
    <row r="902" spans="1:29">
      <c r="A902" s="60">
        <v>1945.05</v>
      </c>
      <c r="B902" s="61">
        <f t="shared" si="213"/>
        <v>1945</v>
      </c>
      <c r="C902" s="61">
        <v>5</v>
      </c>
      <c r="D902" s="59">
        <f t="shared" si="214"/>
        <v>16558</v>
      </c>
      <c r="E902" s="26">
        <v>14.82</v>
      </c>
      <c r="F902" s="24">
        <v>0.65</v>
      </c>
      <c r="G902" s="26">
        <v>0.98666699999999996</v>
      </c>
      <c r="H902" s="26">
        <v>17.899999999999999</v>
      </c>
      <c r="I902" s="24">
        <f t="shared" si="215"/>
        <v>1945.3749999999325</v>
      </c>
      <c r="J902" s="15">
        <f>J898*8/12+J910*4/12</f>
        <v>2.31</v>
      </c>
      <c r="K902" s="24">
        <f t="shared" si="205"/>
        <v>260.35179888268163</v>
      </c>
      <c r="L902" s="24">
        <f t="shared" si="206"/>
        <v>11.418938547486036</v>
      </c>
      <c r="M902" s="23">
        <f t="shared" si="216"/>
        <v>13490.914227941255</v>
      </c>
      <c r="N902" s="24">
        <f t="shared" si="207"/>
        <v>17.333368984357545</v>
      </c>
      <c r="O902" s="23">
        <f t="shared" si="208"/>
        <v>898.1808278367148</v>
      </c>
      <c r="P902" s="42">
        <f t="shared" si="218"/>
        <v>13.036560628785352</v>
      </c>
      <c r="Q902" s="25"/>
      <c r="R902" s="41">
        <f t="shared" si="219"/>
        <v>17.276370053124356</v>
      </c>
      <c r="S902" s="41"/>
      <c r="T902" s="40">
        <f t="shared" si="220"/>
        <v>7.9961857196301639E-2</v>
      </c>
      <c r="U902" s="15">
        <f t="shared" si="209"/>
        <v>1.003254242748955</v>
      </c>
      <c r="V902" s="15">
        <f t="shared" si="217"/>
        <v>13.656687103325989</v>
      </c>
      <c r="W902" s="13">
        <f t="shared" si="210"/>
        <v>0.11501869231649731</v>
      </c>
      <c r="X902" s="13">
        <f t="shared" si="211"/>
        <v>-1.9110564638683436E-2</v>
      </c>
      <c r="Y902" s="13">
        <f t="shared" si="212"/>
        <v>0.13412925695518074</v>
      </c>
      <c r="AB902" s="39"/>
      <c r="AC902" s="39"/>
    </row>
    <row r="903" spans="1:29">
      <c r="A903" s="60">
        <v>1945.06</v>
      </c>
      <c r="B903" s="61">
        <f t="shared" si="213"/>
        <v>1945</v>
      </c>
      <c r="C903" s="61">
        <v>6</v>
      </c>
      <c r="D903" s="59">
        <f t="shared" si="214"/>
        <v>16589</v>
      </c>
      <c r="E903" s="26">
        <v>15.09</v>
      </c>
      <c r="F903" s="24">
        <v>0.65</v>
      </c>
      <c r="G903" s="26">
        <v>1</v>
      </c>
      <c r="H903" s="26">
        <v>18.100000000000001</v>
      </c>
      <c r="I903" s="24">
        <f t="shared" si="215"/>
        <v>1945.4583333332657</v>
      </c>
      <c r="J903" s="15">
        <f>J898*7/12+J910*5/12</f>
        <v>2.2949999999999999</v>
      </c>
      <c r="K903" s="24">
        <f t="shared" si="205"/>
        <v>262.16582320441989</v>
      </c>
      <c r="L903" s="24">
        <f t="shared" si="206"/>
        <v>11.292762430939227</v>
      </c>
      <c r="M903" s="23">
        <f t="shared" si="216"/>
        <v>13633.677420427381</v>
      </c>
      <c r="N903" s="24">
        <f t="shared" si="207"/>
        <v>17.373480662983425</v>
      </c>
      <c r="O903" s="23">
        <f t="shared" si="208"/>
        <v>903.49088273209941</v>
      </c>
      <c r="P903" s="42">
        <f t="shared" si="218"/>
        <v>13.130223361406051</v>
      </c>
      <c r="Q903" s="25"/>
      <c r="R903" s="41">
        <f t="shared" si="219"/>
        <v>17.391992046675043</v>
      </c>
      <c r="S903" s="41"/>
      <c r="T903" s="40">
        <f t="shared" si="220"/>
        <v>8.1453259365824315E-2</v>
      </c>
      <c r="U903" s="15">
        <f t="shared" si="209"/>
        <v>1.0032427008933069</v>
      </c>
      <c r="V903" s="15">
        <f t="shared" si="217"/>
        <v>13.549735584623786</v>
      </c>
      <c r="W903" s="13">
        <f t="shared" si="210"/>
        <v>0.12050882105555916</v>
      </c>
      <c r="X903" s="13">
        <f t="shared" si="211"/>
        <v>-1.8283285328311805E-2</v>
      </c>
      <c r="Y903" s="13">
        <f t="shared" si="212"/>
        <v>0.13879210638387096</v>
      </c>
      <c r="AB903" s="39"/>
      <c r="AC903" s="39"/>
    </row>
    <row r="904" spans="1:29">
      <c r="A904" s="60">
        <v>1945.07</v>
      </c>
      <c r="B904" s="61">
        <f t="shared" si="213"/>
        <v>1945</v>
      </c>
      <c r="C904" s="61">
        <v>7</v>
      </c>
      <c r="D904" s="59">
        <f t="shared" si="214"/>
        <v>16619</v>
      </c>
      <c r="E904" s="26">
        <v>14.78</v>
      </c>
      <c r="F904" s="24">
        <v>0.65333300000000005</v>
      </c>
      <c r="G904" s="26">
        <v>0.99666699999999997</v>
      </c>
      <c r="H904" s="26">
        <v>18.100000000000001</v>
      </c>
      <c r="I904" s="24">
        <f t="shared" si="215"/>
        <v>1945.541666666599</v>
      </c>
      <c r="J904" s="15">
        <f>J898*6/12+J910*6/12</f>
        <v>2.2800000000000002</v>
      </c>
      <c r="K904" s="24">
        <f t="shared" si="205"/>
        <v>256.78004419889504</v>
      </c>
      <c r="L904" s="24">
        <f t="shared" si="206"/>
        <v>11.350668241988952</v>
      </c>
      <c r="M904" s="23">
        <f t="shared" si="216"/>
        <v>13402.78528085443</v>
      </c>
      <c r="N904" s="24">
        <f t="shared" si="207"/>
        <v>17.3155748519337</v>
      </c>
      <c r="O904" s="23">
        <f t="shared" si="208"/>
        <v>903.79660335002302</v>
      </c>
      <c r="P904" s="42">
        <f t="shared" si="218"/>
        <v>12.867028443009158</v>
      </c>
      <c r="Q904" s="25"/>
      <c r="R904" s="41">
        <f t="shared" si="219"/>
        <v>17.035325856511669</v>
      </c>
      <c r="S904" s="41"/>
      <c r="T904" s="40">
        <f t="shared" si="220"/>
        <v>8.3161114697241731E-2</v>
      </c>
      <c r="U904" s="15">
        <f t="shared" si="209"/>
        <v>1.0032311599841568</v>
      </c>
      <c r="V904" s="15">
        <f t="shared" si="217"/>
        <v>13.593673324308117</v>
      </c>
      <c r="W904" s="13">
        <f t="shared" si="210"/>
        <v>0.13030373955782659</v>
      </c>
      <c r="X904" s="13">
        <f t="shared" si="211"/>
        <v>-1.9756951347773999E-2</v>
      </c>
      <c r="Y904" s="13">
        <f t="shared" si="212"/>
        <v>0.15006069090560059</v>
      </c>
      <c r="AB904" s="39"/>
      <c r="AC904" s="39"/>
    </row>
    <row r="905" spans="1:29">
      <c r="A905" s="60">
        <v>1945.08</v>
      </c>
      <c r="B905" s="61">
        <f t="shared" si="213"/>
        <v>1945</v>
      </c>
      <c r="C905" s="61">
        <v>8</v>
      </c>
      <c r="D905" s="59">
        <f t="shared" si="214"/>
        <v>16650</v>
      </c>
      <c r="E905" s="26">
        <v>14.83</v>
      </c>
      <c r="F905" s="24">
        <v>0.656667</v>
      </c>
      <c r="G905" s="26">
        <v>0.99333300000000002</v>
      </c>
      <c r="H905" s="26">
        <v>18.100000000000001</v>
      </c>
      <c r="I905" s="24">
        <f t="shared" si="215"/>
        <v>1945.6249999999322</v>
      </c>
      <c r="J905" s="15">
        <f>J898*5/12+J910*7/12</f>
        <v>2.2650000000000001</v>
      </c>
      <c r="K905" s="24">
        <f t="shared" si="205"/>
        <v>257.64871823204419</v>
      </c>
      <c r="L905" s="24">
        <f t="shared" si="206"/>
        <v>11.408591426519338</v>
      </c>
      <c r="M905" s="23">
        <f t="shared" si="216"/>
        <v>13497.749410142518</v>
      </c>
      <c r="N905" s="24">
        <f t="shared" si="207"/>
        <v>17.257651667403316</v>
      </c>
      <c r="O905" s="23">
        <f t="shared" si="208"/>
        <v>904.09709472859731</v>
      </c>
      <c r="P905" s="42">
        <f t="shared" si="218"/>
        <v>12.915378562256734</v>
      </c>
      <c r="Q905" s="25"/>
      <c r="R905" s="41">
        <f t="shared" si="219"/>
        <v>17.09212105447622</v>
      </c>
      <c r="S905" s="41"/>
      <c r="T905" s="40">
        <f t="shared" si="220"/>
        <v>8.3020168859708282E-2</v>
      </c>
      <c r="U905" s="15">
        <f t="shared" si="209"/>
        <v>1.0032196200225736</v>
      </c>
      <c r="V905" s="15">
        <f t="shared" si="217"/>
        <v>13.63759665759132</v>
      </c>
      <c r="W905" s="13">
        <f t="shared" si="210"/>
        <v>0.12917112846314427</v>
      </c>
      <c r="X905" s="13">
        <f t="shared" si="211"/>
        <v>-2.042546051841776E-2</v>
      </c>
      <c r="Y905" s="13">
        <f t="shared" si="212"/>
        <v>0.14959658898156203</v>
      </c>
      <c r="AB905" s="39"/>
      <c r="AC905" s="39"/>
    </row>
    <row r="906" spans="1:29">
      <c r="A906" s="60">
        <v>1945.09</v>
      </c>
      <c r="B906" s="61">
        <f t="shared" si="213"/>
        <v>1945</v>
      </c>
      <c r="C906" s="61">
        <v>9</v>
      </c>
      <c r="D906" s="59">
        <f t="shared" si="214"/>
        <v>16681</v>
      </c>
      <c r="E906" s="26">
        <v>15.84</v>
      </c>
      <c r="F906" s="24">
        <v>0.66</v>
      </c>
      <c r="G906" s="26">
        <v>0.99</v>
      </c>
      <c r="H906" s="26">
        <v>18.100000000000001</v>
      </c>
      <c r="I906" s="24">
        <f t="shared" si="215"/>
        <v>1945.7083333332655</v>
      </c>
      <c r="J906" s="15">
        <f>J898*4/12+J910*8/12</f>
        <v>2.25</v>
      </c>
      <c r="K906" s="24">
        <f t="shared" ref="K906:K969" si="221">E906*$H$1851/H906</f>
        <v>275.19593370165745</v>
      </c>
      <c r="L906" s="24">
        <f t="shared" ref="L906:L969" si="222">F906*$H$1851/H906</f>
        <v>11.466497237569062</v>
      </c>
      <c r="M906" s="23">
        <f t="shared" si="216"/>
        <v>14467.075311814924</v>
      </c>
      <c r="N906" s="24">
        <f t="shared" ref="N906:N969" si="223">G906*$H$1851/H906</f>
        <v>17.199745856353591</v>
      </c>
      <c r="O906" s="23">
        <f t="shared" ref="O906:O969" si="224">N906*(M906/K906)</f>
        <v>904.19220698843264</v>
      </c>
      <c r="P906" s="42">
        <f t="shared" si="218"/>
        <v>13.798264951719776</v>
      </c>
      <c r="Q906" s="25"/>
      <c r="R906" s="41">
        <f t="shared" si="219"/>
        <v>18.249640785494666</v>
      </c>
      <c r="S906" s="41"/>
      <c r="T906" s="40">
        <f t="shared" si="220"/>
        <v>7.8215972662880717E-2</v>
      </c>
      <c r="U906" s="15">
        <f t="shared" ref="U906:U969" si="225">((J906/J907+J906/1200+((1+J907/1200)^(-119))*(1-J906/J907)))</f>
        <v>1.0032080810096271</v>
      </c>
      <c r="V906" s="15">
        <f t="shared" si="217"/>
        <v>13.681504536849884</v>
      </c>
      <c r="W906" s="13">
        <f t="shared" ref="W906:W969" si="226">(($M1026/$M906)^(1/10)-1)</f>
        <v>0.12623850408630588</v>
      </c>
      <c r="X906" s="13">
        <f t="shared" ref="X906:X969" si="227">(($V1026/$V906)^(1/10)-1)</f>
        <v>-2.0862929445683243E-2</v>
      </c>
      <c r="Y906" s="13">
        <f t="shared" ref="Y906:Y969" si="228">W906-X906</f>
        <v>0.14710143353198912</v>
      </c>
      <c r="AB906" s="39"/>
      <c r="AC906" s="39"/>
    </row>
    <row r="907" spans="1:29">
      <c r="A907" s="60">
        <v>1945.1</v>
      </c>
      <c r="B907" s="61">
        <f t="shared" ref="B907:B970" si="229">VALUE(LEFT(A907, 4))</f>
        <v>1945</v>
      </c>
      <c r="C907" s="61">
        <v>10</v>
      </c>
      <c r="D907" s="59">
        <f t="shared" ref="D907:D970" si="230">DATE(B907, VALUE(C907), 1)</f>
        <v>16711</v>
      </c>
      <c r="E907" s="26">
        <v>16.5</v>
      </c>
      <c r="F907" s="24">
        <v>0.66</v>
      </c>
      <c r="G907" s="26">
        <v>0.98</v>
      </c>
      <c r="H907" s="26">
        <v>18.100000000000001</v>
      </c>
      <c r="I907" s="24">
        <f t="shared" ref="I907:I970" si="231">I906+1/12</f>
        <v>1945.7916666665988</v>
      </c>
      <c r="J907" s="15">
        <f>J898*3/12+J910*9/12</f>
        <v>2.2350000000000003</v>
      </c>
      <c r="K907" s="24">
        <f t="shared" si="221"/>
        <v>286.66243093922651</v>
      </c>
      <c r="L907" s="24">
        <f t="shared" si="222"/>
        <v>11.466497237569062</v>
      </c>
      <c r="M907" s="23">
        <f t="shared" ref="M907:M970" si="232">M906*((K907+(L907/12))/K906)</f>
        <v>15120.103016862126</v>
      </c>
      <c r="N907" s="24">
        <f t="shared" si="223"/>
        <v>17.026011049723756</v>
      </c>
      <c r="O907" s="23">
        <f t="shared" si="224"/>
        <v>898.04248221362923</v>
      </c>
      <c r="P907" s="42">
        <f t="shared" si="218"/>
        <v>14.374662675391335</v>
      </c>
      <c r="Q907" s="25"/>
      <c r="R907" s="41">
        <f t="shared" si="219"/>
        <v>18.998880544708712</v>
      </c>
      <c r="S907" s="41"/>
      <c r="T907" s="40">
        <f t="shared" si="220"/>
        <v>7.5459942517966644E-2</v>
      </c>
      <c r="U907" s="15">
        <f t="shared" si="225"/>
        <v>1.0031965429463889</v>
      </c>
      <c r="V907" s="15">
        <f t="shared" ref="V907:V970" si="233">V906*U906*H906/H907</f>
        <v>13.72539591173768</v>
      </c>
      <c r="W907" s="13">
        <f t="shared" si="226"/>
        <v>0.11586461050631303</v>
      </c>
      <c r="X907" s="13">
        <f t="shared" si="227"/>
        <v>-2.0179675671544772E-2</v>
      </c>
      <c r="Y907" s="13">
        <f t="shared" si="228"/>
        <v>0.1360442861778578</v>
      </c>
      <c r="AB907" s="39"/>
      <c r="AC907" s="39"/>
    </row>
    <row r="908" spans="1:29">
      <c r="A908" s="60">
        <v>1945.11</v>
      </c>
      <c r="B908" s="61">
        <f t="shared" si="229"/>
        <v>1945</v>
      </c>
      <c r="C908" s="61">
        <v>11</v>
      </c>
      <c r="D908" s="59">
        <f t="shared" si="230"/>
        <v>16742</v>
      </c>
      <c r="E908" s="26">
        <v>17.04</v>
      </c>
      <c r="F908" s="24">
        <v>0.66</v>
      </c>
      <c r="G908" s="26">
        <v>0.97</v>
      </c>
      <c r="H908" s="26">
        <v>18.100000000000001</v>
      </c>
      <c r="I908" s="24">
        <f t="shared" si="231"/>
        <v>1945.874999999932</v>
      </c>
      <c r="J908" s="15">
        <f>J898*2/12+J910*10/12</f>
        <v>2.2199999999999998</v>
      </c>
      <c r="K908" s="24">
        <f t="shared" si="221"/>
        <v>296.04411049723757</v>
      </c>
      <c r="L908" s="24">
        <f t="shared" si="222"/>
        <v>11.466497237569062</v>
      </c>
      <c r="M908" s="23">
        <f t="shared" si="232"/>
        <v>15665.343095348973</v>
      </c>
      <c r="N908" s="24">
        <f t="shared" si="223"/>
        <v>16.852276243093922</v>
      </c>
      <c r="O908" s="23">
        <f t="shared" si="224"/>
        <v>891.74781704744737</v>
      </c>
      <c r="P908" s="42">
        <f t="shared" si="218"/>
        <v>14.847702661876777</v>
      </c>
      <c r="Q908" s="25"/>
      <c r="R908" s="41">
        <f t="shared" si="219"/>
        <v>19.608975958272847</v>
      </c>
      <c r="S908" s="41"/>
      <c r="T908" s="40">
        <f t="shared" si="220"/>
        <v>7.2646034736809334E-2</v>
      </c>
      <c r="U908" s="15">
        <f t="shared" si="225"/>
        <v>1.0031850058339318</v>
      </c>
      <c r="V908" s="15">
        <f t="shared" si="233"/>
        <v>13.769269729225741</v>
      </c>
      <c r="W908" s="13">
        <f t="shared" si="226"/>
        <v>0.11953774780963711</v>
      </c>
      <c r="X908" s="13">
        <f t="shared" si="227"/>
        <v>-2.0341719918070877E-2</v>
      </c>
      <c r="Y908" s="13">
        <f t="shared" si="228"/>
        <v>0.13987946772770798</v>
      </c>
      <c r="AB908" s="39"/>
      <c r="AC908" s="39"/>
    </row>
    <row r="909" spans="1:29">
      <c r="A909" s="60">
        <v>1945.12</v>
      </c>
      <c r="B909" s="61">
        <f t="shared" si="229"/>
        <v>1945</v>
      </c>
      <c r="C909" s="61">
        <v>12</v>
      </c>
      <c r="D909" s="59">
        <f t="shared" si="230"/>
        <v>16772</v>
      </c>
      <c r="E909" s="26">
        <v>17.329999999999998</v>
      </c>
      <c r="F909" s="24">
        <v>0.66</v>
      </c>
      <c r="G909" s="26">
        <v>0.96</v>
      </c>
      <c r="H909" s="26">
        <v>18.2</v>
      </c>
      <c r="I909" s="24">
        <f t="shared" si="231"/>
        <v>1945.9583333332653</v>
      </c>
      <c r="J909" s="15">
        <f>J898*1/12+J910*11/12</f>
        <v>2.2050000000000001</v>
      </c>
      <c r="K909" s="24">
        <f t="shared" si="221"/>
        <v>299.42812087912091</v>
      </c>
      <c r="L909" s="24">
        <f t="shared" si="222"/>
        <v>11.403494505494507</v>
      </c>
      <c r="M909" s="23">
        <f t="shared" si="232"/>
        <v>15894.695138132704</v>
      </c>
      <c r="N909" s="24">
        <f t="shared" si="223"/>
        <v>16.586901098901102</v>
      </c>
      <c r="O909" s="23">
        <f t="shared" si="224"/>
        <v>880.49090205466791</v>
      </c>
      <c r="P909" s="42">
        <f t="shared" si="218"/>
        <v>15.020347474739957</v>
      </c>
      <c r="Q909" s="25"/>
      <c r="R909" s="41">
        <f t="shared" si="219"/>
        <v>19.821351248851297</v>
      </c>
      <c r="S909" s="41"/>
      <c r="T909" s="40">
        <f t="shared" si="220"/>
        <v>7.2588174698029459E-2</v>
      </c>
      <c r="U909" s="15">
        <f t="shared" si="225"/>
        <v>1.0031734696733301</v>
      </c>
      <c r="V909" s="15">
        <f t="shared" si="233"/>
        <v>13.737228642798117</v>
      </c>
      <c r="W909" s="13">
        <f t="shared" si="226"/>
        <v>0.11970545428265966</v>
      </c>
      <c r="X909" s="13">
        <f t="shared" si="227"/>
        <v>-2.0101999645483981E-2</v>
      </c>
      <c r="Y909" s="13">
        <f t="shared" si="228"/>
        <v>0.13980745392814364</v>
      </c>
      <c r="AB909" s="39"/>
      <c r="AC909" s="39"/>
    </row>
    <row r="910" spans="1:29">
      <c r="A910" s="60">
        <v>1946.01</v>
      </c>
      <c r="B910" s="61">
        <f t="shared" si="229"/>
        <v>1946</v>
      </c>
      <c r="C910" s="61">
        <v>1</v>
      </c>
      <c r="D910" s="59">
        <f t="shared" si="230"/>
        <v>16803</v>
      </c>
      <c r="E910" s="26">
        <v>18.02</v>
      </c>
      <c r="F910" s="24">
        <v>0.66666700000000001</v>
      </c>
      <c r="G910" s="26">
        <v>0.94</v>
      </c>
      <c r="H910" s="26">
        <v>18.2</v>
      </c>
      <c r="I910" s="24">
        <f t="shared" si="231"/>
        <v>1946.0416666665985</v>
      </c>
      <c r="J910" s="15">
        <v>2.19</v>
      </c>
      <c r="K910" s="24">
        <f t="shared" si="221"/>
        <v>311.34995604395613</v>
      </c>
      <c r="L910" s="24">
        <f t="shared" si="222"/>
        <v>11.51868707802198</v>
      </c>
      <c r="M910" s="23">
        <f t="shared" si="232"/>
        <v>16578.502334071309</v>
      </c>
      <c r="N910" s="24">
        <f t="shared" si="223"/>
        <v>16.241340659340661</v>
      </c>
      <c r="O910" s="23">
        <f t="shared" si="224"/>
        <v>864.80533818130016</v>
      </c>
      <c r="P910" s="42">
        <f t="shared" si="218"/>
        <v>15.623163177761661</v>
      </c>
      <c r="Q910" s="25"/>
      <c r="R910" s="41">
        <f t="shared" si="219"/>
        <v>20.599482382192488</v>
      </c>
      <c r="S910" s="41"/>
      <c r="T910" s="40">
        <f t="shared" si="220"/>
        <v>7.0169343254540842E-2</v>
      </c>
      <c r="U910" s="15">
        <f t="shared" si="225"/>
        <v>1.001379783904099</v>
      </c>
      <c r="V910" s="15">
        <f t="shared" si="233"/>
        <v>13.780823321291638</v>
      </c>
      <c r="W910" s="13">
        <f t="shared" si="226"/>
        <v>0.11231388223019323</v>
      </c>
      <c r="X910" s="13">
        <f t="shared" si="227"/>
        <v>-1.9667343910357737E-2</v>
      </c>
      <c r="Y910" s="13">
        <f t="shared" si="228"/>
        <v>0.13198122614055097</v>
      </c>
      <c r="AB910" s="39"/>
      <c r="AC910" s="39"/>
    </row>
    <row r="911" spans="1:29">
      <c r="A911" s="60">
        <v>1946.02</v>
      </c>
      <c r="B911" s="61">
        <f t="shared" si="229"/>
        <v>1946</v>
      </c>
      <c r="C911" s="61">
        <v>2</v>
      </c>
      <c r="D911" s="59">
        <f t="shared" si="230"/>
        <v>16834</v>
      </c>
      <c r="E911" s="26">
        <v>18.07</v>
      </c>
      <c r="F911" s="24">
        <v>0.67333299999999996</v>
      </c>
      <c r="G911" s="26">
        <v>0.92</v>
      </c>
      <c r="H911" s="26">
        <v>18.100000000000001</v>
      </c>
      <c r="I911" s="24">
        <f t="shared" si="231"/>
        <v>1946.1249999999318</v>
      </c>
      <c r="J911" s="15">
        <f>J910*11/12+J922*1/12</f>
        <v>2.1949999999999998</v>
      </c>
      <c r="K911" s="24">
        <f t="shared" si="221"/>
        <v>313.93879558011054</v>
      </c>
      <c r="L911" s="24">
        <f t="shared" si="222"/>
        <v>11.698137855248618</v>
      </c>
      <c r="M911" s="23">
        <f t="shared" si="232"/>
        <v>16768.2584213634</v>
      </c>
      <c r="N911" s="24">
        <f t="shared" si="223"/>
        <v>15.983602209944754</v>
      </c>
      <c r="O911" s="23">
        <f t="shared" si="224"/>
        <v>853.72428044572928</v>
      </c>
      <c r="P911" s="42">
        <f t="shared" si="218"/>
        <v>15.761666525801898</v>
      </c>
      <c r="Q911" s="25"/>
      <c r="R911" s="41">
        <f t="shared" si="219"/>
        <v>20.765541749059178</v>
      </c>
      <c r="S911" s="41"/>
      <c r="T911" s="40">
        <f t="shared" si="220"/>
        <v>6.8990615793924889E-2</v>
      </c>
      <c r="U911" s="15">
        <f t="shared" si="225"/>
        <v>1.0013840576640278</v>
      </c>
      <c r="V911" s="15">
        <f t="shared" si="233"/>
        <v>13.876080077724845</v>
      </c>
      <c r="W911" s="13">
        <f t="shared" si="226"/>
        <v>0.11210529287571824</v>
      </c>
      <c r="X911" s="13">
        <f t="shared" si="227"/>
        <v>-1.9600706618504771E-2</v>
      </c>
      <c r="Y911" s="13">
        <f t="shared" si="228"/>
        <v>0.13170599949422301</v>
      </c>
      <c r="AB911" s="39"/>
      <c r="AC911" s="39"/>
    </row>
    <row r="912" spans="1:29">
      <c r="A912" s="60">
        <v>1946.03</v>
      </c>
      <c r="B912" s="61">
        <f t="shared" si="229"/>
        <v>1946</v>
      </c>
      <c r="C912" s="61">
        <v>3</v>
      </c>
      <c r="D912" s="59">
        <f t="shared" si="230"/>
        <v>16862</v>
      </c>
      <c r="E912" s="26">
        <v>17.53</v>
      </c>
      <c r="F912" s="24">
        <v>0.68</v>
      </c>
      <c r="G912" s="26">
        <v>0.9</v>
      </c>
      <c r="H912" s="26">
        <v>18.3</v>
      </c>
      <c r="I912" s="24">
        <f t="shared" si="231"/>
        <v>1946.208333333265</v>
      </c>
      <c r="J912" s="15">
        <f>J910*10/12+J922*2/12</f>
        <v>2.2000000000000002</v>
      </c>
      <c r="K912" s="24">
        <f t="shared" si="221"/>
        <v>301.22862295081973</v>
      </c>
      <c r="L912" s="24">
        <f t="shared" si="222"/>
        <v>11.684852459016396</v>
      </c>
      <c r="M912" s="23">
        <f t="shared" si="232"/>
        <v>16141.385997412923</v>
      </c>
      <c r="N912" s="24">
        <f t="shared" si="223"/>
        <v>15.465245901639348</v>
      </c>
      <c r="O912" s="23">
        <f t="shared" si="224"/>
        <v>828.70778081412618</v>
      </c>
      <c r="P912" s="42">
        <f t="shared" si="218"/>
        <v>15.134873415142527</v>
      </c>
      <c r="Q912" s="25"/>
      <c r="R912" s="41">
        <f t="shared" si="219"/>
        <v>19.926591500429492</v>
      </c>
      <c r="S912" s="41"/>
      <c r="T912" s="40">
        <f t="shared" si="220"/>
        <v>7.3446233699462182E-2</v>
      </c>
      <c r="U912" s="15">
        <f t="shared" si="225"/>
        <v>1.0013883313886893</v>
      </c>
      <c r="V912" s="15">
        <f t="shared" si="233"/>
        <v>13.743424330378462</v>
      </c>
      <c r="W912" s="13">
        <f t="shared" si="226"/>
        <v>0.12415150720568335</v>
      </c>
      <c r="X912" s="13">
        <f t="shared" si="227"/>
        <v>-1.9439962852505488E-2</v>
      </c>
      <c r="Y912" s="13">
        <f t="shared" si="228"/>
        <v>0.14359147005818884</v>
      </c>
      <c r="AB912" s="39"/>
      <c r="AC912" s="39"/>
    </row>
    <row r="913" spans="1:29">
      <c r="A913" s="60">
        <v>1946.04</v>
      </c>
      <c r="B913" s="61">
        <f t="shared" si="229"/>
        <v>1946</v>
      </c>
      <c r="C913" s="61">
        <v>4</v>
      </c>
      <c r="D913" s="59">
        <f t="shared" si="230"/>
        <v>16893</v>
      </c>
      <c r="E913" s="26">
        <v>18.66</v>
      </c>
      <c r="F913" s="24">
        <v>0.68</v>
      </c>
      <c r="G913" s="26">
        <v>0.88</v>
      </c>
      <c r="H913" s="26">
        <v>18.399999999999999</v>
      </c>
      <c r="I913" s="24">
        <f t="shared" si="231"/>
        <v>1946.2916666665983</v>
      </c>
      <c r="J913" s="15">
        <f>J910*9/12+J922*3/12</f>
        <v>2.2050000000000001</v>
      </c>
      <c r="K913" s="24">
        <f t="shared" si="221"/>
        <v>318.9034565217392</v>
      </c>
      <c r="L913" s="24">
        <f t="shared" si="222"/>
        <v>11.621347826086961</v>
      </c>
      <c r="M913" s="23">
        <f t="shared" si="232"/>
        <v>17140.38922376512</v>
      </c>
      <c r="N913" s="24">
        <f t="shared" si="223"/>
        <v>15.039391304347829</v>
      </c>
      <c r="O913" s="23">
        <f t="shared" si="224"/>
        <v>808.33561183886957</v>
      </c>
      <c r="P913" s="42">
        <f t="shared" si="218"/>
        <v>16.040842386215914</v>
      </c>
      <c r="Q913" s="25"/>
      <c r="R913" s="41">
        <f t="shared" si="219"/>
        <v>21.101916955508464</v>
      </c>
      <c r="S913" s="41"/>
      <c r="T913" s="40">
        <f t="shared" si="220"/>
        <v>7.0225649072409038E-2</v>
      </c>
      <c r="U913" s="15">
        <f t="shared" si="225"/>
        <v>1.001392605078097</v>
      </c>
      <c r="V913" s="15">
        <f t="shared" si="233"/>
        <v>13.687708536254814</v>
      </c>
      <c r="W913" s="13">
        <f t="shared" si="226"/>
        <v>0.11865481251117793</v>
      </c>
      <c r="X913" s="13">
        <f t="shared" si="227"/>
        <v>-2.1009465178734921E-2</v>
      </c>
      <c r="Y913" s="13">
        <f t="shared" si="228"/>
        <v>0.13966427768991285</v>
      </c>
      <c r="AB913" s="39"/>
      <c r="AC913" s="39"/>
    </row>
    <row r="914" spans="1:29">
      <c r="A914" s="60">
        <v>1946.05</v>
      </c>
      <c r="B914" s="61">
        <f t="shared" si="229"/>
        <v>1946</v>
      </c>
      <c r="C914" s="61">
        <v>5</v>
      </c>
      <c r="D914" s="59">
        <f t="shared" si="230"/>
        <v>16923</v>
      </c>
      <c r="E914" s="26">
        <v>18.7</v>
      </c>
      <c r="F914" s="24">
        <v>0.68</v>
      </c>
      <c r="G914" s="26">
        <v>0.86</v>
      </c>
      <c r="H914" s="26">
        <v>18.5</v>
      </c>
      <c r="I914" s="24">
        <f t="shared" si="231"/>
        <v>1946.3749999999316</v>
      </c>
      <c r="J914" s="15">
        <f>J910*8/12+J922*4/12</f>
        <v>2.21</v>
      </c>
      <c r="K914" s="24">
        <f t="shared" si="221"/>
        <v>317.85956756756758</v>
      </c>
      <c r="L914" s="24">
        <f t="shared" si="222"/>
        <v>11.558529729729733</v>
      </c>
      <c r="M914" s="23">
        <f t="shared" si="232"/>
        <v>17136.052943455907</v>
      </c>
      <c r="N914" s="24">
        <f t="shared" si="223"/>
        <v>14.618140540540542</v>
      </c>
      <c r="O914" s="23">
        <f t="shared" si="224"/>
        <v>788.07516210545884</v>
      </c>
      <c r="P914" s="42">
        <f t="shared" si="218"/>
        <v>16.013723170832176</v>
      </c>
      <c r="Q914" s="25"/>
      <c r="R914" s="41">
        <f t="shared" si="219"/>
        <v>21.048307121707513</v>
      </c>
      <c r="S914" s="41"/>
      <c r="T914" s="40">
        <f t="shared" si="220"/>
        <v>7.083960614331003E-2</v>
      </c>
      <c r="U914" s="15">
        <f t="shared" si="225"/>
        <v>1.001396878732264</v>
      </c>
      <c r="V914" s="15">
        <f t="shared" si="233"/>
        <v>13.632679459433859</v>
      </c>
      <c r="W914" s="13">
        <f t="shared" si="226"/>
        <v>0.11505727393446419</v>
      </c>
      <c r="X914" s="13">
        <f t="shared" si="227"/>
        <v>-1.9805555392884644E-2</v>
      </c>
      <c r="Y914" s="13">
        <f t="shared" si="228"/>
        <v>0.13486282932734883</v>
      </c>
      <c r="AB914" s="39"/>
      <c r="AC914" s="39"/>
    </row>
    <row r="915" spans="1:29">
      <c r="A915" s="60">
        <v>1946.06</v>
      </c>
      <c r="B915" s="61">
        <f t="shared" si="229"/>
        <v>1946</v>
      </c>
      <c r="C915" s="61">
        <v>6</v>
      </c>
      <c r="D915" s="59">
        <f t="shared" si="230"/>
        <v>16954</v>
      </c>
      <c r="E915" s="26">
        <v>18.579999999999998</v>
      </c>
      <c r="F915" s="24">
        <v>0.68</v>
      </c>
      <c r="G915" s="26">
        <v>0.84</v>
      </c>
      <c r="H915" s="26">
        <v>18.7</v>
      </c>
      <c r="I915" s="24">
        <f t="shared" si="231"/>
        <v>1946.4583333332648</v>
      </c>
      <c r="J915" s="15">
        <f>J910*7/12+J922*5/12</f>
        <v>2.2149999999999999</v>
      </c>
      <c r="K915" s="24">
        <f t="shared" si="221"/>
        <v>312.44207486631018</v>
      </c>
      <c r="L915" s="24">
        <f t="shared" si="222"/>
        <v>11.434909090909095</v>
      </c>
      <c r="M915" s="23">
        <f t="shared" si="232"/>
        <v>16895.363818686517</v>
      </c>
      <c r="N915" s="24">
        <f t="shared" si="223"/>
        <v>14.125475935828879</v>
      </c>
      <c r="O915" s="23">
        <f t="shared" si="224"/>
        <v>763.83776144761441</v>
      </c>
      <c r="P915" s="42">
        <f t="shared" si="218"/>
        <v>15.773186880128739</v>
      </c>
      <c r="Q915" s="25"/>
      <c r="R915" s="41">
        <f t="shared" si="219"/>
        <v>20.714507926611372</v>
      </c>
      <c r="S915" s="41"/>
      <c r="T915" s="40">
        <f t="shared" si="220"/>
        <v>7.2100572682852374E-2</v>
      </c>
      <c r="U915" s="15">
        <f t="shared" si="225"/>
        <v>1.0014011523512036</v>
      </c>
      <c r="V915" s="15">
        <f t="shared" si="233"/>
        <v>13.505714930456607</v>
      </c>
      <c r="W915" s="13">
        <f t="shared" si="226"/>
        <v>0.11552385405557741</v>
      </c>
      <c r="X915" s="13">
        <f t="shared" si="227"/>
        <v>-1.8776145435939973E-2</v>
      </c>
      <c r="Y915" s="13">
        <f t="shared" si="228"/>
        <v>0.13429999949151739</v>
      </c>
      <c r="AB915" s="39"/>
      <c r="AC915" s="39"/>
    </row>
    <row r="916" spans="1:29">
      <c r="A916" s="60">
        <v>1946.07</v>
      </c>
      <c r="B916" s="61">
        <f t="shared" si="229"/>
        <v>1946</v>
      </c>
      <c r="C916" s="61">
        <v>7</v>
      </c>
      <c r="D916" s="59">
        <f t="shared" si="230"/>
        <v>16984</v>
      </c>
      <c r="E916" s="26">
        <v>18.05</v>
      </c>
      <c r="F916" s="24">
        <v>0.68333299999999997</v>
      </c>
      <c r="G916" s="26">
        <v>0.85666699999999996</v>
      </c>
      <c r="H916" s="26">
        <v>19.8</v>
      </c>
      <c r="I916" s="24">
        <f t="shared" si="231"/>
        <v>1946.5416666665981</v>
      </c>
      <c r="J916" s="15">
        <f>J910*6/12+J922*6/12</f>
        <v>2.2199999999999998</v>
      </c>
      <c r="K916" s="24">
        <f t="shared" si="221"/>
        <v>286.6668181818182</v>
      </c>
      <c r="L916" s="24">
        <f t="shared" si="222"/>
        <v>10.852570463636363</v>
      </c>
      <c r="M916" s="23">
        <f t="shared" si="232"/>
        <v>15550.466542857923</v>
      </c>
      <c r="N916" s="24">
        <f t="shared" si="223"/>
        <v>13.605429536363635</v>
      </c>
      <c r="O916" s="23">
        <f t="shared" si="224"/>
        <v>738.03720342772658</v>
      </c>
      <c r="P916" s="42">
        <f t="shared" si="218"/>
        <v>14.508136111909067</v>
      </c>
      <c r="Q916" s="25"/>
      <c r="R916" s="41">
        <f t="shared" si="219"/>
        <v>19.038974040498346</v>
      </c>
      <c r="S916" s="41"/>
      <c r="T916" s="40">
        <f t="shared" si="220"/>
        <v>8.2739445589748647E-2</v>
      </c>
      <c r="U916" s="15">
        <f t="shared" si="225"/>
        <v>1.0014054259349292</v>
      </c>
      <c r="V916" s="15">
        <f t="shared" si="233"/>
        <v>12.773269689425762</v>
      </c>
      <c r="W916" s="13">
        <f t="shared" si="226"/>
        <v>0.13029463379336037</v>
      </c>
      <c r="X916" s="13">
        <f t="shared" si="227"/>
        <v>-1.4692430260692557E-2</v>
      </c>
      <c r="Y916" s="13">
        <f t="shared" si="228"/>
        <v>0.14498706405405293</v>
      </c>
      <c r="AB916" s="39"/>
      <c r="AC916" s="39"/>
    </row>
    <row r="917" spans="1:29">
      <c r="A917" s="60">
        <v>1946.08</v>
      </c>
      <c r="B917" s="61">
        <f t="shared" si="229"/>
        <v>1946</v>
      </c>
      <c r="C917" s="61">
        <v>8</v>
      </c>
      <c r="D917" s="59">
        <f t="shared" si="230"/>
        <v>17015</v>
      </c>
      <c r="E917" s="26">
        <v>17.7</v>
      </c>
      <c r="F917" s="24">
        <v>0.68666700000000003</v>
      </c>
      <c r="G917" s="26">
        <v>0.87333300000000003</v>
      </c>
      <c r="H917" s="26">
        <v>20.2</v>
      </c>
      <c r="I917" s="24">
        <f t="shared" si="231"/>
        <v>1946.6249999999313</v>
      </c>
      <c r="J917" s="15">
        <f>J910*5/12+J922*7/12</f>
        <v>2.2250000000000001</v>
      </c>
      <c r="K917" s="24">
        <f t="shared" si="221"/>
        <v>275.54168316831687</v>
      </c>
      <c r="L917" s="24">
        <f t="shared" si="222"/>
        <v>10.689569545544556</v>
      </c>
      <c r="M917" s="23">
        <f t="shared" si="232"/>
        <v>14995.296869959142</v>
      </c>
      <c r="N917" s="24">
        <f t="shared" si="223"/>
        <v>13.595460157425746</v>
      </c>
      <c r="O917" s="23">
        <f t="shared" si="224"/>
        <v>739.88065544248752</v>
      </c>
      <c r="P917" s="42">
        <f t="shared" si="218"/>
        <v>13.98493930994276</v>
      </c>
      <c r="Q917" s="25"/>
      <c r="R917" s="41">
        <f t="shared" si="219"/>
        <v>18.340641021743615</v>
      </c>
      <c r="S917" s="41"/>
      <c r="T917" s="40">
        <f t="shared" si="220"/>
        <v>8.6598381477112227E-2</v>
      </c>
      <c r="U917" s="15">
        <f t="shared" si="225"/>
        <v>1.001409699483454</v>
      </c>
      <c r="V917" s="15">
        <f t="shared" si="233"/>
        <v>12.537930057605857</v>
      </c>
      <c r="W917" s="13">
        <f t="shared" si="226"/>
        <v>0.13450510441925756</v>
      </c>
      <c r="X917" s="13">
        <f t="shared" si="227"/>
        <v>-1.4085609851683834E-2</v>
      </c>
      <c r="Y917" s="13">
        <f t="shared" si="228"/>
        <v>0.14859071427094139</v>
      </c>
      <c r="AB917" s="39"/>
      <c r="AC917" s="39"/>
    </row>
    <row r="918" spans="1:29">
      <c r="A918" s="60">
        <v>1946.09</v>
      </c>
      <c r="B918" s="61">
        <f t="shared" si="229"/>
        <v>1946</v>
      </c>
      <c r="C918" s="61">
        <v>9</v>
      </c>
      <c r="D918" s="59">
        <f t="shared" si="230"/>
        <v>17046</v>
      </c>
      <c r="E918" s="26">
        <v>15.09</v>
      </c>
      <c r="F918" s="24">
        <v>0.69</v>
      </c>
      <c r="G918" s="26">
        <v>0.89</v>
      </c>
      <c r="H918" s="26">
        <v>20.399999999999999</v>
      </c>
      <c r="I918" s="24">
        <f t="shared" si="231"/>
        <v>1946.7083333332646</v>
      </c>
      <c r="J918" s="15">
        <f>J910*4/12+J922*8/12</f>
        <v>2.23</v>
      </c>
      <c r="K918" s="24">
        <f t="shared" si="221"/>
        <v>232.60791176470593</v>
      </c>
      <c r="L918" s="24">
        <f t="shared" si="222"/>
        <v>10.63614705882353</v>
      </c>
      <c r="M918" s="23">
        <f t="shared" si="232"/>
        <v>12707.027358540112</v>
      </c>
      <c r="N918" s="24">
        <f t="shared" si="223"/>
        <v>13.719088235294121</v>
      </c>
      <c r="O918" s="23">
        <f t="shared" si="224"/>
        <v>749.45356852887335</v>
      </c>
      <c r="P918" s="42">
        <f t="shared" si="218"/>
        <v>11.841267540149634</v>
      </c>
      <c r="Q918" s="25"/>
      <c r="R918" s="41">
        <f t="shared" si="219"/>
        <v>15.5276608546947</v>
      </c>
      <c r="S918" s="41"/>
      <c r="T918" s="40">
        <f t="shared" si="220"/>
        <v>0.10051583018992166</v>
      </c>
      <c r="U918" s="15">
        <f t="shared" si="225"/>
        <v>1.001413972996791</v>
      </c>
      <c r="V918" s="15">
        <f t="shared" si="233"/>
        <v>12.432510606708787</v>
      </c>
      <c r="W918" s="13">
        <f t="shared" si="226"/>
        <v>0.14941584499990967</v>
      </c>
      <c r="X918" s="13">
        <f t="shared" si="227"/>
        <v>-1.375494556952217E-2</v>
      </c>
      <c r="Y918" s="13">
        <f t="shared" si="228"/>
        <v>0.16317079056943185</v>
      </c>
      <c r="AB918" s="39"/>
      <c r="AC918" s="39"/>
    </row>
    <row r="919" spans="1:29">
      <c r="A919" s="60">
        <v>1946.1</v>
      </c>
      <c r="B919" s="61">
        <f t="shared" si="229"/>
        <v>1946</v>
      </c>
      <c r="C919" s="61">
        <v>10</v>
      </c>
      <c r="D919" s="59">
        <f t="shared" si="230"/>
        <v>17076</v>
      </c>
      <c r="E919" s="26">
        <v>14.75</v>
      </c>
      <c r="F919" s="24">
        <v>0.69666700000000004</v>
      </c>
      <c r="G919" s="26">
        <v>0.94666700000000004</v>
      </c>
      <c r="H919" s="26">
        <v>20.8</v>
      </c>
      <c r="I919" s="24">
        <f t="shared" si="231"/>
        <v>1946.7916666665978</v>
      </c>
      <c r="J919" s="15">
        <f>J910*3/12+J922*9/12</f>
        <v>2.2349999999999999</v>
      </c>
      <c r="K919" s="24">
        <f t="shared" si="221"/>
        <v>222.99447115384618</v>
      </c>
      <c r="L919" s="24">
        <f t="shared" si="222"/>
        <v>10.532399270192309</v>
      </c>
      <c r="M919" s="23">
        <f t="shared" si="232"/>
        <v>12229.806722019375</v>
      </c>
      <c r="N919" s="24">
        <f t="shared" si="223"/>
        <v>14.311966577884618</v>
      </c>
      <c r="O919" s="23">
        <f t="shared" si="224"/>
        <v>784.9189450924689</v>
      </c>
      <c r="P919" s="42">
        <f t="shared" si="218"/>
        <v>11.387602961765046</v>
      </c>
      <c r="Q919" s="25"/>
      <c r="R919" s="41">
        <f t="shared" si="219"/>
        <v>14.931866479299583</v>
      </c>
      <c r="S919" s="41"/>
      <c r="T919" s="40">
        <f t="shared" si="220"/>
        <v>0.10584847069030612</v>
      </c>
      <c r="U919" s="15">
        <f t="shared" si="225"/>
        <v>1.0014182464749537</v>
      </c>
      <c r="V919" s="15">
        <f t="shared" si="233"/>
        <v>12.210665036354586</v>
      </c>
      <c r="W919" s="13">
        <f t="shared" si="226"/>
        <v>0.15229233427166822</v>
      </c>
      <c r="X919" s="13">
        <f t="shared" si="227"/>
        <v>-1.1727866860472336E-2</v>
      </c>
      <c r="Y919" s="13">
        <f t="shared" si="228"/>
        <v>0.16402020113214055</v>
      </c>
      <c r="AB919" s="39"/>
      <c r="AC919" s="39"/>
    </row>
    <row r="920" spans="1:29">
      <c r="A920" s="60">
        <v>1946.11</v>
      </c>
      <c r="B920" s="61">
        <f t="shared" si="229"/>
        <v>1946</v>
      </c>
      <c r="C920" s="61">
        <v>11</v>
      </c>
      <c r="D920" s="59">
        <f t="shared" si="230"/>
        <v>17107</v>
      </c>
      <c r="E920" s="26">
        <v>14.69</v>
      </c>
      <c r="F920" s="24">
        <v>0.70333299999999999</v>
      </c>
      <c r="G920" s="26">
        <v>1.0033300000000001</v>
      </c>
      <c r="H920" s="26">
        <v>21.3</v>
      </c>
      <c r="I920" s="24">
        <f t="shared" si="231"/>
        <v>1946.8749999999311</v>
      </c>
      <c r="J920" s="15">
        <f>J910*2/12+J922*10/12</f>
        <v>2.2400000000000002</v>
      </c>
      <c r="K920" s="24">
        <f t="shared" si="221"/>
        <v>216.87405633802817</v>
      </c>
      <c r="L920" s="24">
        <f t="shared" si="222"/>
        <v>10.383572543661973</v>
      </c>
      <c r="M920" s="23">
        <f t="shared" si="232"/>
        <v>11941.59748459269</v>
      </c>
      <c r="N920" s="24">
        <f t="shared" si="223"/>
        <v>14.81254233802817</v>
      </c>
      <c r="O920" s="23">
        <f t="shared" si="224"/>
        <v>815.61354691738495</v>
      </c>
      <c r="P920" s="42">
        <f t="shared" si="218"/>
        <v>11.11004365674329</v>
      </c>
      <c r="Q920" s="25"/>
      <c r="R920" s="41">
        <f t="shared" si="219"/>
        <v>14.565527161951842</v>
      </c>
      <c r="S920" s="41"/>
      <c r="T920" s="40">
        <f t="shared" si="220"/>
        <v>0.11046659850288859</v>
      </c>
      <c r="U920" s="15">
        <f t="shared" si="225"/>
        <v>1.0014225199179554</v>
      </c>
      <c r="V920" s="15">
        <f t="shared" si="233"/>
        <v>11.940940919961696</v>
      </c>
      <c r="W920" s="13">
        <f t="shared" si="226"/>
        <v>0.15421106523337214</v>
      </c>
      <c r="X920" s="13">
        <f t="shared" si="227"/>
        <v>-1.0490420533101008E-2</v>
      </c>
      <c r="Y920" s="13">
        <f t="shared" si="228"/>
        <v>0.16470148576647314</v>
      </c>
      <c r="AB920" s="39"/>
      <c r="AC920" s="39"/>
    </row>
    <row r="921" spans="1:29">
      <c r="A921" s="60">
        <v>1946.12</v>
      </c>
      <c r="B921" s="61">
        <f t="shared" si="229"/>
        <v>1946</v>
      </c>
      <c r="C921" s="61">
        <v>12</v>
      </c>
      <c r="D921" s="59">
        <f t="shared" si="230"/>
        <v>17137</v>
      </c>
      <c r="E921" s="26">
        <v>15.13</v>
      </c>
      <c r="F921" s="24">
        <v>0.71</v>
      </c>
      <c r="G921" s="26">
        <v>1.06</v>
      </c>
      <c r="H921" s="26">
        <v>21.5</v>
      </c>
      <c r="I921" s="24">
        <f t="shared" si="231"/>
        <v>1946.9583333332644</v>
      </c>
      <c r="J921" s="15">
        <f>J910*1/12+J922*11/12</f>
        <v>2.2450000000000001</v>
      </c>
      <c r="K921" s="24">
        <f t="shared" si="221"/>
        <v>221.29208372093029</v>
      </c>
      <c r="L921" s="24">
        <f t="shared" si="222"/>
        <v>10.384493023255814</v>
      </c>
      <c r="M921" s="23">
        <f t="shared" si="232"/>
        <v>12232.514059531593</v>
      </c>
      <c r="N921" s="24">
        <f t="shared" si="223"/>
        <v>15.503609302325584</v>
      </c>
      <c r="O921" s="23">
        <f t="shared" si="224"/>
        <v>857.00362875766609</v>
      </c>
      <c r="P921" s="42">
        <f t="shared" si="218"/>
        <v>11.372779425862703</v>
      </c>
      <c r="Q921" s="25"/>
      <c r="R921" s="41">
        <f t="shared" si="219"/>
        <v>14.90416617396297</v>
      </c>
      <c r="S921" s="41"/>
      <c r="T921" s="40">
        <f t="shared" si="220"/>
        <v>0.10931230061839767</v>
      </c>
      <c r="U921" s="15">
        <f t="shared" si="225"/>
        <v>1.001426793325809</v>
      </c>
      <c r="V921" s="15">
        <f t="shared" si="233"/>
        <v>11.846690614666359</v>
      </c>
      <c r="W921" s="13">
        <f t="shared" si="226"/>
        <v>0.15307690453346412</v>
      </c>
      <c r="X921" s="13">
        <f t="shared" si="227"/>
        <v>-1.0603714905176864E-2</v>
      </c>
      <c r="Y921" s="13">
        <f t="shared" si="228"/>
        <v>0.16368061943864098</v>
      </c>
      <c r="AB921" s="39"/>
      <c r="AC921" s="39"/>
    </row>
    <row r="922" spans="1:29">
      <c r="A922" s="60">
        <v>1947.01</v>
      </c>
      <c r="B922" s="61">
        <f t="shared" si="229"/>
        <v>1947</v>
      </c>
      <c r="C922" s="61">
        <v>1</v>
      </c>
      <c r="D922" s="59">
        <f t="shared" si="230"/>
        <v>17168</v>
      </c>
      <c r="E922" s="26">
        <v>15.21</v>
      </c>
      <c r="F922" s="24">
        <v>0.71333299999999999</v>
      </c>
      <c r="G922" s="26">
        <v>1.1299999999999999</v>
      </c>
      <c r="H922" s="26">
        <v>21.5</v>
      </c>
      <c r="I922" s="24">
        <f t="shared" si="231"/>
        <v>1947.0416666665976</v>
      </c>
      <c r="J922" s="15">
        <v>2.25</v>
      </c>
      <c r="K922" s="24">
        <f t="shared" si="221"/>
        <v>222.46216744186052</v>
      </c>
      <c r="L922" s="24">
        <f t="shared" si="222"/>
        <v>10.433241636279071</v>
      </c>
      <c r="M922" s="23">
        <f t="shared" si="232"/>
        <v>12345.254032261148</v>
      </c>
      <c r="N922" s="24">
        <f t="shared" si="223"/>
        <v>16.527432558139537</v>
      </c>
      <c r="O922" s="23">
        <f t="shared" si="224"/>
        <v>917.16877425740267</v>
      </c>
      <c r="P922" s="42">
        <f t="shared" si="218"/>
        <v>11.469296334735574</v>
      </c>
      <c r="Q922" s="25"/>
      <c r="R922" s="41">
        <f t="shared" si="219"/>
        <v>15.022197025934322</v>
      </c>
      <c r="S922" s="41"/>
      <c r="T922" s="40">
        <f t="shared" si="220"/>
        <v>0.1077796741638497</v>
      </c>
      <c r="U922" s="15">
        <f t="shared" si="225"/>
        <v>1.0004699429526016</v>
      </c>
      <c r="V922" s="15">
        <f t="shared" si="233"/>
        <v>11.863593393768289</v>
      </c>
      <c r="W922" s="13">
        <f t="shared" si="226"/>
        <v>0.14985485961229661</v>
      </c>
      <c r="X922" s="13">
        <f t="shared" si="227"/>
        <v>-9.379095770818302E-3</v>
      </c>
      <c r="Y922" s="13">
        <f t="shared" si="228"/>
        <v>0.15923395538311491</v>
      </c>
      <c r="AB922" s="39"/>
      <c r="AC922" s="39"/>
    </row>
    <row r="923" spans="1:29">
      <c r="A923" s="60">
        <v>1947.02</v>
      </c>
      <c r="B923" s="61">
        <f t="shared" si="229"/>
        <v>1947</v>
      </c>
      <c r="C923" s="61">
        <v>2</v>
      </c>
      <c r="D923" s="59">
        <f t="shared" si="230"/>
        <v>17199</v>
      </c>
      <c r="E923" s="26">
        <v>15.8</v>
      </c>
      <c r="F923" s="24">
        <v>0.71666700000000005</v>
      </c>
      <c r="G923" s="26">
        <v>1.2</v>
      </c>
      <c r="H923" s="26">
        <v>21.5</v>
      </c>
      <c r="I923" s="24">
        <f t="shared" si="231"/>
        <v>1947.1249999999309</v>
      </c>
      <c r="J923" s="15">
        <f>J922*11/12+J934*1/12</f>
        <v>2.2658333333333331</v>
      </c>
      <c r="K923" s="24">
        <f t="shared" si="221"/>
        <v>231.09153488372095</v>
      </c>
      <c r="L923" s="24">
        <f t="shared" si="222"/>
        <v>10.482004875348839</v>
      </c>
      <c r="M923" s="23">
        <f t="shared" si="232"/>
        <v>12872.603554066689</v>
      </c>
      <c r="N923" s="24">
        <f t="shared" si="223"/>
        <v>17.551255813953489</v>
      </c>
      <c r="O923" s="23">
        <f t="shared" si="224"/>
        <v>977.66609271392565</v>
      </c>
      <c r="P923" s="42">
        <f t="shared" si="218"/>
        <v>11.949565314209433</v>
      </c>
      <c r="Q923" s="25"/>
      <c r="R923" s="41">
        <f t="shared" si="219"/>
        <v>15.63722858443899</v>
      </c>
      <c r="S923" s="41"/>
      <c r="T923" s="40">
        <f t="shared" si="220"/>
        <v>0.10411708620482772</v>
      </c>
      <c r="U923" s="15">
        <f t="shared" si="225"/>
        <v>1.000484205925781</v>
      </c>
      <c r="V923" s="15">
        <f t="shared" si="233"/>
        <v>11.86916860587622</v>
      </c>
      <c r="W923" s="13">
        <f t="shared" si="226"/>
        <v>0.13998222708408692</v>
      </c>
      <c r="X923" s="13">
        <f t="shared" si="227"/>
        <v>-8.5038771317570427E-3</v>
      </c>
      <c r="Y923" s="13">
        <f t="shared" si="228"/>
        <v>0.14848610421584396</v>
      </c>
      <c r="AB923" s="39"/>
      <c r="AC923" s="39"/>
    </row>
    <row r="924" spans="1:29">
      <c r="A924" s="60">
        <v>1947.03</v>
      </c>
      <c r="B924" s="61">
        <f t="shared" si="229"/>
        <v>1947</v>
      </c>
      <c r="C924" s="61">
        <v>3</v>
      </c>
      <c r="D924" s="59">
        <f t="shared" si="230"/>
        <v>17227</v>
      </c>
      <c r="E924" s="26">
        <v>15.16</v>
      </c>
      <c r="F924" s="24">
        <v>0.72</v>
      </c>
      <c r="G924" s="26">
        <v>1.27</v>
      </c>
      <c r="H924" s="26">
        <v>21.9</v>
      </c>
      <c r="I924" s="24">
        <f t="shared" si="231"/>
        <v>1947.2083333332641</v>
      </c>
      <c r="J924" s="15">
        <f>J922*10/12+J934*2/12</f>
        <v>2.2816666666666667</v>
      </c>
      <c r="K924" s="24">
        <f t="shared" si="221"/>
        <v>217.68098630136993</v>
      </c>
      <c r="L924" s="24">
        <f t="shared" si="222"/>
        <v>10.338410958904111</v>
      </c>
      <c r="M924" s="23">
        <f t="shared" si="232"/>
        <v>12173.579738157456</v>
      </c>
      <c r="N924" s="24">
        <f t="shared" si="223"/>
        <v>18.235808219178086</v>
      </c>
      <c r="O924" s="23">
        <f t="shared" si="224"/>
        <v>1019.8183553733488</v>
      </c>
      <c r="P924" s="42">
        <f t="shared" si="218"/>
        <v>11.287903096501285</v>
      </c>
      <c r="Q924" s="25"/>
      <c r="R924" s="41">
        <f t="shared" si="219"/>
        <v>14.757502576039027</v>
      </c>
      <c r="S924" s="41"/>
      <c r="T924" s="40">
        <f t="shared" si="220"/>
        <v>0.11005042001644608</v>
      </c>
      <c r="U924" s="15">
        <f t="shared" si="225"/>
        <v>1.0004984677859259</v>
      </c>
      <c r="V924" s="15">
        <f t="shared" si="233"/>
        <v>11.658022289701348</v>
      </c>
      <c r="W924" s="13">
        <f t="shared" si="226"/>
        <v>0.14779481696047281</v>
      </c>
      <c r="X924" s="13">
        <f t="shared" si="227"/>
        <v>-7.3886359870464213E-3</v>
      </c>
      <c r="Y924" s="13">
        <f t="shared" si="228"/>
        <v>0.15518345294751923</v>
      </c>
      <c r="AB924" s="39"/>
      <c r="AC924" s="39"/>
    </row>
    <row r="925" spans="1:29">
      <c r="A925" s="60">
        <v>1947.04</v>
      </c>
      <c r="B925" s="61">
        <f t="shared" si="229"/>
        <v>1947</v>
      </c>
      <c r="C925" s="61">
        <v>4</v>
      </c>
      <c r="D925" s="59">
        <f t="shared" si="230"/>
        <v>17258</v>
      </c>
      <c r="E925" s="26">
        <v>14.6</v>
      </c>
      <c r="F925" s="24">
        <v>0.73333300000000001</v>
      </c>
      <c r="G925" s="26">
        <v>1.32667</v>
      </c>
      <c r="H925" s="26">
        <v>21.9</v>
      </c>
      <c r="I925" s="24">
        <f t="shared" si="231"/>
        <v>1947.2916666665974</v>
      </c>
      <c r="J925" s="15">
        <f>J922*9/12+J934*3/12</f>
        <v>2.2974999999999999</v>
      </c>
      <c r="K925" s="24">
        <f t="shared" si="221"/>
        <v>209.64000000000001</v>
      </c>
      <c r="L925" s="24">
        <f t="shared" si="222"/>
        <v>10.529858227397263</v>
      </c>
      <c r="M925" s="23">
        <f t="shared" si="232"/>
        <v>11772.968655866907</v>
      </c>
      <c r="N925" s="24">
        <f t="shared" si="223"/>
        <v>19.049527315068495</v>
      </c>
      <c r="O925" s="23">
        <f t="shared" si="224"/>
        <v>1069.7838579917088</v>
      </c>
      <c r="P925" s="42">
        <f t="shared" si="218"/>
        <v>10.900825126392672</v>
      </c>
      <c r="Q925" s="25"/>
      <c r="R925" s="41">
        <f t="shared" si="219"/>
        <v>14.239032702754521</v>
      </c>
      <c r="S925" s="41"/>
      <c r="T925" s="40">
        <f t="shared" si="220"/>
        <v>0.11230527663572899</v>
      </c>
      <c r="U925" s="15">
        <f t="shared" si="225"/>
        <v>1.0005127285343618</v>
      </c>
      <c r="V925" s="15">
        <f t="shared" si="233"/>
        <v>11.663833438260371</v>
      </c>
      <c r="W925" s="13">
        <f t="shared" si="226"/>
        <v>0.15423680902181935</v>
      </c>
      <c r="X925" s="13">
        <f t="shared" si="227"/>
        <v>-8.0946634267811124E-3</v>
      </c>
      <c r="Y925" s="13">
        <f t="shared" si="228"/>
        <v>0.16233147244860047</v>
      </c>
      <c r="AB925" s="39"/>
      <c r="AC925" s="39"/>
    </row>
    <row r="926" spans="1:29">
      <c r="A926" s="60">
        <v>1947.05</v>
      </c>
      <c r="B926" s="61">
        <f t="shared" si="229"/>
        <v>1947</v>
      </c>
      <c r="C926" s="61">
        <v>5</v>
      </c>
      <c r="D926" s="59">
        <f t="shared" si="230"/>
        <v>17288</v>
      </c>
      <c r="E926" s="26">
        <v>14.34</v>
      </c>
      <c r="F926" s="24">
        <v>0.74666699999999997</v>
      </c>
      <c r="G926" s="26">
        <v>1.3833299999999999</v>
      </c>
      <c r="H926" s="26">
        <v>21.9</v>
      </c>
      <c r="I926" s="24">
        <f t="shared" si="231"/>
        <v>1947.3749999999307</v>
      </c>
      <c r="J926" s="15">
        <f>J922*8/12+J934*4/12</f>
        <v>2.3133333333333335</v>
      </c>
      <c r="K926" s="24">
        <f t="shared" si="221"/>
        <v>205.9066849315069</v>
      </c>
      <c r="L926" s="24">
        <f t="shared" si="222"/>
        <v>10.721319854794521</v>
      </c>
      <c r="M926" s="23">
        <f t="shared" si="232"/>
        <v>11613.487063293082</v>
      </c>
      <c r="N926" s="24">
        <f t="shared" si="223"/>
        <v>19.86310282191781</v>
      </c>
      <c r="O926" s="23">
        <f t="shared" si="224"/>
        <v>1120.3127656391364</v>
      </c>
      <c r="P926" s="42">
        <f t="shared" si="218"/>
        <v>10.733674273688536</v>
      </c>
      <c r="Q926" s="25"/>
      <c r="R926" s="41">
        <f t="shared" si="219"/>
        <v>14.008519289638553</v>
      </c>
      <c r="S926" s="41"/>
      <c r="T926" s="40">
        <f t="shared" si="220"/>
        <v>0.1128485529039903</v>
      </c>
      <c r="U926" s="15">
        <f t="shared" si="225"/>
        <v>1.0005269881724117</v>
      </c>
      <c r="V926" s="15">
        <f t="shared" si="233"/>
        <v>11.66981381848421</v>
      </c>
      <c r="W926" s="13">
        <f t="shared" si="226"/>
        <v>0.16011769024362033</v>
      </c>
      <c r="X926" s="13">
        <f t="shared" si="227"/>
        <v>-9.2060478064108775E-3</v>
      </c>
      <c r="Y926" s="13">
        <f t="shared" si="228"/>
        <v>0.1693237380500312</v>
      </c>
      <c r="AB926" s="39"/>
      <c r="AC926" s="39"/>
    </row>
    <row r="927" spans="1:29">
      <c r="A927" s="60">
        <v>1947.06</v>
      </c>
      <c r="B927" s="61">
        <f t="shared" si="229"/>
        <v>1947</v>
      </c>
      <c r="C927" s="61">
        <v>6</v>
      </c>
      <c r="D927" s="59">
        <f t="shared" si="230"/>
        <v>17319</v>
      </c>
      <c r="E927" s="26">
        <v>14.84</v>
      </c>
      <c r="F927" s="24">
        <v>0.76</v>
      </c>
      <c r="G927" s="26">
        <v>1.44</v>
      </c>
      <c r="H927" s="26">
        <v>22</v>
      </c>
      <c r="I927" s="24">
        <f t="shared" si="231"/>
        <v>1947.4583333332639</v>
      </c>
      <c r="J927" s="15">
        <f>J922*7/12+J934*5/12</f>
        <v>2.3291666666666666</v>
      </c>
      <c r="K927" s="24">
        <f t="shared" si="221"/>
        <v>212.11756363636366</v>
      </c>
      <c r="L927" s="24">
        <f t="shared" si="222"/>
        <v>10.863163636363637</v>
      </c>
      <c r="M927" s="23">
        <f t="shared" si="232"/>
        <v>12014.849588496212</v>
      </c>
      <c r="N927" s="24">
        <f t="shared" si="223"/>
        <v>20.582836363636364</v>
      </c>
      <c r="O927" s="23">
        <f t="shared" si="224"/>
        <v>1165.8614155953196</v>
      </c>
      <c r="P927" s="42">
        <f t="shared" si="218"/>
        <v>11.082715855052092</v>
      </c>
      <c r="Q927" s="25"/>
      <c r="R927" s="41">
        <f t="shared" si="219"/>
        <v>14.448343003675745</v>
      </c>
      <c r="S927" s="41"/>
      <c r="T927" s="40">
        <f t="shared" si="220"/>
        <v>0.11023126451262739</v>
      </c>
      <c r="U927" s="15">
        <f t="shared" si="225"/>
        <v>1.0005412467013974</v>
      </c>
      <c r="V927" s="15">
        <f t="shared" si="233"/>
        <v>11.622891110193793</v>
      </c>
      <c r="W927" s="13">
        <f t="shared" si="226"/>
        <v>0.15800958832575618</v>
      </c>
      <c r="X927" s="13">
        <f t="shared" si="227"/>
        <v>-1.0506235998028357E-2</v>
      </c>
      <c r="Y927" s="13">
        <f t="shared" si="228"/>
        <v>0.16851582432378454</v>
      </c>
      <c r="AB927" s="39"/>
      <c r="AC927" s="39"/>
    </row>
    <row r="928" spans="1:29">
      <c r="A928" s="60">
        <v>1947.07</v>
      </c>
      <c r="B928" s="61">
        <f t="shared" si="229"/>
        <v>1947</v>
      </c>
      <c r="C928" s="61">
        <v>7</v>
      </c>
      <c r="D928" s="59">
        <f t="shared" si="230"/>
        <v>17349</v>
      </c>
      <c r="E928" s="26">
        <v>15.77</v>
      </c>
      <c r="F928" s="24">
        <v>0.77</v>
      </c>
      <c r="G928" s="26">
        <v>1.4766699999999999</v>
      </c>
      <c r="H928" s="26">
        <v>22.2</v>
      </c>
      <c r="I928" s="24">
        <f t="shared" si="231"/>
        <v>1947.5416666665972</v>
      </c>
      <c r="J928" s="15">
        <f>J922*6/12+J934*6/12</f>
        <v>2.3449999999999998</v>
      </c>
      <c r="K928" s="24">
        <f t="shared" si="221"/>
        <v>223.37991891891892</v>
      </c>
      <c r="L928" s="24">
        <f t="shared" si="222"/>
        <v>10.906945945945948</v>
      </c>
      <c r="M928" s="23">
        <f t="shared" si="232"/>
        <v>12704.25948526617</v>
      </c>
      <c r="N928" s="24">
        <f t="shared" si="223"/>
        <v>20.916831000000002</v>
      </c>
      <c r="O928" s="23">
        <f t="shared" si="224"/>
        <v>1189.6004346295497</v>
      </c>
      <c r="P928" s="42">
        <f t="shared" si="218"/>
        <v>11.69644655335436</v>
      </c>
      <c r="Q928" s="25"/>
      <c r="R928" s="41">
        <f t="shared" si="219"/>
        <v>15.226610589448976</v>
      </c>
      <c r="S928" s="41"/>
      <c r="T928" s="40">
        <f t="shared" si="220"/>
        <v>0.10556057364060731</v>
      </c>
      <c r="U928" s="15">
        <f t="shared" si="225"/>
        <v>1.0005555041226388</v>
      </c>
      <c r="V928" s="15">
        <f t="shared" si="233"/>
        <v>11.524414556607816</v>
      </c>
      <c r="W928" s="13">
        <f t="shared" si="226"/>
        <v>0.15339678796768808</v>
      </c>
      <c r="X928" s="13">
        <f t="shared" si="227"/>
        <v>-1.1110357703870921E-2</v>
      </c>
      <c r="Y928" s="13">
        <f t="shared" si="228"/>
        <v>0.164507145671559</v>
      </c>
      <c r="AB928" s="39"/>
      <c r="AC928" s="39"/>
    </row>
    <row r="929" spans="1:29">
      <c r="A929" s="60">
        <v>1947.08</v>
      </c>
      <c r="B929" s="61">
        <f t="shared" si="229"/>
        <v>1947</v>
      </c>
      <c r="C929" s="61">
        <v>8</v>
      </c>
      <c r="D929" s="59">
        <f t="shared" si="230"/>
        <v>17380</v>
      </c>
      <c r="E929" s="26">
        <v>15.46</v>
      </c>
      <c r="F929" s="24">
        <v>0.78</v>
      </c>
      <c r="G929" s="26">
        <v>1.5133300000000001</v>
      </c>
      <c r="H929" s="26">
        <v>22.5</v>
      </c>
      <c r="I929" s="24">
        <f t="shared" si="231"/>
        <v>1947.6249999999304</v>
      </c>
      <c r="J929" s="15">
        <f>J922*5/12+J934*7/12</f>
        <v>2.3608333333333329</v>
      </c>
      <c r="K929" s="24">
        <f t="shared" si="221"/>
        <v>216.06896000000003</v>
      </c>
      <c r="L929" s="24">
        <f t="shared" si="222"/>
        <v>10.901280000000002</v>
      </c>
      <c r="M929" s="23">
        <f t="shared" si="232"/>
        <v>12340.12979044434</v>
      </c>
      <c r="N929" s="24">
        <f t="shared" si="223"/>
        <v>21.150300080000004</v>
      </c>
      <c r="O929" s="23">
        <f t="shared" si="224"/>
        <v>1207.9358742414706</v>
      </c>
      <c r="P929" s="42">
        <f t="shared" si="218"/>
        <v>11.337472355329826</v>
      </c>
      <c r="Q929" s="25"/>
      <c r="R929" s="41">
        <f t="shared" si="219"/>
        <v>14.739100764648118</v>
      </c>
      <c r="S929" s="41"/>
      <c r="T929" s="40">
        <f t="shared" si="220"/>
        <v>0.10951092237802162</v>
      </c>
      <c r="U929" s="15">
        <f t="shared" si="225"/>
        <v>1.0005697604374542</v>
      </c>
      <c r="V929" s="15">
        <f t="shared" si="233"/>
        <v>11.377072197519608</v>
      </c>
      <c r="W929" s="13">
        <f t="shared" si="226"/>
        <v>0.15059101711368772</v>
      </c>
      <c r="X929" s="13">
        <f t="shared" si="227"/>
        <v>-9.5132666197692561E-3</v>
      </c>
      <c r="Y929" s="13">
        <f t="shared" si="228"/>
        <v>0.16010428373345698</v>
      </c>
      <c r="AB929" s="39"/>
      <c r="AC929" s="39"/>
    </row>
    <row r="930" spans="1:29">
      <c r="A930" s="60">
        <v>1947.09</v>
      </c>
      <c r="B930" s="61">
        <f t="shared" si="229"/>
        <v>1947</v>
      </c>
      <c r="C930" s="61">
        <v>9</v>
      </c>
      <c r="D930" s="59">
        <f t="shared" si="230"/>
        <v>17411</v>
      </c>
      <c r="E930" s="26">
        <v>15.06</v>
      </c>
      <c r="F930" s="24">
        <v>0.79</v>
      </c>
      <c r="G930" s="26">
        <v>1.55</v>
      </c>
      <c r="H930" s="26">
        <v>23</v>
      </c>
      <c r="I930" s="24">
        <f t="shared" si="231"/>
        <v>1947.7083333332637</v>
      </c>
      <c r="J930" s="15">
        <f>J922*4/12+J934*8/12</f>
        <v>2.3766666666666669</v>
      </c>
      <c r="K930" s="24">
        <f t="shared" si="221"/>
        <v>205.90293913043482</v>
      </c>
      <c r="L930" s="24">
        <f t="shared" si="222"/>
        <v>10.801017391304351</v>
      </c>
      <c r="M930" s="23">
        <f t="shared" si="232"/>
        <v>11810.933676652681</v>
      </c>
      <c r="N930" s="24">
        <f t="shared" si="223"/>
        <v>21.191869565217395</v>
      </c>
      <c r="O930" s="23">
        <f t="shared" si="224"/>
        <v>1215.6007436129919</v>
      </c>
      <c r="P930" s="42">
        <f t="shared" si="218"/>
        <v>10.827463017228833</v>
      </c>
      <c r="Q930" s="25"/>
      <c r="R930" s="41">
        <f t="shared" si="219"/>
        <v>14.05803293281892</v>
      </c>
      <c r="S930" s="41"/>
      <c r="T930" s="40">
        <f t="shared" si="220"/>
        <v>0.11508689211783994</v>
      </c>
      <c r="U930" s="15">
        <f t="shared" si="225"/>
        <v>1.0005840156471602</v>
      </c>
      <c r="V930" s="15">
        <f t="shared" si="233"/>
        <v>11.136085829170252</v>
      </c>
      <c r="W930" s="13">
        <f t="shared" si="226"/>
        <v>0.15125142313541318</v>
      </c>
      <c r="X930" s="13">
        <f t="shared" si="227"/>
        <v>-6.9846505465648301E-3</v>
      </c>
      <c r="Y930" s="13">
        <f t="shared" si="228"/>
        <v>0.15823607368197801</v>
      </c>
      <c r="AB930" s="39"/>
      <c r="AC930" s="39"/>
    </row>
    <row r="931" spans="1:29">
      <c r="A931" s="60">
        <v>1947.1</v>
      </c>
      <c r="B931" s="61">
        <f t="shared" si="229"/>
        <v>1947</v>
      </c>
      <c r="C931" s="61">
        <v>10</v>
      </c>
      <c r="D931" s="59">
        <f t="shared" si="230"/>
        <v>17441</v>
      </c>
      <c r="E931" s="26">
        <v>15.45</v>
      </c>
      <c r="F931" s="24">
        <v>0.80666700000000002</v>
      </c>
      <c r="G931" s="26">
        <v>1.57</v>
      </c>
      <c r="H931" s="26">
        <v>23</v>
      </c>
      <c r="I931" s="24">
        <f t="shared" si="231"/>
        <v>1947.7916666665969</v>
      </c>
      <c r="J931" s="15">
        <f>J922*3/12+J934*9/12</f>
        <v>2.3925000000000001</v>
      </c>
      <c r="K931" s="24">
        <f t="shared" si="221"/>
        <v>211.23508695652174</v>
      </c>
      <c r="L931" s="24">
        <f t="shared" si="222"/>
        <v>11.028891513913045</v>
      </c>
      <c r="M931" s="23">
        <f t="shared" si="232"/>
        <v>12169.514132843908</v>
      </c>
      <c r="N931" s="24">
        <f t="shared" si="223"/>
        <v>21.465313043478265</v>
      </c>
      <c r="O931" s="23">
        <f t="shared" si="224"/>
        <v>1236.6431837258858</v>
      </c>
      <c r="P931" s="42">
        <f t="shared" si="218"/>
        <v>11.132662042754784</v>
      </c>
      <c r="Q931" s="25"/>
      <c r="R931" s="41">
        <f t="shared" si="219"/>
        <v>14.435005794121869</v>
      </c>
      <c r="S931" s="41"/>
      <c r="T931" s="40">
        <f t="shared" si="220"/>
        <v>0.11239659547338418</v>
      </c>
      <c r="U931" s="15">
        <f t="shared" si="225"/>
        <v>1.0005982697530713</v>
      </c>
      <c r="V931" s="15">
        <f t="shared" si="233"/>
        <v>11.142589477542606</v>
      </c>
      <c r="W931" s="13">
        <f t="shared" si="226"/>
        <v>0.14086084742961313</v>
      </c>
      <c r="X931" s="13">
        <f t="shared" si="227"/>
        <v>-7.1247266461228476E-3</v>
      </c>
      <c r="Y931" s="13">
        <f t="shared" si="228"/>
        <v>0.14798557407573598</v>
      </c>
      <c r="AB931" s="39"/>
      <c r="AC931" s="39"/>
    </row>
    <row r="932" spans="1:29">
      <c r="A932" s="60">
        <v>1947.11</v>
      </c>
      <c r="B932" s="61">
        <f t="shared" si="229"/>
        <v>1947</v>
      </c>
      <c r="C932" s="61">
        <v>11</v>
      </c>
      <c r="D932" s="59">
        <f t="shared" si="230"/>
        <v>17472</v>
      </c>
      <c r="E932" s="26">
        <v>15.27</v>
      </c>
      <c r="F932" s="24">
        <v>0.82333299999999998</v>
      </c>
      <c r="G932" s="26">
        <v>1.59</v>
      </c>
      <c r="H932" s="26">
        <v>23.1</v>
      </c>
      <c r="I932" s="24">
        <f t="shared" si="231"/>
        <v>1947.8749999999302</v>
      </c>
      <c r="J932" s="15">
        <f>J922*2/12+J934*10/12</f>
        <v>2.4083333333333332</v>
      </c>
      <c r="K932" s="24">
        <f t="shared" si="221"/>
        <v>207.87031168831169</v>
      </c>
      <c r="L932" s="24">
        <f t="shared" si="222"/>
        <v>11.208021436363635</v>
      </c>
      <c r="M932" s="23">
        <f t="shared" si="232"/>
        <v>12029.474271723862</v>
      </c>
      <c r="N932" s="24">
        <f t="shared" si="223"/>
        <v>21.644649350649352</v>
      </c>
      <c r="O932" s="23">
        <f t="shared" si="224"/>
        <v>1252.5778711225241</v>
      </c>
      <c r="P932" s="42">
        <f t="shared" si="218"/>
        <v>10.975407324839068</v>
      </c>
      <c r="Q932" s="25"/>
      <c r="R932" s="41">
        <f t="shared" si="219"/>
        <v>14.214670910685827</v>
      </c>
      <c r="S932" s="41"/>
      <c r="T932" s="40">
        <f t="shared" si="220"/>
        <v>0.11469919212401684</v>
      </c>
      <c r="U932" s="15">
        <f t="shared" si="225"/>
        <v>1.000612522756501</v>
      </c>
      <c r="V932" s="15">
        <f t="shared" si="233"/>
        <v>11.100990575383198</v>
      </c>
      <c r="W932" s="13">
        <f t="shared" si="226"/>
        <v>0.13970904303537335</v>
      </c>
      <c r="X932" s="13">
        <f t="shared" si="227"/>
        <v>-4.7445522646158977E-3</v>
      </c>
      <c r="Y932" s="13">
        <f t="shared" si="228"/>
        <v>0.14445359529998925</v>
      </c>
      <c r="AB932" s="39"/>
      <c r="AC932" s="39"/>
    </row>
    <row r="933" spans="1:29">
      <c r="A933" s="60">
        <v>1947.12</v>
      </c>
      <c r="B933" s="61">
        <f t="shared" si="229"/>
        <v>1947</v>
      </c>
      <c r="C933" s="61">
        <v>12</v>
      </c>
      <c r="D933" s="59">
        <f t="shared" si="230"/>
        <v>17502</v>
      </c>
      <c r="E933" s="26">
        <v>15.03</v>
      </c>
      <c r="F933" s="24">
        <v>0.84</v>
      </c>
      <c r="G933" s="26">
        <v>1.61</v>
      </c>
      <c r="H933" s="26">
        <v>23.4</v>
      </c>
      <c r="I933" s="24">
        <f t="shared" si="231"/>
        <v>1947.9583333332635</v>
      </c>
      <c r="J933" s="15">
        <f>J922*1/12+J934*11/12</f>
        <v>2.4241666666666668</v>
      </c>
      <c r="K933" s="24">
        <f t="shared" si="221"/>
        <v>201.98007692307695</v>
      </c>
      <c r="L933" s="24">
        <f t="shared" si="222"/>
        <v>11.288307692307693</v>
      </c>
      <c r="M933" s="23">
        <f t="shared" si="232"/>
        <v>11743.043789341709</v>
      </c>
      <c r="N933" s="24">
        <f t="shared" si="223"/>
        <v>21.635923076923081</v>
      </c>
      <c r="O933" s="23">
        <f t="shared" si="224"/>
        <v>1257.9042249394645</v>
      </c>
      <c r="P933" s="42">
        <f t="shared" si="218"/>
        <v>10.680912531969188</v>
      </c>
      <c r="Q933" s="25"/>
      <c r="R933" s="41">
        <f t="shared" si="219"/>
        <v>13.820049087776729</v>
      </c>
      <c r="S933" s="41"/>
      <c r="T933" s="40">
        <f t="shared" si="220"/>
        <v>0.11913197089243802</v>
      </c>
      <c r="U933" s="15">
        <f t="shared" si="225"/>
        <v>1.0006267746587607</v>
      </c>
      <c r="V933" s="15">
        <f t="shared" si="233"/>
        <v>10.965382618259424</v>
      </c>
      <c r="W933" s="13">
        <f t="shared" si="226"/>
        <v>0.14282410813308766</v>
      </c>
      <c r="X933" s="13">
        <f t="shared" si="227"/>
        <v>1.0061381415678028E-3</v>
      </c>
      <c r="Y933" s="13">
        <f t="shared" si="228"/>
        <v>0.14181796999151985</v>
      </c>
      <c r="AB933" s="39"/>
      <c r="AC933" s="39"/>
    </row>
    <row r="934" spans="1:29">
      <c r="A934" s="60">
        <v>1948.01</v>
      </c>
      <c r="B934" s="61">
        <f t="shared" si="229"/>
        <v>1948</v>
      </c>
      <c r="C934" s="61">
        <v>1</v>
      </c>
      <c r="D934" s="59">
        <f t="shared" si="230"/>
        <v>17533</v>
      </c>
      <c r="E934" s="26">
        <v>14.83</v>
      </c>
      <c r="F934" s="24">
        <v>0.843333</v>
      </c>
      <c r="G934" s="26">
        <v>1.64333</v>
      </c>
      <c r="H934" s="26">
        <v>23.7</v>
      </c>
      <c r="I934" s="24">
        <f t="shared" si="231"/>
        <v>1948.0416666665967</v>
      </c>
      <c r="J934" s="15">
        <v>2.44</v>
      </c>
      <c r="K934" s="24">
        <f t="shared" si="221"/>
        <v>196.76969620253166</v>
      </c>
      <c r="L934" s="24">
        <f t="shared" si="222"/>
        <v>11.189641146835445</v>
      </c>
      <c r="M934" s="23">
        <f t="shared" si="232"/>
        <v>11494.327715156276</v>
      </c>
      <c r="N934" s="24">
        <f t="shared" si="223"/>
        <v>21.804284886075951</v>
      </c>
      <c r="O934" s="23">
        <f t="shared" si="224"/>
        <v>1273.7001729027488</v>
      </c>
      <c r="P934" s="42">
        <f t="shared" si="218"/>
        <v>10.419342657320323</v>
      </c>
      <c r="Q934" s="25"/>
      <c r="R934" s="41">
        <f t="shared" si="219"/>
        <v>13.470659208036258</v>
      </c>
      <c r="S934" s="41"/>
      <c r="T934" s="40">
        <f t="shared" si="220"/>
        <v>0.12413325641961878</v>
      </c>
      <c r="U934" s="15">
        <f t="shared" si="225"/>
        <v>1.0029871827678041</v>
      </c>
      <c r="V934" s="15">
        <f t="shared" si="233"/>
        <v>10.833366132813124</v>
      </c>
      <c r="W934" s="13">
        <f t="shared" si="226"/>
        <v>0.14710585736138859</v>
      </c>
      <c r="X934" s="13">
        <f t="shared" si="227"/>
        <v>2.8021021673600988E-3</v>
      </c>
      <c r="Y934" s="13">
        <f t="shared" si="228"/>
        <v>0.14430375519402849</v>
      </c>
      <c r="AB934" s="39"/>
      <c r="AC934" s="39"/>
    </row>
    <row r="935" spans="1:29">
      <c r="A935" s="60">
        <v>1948.02</v>
      </c>
      <c r="B935" s="61">
        <f t="shared" si="229"/>
        <v>1948</v>
      </c>
      <c r="C935" s="61">
        <v>2</v>
      </c>
      <c r="D935" s="59">
        <f t="shared" si="230"/>
        <v>17564</v>
      </c>
      <c r="E935" s="26">
        <v>14.1</v>
      </c>
      <c r="F935" s="24">
        <v>0.84666699999999995</v>
      </c>
      <c r="G935" s="26">
        <v>1.6766700000000001</v>
      </c>
      <c r="H935" s="26">
        <v>23.5</v>
      </c>
      <c r="I935" s="24">
        <f t="shared" si="231"/>
        <v>1948.12499999993</v>
      </c>
      <c r="J935" s="15">
        <f>J934*11/12+J946*1/12</f>
        <v>2.4291666666666667</v>
      </c>
      <c r="K935" s="24">
        <f t="shared" si="221"/>
        <v>188.67600000000002</v>
      </c>
      <c r="L935" s="24">
        <f t="shared" si="222"/>
        <v>11.329485311489362</v>
      </c>
      <c r="M935" s="23">
        <f t="shared" si="232"/>
        <v>11076.684500371297</v>
      </c>
      <c r="N935" s="24">
        <f t="shared" si="223"/>
        <v>22.43598502978724</v>
      </c>
      <c r="O935" s="23">
        <f t="shared" si="224"/>
        <v>1317.159191577131</v>
      </c>
      <c r="P935" s="42">
        <f t="shared" si="218"/>
        <v>9.9997611691441826</v>
      </c>
      <c r="Q935" s="25"/>
      <c r="R935" s="41">
        <f t="shared" si="219"/>
        <v>12.922123925363062</v>
      </c>
      <c r="S935" s="41"/>
      <c r="T935" s="40">
        <f t="shared" si="220"/>
        <v>0.12812050084785859</v>
      </c>
      <c r="U935" s="15">
        <f t="shared" si="225"/>
        <v>1.0029786503038336</v>
      </c>
      <c r="V935" s="15">
        <f t="shared" si="233"/>
        <v>10.958201652995077</v>
      </c>
      <c r="W935" s="13">
        <f t="shared" si="226"/>
        <v>0.15216333251057712</v>
      </c>
      <c r="X935" s="13">
        <f t="shared" si="227"/>
        <v>2.2526158931861495E-3</v>
      </c>
      <c r="Y935" s="13">
        <f t="shared" si="228"/>
        <v>0.14991071661739097</v>
      </c>
      <c r="AB935" s="39"/>
      <c r="AC935" s="39"/>
    </row>
    <row r="936" spans="1:29">
      <c r="A936" s="60">
        <v>1948.03</v>
      </c>
      <c r="B936" s="61">
        <f t="shared" si="229"/>
        <v>1948</v>
      </c>
      <c r="C936" s="61">
        <v>3</v>
      </c>
      <c r="D936" s="59">
        <f t="shared" si="230"/>
        <v>17593</v>
      </c>
      <c r="E936" s="26">
        <v>14.3</v>
      </c>
      <c r="F936" s="24">
        <v>0.85</v>
      </c>
      <c r="G936" s="26">
        <v>1.71</v>
      </c>
      <c r="H936" s="26">
        <v>23.4</v>
      </c>
      <c r="I936" s="24">
        <f t="shared" si="231"/>
        <v>1948.2083333332632</v>
      </c>
      <c r="J936" s="15">
        <f>J934*10/12+J946*2/12</f>
        <v>2.418333333333333</v>
      </c>
      <c r="K936" s="24">
        <f t="shared" si="221"/>
        <v>192.17000000000007</v>
      </c>
      <c r="L936" s="24">
        <f t="shared" si="222"/>
        <v>11.422692307692309</v>
      </c>
      <c r="M936" s="23">
        <f t="shared" si="232"/>
        <v>11337.691370423971</v>
      </c>
      <c r="N936" s="24">
        <f t="shared" si="223"/>
        <v>22.979769230769236</v>
      </c>
      <c r="O936" s="23">
        <f t="shared" si="224"/>
        <v>1355.7658911486005</v>
      </c>
      <c r="P936" s="42">
        <f t="shared" si="218"/>
        <v>10.186680609489674</v>
      </c>
      <c r="Q936" s="25"/>
      <c r="R936" s="41">
        <f t="shared" si="219"/>
        <v>13.157348384869646</v>
      </c>
      <c r="S936" s="41"/>
      <c r="T936" s="40">
        <f t="shared" si="220"/>
        <v>0.12594515689644098</v>
      </c>
      <c r="U936" s="15">
        <f t="shared" si="225"/>
        <v>1.0029701181927324</v>
      </c>
      <c r="V936" s="15">
        <f t="shared" si="233"/>
        <v>11.037811715232422</v>
      </c>
      <c r="W936" s="13">
        <f t="shared" si="226"/>
        <v>0.15142956734815471</v>
      </c>
      <c r="X936" s="13">
        <f t="shared" si="227"/>
        <v>1.6816586411179113E-3</v>
      </c>
      <c r="Y936" s="13">
        <f t="shared" si="228"/>
        <v>0.1497479087070368</v>
      </c>
      <c r="AB936" s="39"/>
      <c r="AC936" s="39"/>
    </row>
    <row r="937" spans="1:29">
      <c r="A937" s="60">
        <v>1948.04</v>
      </c>
      <c r="B937" s="61">
        <f t="shared" si="229"/>
        <v>1948</v>
      </c>
      <c r="C937" s="61">
        <v>4</v>
      </c>
      <c r="D937" s="59">
        <f t="shared" si="230"/>
        <v>17624</v>
      </c>
      <c r="E937" s="26">
        <v>15.4</v>
      </c>
      <c r="F937" s="24">
        <v>0.85</v>
      </c>
      <c r="G937" s="26">
        <v>1.76</v>
      </c>
      <c r="H937" s="26">
        <v>23.8</v>
      </c>
      <c r="I937" s="24">
        <f t="shared" si="231"/>
        <v>1948.2916666665965</v>
      </c>
      <c r="J937" s="15">
        <f>J934*9/12+J946*3/12</f>
        <v>2.4075000000000002</v>
      </c>
      <c r="K937" s="24">
        <f t="shared" si="221"/>
        <v>203.47411764705888</v>
      </c>
      <c r="L937" s="24">
        <f t="shared" si="222"/>
        <v>11.230714285714285</v>
      </c>
      <c r="M937" s="23">
        <f t="shared" si="232"/>
        <v>12059.83042161503</v>
      </c>
      <c r="N937" s="24">
        <f t="shared" si="223"/>
        <v>23.25418487394958</v>
      </c>
      <c r="O937" s="23">
        <f t="shared" si="224"/>
        <v>1378.2663338988602</v>
      </c>
      <c r="P937" s="42">
        <f t="shared" si="218"/>
        <v>10.779484482024621</v>
      </c>
      <c r="Q937" s="25"/>
      <c r="R937" s="41">
        <f t="shared" si="219"/>
        <v>13.912519101434709</v>
      </c>
      <c r="S937" s="41"/>
      <c r="T937" s="40">
        <f t="shared" si="220"/>
        <v>0.12169500310549987</v>
      </c>
      <c r="U937" s="15">
        <f t="shared" si="225"/>
        <v>1.0029615864347885</v>
      </c>
      <c r="V937" s="15">
        <f t="shared" si="233"/>
        <v>10.88453489505922</v>
      </c>
      <c r="W937" s="13">
        <f t="shared" si="226"/>
        <v>0.14496350236959832</v>
      </c>
      <c r="X937" s="13">
        <f t="shared" si="227"/>
        <v>3.8433284333341255E-3</v>
      </c>
      <c r="Y937" s="13">
        <f t="shared" si="228"/>
        <v>0.14112017393626419</v>
      </c>
      <c r="AB937" s="39"/>
      <c r="AC937" s="39"/>
    </row>
    <row r="938" spans="1:29">
      <c r="A938" s="60">
        <v>1948.05</v>
      </c>
      <c r="B938" s="61">
        <f t="shared" si="229"/>
        <v>1948</v>
      </c>
      <c r="C938" s="61">
        <v>5</v>
      </c>
      <c r="D938" s="59">
        <f t="shared" si="230"/>
        <v>17654</v>
      </c>
      <c r="E938" s="26">
        <v>16.149999999999999</v>
      </c>
      <c r="F938" s="24">
        <v>0.85</v>
      </c>
      <c r="G938" s="26">
        <v>1.81</v>
      </c>
      <c r="H938" s="26">
        <v>23.9</v>
      </c>
      <c r="I938" s="24">
        <f t="shared" si="231"/>
        <v>1948.3749999999297</v>
      </c>
      <c r="J938" s="15">
        <f>J934*8/12+J946*4/12</f>
        <v>2.3966666666666665</v>
      </c>
      <c r="K938" s="24">
        <f t="shared" si="221"/>
        <v>212.49075313807535</v>
      </c>
      <c r="L938" s="24">
        <f t="shared" si="222"/>
        <v>11.183723849372386</v>
      </c>
      <c r="M938" s="23">
        <f t="shared" si="232"/>
        <v>12649.480745735138</v>
      </c>
      <c r="N938" s="24">
        <f t="shared" si="223"/>
        <v>23.814753138075318</v>
      </c>
      <c r="O938" s="23">
        <f t="shared" si="224"/>
        <v>1417.6817430204705</v>
      </c>
      <c r="P938" s="42">
        <f t="shared" si="218"/>
        <v>11.241032697984439</v>
      </c>
      <c r="Q938" s="25"/>
      <c r="R938" s="41">
        <f t="shared" si="219"/>
        <v>14.496634879651282</v>
      </c>
      <c r="S938" s="41"/>
      <c r="T938" s="40">
        <f t="shared" si="220"/>
        <v>0.11918067168503871</v>
      </c>
      <c r="U938" s="15">
        <f t="shared" si="225"/>
        <v>1.002953055030289</v>
      </c>
      <c r="V938" s="15">
        <f t="shared" si="233"/>
        <v>10.871093522413856</v>
      </c>
      <c r="W938" s="13">
        <f t="shared" si="226"/>
        <v>0.14349873959004378</v>
      </c>
      <c r="X938" s="13">
        <f t="shared" si="227"/>
        <v>3.8628767739861125E-3</v>
      </c>
      <c r="Y938" s="13">
        <f t="shared" si="228"/>
        <v>0.13963586281605767</v>
      </c>
      <c r="AB938" s="39"/>
      <c r="AC938" s="39"/>
    </row>
    <row r="939" spans="1:29">
      <c r="A939" s="60">
        <v>1948.06</v>
      </c>
      <c r="B939" s="61">
        <f t="shared" si="229"/>
        <v>1948</v>
      </c>
      <c r="C939" s="61">
        <v>6</v>
      </c>
      <c r="D939" s="59">
        <f t="shared" si="230"/>
        <v>17685</v>
      </c>
      <c r="E939" s="26">
        <v>16.82</v>
      </c>
      <c r="F939" s="24">
        <v>0.85</v>
      </c>
      <c r="G939" s="26">
        <v>1.86</v>
      </c>
      <c r="H939" s="26">
        <v>24.1</v>
      </c>
      <c r="I939" s="24">
        <f t="shared" si="231"/>
        <v>1948.458333333263</v>
      </c>
      <c r="J939" s="15">
        <f>J934*7/12+J946*5/12</f>
        <v>2.3858333333333333</v>
      </c>
      <c r="K939" s="24">
        <f t="shared" si="221"/>
        <v>219.46959336099587</v>
      </c>
      <c r="L939" s="24">
        <f t="shared" si="222"/>
        <v>11.090912863070539</v>
      </c>
      <c r="M939" s="23">
        <f t="shared" si="232"/>
        <v>13119.947786193154</v>
      </c>
      <c r="N939" s="24">
        <f t="shared" si="223"/>
        <v>24.26952697095436</v>
      </c>
      <c r="O939" s="23">
        <f t="shared" si="224"/>
        <v>1450.8384591152951</v>
      </c>
      <c r="P939" s="42">
        <f t="shared" si="218"/>
        <v>11.583895756523841</v>
      </c>
      <c r="Q939" s="25"/>
      <c r="R939" s="41">
        <f t="shared" si="219"/>
        <v>14.925847493337072</v>
      </c>
      <c r="S939" s="41"/>
      <c r="T939" s="40">
        <f t="shared" si="220"/>
        <v>0.11753481139368556</v>
      </c>
      <c r="U939" s="15">
        <f t="shared" si="225"/>
        <v>1.0029445239795223</v>
      </c>
      <c r="V939" s="15">
        <f t="shared" si="233"/>
        <v>10.812713501652139</v>
      </c>
      <c r="W939" s="13">
        <f t="shared" si="226"/>
        <v>0.14240632034748257</v>
      </c>
      <c r="X939" s="13">
        <f t="shared" si="227"/>
        <v>4.2169001584975163E-3</v>
      </c>
      <c r="Y939" s="13">
        <f t="shared" si="228"/>
        <v>0.13818942018898506</v>
      </c>
      <c r="AB939" s="39"/>
      <c r="AC939" s="39"/>
    </row>
    <row r="940" spans="1:29">
      <c r="A940" s="60">
        <v>1948.07</v>
      </c>
      <c r="B940" s="61">
        <f t="shared" si="229"/>
        <v>1948</v>
      </c>
      <c r="C940" s="61">
        <v>7</v>
      </c>
      <c r="D940" s="59">
        <f t="shared" si="230"/>
        <v>17715</v>
      </c>
      <c r="E940" s="26">
        <v>16.420000000000002</v>
      </c>
      <c r="F940" s="24">
        <v>0.85666699999999996</v>
      </c>
      <c r="G940" s="26">
        <v>1.93</v>
      </c>
      <c r="H940" s="26">
        <v>24.4</v>
      </c>
      <c r="I940" s="24">
        <f t="shared" si="231"/>
        <v>1948.5416666665963</v>
      </c>
      <c r="J940" s="15">
        <f>J934*6/12+J946*6/12</f>
        <v>2.375</v>
      </c>
      <c r="K940" s="24">
        <f t="shared" si="221"/>
        <v>211.61611475409842</v>
      </c>
      <c r="L940" s="24">
        <f t="shared" si="222"/>
        <v>11.040471509016394</v>
      </c>
      <c r="M940" s="23">
        <f t="shared" si="232"/>
        <v>12705.465030784379</v>
      </c>
      <c r="N940" s="24">
        <f t="shared" si="223"/>
        <v>24.873270491803282</v>
      </c>
      <c r="O940" s="23">
        <f t="shared" si="224"/>
        <v>1493.3950980154596</v>
      </c>
      <c r="P940" s="42">
        <f t="shared" si="218"/>
        <v>11.134621739180933</v>
      </c>
      <c r="Q940" s="25"/>
      <c r="R940" s="41">
        <f t="shared" si="219"/>
        <v>14.338438705434058</v>
      </c>
      <c r="S940" s="41"/>
      <c r="T940" s="40">
        <f t="shared" si="220"/>
        <v>0.12243242819353195</v>
      </c>
      <c r="U940" s="15">
        <f t="shared" si="225"/>
        <v>1.0029359932827764</v>
      </c>
      <c r="V940" s="15">
        <f t="shared" si="233"/>
        <v>10.711217142613901</v>
      </c>
      <c r="W940" s="13">
        <f t="shared" si="226"/>
        <v>0.14915413761745677</v>
      </c>
      <c r="X940" s="13">
        <f t="shared" si="227"/>
        <v>3.0911344841895172E-3</v>
      </c>
      <c r="Y940" s="13">
        <f t="shared" si="228"/>
        <v>0.14606300313326726</v>
      </c>
      <c r="AB940" s="39"/>
      <c r="AC940" s="39"/>
    </row>
    <row r="941" spans="1:29">
      <c r="A941" s="60">
        <v>1948.08</v>
      </c>
      <c r="B941" s="61">
        <f t="shared" si="229"/>
        <v>1948</v>
      </c>
      <c r="C941" s="61">
        <v>8</v>
      </c>
      <c r="D941" s="59">
        <f t="shared" si="230"/>
        <v>17746</v>
      </c>
      <c r="E941" s="26">
        <v>15.94</v>
      </c>
      <c r="F941" s="24">
        <v>0.86333300000000002</v>
      </c>
      <c r="G941" s="26">
        <v>2</v>
      </c>
      <c r="H941" s="26">
        <v>24.5</v>
      </c>
      <c r="I941" s="24">
        <f t="shared" si="231"/>
        <v>1948.6249999999295</v>
      </c>
      <c r="J941" s="15">
        <f>J934*5/12+J946*7/12</f>
        <v>2.3641666666666667</v>
      </c>
      <c r="K941" s="24">
        <f t="shared" si="221"/>
        <v>204.59152653061224</v>
      </c>
      <c r="L941" s="24">
        <f t="shared" si="222"/>
        <v>11.080967150204083</v>
      </c>
      <c r="M941" s="23">
        <f t="shared" si="232"/>
        <v>12339.149560277519</v>
      </c>
      <c r="N941" s="24">
        <f t="shared" si="223"/>
        <v>25.670204081632654</v>
      </c>
      <c r="O941" s="23">
        <f t="shared" si="224"/>
        <v>1548.1994429457366</v>
      </c>
      <c r="P941" s="42">
        <f t="shared" si="218"/>
        <v>10.72355666247813</v>
      </c>
      <c r="Q941" s="25"/>
      <c r="R941" s="41">
        <f t="shared" si="219"/>
        <v>13.804163636491646</v>
      </c>
      <c r="S941" s="41"/>
      <c r="T941" s="40">
        <f t="shared" si="220"/>
        <v>0.12641558155058849</v>
      </c>
      <c r="U941" s="15">
        <f t="shared" si="225"/>
        <v>1.0029274629403402</v>
      </c>
      <c r="V941" s="15">
        <f t="shared" si="233"/>
        <v>10.698817591116626</v>
      </c>
      <c r="W941" s="13">
        <f t="shared" si="226"/>
        <v>0.15751022763418754</v>
      </c>
      <c r="X941" s="13">
        <f t="shared" si="227"/>
        <v>9.4110400936986416E-4</v>
      </c>
      <c r="Y941" s="13">
        <f t="shared" si="228"/>
        <v>0.15656912362481767</v>
      </c>
      <c r="AB941" s="39"/>
      <c r="AC941" s="39"/>
    </row>
    <row r="942" spans="1:29">
      <c r="A942" s="60">
        <v>1948.09</v>
      </c>
      <c r="B942" s="61">
        <f t="shared" si="229"/>
        <v>1948</v>
      </c>
      <c r="C942" s="61">
        <v>9</v>
      </c>
      <c r="D942" s="59">
        <f t="shared" si="230"/>
        <v>17777</v>
      </c>
      <c r="E942" s="26">
        <v>15.76</v>
      </c>
      <c r="F942" s="24">
        <v>0.87</v>
      </c>
      <c r="G942" s="26">
        <v>2.0699999999999998</v>
      </c>
      <c r="H942" s="26">
        <v>24.5</v>
      </c>
      <c r="I942" s="24">
        <f t="shared" si="231"/>
        <v>1948.7083333332628</v>
      </c>
      <c r="J942" s="15">
        <f>J934*4/12+J946*8/12</f>
        <v>2.3533333333333335</v>
      </c>
      <c r="K942" s="24">
        <f t="shared" si="221"/>
        <v>202.28120816326532</v>
      </c>
      <c r="L942" s="24">
        <f t="shared" si="222"/>
        <v>11.166538775510206</v>
      </c>
      <c r="M942" s="23">
        <f t="shared" si="232"/>
        <v>12255.933840219188</v>
      </c>
      <c r="N942" s="24">
        <f t="shared" si="223"/>
        <v>26.568661224489798</v>
      </c>
      <c r="O942" s="23">
        <f t="shared" si="224"/>
        <v>1609.7578076937639</v>
      </c>
      <c r="P942" s="42">
        <f t="shared" si="218"/>
        <v>10.553013689399158</v>
      </c>
      <c r="Q942" s="25"/>
      <c r="R942" s="41">
        <f t="shared" si="219"/>
        <v>13.581595172569685</v>
      </c>
      <c r="S942" s="41"/>
      <c r="T942" s="40">
        <f t="shared" si="220"/>
        <v>0.12803093301492224</v>
      </c>
      <c r="U942" s="15">
        <f t="shared" si="225"/>
        <v>1.0029189329525021</v>
      </c>
      <c r="V942" s="15">
        <f t="shared" si="233"/>
        <v>10.730137983120079</v>
      </c>
      <c r="W942" s="13">
        <f t="shared" si="226"/>
        <v>0.16165914509991763</v>
      </c>
      <c r="X942" s="13">
        <f t="shared" si="227"/>
        <v>-8.8674457823167963E-4</v>
      </c>
      <c r="Y942" s="13">
        <f t="shared" si="228"/>
        <v>0.16254588967814931</v>
      </c>
      <c r="AB942" s="39"/>
      <c r="AC942" s="39"/>
    </row>
    <row r="943" spans="1:29">
      <c r="A943" s="60">
        <v>1948.1</v>
      </c>
      <c r="B943" s="61">
        <f t="shared" si="229"/>
        <v>1948</v>
      </c>
      <c r="C943" s="61">
        <v>10</v>
      </c>
      <c r="D943" s="59">
        <f t="shared" si="230"/>
        <v>17807</v>
      </c>
      <c r="E943" s="26">
        <v>16.190000000000001</v>
      </c>
      <c r="F943" s="24">
        <v>0.89</v>
      </c>
      <c r="G943" s="26">
        <v>2.1433300000000002</v>
      </c>
      <c r="H943" s="26">
        <v>24.4</v>
      </c>
      <c r="I943" s="24">
        <f t="shared" si="231"/>
        <v>1948.791666666596</v>
      </c>
      <c r="J943" s="15">
        <f>J934*3/12+J946*9/12</f>
        <v>2.3424999999999998</v>
      </c>
      <c r="K943" s="24">
        <f t="shared" si="221"/>
        <v>208.65194262295086</v>
      </c>
      <c r="L943" s="24">
        <f t="shared" si="222"/>
        <v>11.470057377049182</v>
      </c>
      <c r="M943" s="23">
        <f t="shared" si="232"/>
        <v>12699.840565728866</v>
      </c>
      <c r="N943" s="24">
        <f t="shared" si="223"/>
        <v>27.62260458196722</v>
      </c>
      <c r="O943" s="23">
        <f t="shared" si="224"/>
        <v>1681.2816108550744</v>
      </c>
      <c r="P943" s="42">
        <f t="shared" si="218"/>
        <v>10.825409809169491</v>
      </c>
      <c r="Q943" s="25"/>
      <c r="R943" s="41">
        <f t="shared" si="219"/>
        <v>13.929311962219307</v>
      </c>
      <c r="S943" s="41"/>
      <c r="T943" s="40">
        <f t="shared" si="220"/>
        <v>0.12607485528211443</v>
      </c>
      <c r="U943" s="15">
        <f t="shared" si="225"/>
        <v>1.0029104033195513</v>
      </c>
      <c r="V943" s="15">
        <f t="shared" si="233"/>
        <v>10.805562874728098</v>
      </c>
      <c r="W943" s="13">
        <f t="shared" si="226"/>
        <v>0.16248402427743369</v>
      </c>
      <c r="X943" s="13">
        <f t="shared" si="227"/>
        <v>-1.603050640929693E-3</v>
      </c>
      <c r="Y943" s="13">
        <f t="shared" si="228"/>
        <v>0.16408707491836338</v>
      </c>
      <c r="AB943" s="39"/>
      <c r="AC943" s="39"/>
    </row>
    <row r="944" spans="1:29">
      <c r="A944" s="60">
        <v>1948.11</v>
      </c>
      <c r="B944" s="61">
        <f t="shared" si="229"/>
        <v>1948</v>
      </c>
      <c r="C944" s="61">
        <v>11</v>
      </c>
      <c r="D944" s="59">
        <f t="shared" si="230"/>
        <v>17838</v>
      </c>
      <c r="E944" s="26">
        <v>15.29</v>
      </c>
      <c r="F944" s="24">
        <v>0.91</v>
      </c>
      <c r="G944" s="26">
        <v>2.2166700000000001</v>
      </c>
      <c r="H944" s="26">
        <v>24.2</v>
      </c>
      <c r="I944" s="24">
        <f t="shared" si="231"/>
        <v>1948.8749999999293</v>
      </c>
      <c r="J944" s="15">
        <f>J934*2/12+J946*10/12</f>
        <v>2.3316666666666666</v>
      </c>
      <c r="K944" s="24">
        <f t="shared" si="221"/>
        <v>198.6815454545455</v>
      </c>
      <c r="L944" s="24">
        <f t="shared" si="222"/>
        <v>11.824735537190085</v>
      </c>
      <c r="M944" s="23">
        <f t="shared" si="232"/>
        <v>12152.958047837534</v>
      </c>
      <c r="N944" s="24">
        <f t="shared" si="223"/>
        <v>28.803886289256205</v>
      </c>
      <c r="O944" s="23">
        <f t="shared" si="224"/>
        <v>1761.8768813538277</v>
      </c>
      <c r="P944" s="42">
        <f t="shared" si="218"/>
        <v>10.248096205635568</v>
      </c>
      <c r="Q944" s="25"/>
      <c r="R944" s="41">
        <f t="shared" si="219"/>
        <v>13.187035340998511</v>
      </c>
      <c r="S944" s="41"/>
      <c r="T944" s="40">
        <f t="shared" si="220"/>
        <v>0.13051732404994576</v>
      </c>
      <c r="U944" s="15">
        <f t="shared" si="225"/>
        <v>1.002901874041777</v>
      </c>
      <c r="V944" s="15">
        <f t="shared" si="233"/>
        <v>10.926573498646082</v>
      </c>
      <c r="W944" s="13">
        <f t="shared" si="226"/>
        <v>0.1710356802883799</v>
      </c>
      <c r="X944" s="13">
        <f t="shared" si="227"/>
        <v>-2.2510243862304824E-3</v>
      </c>
      <c r="Y944" s="13">
        <f t="shared" si="228"/>
        <v>0.17328670467461038</v>
      </c>
      <c r="AB944" s="39"/>
      <c r="AC944" s="39"/>
    </row>
    <row r="945" spans="1:29">
      <c r="A945" s="60">
        <v>1948.12</v>
      </c>
      <c r="B945" s="61">
        <f t="shared" si="229"/>
        <v>1948</v>
      </c>
      <c r="C945" s="61">
        <v>12</v>
      </c>
      <c r="D945" s="59">
        <f t="shared" si="230"/>
        <v>17868</v>
      </c>
      <c r="E945" s="26">
        <v>15.19</v>
      </c>
      <c r="F945" s="24">
        <v>0.93</v>
      </c>
      <c r="G945" s="26">
        <v>2.29</v>
      </c>
      <c r="H945" s="26">
        <v>24.1</v>
      </c>
      <c r="I945" s="24">
        <f t="shared" si="231"/>
        <v>1948.9583333332625</v>
      </c>
      <c r="J945" s="15">
        <f>J934*1/12+J946*11/12</f>
        <v>2.3208333333333333</v>
      </c>
      <c r="K945" s="24">
        <f t="shared" si="221"/>
        <v>198.2011369294606</v>
      </c>
      <c r="L945" s="24">
        <f t="shared" si="222"/>
        <v>12.13476348547718</v>
      </c>
      <c r="M945" s="23">
        <f t="shared" si="232"/>
        <v>12185.427367676379</v>
      </c>
      <c r="N945" s="24">
        <f t="shared" si="223"/>
        <v>29.880224066390042</v>
      </c>
      <c r="O945" s="23">
        <f t="shared" si="224"/>
        <v>1837.0394122435093</v>
      </c>
      <c r="P945" s="42">
        <f t="shared" si="218"/>
        <v>10.159652938900912</v>
      </c>
      <c r="Q945" s="25"/>
      <c r="R945" s="41">
        <f t="shared" si="219"/>
        <v>13.073862008778555</v>
      </c>
      <c r="S945" s="41"/>
      <c r="T945" s="40">
        <f t="shared" si="220"/>
        <v>0.13103783423521193</v>
      </c>
      <c r="U945" s="15">
        <f t="shared" si="225"/>
        <v>1.0028933451194686</v>
      </c>
      <c r="V945" s="15">
        <f t="shared" si="233"/>
        <v>11.003751084450887</v>
      </c>
      <c r="W945" s="13">
        <f t="shared" si="226"/>
        <v>0.17363712693357347</v>
      </c>
      <c r="X945" s="13">
        <f t="shared" si="227"/>
        <v>-3.2846259371097641E-3</v>
      </c>
      <c r="Y945" s="13">
        <f t="shared" si="228"/>
        <v>0.17692175287068324</v>
      </c>
      <c r="AB945" s="39"/>
      <c r="AC945" s="39"/>
    </row>
    <row r="946" spans="1:29">
      <c r="A946" s="60">
        <v>1949.01</v>
      </c>
      <c r="B946" s="61">
        <f t="shared" si="229"/>
        <v>1949</v>
      </c>
      <c r="C946" s="61">
        <v>1</v>
      </c>
      <c r="D946" s="59">
        <f t="shared" si="230"/>
        <v>17899</v>
      </c>
      <c r="E946" s="26">
        <v>15.36</v>
      </c>
      <c r="F946" s="24">
        <v>0.94666700000000004</v>
      </c>
      <c r="G946" s="26">
        <v>2.3199999999999998</v>
      </c>
      <c r="H946" s="26">
        <v>24</v>
      </c>
      <c r="I946" s="24">
        <f t="shared" si="231"/>
        <v>1949.0416666665958</v>
      </c>
      <c r="J946" s="15">
        <v>2.31</v>
      </c>
      <c r="K946" s="24">
        <f t="shared" si="221"/>
        <v>201.25440000000003</v>
      </c>
      <c r="L946" s="24">
        <f t="shared" si="222"/>
        <v>12.403704367500003</v>
      </c>
      <c r="M946" s="23">
        <f t="shared" si="232"/>
        <v>12436.690735991713</v>
      </c>
      <c r="N946" s="24">
        <f t="shared" si="223"/>
        <v>30.397800000000004</v>
      </c>
      <c r="O946" s="23">
        <f t="shared" si="224"/>
        <v>1878.4584965820816</v>
      </c>
      <c r="P946" s="42">
        <f t="shared" si="218"/>
        <v>10.248285758038977</v>
      </c>
      <c r="Q946" s="25"/>
      <c r="R946" s="41">
        <f t="shared" si="219"/>
        <v>13.187399442600716</v>
      </c>
      <c r="S946" s="41"/>
      <c r="T946" s="40">
        <f t="shared" si="220"/>
        <v>0.12985598440762086</v>
      </c>
      <c r="U946" s="15">
        <f t="shared" si="225"/>
        <v>1.0018512093111103</v>
      </c>
      <c r="V946" s="15">
        <f t="shared" si="233"/>
        <v>11.08157035367171</v>
      </c>
      <c r="W946" s="13">
        <f t="shared" si="226"/>
        <v>0.17572948563200175</v>
      </c>
      <c r="X946" s="13">
        <f t="shared" si="227"/>
        <v>-5.3159852617276071E-3</v>
      </c>
      <c r="Y946" s="13">
        <f t="shared" si="228"/>
        <v>0.18104547089372935</v>
      </c>
      <c r="AB946" s="39"/>
      <c r="AC946" s="39"/>
    </row>
    <row r="947" spans="1:29">
      <c r="A947" s="60">
        <v>1949.02</v>
      </c>
      <c r="B947" s="61">
        <f t="shared" si="229"/>
        <v>1949</v>
      </c>
      <c r="C947" s="61">
        <v>2</v>
      </c>
      <c r="D947" s="59">
        <f t="shared" si="230"/>
        <v>17930</v>
      </c>
      <c r="E947" s="26">
        <v>14.77</v>
      </c>
      <c r="F947" s="24">
        <v>0.96333299999999999</v>
      </c>
      <c r="G947" s="26">
        <v>2.35</v>
      </c>
      <c r="H947" s="26">
        <v>23.8</v>
      </c>
      <c r="I947" s="24">
        <f t="shared" si="231"/>
        <v>1949.1249999999291</v>
      </c>
      <c r="J947" s="15">
        <f>J946*11/12+J958*1/12</f>
        <v>2.3108333333333335</v>
      </c>
      <c r="K947" s="24">
        <f t="shared" si="221"/>
        <v>195.15017647058824</v>
      </c>
      <c r="L947" s="24">
        <f t="shared" si="222"/>
        <v>12.728138452941177</v>
      </c>
      <c r="M947" s="23">
        <f t="shared" si="232"/>
        <v>12125.020464832513</v>
      </c>
      <c r="N947" s="24">
        <f t="shared" si="223"/>
        <v>31.049621848739498</v>
      </c>
      <c r="O947" s="23">
        <f t="shared" si="224"/>
        <v>1929.1671017167507</v>
      </c>
      <c r="P947" s="42">
        <f t="shared" si="218"/>
        <v>9.8725171405700536</v>
      </c>
      <c r="Q947" s="25"/>
      <c r="R947" s="41">
        <f t="shared" si="219"/>
        <v>12.705981845428786</v>
      </c>
      <c r="S947" s="41"/>
      <c r="T947" s="40">
        <f t="shared" si="220"/>
        <v>0.13343503412765614</v>
      </c>
      <c r="U947" s="15">
        <f t="shared" si="225"/>
        <v>1.0018519067081715</v>
      </c>
      <c r="V947" s="15">
        <f t="shared" si="233"/>
        <v>11.195379488966875</v>
      </c>
      <c r="W947" s="13">
        <f t="shared" si="226"/>
        <v>0.17762549309418496</v>
      </c>
      <c r="X947" s="13">
        <f t="shared" si="227"/>
        <v>-5.1700894513408979E-3</v>
      </c>
      <c r="Y947" s="13">
        <f t="shared" si="228"/>
        <v>0.18279558254552586</v>
      </c>
      <c r="AB947" s="39"/>
      <c r="AC947" s="39"/>
    </row>
    <row r="948" spans="1:29">
      <c r="A948" s="60">
        <v>1949.03</v>
      </c>
      <c r="B948" s="61">
        <f t="shared" si="229"/>
        <v>1949</v>
      </c>
      <c r="C948" s="61">
        <v>3</v>
      </c>
      <c r="D948" s="59">
        <f t="shared" si="230"/>
        <v>17958</v>
      </c>
      <c r="E948" s="26">
        <v>14.91</v>
      </c>
      <c r="F948" s="24">
        <v>0.98</v>
      </c>
      <c r="G948" s="26">
        <v>2.38</v>
      </c>
      <c r="H948" s="26">
        <v>23.8</v>
      </c>
      <c r="I948" s="24">
        <f t="shared" si="231"/>
        <v>1949.2083333332623</v>
      </c>
      <c r="J948" s="15">
        <f>J946*10/12+J958*2/12</f>
        <v>2.3116666666666665</v>
      </c>
      <c r="K948" s="24">
        <f t="shared" si="221"/>
        <v>196.9999411764706</v>
      </c>
      <c r="L948" s="24">
        <f t="shared" si="222"/>
        <v>12.948352941176472</v>
      </c>
      <c r="M948" s="23">
        <f t="shared" si="232"/>
        <v>12306.991546058278</v>
      </c>
      <c r="N948" s="24">
        <f t="shared" si="223"/>
        <v>31.445999999999998</v>
      </c>
      <c r="O948" s="23">
        <f t="shared" si="224"/>
        <v>1964.4963031266732</v>
      </c>
      <c r="P948" s="42">
        <f t="shared" si="218"/>
        <v>9.9013324912409164</v>
      </c>
      <c r="Q948" s="25"/>
      <c r="R948" s="41">
        <f t="shared" si="219"/>
        <v>12.744166953113288</v>
      </c>
      <c r="S948" s="41"/>
      <c r="T948" s="40">
        <f t="shared" si="220"/>
        <v>0.13313191783925865</v>
      </c>
      <c r="U948" s="15">
        <f t="shared" si="225"/>
        <v>1.001852604105071</v>
      </c>
      <c r="V948" s="15">
        <f t="shared" si="233"/>
        <v>11.216112287343018</v>
      </c>
      <c r="W948" s="13">
        <f t="shared" si="226"/>
        <v>0.17913249206044712</v>
      </c>
      <c r="X948" s="13">
        <f t="shared" si="227"/>
        <v>-5.2699832649985012E-3</v>
      </c>
      <c r="Y948" s="13">
        <f t="shared" si="228"/>
        <v>0.18440247532544563</v>
      </c>
      <c r="AB948" s="39"/>
      <c r="AC948" s="39"/>
    </row>
    <row r="949" spans="1:29">
      <c r="A949" s="60">
        <v>1949.04</v>
      </c>
      <c r="B949" s="61">
        <f t="shared" si="229"/>
        <v>1949</v>
      </c>
      <c r="C949" s="61">
        <v>4</v>
      </c>
      <c r="D949" s="59">
        <f t="shared" si="230"/>
        <v>17989</v>
      </c>
      <c r="E949" s="26">
        <v>14.89</v>
      </c>
      <c r="F949" s="24">
        <v>0.99333300000000002</v>
      </c>
      <c r="G949" s="26">
        <v>2.3866700000000001</v>
      </c>
      <c r="H949" s="26">
        <v>23.9</v>
      </c>
      <c r="I949" s="24">
        <f t="shared" si="231"/>
        <v>1949.2916666665956</v>
      </c>
      <c r="J949" s="15">
        <f>J946*9/12+J958*3/12</f>
        <v>2.3125</v>
      </c>
      <c r="K949" s="24">
        <f t="shared" si="221"/>
        <v>195.91252719665277</v>
      </c>
      <c r="L949" s="24">
        <f t="shared" si="222"/>
        <v>13.069602308786614</v>
      </c>
      <c r="M949" s="23">
        <f t="shared" si="232"/>
        <v>12307.098969628585</v>
      </c>
      <c r="N949" s="24">
        <f t="shared" si="223"/>
        <v>31.40218611715482</v>
      </c>
      <c r="O949" s="23">
        <f t="shared" si="224"/>
        <v>1972.6651375314611</v>
      </c>
      <c r="P949" s="42">
        <f t="shared" si="218"/>
        <v>9.7836398675440552</v>
      </c>
      <c r="Q949" s="25"/>
      <c r="R949" s="41">
        <f t="shared" si="219"/>
        <v>12.593798560825583</v>
      </c>
      <c r="S949" s="41"/>
      <c r="T949" s="40">
        <f t="shared" si="220"/>
        <v>0.13554358543720776</v>
      </c>
      <c r="U949" s="15">
        <f t="shared" si="225"/>
        <v>1.0018533015018085</v>
      </c>
      <c r="V949" s="15">
        <f t="shared" si="233"/>
        <v>11.189875021406937</v>
      </c>
      <c r="W949" s="13">
        <f t="shared" si="226"/>
        <v>0.18098824982689043</v>
      </c>
      <c r="X949" s="13">
        <f t="shared" si="227"/>
        <v>-6.1034035346854143E-3</v>
      </c>
      <c r="Y949" s="13">
        <f t="shared" si="228"/>
        <v>0.18709165336157585</v>
      </c>
      <c r="AB949" s="39"/>
      <c r="AC949" s="39"/>
    </row>
    <row r="950" spans="1:29">
      <c r="A950" s="60">
        <v>1949.05</v>
      </c>
      <c r="B950" s="61">
        <f t="shared" si="229"/>
        <v>1949</v>
      </c>
      <c r="C950" s="61">
        <v>5</v>
      </c>
      <c r="D950" s="59">
        <f t="shared" si="230"/>
        <v>18019</v>
      </c>
      <c r="E950" s="26">
        <v>14.78</v>
      </c>
      <c r="F950" s="24">
        <v>1.00667</v>
      </c>
      <c r="G950" s="26">
        <v>2.3933300000000002</v>
      </c>
      <c r="H950" s="26">
        <v>23.8</v>
      </c>
      <c r="I950" s="24">
        <f t="shared" si="231"/>
        <v>1949.3749999999288</v>
      </c>
      <c r="J950" s="15">
        <f>J946*8/12+J958*4/12</f>
        <v>2.3133333333333335</v>
      </c>
      <c r="K950" s="24">
        <f t="shared" si="221"/>
        <v>195.28230252100843</v>
      </c>
      <c r="L950" s="24">
        <f t="shared" si="222"/>
        <v>13.300733117647059</v>
      </c>
      <c r="M950" s="23">
        <f t="shared" si="232"/>
        <v>12337.13728587058</v>
      </c>
      <c r="N950" s="24">
        <f t="shared" si="223"/>
        <v>31.622124025210088</v>
      </c>
      <c r="O950" s="23">
        <f t="shared" si="224"/>
        <v>1997.7564804054557</v>
      </c>
      <c r="P950" s="42">
        <f t="shared" si="218"/>
        <v>9.6922950863958093</v>
      </c>
      <c r="Q950" s="25"/>
      <c r="R950" s="41">
        <f t="shared" si="219"/>
        <v>12.478488236972913</v>
      </c>
      <c r="S950" s="41"/>
      <c r="T950" s="40">
        <f t="shared" si="220"/>
        <v>0.1360556744549116</v>
      </c>
      <c r="U950" s="15">
        <f t="shared" si="225"/>
        <v>1.0018539988983841</v>
      </c>
      <c r="V950" s="15">
        <f t="shared" si="233"/>
        <v>11.257716650537013</v>
      </c>
      <c r="W950" s="13">
        <f t="shared" si="226"/>
        <v>0.18276957575783292</v>
      </c>
      <c r="X950" s="13">
        <f t="shared" si="227"/>
        <v>-7.8900718555682259E-3</v>
      </c>
      <c r="Y950" s="13">
        <f t="shared" si="228"/>
        <v>0.19065964761340115</v>
      </c>
      <c r="AB950" s="39"/>
      <c r="AC950" s="39"/>
    </row>
    <row r="951" spans="1:29">
      <c r="A951" s="60">
        <v>1949.06</v>
      </c>
      <c r="B951" s="61">
        <f t="shared" si="229"/>
        <v>1949</v>
      </c>
      <c r="C951" s="61">
        <v>6</v>
      </c>
      <c r="D951" s="59">
        <f t="shared" si="230"/>
        <v>18050</v>
      </c>
      <c r="E951" s="26">
        <v>13.97</v>
      </c>
      <c r="F951" s="24">
        <v>1.02</v>
      </c>
      <c r="G951" s="26">
        <v>2.4</v>
      </c>
      <c r="H951" s="26">
        <v>23.9</v>
      </c>
      <c r="I951" s="24">
        <f t="shared" si="231"/>
        <v>1949.4583333332621</v>
      </c>
      <c r="J951" s="15">
        <f>J946*7/12+J958*5/12</f>
        <v>2.3141666666666669</v>
      </c>
      <c r="K951" s="24">
        <f t="shared" si="221"/>
        <v>183.80779079497913</v>
      </c>
      <c r="L951" s="24">
        <f t="shared" si="222"/>
        <v>13.420468619246863</v>
      </c>
      <c r="M951" s="23">
        <f t="shared" si="232"/>
        <v>11682.87875269442</v>
      </c>
      <c r="N951" s="24">
        <f t="shared" si="223"/>
        <v>31.577573221757326</v>
      </c>
      <c r="O951" s="23">
        <f t="shared" si="224"/>
        <v>2007.080100677638</v>
      </c>
      <c r="P951" s="42">
        <f t="shared" si="218"/>
        <v>9.0677189434195284</v>
      </c>
      <c r="Q951" s="25"/>
      <c r="R951" s="41">
        <f t="shared" si="219"/>
        <v>11.68072487416851</v>
      </c>
      <c r="S951" s="41"/>
      <c r="T951" s="40">
        <f t="shared" si="220"/>
        <v>0.14359678892669808</v>
      </c>
      <c r="U951" s="15">
        <f t="shared" si="225"/>
        <v>1.0018546962947978</v>
      </c>
      <c r="V951" s="15">
        <f t="shared" si="233"/>
        <v>11.231397698174446</v>
      </c>
      <c r="W951" s="13">
        <f t="shared" si="226"/>
        <v>0.18810116029500334</v>
      </c>
      <c r="X951" s="13">
        <f t="shared" si="227"/>
        <v>-7.8826153642408414E-3</v>
      </c>
      <c r="Y951" s="13">
        <f t="shared" si="228"/>
        <v>0.19598377565924419</v>
      </c>
      <c r="AB951" s="39"/>
      <c r="AC951" s="39"/>
    </row>
    <row r="952" spans="1:29">
      <c r="A952" s="60">
        <v>1949.07</v>
      </c>
      <c r="B952" s="61">
        <f t="shared" si="229"/>
        <v>1949</v>
      </c>
      <c r="C952" s="61">
        <v>7</v>
      </c>
      <c r="D952" s="59">
        <f t="shared" si="230"/>
        <v>18080</v>
      </c>
      <c r="E952" s="26">
        <v>14.76</v>
      </c>
      <c r="F952" s="24">
        <v>1.02667</v>
      </c>
      <c r="G952" s="26">
        <v>2.3966699999999999</v>
      </c>
      <c r="H952" s="26">
        <v>23.7</v>
      </c>
      <c r="I952" s="24">
        <f t="shared" si="231"/>
        <v>1949.5416666665953</v>
      </c>
      <c r="J952" s="15">
        <f>J946*6/12+J958*6/12</f>
        <v>2.3149999999999999</v>
      </c>
      <c r="K952" s="24">
        <f t="shared" si="221"/>
        <v>195.84091139240508</v>
      </c>
      <c r="L952" s="24">
        <f t="shared" si="222"/>
        <v>13.622221443037976</v>
      </c>
      <c r="M952" s="23">
        <f t="shared" si="232"/>
        <v>12519.860245223517</v>
      </c>
      <c r="N952" s="24">
        <f t="shared" si="223"/>
        <v>31.799867012658229</v>
      </c>
      <c r="O952" s="23">
        <f t="shared" si="224"/>
        <v>2032.9250307533771</v>
      </c>
      <c r="P952" s="42">
        <f t="shared" si="218"/>
        <v>9.6050380933639179</v>
      </c>
      <c r="Q952" s="25"/>
      <c r="R952" s="41">
        <f t="shared" si="219"/>
        <v>12.375822887753237</v>
      </c>
      <c r="S952" s="41"/>
      <c r="T952" s="40">
        <f t="shared" si="220"/>
        <v>0.13653175430332115</v>
      </c>
      <c r="U952" s="15">
        <f t="shared" si="225"/>
        <v>1.0018553936910497</v>
      </c>
      <c r="V952" s="15">
        <f t="shared" si="233"/>
        <v>11.347184044890655</v>
      </c>
      <c r="W952" s="13">
        <f t="shared" si="226"/>
        <v>0.18439929586894799</v>
      </c>
      <c r="X952" s="13">
        <f t="shared" si="227"/>
        <v>-9.3583555780498706E-3</v>
      </c>
      <c r="Y952" s="13">
        <f t="shared" si="228"/>
        <v>0.19375765144699786</v>
      </c>
      <c r="AB952" s="39"/>
      <c r="AC952" s="39"/>
    </row>
    <row r="953" spans="1:29">
      <c r="A953" s="60">
        <v>1949.08</v>
      </c>
      <c r="B953" s="61">
        <f t="shared" si="229"/>
        <v>1949</v>
      </c>
      <c r="C953" s="61">
        <v>8</v>
      </c>
      <c r="D953" s="59">
        <f t="shared" si="230"/>
        <v>18111</v>
      </c>
      <c r="E953" s="26">
        <v>15.29</v>
      </c>
      <c r="F953" s="24">
        <v>1.0333300000000001</v>
      </c>
      <c r="G953" s="26">
        <v>2.3933300000000002</v>
      </c>
      <c r="H953" s="26">
        <v>23.8</v>
      </c>
      <c r="I953" s="24">
        <f t="shared" si="231"/>
        <v>1949.6249999999286</v>
      </c>
      <c r="J953" s="15">
        <f>J946*5/12+J958*7/12</f>
        <v>2.3158333333333334</v>
      </c>
      <c r="K953" s="24">
        <f t="shared" si="221"/>
        <v>202.02073109243699</v>
      </c>
      <c r="L953" s="24">
        <f t="shared" si="222"/>
        <v>13.652981168067228</v>
      </c>
      <c r="M953" s="23">
        <f t="shared" si="232"/>
        <v>12987.663063745689</v>
      </c>
      <c r="N953" s="24">
        <f t="shared" si="223"/>
        <v>31.622124025210088</v>
      </c>
      <c r="O953" s="23">
        <f t="shared" si="224"/>
        <v>2032.9472622861001</v>
      </c>
      <c r="P953" s="42">
        <f t="shared" si="218"/>
        <v>9.8513486380792283</v>
      </c>
      <c r="Q953" s="25"/>
      <c r="R953" s="41">
        <f t="shared" si="219"/>
        <v>12.693529992002606</v>
      </c>
      <c r="S953" s="41"/>
      <c r="T953" s="40">
        <f t="shared" si="220"/>
        <v>0.13436488137167563</v>
      </c>
      <c r="U953" s="15">
        <f t="shared" si="225"/>
        <v>1.0018560910871399</v>
      </c>
      <c r="V953" s="15">
        <f t="shared" si="233"/>
        <v>11.320471834635118</v>
      </c>
      <c r="W953" s="13">
        <f t="shared" si="226"/>
        <v>0.17968713815561399</v>
      </c>
      <c r="X953" s="13">
        <f t="shared" si="227"/>
        <v>-8.9998082935361934E-3</v>
      </c>
      <c r="Y953" s="13">
        <f t="shared" si="228"/>
        <v>0.18868694644915018</v>
      </c>
      <c r="AB953" s="39"/>
      <c r="AC953" s="39"/>
    </row>
    <row r="954" spans="1:29">
      <c r="A954" s="60">
        <v>1949.09</v>
      </c>
      <c r="B954" s="61">
        <f t="shared" si="229"/>
        <v>1949</v>
      </c>
      <c r="C954" s="61">
        <v>9</v>
      </c>
      <c r="D954" s="59">
        <f t="shared" si="230"/>
        <v>18142</v>
      </c>
      <c r="E954" s="26">
        <v>15.49</v>
      </c>
      <c r="F954" s="24">
        <v>1.04</v>
      </c>
      <c r="G954" s="26">
        <v>2.39</v>
      </c>
      <c r="H954" s="26">
        <v>23.9</v>
      </c>
      <c r="I954" s="24">
        <f t="shared" si="231"/>
        <v>1949.7083333332619</v>
      </c>
      <c r="J954" s="15">
        <f>J946*4/12+J958*8/12</f>
        <v>2.3166666666666664</v>
      </c>
      <c r="K954" s="24">
        <f t="shared" si="221"/>
        <v>203.80692050209208</v>
      </c>
      <c r="L954" s="24">
        <f t="shared" si="222"/>
        <v>13.683615062761508</v>
      </c>
      <c r="M954" s="23">
        <f t="shared" si="232"/>
        <v>13175.803530861092</v>
      </c>
      <c r="N954" s="24">
        <f t="shared" si="223"/>
        <v>31.446000000000005</v>
      </c>
      <c r="O954" s="23">
        <f t="shared" si="224"/>
        <v>2032.9354705460305</v>
      </c>
      <c r="P954" s="42">
        <f t="shared" si="218"/>
        <v>9.8840483617382819</v>
      </c>
      <c r="Q954" s="25"/>
      <c r="R954" s="41">
        <f t="shared" si="219"/>
        <v>12.735568365609863</v>
      </c>
      <c r="S954" s="41"/>
      <c r="T954" s="40">
        <f t="shared" si="220"/>
        <v>0.13219399240647295</v>
      </c>
      <c r="U954" s="15">
        <f t="shared" si="225"/>
        <v>1.001856788483068</v>
      </c>
      <c r="V954" s="15">
        <f t="shared" si="233"/>
        <v>11.294029754976091</v>
      </c>
      <c r="W954" s="13">
        <f t="shared" si="226"/>
        <v>0.1731548730887027</v>
      </c>
      <c r="X954" s="13">
        <f t="shared" si="227"/>
        <v>-1.0715119386008332E-2</v>
      </c>
      <c r="Y954" s="13">
        <f t="shared" si="228"/>
        <v>0.18386999247471103</v>
      </c>
      <c r="AB954" s="39"/>
      <c r="AC954" s="39"/>
    </row>
    <row r="955" spans="1:29">
      <c r="A955" s="60">
        <v>1949.1</v>
      </c>
      <c r="B955" s="61">
        <f t="shared" si="229"/>
        <v>1949</v>
      </c>
      <c r="C955" s="61">
        <v>10</v>
      </c>
      <c r="D955" s="59">
        <f t="shared" si="230"/>
        <v>18172</v>
      </c>
      <c r="E955" s="26">
        <v>15.89</v>
      </c>
      <c r="F955" s="24">
        <v>1.0733299999999999</v>
      </c>
      <c r="G955" s="26">
        <v>2.3666700000000001</v>
      </c>
      <c r="H955" s="26">
        <v>23.7</v>
      </c>
      <c r="I955" s="24">
        <f t="shared" si="231"/>
        <v>1949.7916666665951</v>
      </c>
      <c r="J955" s="15">
        <f>J946*3/12+J958*9/12</f>
        <v>2.3174999999999999</v>
      </c>
      <c r="K955" s="24">
        <f t="shared" si="221"/>
        <v>210.83415189873423</v>
      </c>
      <c r="L955" s="24">
        <f t="shared" si="222"/>
        <v>14.241322860759494</v>
      </c>
      <c r="M955" s="23">
        <f t="shared" si="232"/>
        <v>13706.82651731077</v>
      </c>
      <c r="N955" s="24">
        <f t="shared" si="223"/>
        <v>31.40181637974684</v>
      </c>
      <c r="O955" s="23">
        <f t="shared" si="224"/>
        <v>2041.5063004231517</v>
      </c>
      <c r="P955" s="42">
        <f t="shared" si="218"/>
        <v>10.169850844772142</v>
      </c>
      <c r="Q955" s="25"/>
      <c r="R955" s="41">
        <f t="shared" si="219"/>
        <v>13.104711241762129</v>
      </c>
      <c r="S955" s="41"/>
      <c r="T955" s="40">
        <f t="shared" si="220"/>
        <v>0.12920684542664876</v>
      </c>
      <c r="U955" s="15">
        <f t="shared" si="225"/>
        <v>1.0018574858788343</v>
      </c>
      <c r="V955" s="15">
        <f t="shared" si="233"/>
        <v>11.410485614621354</v>
      </c>
      <c r="W955" s="13">
        <f t="shared" si="226"/>
        <v>0.16833802504426365</v>
      </c>
      <c r="X955" s="13">
        <f t="shared" si="227"/>
        <v>-1.0509855823986003E-2</v>
      </c>
      <c r="Y955" s="13">
        <f t="shared" si="228"/>
        <v>0.17884788086824965</v>
      </c>
      <c r="AB955" s="39"/>
      <c r="AC955" s="39"/>
    </row>
    <row r="956" spans="1:29">
      <c r="A956" s="60">
        <v>1949.11</v>
      </c>
      <c r="B956" s="61">
        <f t="shared" si="229"/>
        <v>1949</v>
      </c>
      <c r="C956" s="61">
        <v>11</v>
      </c>
      <c r="D956" s="59">
        <f t="shared" si="230"/>
        <v>18203</v>
      </c>
      <c r="E956" s="26">
        <v>16.11</v>
      </c>
      <c r="F956" s="24">
        <v>1.10667</v>
      </c>
      <c r="G956" s="26">
        <v>2.3433299999999999</v>
      </c>
      <c r="H956" s="26">
        <v>23.8</v>
      </c>
      <c r="I956" s="24">
        <f t="shared" si="231"/>
        <v>1949.8749999999284</v>
      </c>
      <c r="J956" s="15">
        <f>J946*2/12+J958*10/12</f>
        <v>2.3183333333333334</v>
      </c>
      <c r="K956" s="24">
        <f t="shared" si="221"/>
        <v>212.85506722689075</v>
      </c>
      <c r="L956" s="24">
        <f t="shared" si="222"/>
        <v>14.621993621848741</v>
      </c>
      <c r="M956" s="23">
        <f t="shared" si="232"/>
        <v>13917.428529533792</v>
      </c>
      <c r="N956" s="24">
        <f t="shared" si="223"/>
        <v>30.961493773109247</v>
      </c>
      <c r="O956" s="23">
        <f t="shared" si="224"/>
        <v>2024.4027185668792</v>
      </c>
      <c r="P956" s="42">
        <f t="shared" si="218"/>
        <v>10.21586101165064</v>
      </c>
      <c r="Q956" s="25"/>
      <c r="R956" s="41">
        <f t="shared" si="219"/>
        <v>13.165319750818004</v>
      </c>
      <c r="S956" s="41"/>
      <c r="T956" s="40">
        <f t="shared" si="220"/>
        <v>0.12919955980889694</v>
      </c>
      <c r="U956" s="15">
        <f t="shared" si="225"/>
        <v>1.0018581832744389</v>
      </c>
      <c r="V956" s="15">
        <f t="shared" si="233"/>
        <v>11.383648159804681</v>
      </c>
      <c r="W956" s="13">
        <f t="shared" si="226"/>
        <v>0.16733724820166351</v>
      </c>
      <c r="X956" s="13">
        <f t="shared" si="227"/>
        <v>-9.9038389287962048E-3</v>
      </c>
      <c r="Y956" s="13">
        <f t="shared" si="228"/>
        <v>0.17724108713045972</v>
      </c>
      <c r="AB956" s="39"/>
      <c r="AC956" s="39"/>
    </row>
    <row r="957" spans="1:29">
      <c r="A957" s="60">
        <v>1949.12</v>
      </c>
      <c r="B957" s="61">
        <f t="shared" si="229"/>
        <v>1949</v>
      </c>
      <c r="C957" s="61">
        <v>12</v>
      </c>
      <c r="D957" s="59">
        <f t="shared" si="230"/>
        <v>18233</v>
      </c>
      <c r="E957" s="26">
        <v>16.54</v>
      </c>
      <c r="F957" s="24">
        <v>1.1399999999999999</v>
      </c>
      <c r="G957" s="26">
        <v>2.3199999999999998</v>
      </c>
      <c r="H957" s="26">
        <v>23.6</v>
      </c>
      <c r="I957" s="24">
        <f t="shared" si="231"/>
        <v>1949.9583333332616</v>
      </c>
      <c r="J957" s="15">
        <f>J946*1/12+J958*11/12</f>
        <v>2.3191666666666664</v>
      </c>
      <c r="K957" s="24">
        <f t="shared" si="221"/>
        <v>220.38849152542375</v>
      </c>
      <c r="L957" s="24">
        <f t="shared" si="222"/>
        <v>15.190016949152541</v>
      </c>
      <c r="M957" s="23">
        <f t="shared" si="232"/>
        <v>14492.763946525773</v>
      </c>
      <c r="N957" s="24">
        <f t="shared" si="223"/>
        <v>30.913016949152546</v>
      </c>
      <c r="O957" s="23">
        <f t="shared" si="224"/>
        <v>2032.8423431644371</v>
      </c>
      <c r="P957" s="42">
        <f t="shared" si="218"/>
        <v>10.529330904131141</v>
      </c>
      <c r="Q957" s="25"/>
      <c r="R957" s="41">
        <f t="shared" si="219"/>
        <v>13.570829980109979</v>
      </c>
      <c r="S957" s="41"/>
      <c r="T957" s="40">
        <f t="shared" si="220"/>
        <v>0.12538752170992382</v>
      </c>
      <c r="U957" s="15">
        <f t="shared" si="225"/>
        <v>1.0018588806698816</v>
      </c>
      <c r="V957" s="15">
        <f t="shared" si="233"/>
        <v>11.501451920895439</v>
      </c>
      <c r="W957" s="13">
        <f t="shared" si="226"/>
        <v>0.16658419107619693</v>
      </c>
      <c r="X957" s="13">
        <f t="shared" si="227"/>
        <v>-1.1805852437214992E-2</v>
      </c>
      <c r="Y957" s="13">
        <f t="shared" si="228"/>
        <v>0.17839004351341192</v>
      </c>
      <c r="AB957" s="39"/>
      <c r="AC957" s="39"/>
    </row>
    <row r="958" spans="1:29">
      <c r="A958" s="60">
        <v>1950.01</v>
      </c>
      <c r="B958" s="61">
        <f t="shared" si="229"/>
        <v>1950</v>
      </c>
      <c r="C958" s="61">
        <v>1</v>
      </c>
      <c r="D958" s="59">
        <f t="shared" si="230"/>
        <v>18264</v>
      </c>
      <c r="E958" s="26">
        <v>16.88</v>
      </c>
      <c r="F958" s="24">
        <v>1.1499999999999999</v>
      </c>
      <c r="G958" s="26">
        <v>2.3366699999999998</v>
      </c>
      <c r="H958" s="26">
        <v>23.5</v>
      </c>
      <c r="I958" s="24">
        <f t="shared" si="231"/>
        <v>1950.0416666665949</v>
      </c>
      <c r="J958" s="15">
        <v>2.3199999999999998</v>
      </c>
      <c r="K958" s="24">
        <f t="shared" si="221"/>
        <v>225.87594893617023</v>
      </c>
      <c r="L958" s="24">
        <f t="shared" si="222"/>
        <v>15.388468085106384</v>
      </c>
      <c r="M958" s="23">
        <f t="shared" si="232"/>
        <v>14937.948465294461</v>
      </c>
      <c r="N958" s="24">
        <f t="shared" si="223"/>
        <v>31.267627582978722</v>
      </c>
      <c r="O958" s="23">
        <f t="shared" si="224"/>
        <v>2067.8350734833889</v>
      </c>
      <c r="P958" s="42">
        <f t="shared" si="218"/>
        <v>10.745733299747902</v>
      </c>
      <c r="Q958" s="25"/>
      <c r="R958" s="41">
        <f t="shared" si="219"/>
        <v>13.8496822966138</v>
      </c>
      <c r="S958" s="41"/>
      <c r="T958" s="40">
        <f t="shared" si="220"/>
        <v>0.12377451331835174</v>
      </c>
      <c r="U958" s="15">
        <f t="shared" si="225"/>
        <v>1.0000912209180444</v>
      </c>
      <c r="V958" s="15">
        <f t="shared" si="233"/>
        <v>11.571865074132068</v>
      </c>
      <c r="W958" s="13">
        <f t="shared" si="226"/>
        <v>0.16172211936589043</v>
      </c>
      <c r="X958" s="13">
        <f t="shared" si="227"/>
        <v>-1.1920599795022357E-2</v>
      </c>
      <c r="Y958" s="13">
        <f t="shared" si="228"/>
        <v>0.17364271916091278</v>
      </c>
      <c r="AB958" s="39"/>
      <c r="AC958" s="39"/>
    </row>
    <row r="959" spans="1:29">
      <c r="A959" s="60">
        <v>1950.02</v>
      </c>
      <c r="B959" s="61">
        <f t="shared" si="229"/>
        <v>1950</v>
      </c>
      <c r="C959" s="61">
        <v>2</v>
      </c>
      <c r="D959" s="59">
        <f t="shared" si="230"/>
        <v>18295</v>
      </c>
      <c r="E959" s="26">
        <v>17.21</v>
      </c>
      <c r="F959" s="24">
        <v>1.1599999999999999</v>
      </c>
      <c r="G959" s="26">
        <v>2.3533300000000001</v>
      </c>
      <c r="H959" s="26">
        <v>23.5</v>
      </c>
      <c r="I959" s="24">
        <f t="shared" si="231"/>
        <v>1950.1249999999281</v>
      </c>
      <c r="J959" s="15">
        <f>J958*11/12+J970*1/12</f>
        <v>2.3408333333333333</v>
      </c>
      <c r="K959" s="24">
        <f t="shared" si="221"/>
        <v>230.29177021276601</v>
      </c>
      <c r="L959" s="24">
        <f t="shared" si="222"/>
        <v>15.522280851063831</v>
      </c>
      <c r="M959" s="23">
        <f t="shared" si="232"/>
        <v>15315.526941510438</v>
      </c>
      <c r="N959" s="24">
        <f t="shared" si="223"/>
        <v>31.490559651063837</v>
      </c>
      <c r="O959" s="23">
        <f t="shared" si="224"/>
        <v>2094.2759452216596</v>
      </c>
      <c r="P959" s="42">
        <f t="shared" si="218"/>
        <v>10.911564066731676</v>
      </c>
      <c r="Q959" s="25"/>
      <c r="R959" s="41">
        <f t="shared" si="219"/>
        <v>14.060924925588564</v>
      </c>
      <c r="S959" s="41"/>
      <c r="T959" s="40">
        <f t="shared" si="220"/>
        <v>0.12139665169662331</v>
      </c>
      <c r="U959" s="15">
        <f t="shared" si="225"/>
        <v>1.0001104225647852</v>
      </c>
      <c r="V959" s="15">
        <f t="shared" si="233"/>
        <v>11.572920670287614</v>
      </c>
      <c r="W959" s="13">
        <f t="shared" si="226"/>
        <v>0.15418679013961412</v>
      </c>
      <c r="X959" s="13">
        <f t="shared" si="227"/>
        <v>-1.0084069840389565E-2</v>
      </c>
      <c r="Y959" s="13">
        <f t="shared" si="228"/>
        <v>0.16427085998000368</v>
      </c>
      <c r="AB959" s="39"/>
      <c r="AC959" s="39"/>
    </row>
    <row r="960" spans="1:29">
      <c r="A960" s="60">
        <v>1950.03</v>
      </c>
      <c r="B960" s="61">
        <f t="shared" si="229"/>
        <v>1950</v>
      </c>
      <c r="C960" s="61">
        <v>3</v>
      </c>
      <c r="D960" s="59">
        <f t="shared" si="230"/>
        <v>18323</v>
      </c>
      <c r="E960" s="26">
        <v>17.350000000000001</v>
      </c>
      <c r="F960" s="24">
        <v>1.17</v>
      </c>
      <c r="G960" s="26">
        <v>2.37</v>
      </c>
      <c r="H960" s="26">
        <v>23.6</v>
      </c>
      <c r="I960" s="24">
        <f t="shared" si="231"/>
        <v>1950.2083333332614</v>
      </c>
      <c r="J960" s="15">
        <f>J958*10/12+J970*2/12</f>
        <v>2.3616666666666668</v>
      </c>
      <c r="K960" s="24">
        <f t="shared" si="221"/>
        <v>231.18139830508477</v>
      </c>
      <c r="L960" s="24">
        <f t="shared" si="222"/>
        <v>15.589754237288135</v>
      </c>
      <c r="M960" s="23">
        <f t="shared" si="232"/>
        <v>15461.091116054122</v>
      </c>
      <c r="N960" s="24">
        <f t="shared" si="223"/>
        <v>31.579245762711871</v>
      </c>
      <c r="O960" s="23">
        <f t="shared" si="224"/>
        <v>2111.9761351612838</v>
      </c>
      <c r="P960" s="42">
        <f t="shared" si="218"/>
        <v>10.91094652297625</v>
      </c>
      <c r="Q960" s="25"/>
      <c r="R960" s="41">
        <f t="shared" si="219"/>
        <v>14.056777000220659</v>
      </c>
      <c r="S960" s="41"/>
      <c r="T960" s="40">
        <f t="shared" si="220"/>
        <v>0.12164080233493058</v>
      </c>
      <c r="U960" s="15">
        <f t="shared" si="225"/>
        <v>1.0001296216912134</v>
      </c>
      <c r="V960" s="15">
        <f t="shared" si="233"/>
        <v>11.525155367540123</v>
      </c>
      <c r="W960" s="13">
        <f t="shared" si="226"/>
        <v>0.15185260857670446</v>
      </c>
      <c r="X960" s="13">
        <f t="shared" si="227"/>
        <v>-7.4069679133049737E-3</v>
      </c>
      <c r="Y960" s="13">
        <f t="shared" si="228"/>
        <v>0.15925957649000944</v>
      </c>
      <c r="AB960" s="39"/>
      <c r="AC960" s="39"/>
    </row>
    <row r="961" spans="1:29">
      <c r="A961" s="60">
        <v>1950.04</v>
      </c>
      <c r="B961" s="61">
        <f t="shared" si="229"/>
        <v>1950</v>
      </c>
      <c r="C961" s="61">
        <v>4</v>
      </c>
      <c r="D961" s="59">
        <f t="shared" si="230"/>
        <v>18354</v>
      </c>
      <c r="E961" s="26">
        <v>17.84</v>
      </c>
      <c r="F961" s="24">
        <v>1.18</v>
      </c>
      <c r="G961" s="26">
        <v>2.4266700000000001</v>
      </c>
      <c r="H961" s="26">
        <v>23.6</v>
      </c>
      <c r="I961" s="24">
        <f t="shared" si="231"/>
        <v>1950.2916666665947</v>
      </c>
      <c r="J961" s="15">
        <f>J958*9/12+J970*3/12</f>
        <v>2.3824999999999998</v>
      </c>
      <c r="K961" s="24">
        <f t="shared" si="221"/>
        <v>237.71044067796609</v>
      </c>
      <c r="L961" s="24">
        <f t="shared" si="222"/>
        <v>15.723000000000001</v>
      </c>
      <c r="M961" s="23">
        <f t="shared" si="232"/>
        <v>15985.372111632132</v>
      </c>
      <c r="N961" s="24">
        <f t="shared" si="223"/>
        <v>32.334349500000002</v>
      </c>
      <c r="O961" s="23">
        <f t="shared" si="224"/>
        <v>2174.3959048281586</v>
      </c>
      <c r="P961" s="42">
        <f t="shared" si="218"/>
        <v>11.17802160095609</v>
      </c>
      <c r="Q961" s="25"/>
      <c r="R961" s="41">
        <f t="shared" si="219"/>
        <v>14.394940886127342</v>
      </c>
      <c r="S961" s="41"/>
      <c r="T961" s="40">
        <f t="shared" si="220"/>
        <v>0.11924266123305871</v>
      </c>
      <c r="U961" s="15">
        <f t="shared" si="225"/>
        <v>1.0001488183012737</v>
      </c>
      <c r="V961" s="15">
        <f t="shared" si="233"/>
        <v>11.52664927767036</v>
      </c>
      <c r="W961" s="13">
        <f t="shared" si="226"/>
        <v>0.14943401132308831</v>
      </c>
      <c r="X961" s="13">
        <f t="shared" si="227"/>
        <v>-7.6456528318231687E-3</v>
      </c>
      <c r="Y961" s="13">
        <f t="shared" si="228"/>
        <v>0.15707966415491148</v>
      </c>
      <c r="AB961" s="39"/>
      <c r="AC961" s="39"/>
    </row>
    <row r="962" spans="1:29">
      <c r="A962" s="60">
        <v>1950.05</v>
      </c>
      <c r="B962" s="61">
        <f t="shared" si="229"/>
        <v>1950</v>
      </c>
      <c r="C962" s="61">
        <v>5</v>
      </c>
      <c r="D962" s="59">
        <f t="shared" si="230"/>
        <v>18384</v>
      </c>
      <c r="E962" s="26">
        <v>18.440000000000001</v>
      </c>
      <c r="F962" s="24">
        <v>1.19</v>
      </c>
      <c r="G962" s="26">
        <v>2.48333</v>
      </c>
      <c r="H962" s="26">
        <v>23.7</v>
      </c>
      <c r="I962" s="24">
        <f t="shared" si="231"/>
        <v>1950.3749999999279</v>
      </c>
      <c r="J962" s="15">
        <f>J958*8/12+J970*4/12</f>
        <v>2.4033333333333333</v>
      </c>
      <c r="K962" s="24">
        <f t="shared" si="221"/>
        <v>244.66845569620256</v>
      </c>
      <c r="L962" s="24">
        <f t="shared" si="222"/>
        <v>15.7893417721519</v>
      </c>
      <c r="M962" s="23">
        <f t="shared" si="232"/>
        <v>16541.761925571675</v>
      </c>
      <c r="N962" s="24">
        <f t="shared" si="223"/>
        <v>32.949702607594944</v>
      </c>
      <c r="O962" s="23">
        <f t="shared" si="224"/>
        <v>2227.6927138085634</v>
      </c>
      <c r="P962" s="42">
        <f t="shared" ref="P962:P1025" si="234">K962/AVERAGE(N842:N961)</f>
        <v>11.461543104586223</v>
      </c>
      <c r="Q962" s="25"/>
      <c r="R962" s="41">
        <f t="shared" ref="R962:R1025" si="235">M962/AVERAGE(O842:O961)</f>
        <v>14.750478376961707</v>
      </c>
      <c r="S962" s="41"/>
      <c r="T962" s="40">
        <f t="shared" ref="T962:T1025" si="236">1/P962-(J962/100-(((H962/H842)^(1/10))-1))</f>
        <v>0.11726693985923531</v>
      </c>
      <c r="U962" s="15">
        <f t="shared" si="225"/>
        <v>1.000168012398905</v>
      </c>
      <c r="V962" s="15">
        <f t="shared" si="233"/>
        <v>11.479721765199649</v>
      </c>
      <c r="W962" s="13">
        <f t="shared" si="226"/>
        <v>0.14479118256957735</v>
      </c>
      <c r="X962" s="13">
        <f t="shared" si="227"/>
        <v>-7.4457879090609191E-3</v>
      </c>
      <c r="Y962" s="13">
        <f t="shared" si="228"/>
        <v>0.15223697047863827</v>
      </c>
      <c r="AB962" s="39"/>
      <c r="AC962" s="39"/>
    </row>
    <row r="963" spans="1:29">
      <c r="A963" s="60">
        <v>1950.06</v>
      </c>
      <c r="B963" s="61">
        <f t="shared" si="229"/>
        <v>1950</v>
      </c>
      <c r="C963" s="61">
        <v>6</v>
      </c>
      <c r="D963" s="59">
        <f t="shared" si="230"/>
        <v>18415</v>
      </c>
      <c r="E963" s="26">
        <v>18.739999999999998</v>
      </c>
      <c r="F963" s="24">
        <v>1.2</v>
      </c>
      <c r="G963" s="26">
        <v>2.54</v>
      </c>
      <c r="H963" s="26">
        <v>23.8</v>
      </c>
      <c r="I963" s="24">
        <f t="shared" si="231"/>
        <v>1950.4583333332612</v>
      </c>
      <c r="J963" s="15">
        <f>J958*7/12+J970*5/12</f>
        <v>2.4241666666666664</v>
      </c>
      <c r="K963" s="24">
        <f t="shared" si="221"/>
        <v>247.60421848739497</v>
      </c>
      <c r="L963" s="24">
        <f t="shared" si="222"/>
        <v>15.85512605042017</v>
      </c>
      <c r="M963" s="23">
        <f t="shared" si="232"/>
        <v>16829.574531670183</v>
      </c>
      <c r="N963" s="24">
        <f t="shared" si="223"/>
        <v>33.560016806722693</v>
      </c>
      <c r="O963" s="23">
        <f t="shared" si="224"/>
        <v>2281.0629301196514</v>
      </c>
      <c r="P963" s="42">
        <f t="shared" si="234"/>
        <v>11.554126144044284</v>
      </c>
      <c r="Q963" s="25"/>
      <c r="R963" s="41">
        <f t="shared" si="235"/>
        <v>14.858173852604384</v>
      </c>
      <c r="S963" s="41"/>
      <c r="T963" s="40">
        <f t="shared" si="236"/>
        <v>0.11605312575784085</v>
      </c>
      <c r="U963" s="15">
        <f t="shared" si="225"/>
        <v>1.0001872039880388</v>
      </c>
      <c r="V963" s="15">
        <f t="shared" si="233"/>
        <v>11.433408271797255</v>
      </c>
      <c r="W963" s="13">
        <f t="shared" si="226"/>
        <v>0.14690841328252291</v>
      </c>
      <c r="X963" s="13">
        <f t="shared" si="227"/>
        <v>-5.4263708569988189E-3</v>
      </c>
      <c r="Y963" s="13">
        <f t="shared" si="228"/>
        <v>0.15233478413952173</v>
      </c>
      <c r="AB963" s="39"/>
      <c r="AC963" s="39"/>
    </row>
    <row r="964" spans="1:29">
      <c r="A964" s="60">
        <v>1950.07</v>
      </c>
      <c r="B964" s="61">
        <f t="shared" si="229"/>
        <v>1950</v>
      </c>
      <c r="C964" s="61">
        <v>7</v>
      </c>
      <c r="D964" s="59">
        <f t="shared" si="230"/>
        <v>18445</v>
      </c>
      <c r="E964" s="26">
        <v>17.38</v>
      </c>
      <c r="F964" s="24">
        <v>1.24333</v>
      </c>
      <c r="G964" s="26">
        <v>2.6</v>
      </c>
      <c r="H964" s="26">
        <v>24.1</v>
      </c>
      <c r="I964" s="24">
        <f t="shared" si="231"/>
        <v>1950.5416666665944</v>
      </c>
      <c r="J964" s="15">
        <f>J958*6/12+J970*6/12</f>
        <v>2.4449999999999998</v>
      </c>
      <c r="K964" s="24">
        <f t="shared" si="221"/>
        <v>226.77654771784231</v>
      </c>
      <c r="L964" s="24">
        <f t="shared" si="222"/>
        <v>16.223134929460581</v>
      </c>
      <c r="M964" s="23">
        <f t="shared" si="232"/>
        <v>15505.814912373136</v>
      </c>
      <c r="N964" s="24">
        <f t="shared" si="223"/>
        <v>33.925145228215769</v>
      </c>
      <c r="O964" s="23">
        <f t="shared" si="224"/>
        <v>2319.6270870063386</v>
      </c>
      <c r="P964" s="42">
        <f t="shared" si="234"/>
        <v>10.539745658930988</v>
      </c>
      <c r="Q964" s="25"/>
      <c r="R964" s="41">
        <f t="shared" si="235"/>
        <v>13.550950714985747</v>
      </c>
      <c r="S964" s="41"/>
      <c r="T964" s="40">
        <f t="shared" si="236"/>
        <v>0.12624655831063292</v>
      </c>
      <c r="U964" s="15">
        <f t="shared" si="225"/>
        <v>1.0002063930726006</v>
      </c>
      <c r="V964" s="15">
        <f t="shared" si="233"/>
        <v>11.293197423396602</v>
      </c>
      <c r="W964" s="13">
        <f t="shared" si="226"/>
        <v>0.15377785684959244</v>
      </c>
      <c r="X964" s="13">
        <f t="shared" si="227"/>
        <v>-1.8347594448793192E-3</v>
      </c>
      <c r="Y964" s="13">
        <f t="shared" si="228"/>
        <v>0.15561261629447176</v>
      </c>
      <c r="AB964" s="39"/>
      <c r="AC964" s="39"/>
    </row>
    <row r="965" spans="1:29">
      <c r="A965" s="60">
        <v>1950.08</v>
      </c>
      <c r="B965" s="61">
        <f t="shared" si="229"/>
        <v>1950</v>
      </c>
      <c r="C965" s="61">
        <v>8</v>
      </c>
      <c r="D965" s="59">
        <f t="shared" si="230"/>
        <v>18476</v>
      </c>
      <c r="E965" s="26">
        <v>18.43</v>
      </c>
      <c r="F965" s="24">
        <v>1.28667</v>
      </c>
      <c r="G965" s="26">
        <v>2.66</v>
      </c>
      <c r="H965" s="26">
        <v>24.3</v>
      </c>
      <c r="I965" s="24">
        <f t="shared" si="231"/>
        <v>1950.6249999999277</v>
      </c>
      <c r="J965" s="15">
        <f>J958*5/12+J970*7/12</f>
        <v>2.4658333333333333</v>
      </c>
      <c r="K965" s="24">
        <f t="shared" si="221"/>
        <v>238.49785185185189</v>
      </c>
      <c r="L965" s="24">
        <f t="shared" si="222"/>
        <v>16.650462888888889</v>
      </c>
      <c r="M965" s="23">
        <f t="shared" si="232"/>
        <v>16402.130209490453</v>
      </c>
      <c r="N965" s="24">
        <f t="shared" si="223"/>
        <v>34.422370370370373</v>
      </c>
      <c r="O965" s="23">
        <f t="shared" si="224"/>
        <v>2367.3177621944983</v>
      </c>
      <c r="P965" s="42">
        <f t="shared" si="234"/>
        <v>11.040611670261537</v>
      </c>
      <c r="Q965" s="25"/>
      <c r="R965" s="41">
        <f t="shared" si="235"/>
        <v>14.189059134964515</v>
      </c>
      <c r="S965" s="41"/>
      <c r="T965" s="40">
        <f t="shared" si="236"/>
        <v>0.1226069091454067</v>
      </c>
      <c r="U965" s="15">
        <f t="shared" si="225"/>
        <v>1.0002255796565089</v>
      </c>
      <c r="V965" s="15">
        <f t="shared" si="233"/>
        <v>11.202560950321255</v>
      </c>
      <c r="W965" s="13">
        <f t="shared" si="226"/>
        <v>0.14901137983465329</v>
      </c>
      <c r="X965" s="13">
        <f t="shared" si="227"/>
        <v>1.1297201520665823E-4</v>
      </c>
      <c r="Y965" s="13">
        <f t="shared" si="228"/>
        <v>0.14889840781944663</v>
      </c>
      <c r="AB965" s="39"/>
      <c r="AC965" s="39"/>
    </row>
    <row r="966" spans="1:29">
      <c r="A966" s="60">
        <v>1950.09</v>
      </c>
      <c r="B966" s="61">
        <f t="shared" si="229"/>
        <v>1950</v>
      </c>
      <c r="C966" s="61">
        <v>9</v>
      </c>
      <c r="D966" s="59">
        <f t="shared" si="230"/>
        <v>18507</v>
      </c>
      <c r="E966" s="26">
        <v>19.079999999999998</v>
      </c>
      <c r="F966" s="24">
        <v>1.33</v>
      </c>
      <c r="G966" s="26">
        <v>2.72</v>
      </c>
      <c r="H966" s="26">
        <v>24.4</v>
      </c>
      <c r="I966" s="24">
        <f t="shared" si="231"/>
        <v>1950.708333333261</v>
      </c>
      <c r="J966" s="15">
        <f>J958*4/12+J970*8/12</f>
        <v>2.4866666666666664</v>
      </c>
      <c r="K966" s="24">
        <f t="shared" si="221"/>
        <v>245.89740983606561</v>
      </c>
      <c r="L966" s="24">
        <f t="shared" si="222"/>
        <v>17.140647540983611</v>
      </c>
      <c r="M966" s="23">
        <f t="shared" si="232"/>
        <v>17009.251434394435</v>
      </c>
      <c r="N966" s="24">
        <f t="shared" si="223"/>
        <v>35.054557377049193</v>
      </c>
      <c r="O966" s="23">
        <f t="shared" si="224"/>
        <v>2424.798946622268</v>
      </c>
      <c r="P966" s="42">
        <f t="shared" si="234"/>
        <v>11.337391102277298</v>
      </c>
      <c r="Q966" s="25"/>
      <c r="R966" s="41">
        <f t="shared" si="235"/>
        <v>14.563472220744723</v>
      </c>
      <c r="S966" s="41"/>
      <c r="T966" s="40">
        <f t="shared" si="236"/>
        <v>0.12046164663752622</v>
      </c>
      <c r="U966" s="15">
        <f t="shared" si="225"/>
        <v>1.0002447637436755</v>
      </c>
      <c r="V966" s="15">
        <f t="shared" si="233"/>
        <v>11.159165528286497</v>
      </c>
      <c r="W966" s="13">
        <f t="shared" si="226"/>
        <v>0.14168909659928719</v>
      </c>
      <c r="X966" s="13">
        <f t="shared" si="227"/>
        <v>8.1758878529791801E-4</v>
      </c>
      <c r="Y966" s="13">
        <f t="shared" si="228"/>
        <v>0.14087150781398927</v>
      </c>
      <c r="AB966" s="39"/>
      <c r="AC966" s="39"/>
    </row>
    <row r="967" spans="1:29">
      <c r="A967" s="60">
        <v>1950.1</v>
      </c>
      <c r="B967" s="61">
        <f t="shared" si="229"/>
        <v>1950</v>
      </c>
      <c r="C967" s="61">
        <v>10</v>
      </c>
      <c r="D967" s="59">
        <f t="shared" si="230"/>
        <v>18537</v>
      </c>
      <c r="E967" s="26">
        <v>19.87</v>
      </c>
      <c r="F967" s="24">
        <v>1.3766700000000001</v>
      </c>
      <c r="G967" s="26">
        <v>2.76</v>
      </c>
      <c r="H967" s="26">
        <v>24.6</v>
      </c>
      <c r="I967" s="24">
        <f t="shared" si="231"/>
        <v>1950.7916666665942</v>
      </c>
      <c r="J967" s="15">
        <f>J958*3/12+J970*9/12</f>
        <v>2.5074999999999998</v>
      </c>
      <c r="K967" s="24">
        <f t="shared" si="221"/>
        <v>253.99675609756099</v>
      </c>
      <c r="L967" s="24">
        <f t="shared" si="222"/>
        <v>17.597871878048782</v>
      </c>
      <c r="M967" s="23">
        <f t="shared" si="232"/>
        <v>17670.94080618626</v>
      </c>
      <c r="N967" s="24">
        <f t="shared" si="223"/>
        <v>35.280878048780487</v>
      </c>
      <c r="O967" s="23">
        <f t="shared" si="224"/>
        <v>2454.5443696564707</v>
      </c>
      <c r="P967" s="42">
        <f t="shared" si="234"/>
        <v>11.66244403910526</v>
      </c>
      <c r="Q967" s="25"/>
      <c r="R967" s="41">
        <f t="shared" si="235"/>
        <v>14.972212563986425</v>
      </c>
      <c r="S967" s="41"/>
      <c r="T967" s="40">
        <f t="shared" si="236"/>
        <v>0.118658235816299</v>
      </c>
      <c r="U967" s="15">
        <f t="shared" si="225"/>
        <v>1.000263945338006</v>
      </c>
      <c r="V967" s="15">
        <f t="shared" si="233"/>
        <v>11.071149758251497</v>
      </c>
      <c r="W967" s="13">
        <f t="shared" si="226"/>
        <v>0.13465754115762718</v>
      </c>
      <c r="X967" s="13">
        <f t="shared" si="227"/>
        <v>5.1208143666170436E-4</v>
      </c>
      <c r="Y967" s="13">
        <f t="shared" si="228"/>
        <v>0.13414545972096548</v>
      </c>
      <c r="AB967" s="39"/>
      <c r="AC967" s="39"/>
    </row>
    <row r="968" spans="1:29">
      <c r="A968" s="60">
        <v>1950.11</v>
      </c>
      <c r="B968" s="61">
        <f t="shared" si="229"/>
        <v>1950</v>
      </c>
      <c r="C968" s="61">
        <v>11</v>
      </c>
      <c r="D968" s="59">
        <f t="shared" si="230"/>
        <v>18568</v>
      </c>
      <c r="E968" s="26">
        <v>19.829999999999998</v>
      </c>
      <c r="F968" s="24">
        <v>1.42333</v>
      </c>
      <c r="G968" s="26">
        <v>2.8</v>
      </c>
      <c r="H968" s="26">
        <v>24.7</v>
      </c>
      <c r="I968" s="24">
        <f t="shared" si="231"/>
        <v>1950.8749999999275</v>
      </c>
      <c r="J968" s="15">
        <f>J958*2/12+J970*10/12</f>
        <v>2.5283333333333333</v>
      </c>
      <c r="K968" s="24">
        <f t="shared" si="221"/>
        <v>252.45918218623481</v>
      </c>
      <c r="L968" s="24">
        <f t="shared" si="222"/>
        <v>18.120662016194334</v>
      </c>
      <c r="M968" s="23">
        <f t="shared" si="232"/>
        <v>17669.026285341341</v>
      </c>
      <c r="N968" s="24">
        <f t="shared" si="223"/>
        <v>35.647287449392714</v>
      </c>
      <c r="O968" s="23">
        <f t="shared" si="224"/>
        <v>2494.8700755903055</v>
      </c>
      <c r="P968" s="42">
        <f t="shared" si="234"/>
        <v>11.5421733887163</v>
      </c>
      <c r="Q968" s="25"/>
      <c r="R968" s="41">
        <f t="shared" si="235"/>
        <v>14.81257957159314</v>
      </c>
      <c r="S968" s="41"/>
      <c r="T968" s="40">
        <f t="shared" si="236"/>
        <v>0.11977266934561011</v>
      </c>
      <c r="U968" s="15">
        <f t="shared" si="225"/>
        <v>1.0002831244433987</v>
      </c>
      <c r="V968" s="15">
        <f t="shared" si="233"/>
        <v>11.029237637278024</v>
      </c>
      <c r="W968" s="13">
        <f t="shared" si="226"/>
        <v>0.13862491592141013</v>
      </c>
      <c r="X968" s="13">
        <f t="shared" si="227"/>
        <v>8.8773309805034728E-4</v>
      </c>
      <c r="Y968" s="13">
        <f t="shared" si="228"/>
        <v>0.13773718282335978</v>
      </c>
      <c r="AB968" s="39"/>
      <c r="AC968" s="39"/>
    </row>
    <row r="969" spans="1:29">
      <c r="A969" s="60">
        <v>1950.12</v>
      </c>
      <c r="B969" s="61">
        <f t="shared" si="229"/>
        <v>1950</v>
      </c>
      <c r="C969" s="61">
        <v>12</v>
      </c>
      <c r="D969" s="59">
        <f t="shared" si="230"/>
        <v>18598</v>
      </c>
      <c r="E969" s="26">
        <v>19.75</v>
      </c>
      <c r="F969" s="24">
        <v>1.47</v>
      </c>
      <c r="G969" s="26">
        <v>2.84</v>
      </c>
      <c r="H969" s="26">
        <v>25</v>
      </c>
      <c r="I969" s="24">
        <f t="shared" si="231"/>
        <v>1950.9583333332607</v>
      </c>
      <c r="J969" s="15">
        <f>J958*1/12+J970*11/12</f>
        <v>2.5491666666666668</v>
      </c>
      <c r="K969" s="24">
        <f t="shared" si="221"/>
        <v>248.42340000000004</v>
      </c>
      <c r="L969" s="24">
        <f t="shared" si="222"/>
        <v>18.490248000000001</v>
      </c>
      <c r="M969" s="23">
        <f t="shared" si="232"/>
        <v>17494.412110800833</v>
      </c>
      <c r="N969" s="24">
        <f t="shared" si="223"/>
        <v>35.722656000000001</v>
      </c>
      <c r="O969" s="23">
        <f t="shared" si="224"/>
        <v>2515.652171882246</v>
      </c>
      <c r="P969" s="42">
        <f t="shared" si="234"/>
        <v>11.306665788890765</v>
      </c>
      <c r="Q969" s="25"/>
      <c r="R969" s="41">
        <f t="shared" si="235"/>
        <v>14.508560511396038</v>
      </c>
      <c r="S969" s="41"/>
      <c r="T969" s="40">
        <f t="shared" si="236"/>
        <v>0.12189353128627986</v>
      </c>
      <c r="U969" s="15">
        <f t="shared" si="225"/>
        <v>1.000302301063746</v>
      </c>
      <c r="V969" s="15">
        <f t="shared" si="233"/>
        <v>10.899971960636648</v>
      </c>
      <c r="W969" s="13">
        <f t="shared" si="226"/>
        <v>0.14278648858235132</v>
      </c>
      <c r="X969" s="13">
        <f t="shared" si="227"/>
        <v>3.1342773028293358E-3</v>
      </c>
      <c r="Y969" s="13">
        <f t="shared" si="228"/>
        <v>0.13965221127952199</v>
      </c>
      <c r="AB969" s="39"/>
      <c r="AC969" s="39"/>
    </row>
    <row r="970" spans="1:29">
      <c r="A970" s="60">
        <v>1951.01</v>
      </c>
      <c r="B970" s="61">
        <f t="shared" si="229"/>
        <v>1951</v>
      </c>
      <c r="C970" s="61">
        <v>1</v>
      </c>
      <c r="D970" s="59">
        <f t="shared" si="230"/>
        <v>18629</v>
      </c>
      <c r="E970" s="26">
        <v>21.21</v>
      </c>
      <c r="F970" s="24">
        <v>1.4866699999999999</v>
      </c>
      <c r="G970" s="26">
        <v>2.8366699999999998</v>
      </c>
      <c r="H970" s="26">
        <v>25.4</v>
      </c>
      <c r="I970" s="24">
        <f t="shared" si="231"/>
        <v>1951.041666666594</v>
      </c>
      <c r="J970" s="15">
        <v>2.57</v>
      </c>
      <c r="K970" s="24">
        <f t="shared" ref="K970:K1033" si="237">E970*$H$1851/H970</f>
        <v>262.58648031496068</v>
      </c>
      <c r="L970" s="24">
        <f t="shared" ref="L970:L1033" si="238">F970*$H$1851/H970</f>
        <v>18.405442842519687</v>
      </c>
      <c r="M970" s="23">
        <f t="shared" si="232"/>
        <v>18599.813067268817</v>
      </c>
      <c r="N970" s="24">
        <f t="shared" ref="N970:N1033" si="239">G970*$H$1851/H970</f>
        <v>35.118868039370078</v>
      </c>
      <c r="O970" s="23">
        <f t="shared" ref="O970:O1033" si="240">N970*(M970/K970)</f>
        <v>2487.5781109631976</v>
      </c>
      <c r="P970" s="42">
        <f t="shared" si="234"/>
        <v>11.895759839437069</v>
      </c>
      <c r="Q970" s="25"/>
      <c r="R970" s="41">
        <f t="shared" si="235"/>
        <v>15.257997535425222</v>
      </c>
      <c r="S970" s="41"/>
      <c r="T970" s="40">
        <f t="shared" si="236"/>
        <v>0.11898759156334358</v>
      </c>
      <c r="U970" s="15">
        <f t="shared" ref="U970:U1033" si="241">((J970/J971+J970/1200+((1+J971/1200)^(-119))*(1-J970/J971)))</f>
        <v>1.001340335826904</v>
      </c>
      <c r="V970" s="15">
        <f t="shared" si="233"/>
        <v>10.731562041097588</v>
      </c>
      <c r="W970" s="13">
        <f t="shared" ref="W970:W1033" si="242">(($M1090/$M970)^(1/10)-1)</f>
        <v>0.14182390694439451</v>
      </c>
      <c r="X970" s="13">
        <f t="shared" ref="X970:X1033" si="243">(($V1090/$V970)^(1/10)-1)</f>
        <v>5.0185249852834346E-3</v>
      </c>
      <c r="Y970" s="13">
        <f t="shared" ref="Y970:Y1033" si="244">W970-X970</f>
        <v>0.13680538195911107</v>
      </c>
      <c r="AB970" s="39"/>
      <c r="AC970" s="39"/>
    </row>
    <row r="971" spans="1:29">
      <c r="A971" s="60">
        <v>1951.02</v>
      </c>
      <c r="B971" s="61">
        <f t="shared" ref="B971:B1034" si="245">VALUE(LEFT(A971, 4))</f>
        <v>1951</v>
      </c>
      <c r="C971" s="61">
        <v>2</v>
      </c>
      <c r="D971" s="59">
        <f t="shared" ref="D971:D1034" si="246">DATE(B971, VALUE(C971), 1)</f>
        <v>18660</v>
      </c>
      <c r="E971" s="26">
        <v>22</v>
      </c>
      <c r="F971" s="24">
        <v>1.5033300000000001</v>
      </c>
      <c r="G971" s="26">
        <v>2.8333300000000001</v>
      </c>
      <c r="H971" s="26">
        <v>25.7</v>
      </c>
      <c r="I971" s="24">
        <f t="shared" ref="I971:I1034" si="247">I970+1/12</f>
        <v>1951.1249999999272</v>
      </c>
      <c r="J971" s="15">
        <f>J970*11/12+J982*1/12</f>
        <v>2.5791666666666666</v>
      </c>
      <c r="K971" s="24">
        <f t="shared" si="237"/>
        <v>269.18754863813234</v>
      </c>
      <c r="L971" s="24">
        <f t="shared" si="238"/>
        <v>18.394441704280158</v>
      </c>
      <c r="M971" s="23">
        <f t="shared" ref="M971:M1034" si="248">M970*((K971+(L971/12))/K970)</f>
        <v>19175.965102102557</v>
      </c>
      <c r="N971" s="24">
        <f t="shared" si="239"/>
        <v>34.668052599221795</v>
      </c>
      <c r="O971" s="23">
        <f t="shared" si="240"/>
        <v>2469.6289637609202</v>
      </c>
      <c r="P971" s="42">
        <f t="shared" si="234"/>
        <v>12.141507370682692</v>
      </c>
      <c r="Q971" s="25"/>
      <c r="R971" s="41">
        <f t="shared" si="235"/>
        <v>15.565638866147738</v>
      </c>
      <c r="S971" s="41"/>
      <c r="T971" s="40">
        <f t="shared" si="236"/>
        <v>0.11844055145727522</v>
      </c>
      <c r="U971" s="15">
        <f t="shared" si="241"/>
        <v>1.0013483256412163</v>
      </c>
      <c r="V971" s="15">
        <f t="shared" ref="V971:V1034" si="249">V970*U970*H970/H971</f>
        <v>10.620506880535789</v>
      </c>
      <c r="W971" s="13">
        <f t="shared" si="242"/>
        <v>0.14322931989244703</v>
      </c>
      <c r="X971" s="13">
        <f t="shared" si="243"/>
        <v>6.8820370813205134E-3</v>
      </c>
      <c r="Y971" s="13">
        <f t="shared" si="244"/>
        <v>0.13634728281112651</v>
      </c>
      <c r="AB971" s="39"/>
      <c r="AC971" s="39"/>
    </row>
    <row r="972" spans="1:29">
      <c r="A972" s="60">
        <v>1951.03</v>
      </c>
      <c r="B972" s="61">
        <f t="shared" si="245"/>
        <v>1951</v>
      </c>
      <c r="C972" s="61">
        <v>3</v>
      </c>
      <c r="D972" s="59">
        <f t="shared" si="246"/>
        <v>18688</v>
      </c>
      <c r="E972" s="26">
        <v>21.63</v>
      </c>
      <c r="F972" s="24">
        <v>1.52</v>
      </c>
      <c r="G972" s="26">
        <v>2.83</v>
      </c>
      <c r="H972" s="26">
        <v>25.8</v>
      </c>
      <c r="I972" s="24">
        <f t="shared" si="247"/>
        <v>1951.2083333332605</v>
      </c>
      <c r="J972" s="15">
        <f>J970*10/12+J982*2/12</f>
        <v>2.5883333333333334</v>
      </c>
      <c r="K972" s="24">
        <f t="shared" si="237"/>
        <v>263.63448837209302</v>
      </c>
      <c r="L972" s="24">
        <f t="shared" si="238"/>
        <v>18.526325581395351</v>
      </c>
      <c r="M972" s="23">
        <f t="shared" si="248"/>
        <v>18890.36394462403</v>
      </c>
      <c r="N972" s="24">
        <f t="shared" si="239"/>
        <v>34.493093023255817</v>
      </c>
      <c r="O972" s="23">
        <f t="shared" si="240"/>
        <v>2471.55478332344</v>
      </c>
      <c r="P972" s="42">
        <f t="shared" si="234"/>
        <v>11.841626487283094</v>
      </c>
      <c r="Q972" s="25"/>
      <c r="R972" s="41">
        <f t="shared" si="235"/>
        <v>15.177316546374961</v>
      </c>
      <c r="S972" s="41"/>
      <c r="T972" s="40">
        <f t="shared" si="236"/>
        <v>0.12009663680155502</v>
      </c>
      <c r="U972" s="15">
        <f t="shared" si="241"/>
        <v>1.0013563152444647</v>
      </c>
      <c r="V972" s="15">
        <f t="shared" si="249"/>
        <v>10.59360652343946</v>
      </c>
      <c r="W972" s="13">
        <f t="shared" si="242"/>
        <v>0.14877683835003497</v>
      </c>
      <c r="X972" s="13">
        <f t="shared" si="243"/>
        <v>7.7861420702105555E-3</v>
      </c>
      <c r="Y972" s="13">
        <f t="shared" si="244"/>
        <v>0.14099069627982441</v>
      </c>
      <c r="AB972" s="39"/>
      <c r="AC972" s="39"/>
    </row>
    <row r="973" spans="1:29">
      <c r="A973" s="60">
        <v>1951.04</v>
      </c>
      <c r="B973" s="61">
        <f t="shared" si="245"/>
        <v>1951</v>
      </c>
      <c r="C973" s="61">
        <v>4</v>
      </c>
      <c r="D973" s="59">
        <f t="shared" si="246"/>
        <v>18719</v>
      </c>
      <c r="E973" s="26">
        <v>21.92</v>
      </c>
      <c r="F973" s="24">
        <v>1.5333300000000001</v>
      </c>
      <c r="G973" s="26">
        <v>2.7933300000000001</v>
      </c>
      <c r="H973" s="26">
        <v>25.8</v>
      </c>
      <c r="I973" s="24">
        <f t="shared" si="247"/>
        <v>1951.2916666665938</v>
      </c>
      <c r="J973" s="15">
        <f>J970*9/12+J982*3/12</f>
        <v>2.5975000000000001</v>
      </c>
      <c r="K973" s="24">
        <f t="shared" si="237"/>
        <v>267.16911627906978</v>
      </c>
      <c r="L973" s="24">
        <f t="shared" si="238"/>
        <v>18.688796581395351</v>
      </c>
      <c r="M973" s="23">
        <f t="shared" si="248"/>
        <v>19255.226127836013</v>
      </c>
      <c r="N973" s="24">
        <f t="shared" si="239"/>
        <v>34.046145418604652</v>
      </c>
      <c r="O973" s="23">
        <f t="shared" si="240"/>
        <v>2453.7500364812122</v>
      </c>
      <c r="P973" s="42">
        <f t="shared" si="234"/>
        <v>11.951097197083953</v>
      </c>
      <c r="Q973" s="25"/>
      <c r="R973" s="41">
        <f t="shared" si="235"/>
        <v>15.314143757332687</v>
      </c>
      <c r="S973" s="41"/>
      <c r="T973" s="40">
        <f t="shared" si="236"/>
        <v>0.11848676067127081</v>
      </c>
      <c r="U973" s="15">
        <f t="shared" si="241"/>
        <v>1.0013643046367939</v>
      </c>
      <c r="V973" s="15">
        <f t="shared" si="249"/>
        <v>10.607974793461059</v>
      </c>
      <c r="W973" s="13">
        <f t="shared" si="242"/>
        <v>0.14988497490877584</v>
      </c>
      <c r="X973" s="13">
        <f t="shared" si="243"/>
        <v>7.6307053128938929E-3</v>
      </c>
      <c r="Y973" s="13">
        <f t="shared" si="244"/>
        <v>0.14225426959588194</v>
      </c>
      <c r="AB973" s="39"/>
      <c r="AC973" s="39"/>
    </row>
    <row r="974" spans="1:29">
      <c r="A974" s="60">
        <v>1951.05</v>
      </c>
      <c r="B974" s="61">
        <f t="shared" si="245"/>
        <v>1951</v>
      </c>
      <c r="C974" s="61">
        <v>5</v>
      </c>
      <c r="D974" s="59">
        <f t="shared" si="246"/>
        <v>18749</v>
      </c>
      <c r="E974" s="26">
        <v>21.93</v>
      </c>
      <c r="F974" s="24">
        <v>1.54667</v>
      </c>
      <c r="G974" s="26">
        <v>2.7566700000000002</v>
      </c>
      <c r="H974" s="26">
        <v>25.9</v>
      </c>
      <c r="I974" s="24">
        <f t="shared" si="247"/>
        <v>1951.374999999927</v>
      </c>
      <c r="J974" s="15">
        <f>J970*8/12+J982*4/12</f>
        <v>2.6066666666666665</v>
      </c>
      <c r="K974" s="24">
        <f t="shared" si="237"/>
        <v>266.25898841698847</v>
      </c>
      <c r="L974" s="24">
        <f t="shared" si="238"/>
        <v>18.77860417760618</v>
      </c>
      <c r="M974" s="23">
        <f t="shared" si="248"/>
        <v>19302.415232386636</v>
      </c>
      <c r="N974" s="24">
        <f t="shared" si="239"/>
        <v>33.469592594594602</v>
      </c>
      <c r="O974" s="23">
        <f t="shared" si="240"/>
        <v>2426.3743273444265</v>
      </c>
      <c r="P974" s="42">
        <f t="shared" si="234"/>
        <v>11.863875406269177</v>
      </c>
      <c r="Q974" s="25"/>
      <c r="R974" s="41">
        <f t="shared" si="235"/>
        <v>15.20066723938365</v>
      </c>
      <c r="S974" s="41"/>
      <c r="T974" s="40">
        <f t="shared" si="236"/>
        <v>0.11868144406708798</v>
      </c>
      <c r="U974" s="15">
        <f t="shared" si="241"/>
        <v>1.0013722938183494</v>
      </c>
      <c r="V974" s="15">
        <f t="shared" si="249"/>
        <v>10.581433992609897</v>
      </c>
      <c r="W974" s="13">
        <f t="shared" si="242"/>
        <v>0.15104771605364542</v>
      </c>
      <c r="X974" s="13">
        <f t="shared" si="243"/>
        <v>8.781651377185451E-3</v>
      </c>
      <c r="Y974" s="13">
        <f t="shared" si="244"/>
        <v>0.14226606467645997</v>
      </c>
      <c r="AB974" s="39"/>
      <c r="AC974" s="39"/>
    </row>
    <row r="975" spans="1:29">
      <c r="A975" s="60">
        <v>1951.06</v>
      </c>
      <c r="B975" s="61">
        <f t="shared" si="245"/>
        <v>1951</v>
      </c>
      <c r="C975" s="61">
        <v>6</v>
      </c>
      <c r="D975" s="59">
        <f t="shared" si="246"/>
        <v>18780</v>
      </c>
      <c r="E975" s="26">
        <v>21.55</v>
      </c>
      <c r="F975" s="24">
        <v>1.56</v>
      </c>
      <c r="G975" s="26">
        <v>2.72</v>
      </c>
      <c r="H975" s="26">
        <v>25.9</v>
      </c>
      <c r="I975" s="24">
        <f t="shared" si="247"/>
        <v>1951.4583333332603</v>
      </c>
      <c r="J975" s="15">
        <f>J970*7/12+J982*5/12</f>
        <v>2.6158333333333332</v>
      </c>
      <c r="K975" s="24">
        <f t="shared" si="237"/>
        <v>261.64528957528961</v>
      </c>
      <c r="L975" s="24">
        <f t="shared" si="238"/>
        <v>18.94044787644788</v>
      </c>
      <c r="M975" s="23">
        <f t="shared" si="248"/>
        <v>19082.369459103615</v>
      </c>
      <c r="N975" s="24">
        <f t="shared" si="239"/>
        <v>33.024370656370664</v>
      </c>
      <c r="O975" s="23">
        <f t="shared" si="240"/>
        <v>2408.540367923983</v>
      </c>
      <c r="P975" s="42">
        <f t="shared" si="234"/>
        <v>11.615664857025175</v>
      </c>
      <c r="Q975" s="25"/>
      <c r="R975" s="41">
        <f t="shared" si="235"/>
        <v>14.884429187428132</v>
      </c>
      <c r="S975" s="41"/>
      <c r="T975" s="40">
        <f t="shared" si="236"/>
        <v>0.1182065888287861</v>
      </c>
      <c r="U975" s="15">
        <f t="shared" si="241"/>
        <v>1.0013802827892759</v>
      </c>
      <c r="V975" s="15">
        <f t="shared" si="249"/>
        <v>10.595954829067228</v>
      </c>
      <c r="W975" s="13">
        <f t="shared" si="242"/>
        <v>0.15111731230023073</v>
      </c>
      <c r="X975" s="13">
        <f t="shared" si="243"/>
        <v>7.5401267013051054E-3</v>
      </c>
      <c r="Y975" s="13">
        <f t="shared" si="244"/>
        <v>0.14357718559892563</v>
      </c>
      <c r="AB975" s="39"/>
      <c r="AC975" s="39"/>
    </row>
    <row r="976" spans="1:29">
      <c r="A976" s="60">
        <v>1951.07</v>
      </c>
      <c r="B976" s="61">
        <f t="shared" si="245"/>
        <v>1951</v>
      </c>
      <c r="C976" s="61">
        <v>7</v>
      </c>
      <c r="D976" s="59">
        <f t="shared" si="246"/>
        <v>18810</v>
      </c>
      <c r="E976" s="26">
        <v>21.93</v>
      </c>
      <c r="F976" s="24">
        <v>1.54667</v>
      </c>
      <c r="G976" s="26">
        <v>2.65</v>
      </c>
      <c r="H976" s="26">
        <v>25.9</v>
      </c>
      <c r="I976" s="24">
        <f t="shared" si="247"/>
        <v>1951.5416666665935</v>
      </c>
      <c r="J976" s="15">
        <f>J970*6/12+J982*6/12</f>
        <v>2.625</v>
      </c>
      <c r="K976" s="24">
        <f t="shared" si="237"/>
        <v>266.25898841698847</v>
      </c>
      <c r="L976" s="24">
        <f t="shared" si="238"/>
        <v>18.77860417760618</v>
      </c>
      <c r="M976" s="23">
        <f t="shared" si="248"/>
        <v>19532.98714319033</v>
      </c>
      <c r="N976" s="24">
        <f t="shared" si="239"/>
        <v>32.174478764478771</v>
      </c>
      <c r="O976" s="23">
        <f t="shared" si="240"/>
        <v>2360.3472836048504</v>
      </c>
      <c r="P976" s="42">
        <f t="shared" si="234"/>
        <v>11.778190092457809</v>
      </c>
      <c r="Q976" s="25"/>
      <c r="R976" s="41">
        <f t="shared" si="235"/>
        <v>15.093562700583261</v>
      </c>
      <c r="S976" s="41"/>
      <c r="T976" s="40">
        <f t="shared" si="236"/>
        <v>0.11692697213559157</v>
      </c>
      <c r="U976" s="15">
        <f t="shared" si="241"/>
        <v>1.0013882715497184</v>
      </c>
      <c r="V976" s="15">
        <f t="shared" si="249"/>
        <v>10.610580243153734</v>
      </c>
      <c r="W976" s="13">
        <f t="shared" si="242"/>
        <v>0.14763473071608324</v>
      </c>
      <c r="X976" s="13">
        <f t="shared" si="243"/>
        <v>6.7226196291811924E-3</v>
      </c>
      <c r="Y976" s="13">
        <f t="shared" si="244"/>
        <v>0.14091211108690205</v>
      </c>
      <c r="AB976" s="39"/>
      <c r="AC976" s="39"/>
    </row>
    <row r="977" spans="1:29">
      <c r="A977" s="60">
        <v>1951.08</v>
      </c>
      <c r="B977" s="61">
        <f t="shared" si="245"/>
        <v>1951</v>
      </c>
      <c r="C977" s="61">
        <v>8</v>
      </c>
      <c r="D977" s="59">
        <f t="shared" si="246"/>
        <v>18841</v>
      </c>
      <c r="E977" s="26">
        <v>22.89</v>
      </c>
      <c r="F977" s="24">
        <v>1.5333300000000001</v>
      </c>
      <c r="G977" s="26">
        <v>2.58</v>
      </c>
      <c r="H977" s="26">
        <v>25.9</v>
      </c>
      <c r="I977" s="24">
        <f t="shared" si="247"/>
        <v>1951.6249999999268</v>
      </c>
      <c r="J977" s="15">
        <f>J970*5/12+J982*7/12</f>
        <v>2.6341666666666668</v>
      </c>
      <c r="K977" s="24">
        <f t="shared" si="237"/>
        <v>277.91464864864872</v>
      </c>
      <c r="L977" s="24">
        <f t="shared" si="238"/>
        <v>18.61663906563707</v>
      </c>
      <c r="M977" s="23">
        <f t="shared" si="248"/>
        <v>20501.867394998433</v>
      </c>
      <c r="N977" s="24">
        <f t="shared" si="239"/>
        <v>31.324586872586877</v>
      </c>
      <c r="O977" s="23">
        <f t="shared" si="240"/>
        <v>2310.8264691610289</v>
      </c>
      <c r="P977" s="42">
        <f t="shared" si="234"/>
        <v>12.256989084145147</v>
      </c>
      <c r="Q977" s="25"/>
      <c r="R977" s="41">
        <f t="shared" si="235"/>
        <v>15.703908734990364</v>
      </c>
      <c r="S977" s="41"/>
      <c r="T977" s="40">
        <f t="shared" si="236"/>
        <v>0.11208956621321095</v>
      </c>
      <c r="U977" s="15">
        <f t="shared" si="241"/>
        <v>1.0013962600998219</v>
      </c>
      <c r="V977" s="15">
        <f t="shared" si="249"/>
        <v>10.62531060983131</v>
      </c>
      <c r="W977" s="13">
        <f t="shared" si="242"/>
        <v>0.14678659041690234</v>
      </c>
      <c r="X977" s="13">
        <f t="shared" si="243"/>
        <v>6.2601561553314866E-3</v>
      </c>
      <c r="Y977" s="13">
        <f t="shared" si="244"/>
        <v>0.14052643426157085</v>
      </c>
      <c r="AB977" s="39"/>
      <c r="AC977" s="39"/>
    </row>
    <row r="978" spans="1:29">
      <c r="A978" s="60">
        <v>1951.09</v>
      </c>
      <c r="B978" s="61">
        <f t="shared" si="245"/>
        <v>1951</v>
      </c>
      <c r="C978" s="61">
        <v>9</v>
      </c>
      <c r="D978" s="59">
        <f t="shared" si="246"/>
        <v>18872</v>
      </c>
      <c r="E978" s="26">
        <v>23.48</v>
      </c>
      <c r="F978" s="24">
        <v>1.52</v>
      </c>
      <c r="G978" s="26">
        <v>2.5099999999999998</v>
      </c>
      <c r="H978" s="26">
        <v>26.1</v>
      </c>
      <c r="I978" s="24">
        <f t="shared" si="247"/>
        <v>1951.70833333326</v>
      </c>
      <c r="J978" s="15">
        <f>J970*4/12+J982*8/12</f>
        <v>2.6433333333333335</v>
      </c>
      <c r="K978" s="24">
        <f t="shared" si="237"/>
        <v>282.89351724137936</v>
      </c>
      <c r="L978" s="24">
        <f t="shared" si="238"/>
        <v>18.313379310344828</v>
      </c>
      <c r="M978" s="23">
        <f t="shared" si="248"/>
        <v>20981.742459141384</v>
      </c>
      <c r="N978" s="24">
        <f t="shared" si="239"/>
        <v>30.241172413793105</v>
      </c>
      <c r="O978" s="23">
        <f t="shared" si="240"/>
        <v>2242.9375456748239</v>
      </c>
      <c r="P978" s="42">
        <f t="shared" si="234"/>
        <v>12.444953157150042</v>
      </c>
      <c r="Q978" s="25"/>
      <c r="R978" s="41">
        <f t="shared" si="235"/>
        <v>15.939525555027897</v>
      </c>
      <c r="S978" s="41"/>
      <c r="T978" s="40">
        <f t="shared" si="236"/>
        <v>0.11016963472607759</v>
      </c>
      <c r="U978" s="15">
        <f t="shared" si="241"/>
        <v>1.0014042484397307</v>
      </c>
      <c r="V978" s="15">
        <f t="shared" si="249"/>
        <v>10.558612618907141</v>
      </c>
      <c r="W978" s="13">
        <f t="shared" si="242"/>
        <v>0.14313427035559556</v>
      </c>
      <c r="X978" s="13">
        <f t="shared" si="243"/>
        <v>7.3878298918934604E-3</v>
      </c>
      <c r="Y978" s="13">
        <f t="shared" si="244"/>
        <v>0.1357464404637021</v>
      </c>
      <c r="AB978" s="39"/>
      <c r="AC978" s="39"/>
    </row>
    <row r="979" spans="1:29">
      <c r="A979" s="60">
        <v>1951.1</v>
      </c>
      <c r="B979" s="61">
        <f t="shared" si="245"/>
        <v>1951</v>
      </c>
      <c r="C979" s="61">
        <v>10</v>
      </c>
      <c r="D979" s="59">
        <f t="shared" si="246"/>
        <v>18902</v>
      </c>
      <c r="E979" s="26">
        <v>23.36</v>
      </c>
      <c r="F979" s="24">
        <v>1.48333</v>
      </c>
      <c r="G979" s="26">
        <v>2.4866700000000002</v>
      </c>
      <c r="H979" s="26">
        <v>26.2</v>
      </c>
      <c r="I979" s="24">
        <f t="shared" si="247"/>
        <v>1951.7916666665933</v>
      </c>
      <c r="J979" s="15">
        <f>J970*3/12+J982*9/12</f>
        <v>2.6525000000000003</v>
      </c>
      <c r="K979" s="24">
        <f t="shared" si="237"/>
        <v>280.37349618320616</v>
      </c>
      <c r="L979" s="24">
        <f t="shared" si="238"/>
        <v>17.803356938931302</v>
      </c>
      <c r="M979" s="23">
        <f t="shared" si="248"/>
        <v>20904.873800115474</v>
      </c>
      <c r="N979" s="24">
        <f t="shared" si="239"/>
        <v>29.845734664122144</v>
      </c>
      <c r="O979" s="23">
        <f t="shared" si="240"/>
        <v>2225.3220262214531</v>
      </c>
      <c r="P979" s="42">
        <f t="shared" si="234"/>
        <v>12.309457904118691</v>
      </c>
      <c r="Q979" s="25"/>
      <c r="R979" s="41">
        <f t="shared" si="235"/>
        <v>15.760621840301784</v>
      </c>
      <c r="S979" s="41"/>
      <c r="T979" s="40">
        <f t="shared" si="236"/>
        <v>0.10997701425032112</v>
      </c>
      <c r="U979" s="15">
        <f t="shared" si="241"/>
        <v>1.0014122365695901</v>
      </c>
      <c r="V979" s="15">
        <f t="shared" si="249"/>
        <v>10.533082894759442</v>
      </c>
      <c r="W979" s="13">
        <f t="shared" si="242"/>
        <v>0.14508335709556119</v>
      </c>
      <c r="X979" s="13">
        <f t="shared" si="243"/>
        <v>8.4589532722063598E-3</v>
      </c>
      <c r="Y979" s="13">
        <f t="shared" si="244"/>
        <v>0.13662440382335483</v>
      </c>
      <c r="AB979" s="39"/>
      <c r="AC979" s="39"/>
    </row>
    <row r="980" spans="1:29">
      <c r="A980" s="60">
        <v>1951.11</v>
      </c>
      <c r="B980" s="61">
        <f t="shared" si="245"/>
        <v>1951</v>
      </c>
      <c r="C980" s="61">
        <v>11</v>
      </c>
      <c r="D980" s="59">
        <f t="shared" si="246"/>
        <v>18933</v>
      </c>
      <c r="E980" s="26">
        <v>22.71</v>
      </c>
      <c r="F980" s="24">
        <v>1.4466699999999999</v>
      </c>
      <c r="G980" s="26">
        <v>2.46333</v>
      </c>
      <c r="H980" s="26">
        <v>26.4</v>
      </c>
      <c r="I980" s="24">
        <f t="shared" si="247"/>
        <v>1951.8749999999266</v>
      </c>
      <c r="J980" s="15">
        <f>J970*2/12+J982*10/12</f>
        <v>2.6616666666666666</v>
      </c>
      <c r="K980" s="24">
        <f t="shared" si="237"/>
        <v>270.50706818181823</v>
      </c>
      <c r="L980" s="24">
        <f t="shared" si="238"/>
        <v>17.231812431818184</v>
      </c>
      <c r="M980" s="23">
        <f t="shared" si="248"/>
        <v>20276.293129664922</v>
      </c>
      <c r="N980" s="24">
        <f t="shared" si="239"/>
        <v>29.341619386363639</v>
      </c>
      <c r="O980" s="23">
        <f t="shared" si="240"/>
        <v>2199.3483555745261</v>
      </c>
      <c r="P980" s="42">
        <f t="shared" si="234"/>
        <v>11.852030617771044</v>
      </c>
      <c r="Q980" s="25"/>
      <c r="R980" s="41">
        <f t="shared" si="235"/>
        <v>15.171743623530068</v>
      </c>
      <c r="S980" s="41"/>
      <c r="T980" s="40">
        <f t="shared" si="236"/>
        <v>0.11313575035964316</v>
      </c>
      <c r="U980" s="15">
        <f t="shared" si="241"/>
        <v>1.0014202244895438</v>
      </c>
      <c r="V980" s="15">
        <f t="shared" si="249"/>
        <v>10.468049326132022</v>
      </c>
      <c r="W980" s="13">
        <f t="shared" si="242"/>
        <v>0.15395418157099638</v>
      </c>
      <c r="X980" s="13">
        <f t="shared" si="243"/>
        <v>9.2477892887670166E-3</v>
      </c>
      <c r="Y980" s="13">
        <f t="shared" si="244"/>
        <v>0.14470639228222937</v>
      </c>
      <c r="AB980" s="39"/>
      <c r="AC980" s="39"/>
    </row>
    <row r="981" spans="1:29">
      <c r="A981" s="60">
        <v>1951.12</v>
      </c>
      <c r="B981" s="61">
        <f t="shared" si="245"/>
        <v>1951</v>
      </c>
      <c r="C981" s="61">
        <v>12</v>
      </c>
      <c r="D981" s="59">
        <f t="shared" si="246"/>
        <v>18963</v>
      </c>
      <c r="E981" s="26">
        <v>23.41</v>
      </c>
      <c r="F981" s="24">
        <v>1.41</v>
      </c>
      <c r="G981" s="26">
        <v>2.44</v>
      </c>
      <c r="H981" s="26">
        <v>26.5</v>
      </c>
      <c r="I981" s="24">
        <f t="shared" si="247"/>
        <v>1951.9583333332598</v>
      </c>
      <c r="J981" s="15">
        <f>J970*1/12+J982*11/12</f>
        <v>2.6708333333333334</v>
      </c>
      <c r="K981" s="24">
        <f t="shared" si="237"/>
        <v>277.79277735849058</v>
      </c>
      <c r="L981" s="24">
        <f t="shared" si="238"/>
        <v>16.731645283018871</v>
      </c>
      <c r="M981" s="23">
        <f t="shared" si="248"/>
        <v>20926.917485367187</v>
      </c>
      <c r="N981" s="24">
        <f t="shared" si="239"/>
        <v>28.954052830188679</v>
      </c>
      <c r="O981" s="23">
        <f t="shared" si="240"/>
        <v>2181.1908869840208</v>
      </c>
      <c r="P981" s="42">
        <f t="shared" si="234"/>
        <v>12.147072568106783</v>
      </c>
      <c r="Q981" s="25"/>
      <c r="R981" s="41">
        <f t="shared" si="235"/>
        <v>15.543321334370384</v>
      </c>
      <c r="S981" s="41"/>
      <c r="T981" s="40">
        <f t="shared" si="236"/>
        <v>0.1107106706635505</v>
      </c>
      <c r="U981" s="15">
        <f t="shared" si="241"/>
        <v>1.0014282121997367</v>
      </c>
      <c r="V981" s="15">
        <f t="shared" si="249"/>
        <v>10.443358131402585</v>
      </c>
      <c r="W981" s="13">
        <f t="shared" si="242"/>
        <v>0.15164884280455171</v>
      </c>
      <c r="X981" s="13">
        <f t="shared" si="243"/>
        <v>8.828135503802681E-3</v>
      </c>
      <c r="Y981" s="13">
        <f t="shared" si="244"/>
        <v>0.14282070730074903</v>
      </c>
      <c r="AB981" s="39"/>
      <c r="AC981" s="39"/>
    </row>
    <row r="982" spans="1:29">
      <c r="A982" s="60">
        <v>1952.01</v>
      </c>
      <c r="B982" s="61">
        <f t="shared" si="245"/>
        <v>1952</v>
      </c>
      <c r="C982" s="61">
        <v>1</v>
      </c>
      <c r="D982" s="59">
        <f t="shared" si="246"/>
        <v>18994</v>
      </c>
      <c r="E982" s="26">
        <v>24.19</v>
      </c>
      <c r="F982" s="24">
        <v>1.41333</v>
      </c>
      <c r="G982" s="26">
        <v>2.4266700000000001</v>
      </c>
      <c r="H982" s="26">
        <v>26.5</v>
      </c>
      <c r="I982" s="24">
        <f t="shared" si="247"/>
        <v>1952.0416666665931</v>
      </c>
      <c r="J982" s="15">
        <v>2.68</v>
      </c>
      <c r="K982" s="24">
        <f t="shared" si="237"/>
        <v>287.04858113207553</v>
      </c>
      <c r="L982" s="24">
        <f t="shared" si="238"/>
        <v>16.771160445283019</v>
      </c>
      <c r="M982" s="23">
        <f t="shared" si="248"/>
        <v>21729.468346653783</v>
      </c>
      <c r="N982" s="24">
        <f t="shared" si="239"/>
        <v>28.795873516981139</v>
      </c>
      <c r="O982" s="23">
        <f t="shared" si="240"/>
        <v>2179.8366660923662</v>
      </c>
      <c r="P982" s="42">
        <f t="shared" si="234"/>
        <v>12.527059748172302</v>
      </c>
      <c r="Q982" s="25"/>
      <c r="R982" s="41">
        <f t="shared" si="235"/>
        <v>16.022450086521857</v>
      </c>
      <c r="S982" s="41"/>
      <c r="T982" s="40">
        <f t="shared" si="236"/>
        <v>0.10676999643852494</v>
      </c>
      <c r="U982" s="15">
        <f t="shared" si="241"/>
        <v>1.0011465057191369</v>
      </c>
      <c r="V982" s="15">
        <f t="shared" si="249"/>
        <v>10.458273462892073</v>
      </c>
      <c r="W982" s="13">
        <f t="shared" si="242"/>
        <v>0.14325882803119727</v>
      </c>
      <c r="X982" s="13">
        <f t="shared" si="243"/>
        <v>8.8609925335680906E-3</v>
      </c>
      <c r="Y982" s="13">
        <f t="shared" si="244"/>
        <v>0.13439783549762918</v>
      </c>
      <c r="AB982" s="39"/>
      <c r="AC982" s="39"/>
    </row>
    <row r="983" spans="1:29">
      <c r="A983" s="60">
        <v>1952.02</v>
      </c>
      <c r="B983" s="61">
        <f t="shared" si="245"/>
        <v>1952</v>
      </c>
      <c r="C983" s="61">
        <v>2</v>
      </c>
      <c r="D983" s="59">
        <f t="shared" si="246"/>
        <v>19025</v>
      </c>
      <c r="E983" s="26">
        <v>23.75</v>
      </c>
      <c r="F983" s="24">
        <v>1.4166700000000001</v>
      </c>
      <c r="G983" s="26">
        <v>2.4133300000000002</v>
      </c>
      <c r="H983" s="26">
        <v>26.3</v>
      </c>
      <c r="I983" s="24">
        <f t="shared" si="247"/>
        <v>1952.1249999999263</v>
      </c>
      <c r="J983" s="15">
        <f>J982*11/12+J994*1/12</f>
        <v>2.6924999999999999</v>
      </c>
      <c r="K983" s="24">
        <f t="shared" si="237"/>
        <v>283.97053231939168</v>
      </c>
      <c r="L983" s="24">
        <f t="shared" si="238"/>
        <v>16.938633011406846</v>
      </c>
      <c r="M983" s="23">
        <f t="shared" si="248"/>
        <v>21603.3152290162</v>
      </c>
      <c r="N983" s="24">
        <f t="shared" si="239"/>
        <v>28.855351779467686</v>
      </c>
      <c r="O983" s="23">
        <f t="shared" si="240"/>
        <v>2195.1969996480702</v>
      </c>
      <c r="P983" s="42">
        <f t="shared" si="234"/>
        <v>12.364119350461095</v>
      </c>
      <c r="Q983" s="25"/>
      <c r="R983" s="41">
        <f t="shared" si="235"/>
        <v>15.811036351158732</v>
      </c>
      <c r="S983" s="41"/>
      <c r="T983" s="40">
        <f t="shared" si="236"/>
        <v>0.10623068016404311</v>
      </c>
      <c r="U983" s="15">
        <f t="shared" si="241"/>
        <v>1.0011575700288213</v>
      </c>
      <c r="V983" s="15">
        <f t="shared" si="249"/>
        <v>10.549885712189498</v>
      </c>
      <c r="W983" s="13">
        <f t="shared" si="242"/>
        <v>0.14571003576095753</v>
      </c>
      <c r="X983" s="13">
        <f t="shared" si="243"/>
        <v>8.3155840013979798E-3</v>
      </c>
      <c r="Y983" s="13">
        <f t="shared" si="244"/>
        <v>0.13739445175955955</v>
      </c>
      <c r="AB983" s="39"/>
      <c r="AC983" s="39"/>
    </row>
    <row r="984" spans="1:29">
      <c r="A984" s="60">
        <v>1952.03</v>
      </c>
      <c r="B984" s="61">
        <f t="shared" si="245"/>
        <v>1952</v>
      </c>
      <c r="C984" s="61">
        <v>3</v>
      </c>
      <c r="D984" s="59">
        <f t="shared" si="246"/>
        <v>19054</v>
      </c>
      <c r="E984" s="26">
        <v>23.81</v>
      </c>
      <c r="F984" s="24">
        <v>1.42</v>
      </c>
      <c r="G984" s="26">
        <v>2.4</v>
      </c>
      <c r="H984" s="26">
        <v>26.3</v>
      </c>
      <c r="I984" s="24">
        <f t="shared" si="247"/>
        <v>1952.2083333332596</v>
      </c>
      <c r="J984" s="15">
        <f>J982*10/12+J994*2/12</f>
        <v>2.7050000000000001</v>
      </c>
      <c r="K984" s="24">
        <f t="shared" si="237"/>
        <v>284.68793155893536</v>
      </c>
      <c r="L984" s="24">
        <f t="shared" si="238"/>
        <v>16.978448669201523</v>
      </c>
      <c r="M984" s="23">
        <f t="shared" si="248"/>
        <v>21765.529595998985</v>
      </c>
      <c r="N984" s="24">
        <f t="shared" si="239"/>
        <v>28.695969581749051</v>
      </c>
      <c r="O984" s="23">
        <f t="shared" si="240"/>
        <v>2193.9215048466008</v>
      </c>
      <c r="P984" s="42">
        <f t="shared" si="234"/>
        <v>12.362339087390371</v>
      </c>
      <c r="Q984" s="25"/>
      <c r="R984" s="41">
        <f t="shared" si="235"/>
        <v>15.80751037233091</v>
      </c>
      <c r="S984" s="41"/>
      <c r="T984" s="40">
        <f t="shared" si="236"/>
        <v>0.1047945237945607</v>
      </c>
      <c r="U984" s="15">
        <f t="shared" si="241"/>
        <v>1.0011686338079795</v>
      </c>
      <c r="V984" s="15">
        <f t="shared" si="249"/>
        <v>10.562097943697419</v>
      </c>
      <c r="W984" s="13">
        <f t="shared" si="242"/>
        <v>0.14524397333257699</v>
      </c>
      <c r="X984" s="13">
        <f t="shared" si="243"/>
        <v>9.4410371053383901E-3</v>
      </c>
      <c r="Y984" s="13">
        <f t="shared" si="244"/>
        <v>0.1358029362272386</v>
      </c>
      <c r="AB984" s="39"/>
      <c r="AC984" s="39"/>
    </row>
    <row r="985" spans="1:29">
      <c r="A985" s="60">
        <v>1952.04</v>
      </c>
      <c r="B985" s="61">
        <f t="shared" si="245"/>
        <v>1952</v>
      </c>
      <c r="C985" s="61">
        <v>4</v>
      </c>
      <c r="D985" s="59">
        <f t="shared" si="246"/>
        <v>19085</v>
      </c>
      <c r="E985" s="26">
        <v>23.74</v>
      </c>
      <c r="F985" s="24">
        <v>1.43</v>
      </c>
      <c r="G985" s="26">
        <v>2.38</v>
      </c>
      <c r="H985" s="26">
        <v>26.4</v>
      </c>
      <c r="I985" s="24">
        <f t="shared" si="247"/>
        <v>1952.2916666665928</v>
      </c>
      <c r="J985" s="15">
        <f>J982*9/12+J994*3/12</f>
        <v>2.7175000000000002</v>
      </c>
      <c r="K985" s="24">
        <f t="shared" si="237"/>
        <v>282.77577272727274</v>
      </c>
      <c r="L985" s="24">
        <f t="shared" si="238"/>
        <v>17.033250000000002</v>
      </c>
      <c r="M985" s="23">
        <f t="shared" si="248"/>
        <v>21727.85908194468</v>
      </c>
      <c r="N985" s="24">
        <f t="shared" si="239"/>
        <v>28.349045454545458</v>
      </c>
      <c r="O985" s="23">
        <f t="shared" si="240"/>
        <v>2178.2773637332912</v>
      </c>
      <c r="P985" s="42">
        <f t="shared" si="234"/>
        <v>12.242728683266886</v>
      </c>
      <c r="Q985" s="25"/>
      <c r="R985" s="41">
        <f t="shared" si="235"/>
        <v>15.656398613772172</v>
      </c>
      <c r="S985" s="41"/>
      <c r="T985" s="40">
        <f t="shared" si="236"/>
        <v>0.10520389396216308</v>
      </c>
      <c r="U985" s="15">
        <f t="shared" si="241"/>
        <v>1.001179697057109</v>
      </c>
      <c r="V985" s="15">
        <f t="shared" si="249"/>
        <v>10.534386467042019</v>
      </c>
      <c r="W985" s="13">
        <f t="shared" si="242"/>
        <v>0.14164576936372142</v>
      </c>
      <c r="X985" s="13">
        <f t="shared" si="243"/>
        <v>1.0445045030661237E-2</v>
      </c>
      <c r="Y985" s="13">
        <f t="shared" si="244"/>
        <v>0.13120072433306018</v>
      </c>
      <c r="AB985" s="39"/>
      <c r="AC985" s="39"/>
    </row>
    <row r="986" spans="1:29">
      <c r="A986" s="60">
        <v>1952.05</v>
      </c>
      <c r="B986" s="61">
        <f t="shared" si="245"/>
        <v>1952</v>
      </c>
      <c r="C986" s="61">
        <v>5</v>
      </c>
      <c r="D986" s="59">
        <f t="shared" si="246"/>
        <v>19115</v>
      </c>
      <c r="E986" s="26">
        <v>23.73</v>
      </c>
      <c r="F986" s="24">
        <v>1.44</v>
      </c>
      <c r="G986" s="26">
        <v>2.36</v>
      </c>
      <c r="H986" s="26">
        <v>26.4</v>
      </c>
      <c r="I986" s="24">
        <f t="shared" si="247"/>
        <v>1952.3749999999261</v>
      </c>
      <c r="J986" s="15">
        <f>J982*8/12+J994*4/12</f>
        <v>2.7300000000000004</v>
      </c>
      <c r="K986" s="24">
        <f t="shared" si="237"/>
        <v>282.65665909090916</v>
      </c>
      <c r="L986" s="24">
        <f t="shared" si="238"/>
        <v>17.152363636363638</v>
      </c>
      <c r="M986" s="23">
        <f t="shared" si="248"/>
        <v>21828.535766823115</v>
      </c>
      <c r="N986" s="24">
        <f t="shared" si="239"/>
        <v>28.110818181818185</v>
      </c>
      <c r="O986" s="23">
        <f t="shared" si="240"/>
        <v>2170.8952553604108</v>
      </c>
      <c r="P986" s="42">
        <f t="shared" si="234"/>
        <v>12.200478761945844</v>
      </c>
      <c r="Q986" s="25"/>
      <c r="R986" s="41">
        <f t="shared" si="235"/>
        <v>15.606497043627154</v>
      </c>
      <c r="S986" s="41"/>
      <c r="T986" s="40">
        <f t="shared" si="236"/>
        <v>0.10406537969125465</v>
      </c>
      <c r="U986" s="15">
        <f t="shared" si="241"/>
        <v>1.0011907597767067</v>
      </c>
      <c r="V986" s="15">
        <f t="shared" si="249"/>
        <v>10.546813851755637</v>
      </c>
      <c r="W986" s="13">
        <f t="shared" si="242"/>
        <v>0.13264227614081658</v>
      </c>
      <c r="X986" s="13">
        <f t="shared" si="243"/>
        <v>1.0399912592592209E-2</v>
      </c>
      <c r="Y986" s="13">
        <f t="shared" si="244"/>
        <v>0.12224236354822438</v>
      </c>
      <c r="AB986" s="39"/>
      <c r="AC986" s="39"/>
    </row>
    <row r="987" spans="1:29">
      <c r="A987" s="60">
        <v>1952.06</v>
      </c>
      <c r="B987" s="61">
        <f t="shared" si="245"/>
        <v>1952</v>
      </c>
      <c r="C987" s="61">
        <v>6</v>
      </c>
      <c r="D987" s="59">
        <f t="shared" si="246"/>
        <v>19146</v>
      </c>
      <c r="E987" s="26">
        <v>24.38</v>
      </c>
      <c r="F987" s="24">
        <v>1.45</v>
      </c>
      <c r="G987" s="26">
        <v>2.34</v>
      </c>
      <c r="H987" s="26">
        <v>26.5</v>
      </c>
      <c r="I987" s="24">
        <f t="shared" si="247"/>
        <v>1952.4583333332594</v>
      </c>
      <c r="J987" s="15">
        <f>J982*7/12+J994*5/12</f>
        <v>2.7425000000000002</v>
      </c>
      <c r="K987" s="24">
        <f t="shared" si="237"/>
        <v>289.3032</v>
      </c>
      <c r="L987" s="24">
        <f t="shared" si="238"/>
        <v>17.206301886792453</v>
      </c>
      <c r="M987" s="23">
        <f t="shared" si="248"/>
        <v>22452.555338387134</v>
      </c>
      <c r="N987" s="24">
        <f t="shared" si="239"/>
        <v>27.767411320754718</v>
      </c>
      <c r="O987" s="23">
        <f t="shared" si="240"/>
        <v>2155.0032605342858</v>
      </c>
      <c r="P987" s="42">
        <f t="shared" si="234"/>
        <v>12.447881581789373</v>
      </c>
      <c r="Q987" s="25"/>
      <c r="R987" s="41">
        <f t="shared" si="235"/>
        <v>15.927302555632719</v>
      </c>
      <c r="S987" s="41"/>
      <c r="T987" s="40">
        <f t="shared" si="236"/>
        <v>0.10270816211925098</v>
      </c>
      <c r="U987" s="15">
        <f t="shared" si="241"/>
        <v>1.0012018219672691</v>
      </c>
      <c r="V987" s="15">
        <f t="shared" si="249"/>
        <v>10.519525884506256</v>
      </c>
      <c r="W987" s="13">
        <f t="shared" si="242"/>
        <v>0.11585099976510493</v>
      </c>
      <c r="X987" s="13">
        <f t="shared" si="243"/>
        <v>1.0655772250651063E-2</v>
      </c>
      <c r="Y987" s="13">
        <f t="shared" si="244"/>
        <v>0.10519522751445387</v>
      </c>
      <c r="AB987" s="39"/>
      <c r="AC987" s="39"/>
    </row>
    <row r="988" spans="1:29">
      <c r="A988" s="60">
        <v>1952.07</v>
      </c>
      <c r="B988" s="61">
        <f t="shared" si="245"/>
        <v>1952</v>
      </c>
      <c r="C988" s="61">
        <v>7</v>
      </c>
      <c r="D988" s="59">
        <f t="shared" si="246"/>
        <v>19176</v>
      </c>
      <c r="E988" s="26">
        <v>25.08</v>
      </c>
      <c r="F988" s="24">
        <v>1.45</v>
      </c>
      <c r="G988" s="26">
        <v>2.34667</v>
      </c>
      <c r="H988" s="26">
        <v>26.7</v>
      </c>
      <c r="I988" s="24">
        <f t="shared" si="247"/>
        <v>1952.5416666665926</v>
      </c>
      <c r="J988" s="15">
        <f>J982*6/12+J994*6/12</f>
        <v>2.7549999999999999</v>
      </c>
      <c r="K988" s="24">
        <f t="shared" si="237"/>
        <v>295.38040449438205</v>
      </c>
      <c r="L988" s="24">
        <f t="shared" si="238"/>
        <v>17.07741573033708</v>
      </c>
      <c r="M988" s="23">
        <f t="shared" si="248"/>
        <v>23034.648468903182</v>
      </c>
      <c r="N988" s="24">
        <f t="shared" si="239"/>
        <v>27.637971842696633</v>
      </c>
      <c r="O988" s="23">
        <f t="shared" si="240"/>
        <v>2155.2918071180634</v>
      </c>
      <c r="P988" s="42">
        <f t="shared" si="234"/>
        <v>12.669112889622482</v>
      </c>
      <c r="Q988" s="25"/>
      <c r="R988" s="41">
        <f t="shared" si="235"/>
        <v>16.214043524370485</v>
      </c>
      <c r="S988" s="41"/>
      <c r="T988" s="40">
        <f t="shared" si="236"/>
        <v>0.10132758807191536</v>
      </c>
      <c r="U988" s="15">
        <f t="shared" si="241"/>
        <v>1.0012128836292919</v>
      </c>
      <c r="V988" s="15">
        <f t="shared" si="249"/>
        <v>10.453275833995772</v>
      </c>
      <c r="W988" s="13">
        <f t="shared" si="242"/>
        <v>0.11561890159498689</v>
      </c>
      <c r="X988" s="13">
        <f t="shared" si="243"/>
        <v>1.0462454893415352E-2</v>
      </c>
      <c r="Y988" s="13">
        <f t="shared" si="244"/>
        <v>0.10515644670157154</v>
      </c>
      <c r="AB988" s="39"/>
      <c r="AC988" s="39"/>
    </row>
    <row r="989" spans="1:29">
      <c r="A989" s="60">
        <v>1952.08</v>
      </c>
      <c r="B989" s="61">
        <f t="shared" si="245"/>
        <v>1952</v>
      </c>
      <c r="C989" s="61">
        <v>8</v>
      </c>
      <c r="D989" s="59">
        <f t="shared" si="246"/>
        <v>19207</v>
      </c>
      <c r="E989" s="26">
        <v>25.18</v>
      </c>
      <c r="F989" s="24">
        <v>1.45</v>
      </c>
      <c r="G989" s="26">
        <v>2.3533300000000001</v>
      </c>
      <c r="H989" s="26">
        <v>26.7</v>
      </c>
      <c r="I989" s="24">
        <f t="shared" si="247"/>
        <v>1952.6249999999259</v>
      </c>
      <c r="J989" s="15">
        <f>J982*5/12+J994*7/12</f>
        <v>2.7675000000000001</v>
      </c>
      <c r="K989" s="24">
        <f t="shared" si="237"/>
        <v>296.55815730337082</v>
      </c>
      <c r="L989" s="24">
        <f t="shared" si="238"/>
        <v>17.07741573033708</v>
      </c>
      <c r="M989" s="23">
        <f t="shared" si="248"/>
        <v>23237.472161229714</v>
      </c>
      <c r="N989" s="24">
        <f t="shared" si="239"/>
        <v>27.716410179775288</v>
      </c>
      <c r="O989" s="23">
        <f t="shared" si="240"/>
        <v>2171.780792739743</v>
      </c>
      <c r="P989" s="42">
        <f t="shared" si="234"/>
        <v>12.678378236328628</v>
      </c>
      <c r="Q989" s="25"/>
      <c r="R989" s="41">
        <f t="shared" si="235"/>
        <v>16.230371537881869</v>
      </c>
      <c r="S989" s="41"/>
      <c r="T989" s="40">
        <f t="shared" si="236"/>
        <v>0.10050683182892758</v>
      </c>
      <c r="U989" s="15">
        <f t="shared" si="241"/>
        <v>1.0012239447632705</v>
      </c>
      <c r="V989" s="15">
        <f t="shared" si="249"/>
        <v>10.465954441127298</v>
      </c>
      <c r="W989" s="13">
        <f t="shared" si="242"/>
        <v>0.11796698552138118</v>
      </c>
      <c r="X989" s="13">
        <f t="shared" si="243"/>
        <v>1.0924094572742238E-2</v>
      </c>
      <c r="Y989" s="13">
        <f t="shared" si="244"/>
        <v>0.10704289094863895</v>
      </c>
      <c r="AB989" s="39"/>
      <c r="AC989" s="39"/>
    </row>
    <row r="990" spans="1:29">
      <c r="A990" s="60">
        <v>1952.09</v>
      </c>
      <c r="B990" s="61">
        <f t="shared" si="245"/>
        <v>1952</v>
      </c>
      <c r="C990" s="61">
        <v>9</v>
      </c>
      <c r="D990" s="59">
        <f t="shared" si="246"/>
        <v>19238</v>
      </c>
      <c r="E990" s="26">
        <v>24.78</v>
      </c>
      <c r="F990" s="24">
        <v>1.45</v>
      </c>
      <c r="G990" s="26">
        <v>2.36</v>
      </c>
      <c r="H990" s="26">
        <v>26.7</v>
      </c>
      <c r="I990" s="24">
        <f t="shared" si="247"/>
        <v>1952.7083333332591</v>
      </c>
      <c r="J990" s="15">
        <f>J982*4/12+J994*8/12</f>
        <v>2.7800000000000002</v>
      </c>
      <c r="K990" s="24">
        <f t="shared" si="237"/>
        <v>291.84714606741579</v>
      </c>
      <c r="L990" s="24">
        <f t="shared" si="238"/>
        <v>17.07741573033708</v>
      </c>
      <c r="M990" s="23">
        <f t="shared" si="248"/>
        <v>22979.841992643142</v>
      </c>
      <c r="N990" s="24">
        <f t="shared" si="239"/>
        <v>27.794966292134834</v>
      </c>
      <c r="O990" s="23">
        <f t="shared" si="240"/>
        <v>2188.5563802517277</v>
      </c>
      <c r="P990" s="42">
        <f t="shared" si="234"/>
        <v>12.434678020425514</v>
      </c>
      <c r="Q990" s="25"/>
      <c r="R990" s="41">
        <f t="shared" si="235"/>
        <v>15.924746204626706</v>
      </c>
      <c r="S990" s="41"/>
      <c r="T990" s="40">
        <f t="shared" si="236"/>
        <v>0.10192764735731105</v>
      </c>
      <c r="U990" s="15">
        <f t="shared" si="241"/>
        <v>1.0012350053697001</v>
      </c>
      <c r="V990" s="15">
        <f t="shared" si="249"/>
        <v>10.478764191258142</v>
      </c>
      <c r="W990" s="13">
        <f t="shared" si="242"/>
        <v>0.11818079993906472</v>
      </c>
      <c r="X990" s="13">
        <f t="shared" si="243"/>
        <v>1.0802092132257357E-2</v>
      </c>
      <c r="Y990" s="13">
        <f t="shared" si="244"/>
        <v>0.10737870780680736</v>
      </c>
      <c r="AB990" s="39"/>
      <c r="AC990" s="39"/>
    </row>
    <row r="991" spans="1:29">
      <c r="A991" s="60">
        <v>1952.1</v>
      </c>
      <c r="B991" s="61">
        <f t="shared" si="245"/>
        <v>1952</v>
      </c>
      <c r="C991" s="61">
        <v>10</v>
      </c>
      <c r="D991" s="59">
        <f t="shared" si="246"/>
        <v>19268</v>
      </c>
      <c r="E991" s="26">
        <v>24.26</v>
      </c>
      <c r="F991" s="24">
        <v>1.4366699999999999</v>
      </c>
      <c r="G991" s="26">
        <v>2.3733300000000002</v>
      </c>
      <c r="H991" s="26">
        <v>26.7</v>
      </c>
      <c r="I991" s="24">
        <f t="shared" si="247"/>
        <v>1952.7916666665924</v>
      </c>
      <c r="J991" s="15">
        <f>J982*3/12+J994*9/12</f>
        <v>2.7925</v>
      </c>
      <c r="K991" s="24">
        <f t="shared" si="237"/>
        <v>285.72283146067423</v>
      </c>
      <c r="L991" s="24">
        <f t="shared" si="238"/>
        <v>16.920421280898879</v>
      </c>
      <c r="M991" s="23">
        <f t="shared" si="248"/>
        <v>22608.642892432887</v>
      </c>
      <c r="N991" s="24">
        <f t="shared" si="239"/>
        <v>27.951960741573039</v>
      </c>
      <c r="O991" s="23">
        <f t="shared" si="240"/>
        <v>2211.7794903502777</v>
      </c>
      <c r="P991" s="42">
        <f t="shared" si="234"/>
        <v>12.131183558686878</v>
      </c>
      <c r="Q991" s="25"/>
      <c r="R991" s="41">
        <f t="shared" si="235"/>
        <v>15.543695751343835</v>
      </c>
      <c r="S991" s="41"/>
      <c r="T991" s="40">
        <f t="shared" si="236"/>
        <v>0.10255109844602081</v>
      </c>
      <c r="U991" s="15">
        <f t="shared" si="241"/>
        <v>1.0012460654490749</v>
      </c>
      <c r="V991" s="15">
        <f t="shared" si="249"/>
        <v>10.491705521302167</v>
      </c>
      <c r="W991" s="13">
        <f t="shared" si="242"/>
        <v>0.11676504064466342</v>
      </c>
      <c r="X991" s="13">
        <f t="shared" si="243"/>
        <v>1.1424521576314461E-2</v>
      </c>
      <c r="Y991" s="13">
        <f t="shared" si="244"/>
        <v>0.10534051906834896</v>
      </c>
      <c r="AB991" s="39"/>
      <c r="AC991" s="39"/>
    </row>
    <row r="992" spans="1:29">
      <c r="A992" s="60">
        <v>1952.11</v>
      </c>
      <c r="B992" s="61">
        <f t="shared" si="245"/>
        <v>1952</v>
      </c>
      <c r="C992" s="61">
        <v>11</v>
      </c>
      <c r="D992" s="59">
        <f t="shared" si="246"/>
        <v>19299</v>
      </c>
      <c r="E992" s="26">
        <v>25.03</v>
      </c>
      <c r="F992" s="24">
        <v>1.42333</v>
      </c>
      <c r="G992" s="26">
        <v>2.3866700000000001</v>
      </c>
      <c r="H992" s="26">
        <v>26.7</v>
      </c>
      <c r="I992" s="24">
        <f t="shared" si="247"/>
        <v>1952.8749999999256</v>
      </c>
      <c r="J992" s="15">
        <f>J982*2/12+J994*10/12</f>
        <v>2.8050000000000002</v>
      </c>
      <c r="K992" s="24">
        <f t="shared" si="237"/>
        <v>294.79152808988772</v>
      </c>
      <c r="L992" s="24">
        <f t="shared" si="238"/>
        <v>16.763309056179779</v>
      </c>
      <c r="M992" s="23">
        <f t="shared" si="248"/>
        <v>23436.766758928377</v>
      </c>
      <c r="N992" s="24">
        <f t="shared" si="239"/>
        <v>28.109072966292143</v>
      </c>
      <c r="O992" s="23">
        <f t="shared" si="240"/>
        <v>2234.7514231135274</v>
      </c>
      <c r="P992" s="42">
        <f t="shared" si="234"/>
        <v>12.473469765515318</v>
      </c>
      <c r="Q992" s="25"/>
      <c r="R992" s="41">
        <f t="shared" si="235"/>
        <v>15.986440360881511</v>
      </c>
      <c r="S992" s="41"/>
      <c r="T992" s="40">
        <f t="shared" si="236"/>
        <v>9.9538552420856741E-2</v>
      </c>
      <c r="U992" s="15">
        <f t="shared" si="241"/>
        <v>1.0012571250018889</v>
      </c>
      <c r="V992" s="15">
        <f t="shared" si="249"/>
        <v>10.50477887305413</v>
      </c>
      <c r="W992" s="13">
        <f t="shared" si="242"/>
        <v>0.12052181935351114</v>
      </c>
      <c r="X992" s="13">
        <f t="shared" si="243"/>
        <v>1.1711998719801331E-2</v>
      </c>
      <c r="Y992" s="13">
        <f t="shared" si="244"/>
        <v>0.10880982063370981</v>
      </c>
      <c r="AB992" s="39"/>
      <c r="AC992" s="39"/>
    </row>
    <row r="993" spans="1:29">
      <c r="A993" s="60">
        <v>1952.12</v>
      </c>
      <c r="B993" s="61">
        <f t="shared" si="245"/>
        <v>1952</v>
      </c>
      <c r="C993" s="61">
        <v>12</v>
      </c>
      <c r="D993" s="59">
        <f t="shared" si="246"/>
        <v>19329</v>
      </c>
      <c r="E993" s="26">
        <v>26.04</v>
      </c>
      <c r="F993" s="24">
        <v>1.41</v>
      </c>
      <c r="G993" s="26">
        <v>2.4</v>
      </c>
      <c r="H993" s="26">
        <v>26.7</v>
      </c>
      <c r="I993" s="24">
        <f t="shared" si="247"/>
        <v>1952.9583333332589</v>
      </c>
      <c r="J993" s="15">
        <f>J982*1/12+J994*11/12</f>
        <v>2.8174999999999999</v>
      </c>
      <c r="K993" s="24">
        <f t="shared" si="237"/>
        <v>306.68683146067417</v>
      </c>
      <c r="L993" s="24">
        <f t="shared" si="238"/>
        <v>16.606314606741577</v>
      </c>
      <c r="M993" s="23">
        <f t="shared" si="248"/>
        <v>24492.498062192128</v>
      </c>
      <c r="N993" s="24">
        <f t="shared" si="239"/>
        <v>28.26606741573034</v>
      </c>
      <c r="O993" s="23">
        <f t="shared" si="240"/>
        <v>2257.3730932895974</v>
      </c>
      <c r="P993" s="42">
        <f t="shared" si="234"/>
        <v>12.933964306161378</v>
      </c>
      <c r="Q993" s="25"/>
      <c r="R993" s="41">
        <f t="shared" si="235"/>
        <v>16.576519452417248</v>
      </c>
      <c r="S993" s="41"/>
      <c r="T993" s="40">
        <f t="shared" si="236"/>
        <v>9.5937782739668243E-2</v>
      </c>
      <c r="U993" s="15">
        <f t="shared" si="241"/>
        <v>1.0012681840286355</v>
      </c>
      <c r="V993" s="15">
        <f t="shared" si="249"/>
        <v>10.51798469321476</v>
      </c>
      <c r="W993" s="13">
        <f t="shared" si="242"/>
        <v>0.12065201356547783</v>
      </c>
      <c r="X993" s="13">
        <f t="shared" si="243"/>
        <v>1.2411734829607557E-2</v>
      </c>
      <c r="Y993" s="13">
        <f t="shared" si="244"/>
        <v>0.10824027873587028</v>
      </c>
      <c r="AB993" s="39"/>
      <c r="AC993" s="39"/>
    </row>
    <row r="994" spans="1:29">
      <c r="A994" s="60">
        <v>1953.01</v>
      </c>
      <c r="B994" s="61">
        <f t="shared" si="245"/>
        <v>1953</v>
      </c>
      <c r="C994" s="61">
        <v>1</v>
      </c>
      <c r="D994" s="59">
        <f t="shared" si="246"/>
        <v>19360</v>
      </c>
      <c r="E994" s="26">
        <v>26.18</v>
      </c>
      <c r="F994" s="24">
        <v>1.41</v>
      </c>
      <c r="G994" s="26">
        <v>2.41</v>
      </c>
      <c r="H994" s="26">
        <v>26.6</v>
      </c>
      <c r="I994" s="24">
        <f t="shared" si="247"/>
        <v>1953.0416666665922</v>
      </c>
      <c r="J994" s="15">
        <v>2.83</v>
      </c>
      <c r="K994" s="24">
        <f t="shared" si="237"/>
        <v>309.49484210526322</v>
      </c>
      <c r="L994" s="24">
        <f t="shared" si="238"/>
        <v>16.668744360902256</v>
      </c>
      <c r="M994" s="23">
        <f t="shared" si="248"/>
        <v>24827.68296028996</v>
      </c>
      <c r="N994" s="24">
        <f t="shared" si="239"/>
        <v>28.490548872180455</v>
      </c>
      <c r="O994" s="23">
        <f t="shared" si="240"/>
        <v>2285.5124497440338</v>
      </c>
      <c r="P994" s="42">
        <f t="shared" si="234"/>
        <v>13.01077344799519</v>
      </c>
      <c r="Q994" s="25"/>
      <c r="R994" s="41">
        <f t="shared" si="235"/>
        <v>16.673801176941996</v>
      </c>
      <c r="S994" s="41"/>
      <c r="T994" s="40">
        <f t="shared" si="236"/>
        <v>9.4963627445531731E-2</v>
      </c>
      <c r="U994" s="15">
        <f t="shared" si="241"/>
        <v>1.0048812086921362</v>
      </c>
      <c r="V994" s="15">
        <f t="shared" si="249"/>
        <v>10.570914874895136</v>
      </c>
      <c r="W994" s="13">
        <f t="shared" si="242"/>
        <v>0.12368708933109462</v>
      </c>
      <c r="X994" s="13">
        <f t="shared" si="243"/>
        <v>1.2477830286995673E-2</v>
      </c>
      <c r="Y994" s="13">
        <f t="shared" si="244"/>
        <v>0.11120925904409895</v>
      </c>
      <c r="AB994" s="39"/>
      <c r="AC994" s="39"/>
    </row>
    <row r="995" spans="1:29">
      <c r="A995" s="60">
        <v>1953.02</v>
      </c>
      <c r="B995" s="61">
        <f t="shared" si="245"/>
        <v>1953</v>
      </c>
      <c r="C995" s="61">
        <v>2</v>
      </c>
      <c r="D995" s="59">
        <f t="shared" si="246"/>
        <v>19391</v>
      </c>
      <c r="E995" s="26">
        <v>25.86</v>
      </c>
      <c r="F995" s="24">
        <v>1.41</v>
      </c>
      <c r="G995" s="26">
        <v>2.42</v>
      </c>
      <c r="H995" s="26">
        <v>26.5</v>
      </c>
      <c r="I995" s="24">
        <f t="shared" si="247"/>
        <v>1953.1249999999254</v>
      </c>
      <c r="J995" s="15">
        <v>2.8008333333333333</v>
      </c>
      <c r="K995" s="24">
        <f t="shared" si="237"/>
        <v>306.86549433962267</v>
      </c>
      <c r="L995" s="24">
        <f t="shared" si="238"/>
        <v>16.731645283018871</v>
      </c>
      <c r="M995" s="23">
        <f t="shared" si="248"/>
        <v>24728.607704404632</v>
      </c>
      <c r="N995" s="24">
        <f t="shared" si="239"/>
        <v>28.716724528301892</v>
      </c>
      <c r="O995" s="23">
        <f t="shared" si="240"/>
        <v>2314.1233814640068</v>
      </c>
      <c r="P995" s="42">
        <f t="shared" si="234"/>
        <v>12.859346880687903</v>
      </c>
      <c r="Q995" s="25"/>
      <c r="R995" s="41">
        <f t="shared" si="235"/>
        <v>16.479048621864926</v>
      </c>
      <c r="S995" s="41"/>
      <c r="T995" s="40">
        <f t="shared" si="236"/>
        <v>9.5766307552287613E-2</v>
      </c>
      <c r="U995" s="15">
        <f t="shared" si="241"/>
        <v>1.004860409031344</v>
      </c>
      <c r="V995" s="15">
        <f t="shared" si="249"/>
        <v>10.662598673886933</v>
      </c>
      <c r="W995" s="13">
        <f t="shared" si="242"/>
        <v>0.12591828189513987</v>
      </c>
      <c r="X995" s="13">
        <f t="shared" si="243"/>
        <v>1.1178854248055092E-2</v>
      </c>
      <c r="Y995" s="13">
        <f t="shared" si="244"/>
        <v>0.11473942764708478</v>
      </c>
      <c r="AB995" s="39"/>
      <c r="AC995" s="39"/>
    </row>
    <row r="996" spans="1:29">
      <c r="A996" s="60">
        <v>1953.03</v>
      </c>
      <c r="B996" s="61">
        <f t="shared" si="245"/>
        <v>1953</v>
      </c>
      <c r="C996" s="61">
        <v>3</v>
      </c>
      <c r="D996" s="59">
        <f t="shared" si="246"/>
        <v>19419</v>
      </c>
      <c r="E996" s="26">
        <v>25.99</v>
      </c>
      <c r="F996" s="24">
        <v>1.41</v>
      </c>
      <c r="G996" s="26">
        <v>2.4300000000000002</v>
      </c>
      <c r="H996" s="26">
        <v>26.6</v>
      </c>
      <c r="I996" s="24">
        <f t="shared" si="247"/>
        <v>1953.2083333332587</v>
      </c>
      <c r="J996" s="15">
        <v>2.7716666666666665</v>
      </c>
      <c r="K996" s="24">
        <f t="shared" si="237"/>
        <v>307.24869924812032</v>
      </c>
      <c r="L996" s="24">
        <f t="shared" si="238"/>
        <v>16.668744360902256</v>
      </c>
      <c r="M996" s="23">
        <f t="shared" si="248"/>
        <v>24871.424979985804</v>
      </c>
      <c r="N996" s="24">
        <f t="shared" si="239"/>
        <v>28.726984962406018</v>
      </c>
      <c r="O996" s="23">
        <f t="shared" si="240"/>
        <v>2325.4160331421895</v>
      </c>
      <c r="P996" s="42">
        <f t="shared" si="234"/>
        <v>12.834819340092499</v>
      </c>
      <c r="Q996" s="25"/>
      <c r="R996" s="41">
        <f t="shared" si="235"/>
        <v>16.446063827451109</v>
      </c>
      <c r="S996" s="41"/>
      <c r="T996" s="40">
        <f t="shared" si="236"/>
        <v>9.4761026384425656E-2</v>
      </c>
      <c r="U996" s="15">
        <f t="shared" si="241"/>
        <v>0.99727096991141007</v>
      </c>
      <c r="V996" s="15">
        <f t="shared" si="249"/>
        <v>10.674143478069395</v>
      </c>
      <c r="W996" s="13">
        <f t="shared" si="242"/>
        <v>0.12477965829886384</v>
      </c>
      <c r="X996" s="13">
        <f t="shared" si="243"/>
        <v>1.0984451999123568E-2</v>
      </c>
      <c r="Y996" s="13">
        <f t="shared" si="244"/>
        <v>0.11379520629974027</v>
      </c>
      <c r="AB996" s="39"/>
      <c r="AC996" s="39"/>
    </row>
    <row r="997" spans="1:29">
      <c r="A997" s="60">
        <v>1953.04</v>
      </c>
      <c r="B997" s="61">
        <f t="shared" si="245"/>
        <v>1953</v>
      </c>
      <c r="C997" s="61">
        <v>4</v>
      </c>
      <c r="D997" s="59">
        <f t="shared" si="246"/>
        <v>19450</v>
      </c>
      <c r="E997" s="26">
        <v>24.71</v>
      </c>
      <c r="F997" s="24">
        <v>1.41333</v>
      </c>
      <c r="G997" s="26">
        <v>2.4566699999999999</v>
      </c>
      <c r="H997" s="26">
        <v>26.6</v>
      </c>
      <c r="I997" s="24">
        <f t="shared" si="247"/>
        <v>1953.2916666665919</v>
      </c>
      <c r="J997" s="15">
        <v>2.83</v>
      </c>
      <c r="K997" s="24">
        <f t="shared" si="237"/>
        <v>292.11678947368421</v>
      </c>
      <c r="L997" s="24">
        <f t="shared" si="238"/>
        <v>16.708110969924814</v>
      </c>
      <c r="M997" s="23">
        <f t="shared" si="248"/>
        <v>23759.222990035763</v>
      </c>
      <c r="N997" s="24">
        <f t="shared" si="239"/>
        <v>29.042272488721807</v>
      </c>
      <c r="O997" s="23">
        <f t="shared" si="240"/>
        <v>2362.1436804100026</v>
      </c>
      <c r="P997" s="42">
        <f t="shared" si="234"/>
        <v>12.163901454006808</v>
      </c>
      <c r="Q997" s="25"/>
      <c r="R997" s="41">
        <f t="shared" si="235"/>
        <v>15.589068380196151</v>
      </c>
      <c r="S997" s="41"/>
      <c r="T997" s="40">
        <f t="shared" si="236"/>
        <v>9.7268197476296211E-2</v>
      </c>
      <c r="U997" s="15">
        <f t="shared" si="241"/>
        <v>0.98355251012199285</v>
      </c>
      <c r="V997" s="15">
        <f t="shared" si="249"/>
        <v>10.645013419347817</v>
      </c>
      <c r="W997" s="13">
        <f t="shared" si="242"/>
        <v>0.13544231027814435</v>
      </c>
      <c r="X997" s="13">
        <f t="shared" si="243"/>
        <v>1.1260812680849774E-2</v>
      </c>
      <c r="Y997" s="13">
        <f t="shared" si="244"/>
        <v>0.12418149759729458</v>
      </c>
      <c r="AB997" s="39"/>
      <c r="AC997" s="39"/>
    </row>
    <row r="998" spans="1:29">
      <c r="A998" s="60">
        <v>1953.05</v>
      </c>
      <c r="B998" s="61">
        <f t="shared" si="245"/>
        <v>1953</v>
      </c>
      <c r="C998" s="61">
        <v>5</v>
      </c>
      <c r="D998" s="59">
        <f t="shared" si="246"/>
        <v>19480</v>
      </c>
      <c r="E998" s="26">
        <v>24.84</v>
      </c>
      <c r="F998" s="24">
        <v>1.4166700000000001</v>
      </c>
      <c r="G998" s="26">
        <v>2.48333</v>
      </c>
      <c r="H998" s="26">
        <v>26.7</v>
      </c>
      <c r="I998" s="24">
        <f t="shared" si="247"/>
        <v>1953.3749999999252</v>
      </c>
      <c r="J998" s="15">
        <v>3.05</v>
      </c>
      <c r="K998" s="24">
        <f t="shared" si="237"/>
        <v>292.55379775280903</v>
      </c>
      <c r="L998" s="24">
        <f t="shared" si="238"/>
        <v>16.684870719101127</v>
      </c>
      <c r="M998" s="23">
        <f t="shared" si="248"/>
        <v>23907.855120681295</v>
      </c>
      <c r="N998" s="24">
        <f t="shared" si="239"/>
        <v>29.247488831460679</v>
      </c>
      <c r="O998" s="23">
        <f t="shared" si="240"/>
        <v>2390.1406544622173</v>
      </c>
      <c r="P998" s="42">
        <f t="shared" si="234"/>
        <v>12.14197079186779</v>
      </c>
      <c r="Q998" s="25"/>
      <c r="R998" s="41">
        <f t="shared" si="235"/>
        <v>15.563203387107315</v>
      </c>
      <c r="S998" s="41"/>
      <c r="T998" s="40">
        <f t="shared" si="236"/>
        <v>9.5010295236366601E-2</v>
      </c>
      <c r="U998" s="15">
        <f t="shared" si="241"/>
        <v>0.99742735979139274</v>
      </c>
      <c r="V998" s="15">
        <f t="shared" si="249"/>
        <v>10.430716449148205</v>
      </c>
      <c r="W998" s="13">
        <f t="shared" si="242"/>
        <v>0.13728611084457865</v>
      </c>
      <c r="X998" s="13">
        <f t="shared" si="243"/>
        <v>1.3985170788883394E-2</v>
      </c>
      <c r="Y998" s="13">
        <f t="shared" si="244"/>
        <v>0.12330094005569525</v>
      </c>
      <c r="AB998" s="39"/>
      <c r="AC998" s="39"/>
    </row>
    <row r="999" spans="1:29">
      <c r="A999" s="60">
        <v>1953.06</v>
      </c>
      <c r="B999" s="61">
        <f t="shared" si="245"/>
        <v>1953</v>
      </c>
      <c r="C999" s="61">
        <v>6</v>
      </c>
      <c r="D999" s="59">
        <f t="shared" si="246"/>
        <v>19511</v>
      </c>
      <c r="E999" s="26">
        <v>23.95</v>
      </c>
      <c r="F999" s="24">
        <v>1.42</v>
      </c>
      <c r="G999" s="26">
        <v>2.5099999999999998</v>
      </c>
      <c r="H999" s="26">
        <v>26.8</v>
      </c>
      <c r="I999" s="24">
        <f t="shared" si="247"/>
        <v>1953.4583333332585</v>
      </c>
      <c r="J999" s="15">
        <v>3.11</v>
      </c>
      <c r="K999" s="24">
        <f t="shared" si="237"/>
        <v>281.01929104477614</v>
      </c>
      <c r="L999" s="24">
        <f t="shared" si="238"/>
        <v>16.661686567164178</v>
      </c>
      <c r="M999" s="23">
        <f t="shared" si="248"/>
        <v>23078.708875610257</v>
      </c>
      <c r="N999" s="24">
        <f t="shared" si="239"/>
        <v>29.45129104477612</v>
      </c>
      <c r="O999" s="23">
        <f t="shared" si="240"/>
        <v>2418.6872349804485</v>
      </c>
      <c r="P999" s="42">
        <f t="shared" si="234"/>
        <v>11.624407885470088</v>
      </c>
      <c r="Q999" s="25"/>
      <c r="R999" s="41">
        <f t="shared" si="235"/>
        <v>14.904522212477097</v>
      </c>
      <c r="S999" s="41"/>
      <c r="T999" s="40">
        <f t="shared" si="236"/>
        <v>9.8467265923936106E-2</v>
      </c>
      <c r="U999" s="15">
        <f t="shared" si="241"/>
        <v>1.0180660886362762</v>
      </c>
      <c r="V999" s="15">
        <f t="shared" si="249"/>
        <v>10.365061513499805</v>
      </c>
      <c r="W999" s="13">
        <f t="shared" si="242"/>
        <v>0.14118308282615111</v>
      </c>
      <c r="X999" s="13">
        <f t="shared" si="243"/>
        <v>1.4127885287435582E-2</v>
      </c>
      <c r="Y999" s="13">
        <f t="shared" si="244"/>
        <v>0.12705519753871553</v>
      </c>
      <c r="AB999" s="39"/>
      <c r="AC999" s="39"/>
    </row>
    <row r="1000" spans="1:29">
      <c r="A1000" s="60">
        <v>1953.07</v>
      </c>
      <c r="B1000" s="61">
        <f t="shared" si="245"/>
        <v>1953</v>
      </c>
      <c r="C1000" s="61">
        <v>7</v>
      </c>
      <c r="D1000" s="59">
        <f t="shared" si="246"/>
        <v>19541</v>
      </c>
      <c r="E1000" s="26">
        <v>24.29</v>
      </c>
      <c r="F1000" s="24">
        <v>1.42</v>
      </c>
      <c r="G1000" s="26">
        <v>2.5233300000000001</v>
      </c>
      <c r="H1000" s="26">
        <v>26.8</v>
      </c>
      <c r="I1000" s="24">
        <f t="shared" si="247"/>
        <v>1953.5416666665917</v>
      </c>
      <c r="J1000" s="15">
        <v>2.93</v>
      </c>
      <c r="K1000" s="24">
        <f t="shared" si="237"/>
        <v>285.00870895522394</v>
      </c>
      <c r="L1000" s="24">
        <f t="shared" si="238"/>
        <v>16.661686567164178</v>
      </c>
      <c r="M1000" s="23">
        <f t="shared" si="248"/>
        <v>23520.368231267381</v>
      </c>
      <c r="N1000" s="24">
        <f t="shared" si="239"/>
        <v>29.607699694029854</v>
      </c>
      <c r="O1000" s="23">
        <f t="shared" si="240"/>
        <v>2443.3779649651674</v>
      </c>
      <c r="P1000" s="42">
        <f t="shared" si="234"/>
        <v>11.750201645310012</v>
      </c>
      <c r="Q1000" s="25"/>
      <c r="R1000" s="41">
        <f t="shared" si="235"/>
        <v>15.069129207230235</v>
      </c>
      <c r="S1000" s="41"/>
      <c r="T1000" s="40">
        <f t="shared" si="236"/>
        <v>9.9944492326542525E-2</v>
      </c>
      <c r="U1000" s="15">
        <f t="shared" si="241"/>
        <v>1.0007239184253585</v>
      </c>
      <c r="V1000" s="15">
        <f t="shared" si="249"/>
        <v>10.552317633523149</v>
      </c>
      <c r="W1000" s="13">
        <f t="shared" si="242"/>
        <v>0.13725175253058608</v>
      </c>
      <c r="X1000" s="13">
        <f t="shared" si="243"/>
        <v>1.2071995591179441E-2</v>
      </c>
      <c r="Y1000" s="13">
        <f t="shared" si="244"/>
        <v>0.12517975693940664</v>
      </c>
      <c r="AB1000" s="39"/>
      <c r="AC1000" s="39"/>
    </row>
    <row r="1001" spans="1:29">
      <c r="A1001" s="60">
        <v>1953.08</v>
      </c>
      <c r="B1001" s="61">
        <f t="shared" si="245"/>
        <v>1953</v>
      </c>
      <c r="C1001" s="61">
        <v>8</v>
      </c>
      <c r="D1001" s="59">
        <f t="shared" si="246"/>
        <v>19572</v>
      </c>
      <c r="E1001" s="26">
        <v>24.39</v>
      </c>
      <c r="F1001" s="24">
        <v>1.42</v>
      </c>
      <c r="G1001" s="26">
        <v>2.53667</v>
      </c>
      <c r="H1001" s="26">
        <v>26.9</v>
      </c>
      <c r="I1001" s="24">
        <f t="shared" si="247"/>
        <v>1953.624999999925</v>
      </c>
      <c r="J1001" s="15">
        <v>2.95</v>
      </c>
      <c r="K1001" s="24">
        <f t="shared" si="237"/>
        <v>285.11819330855025</v>
      </c>
      <c r="L1001" s="24">
        <f t="shared" si="238"/>
        <v>16.599747211895913</v>
      </c>
      <c r="M1001" s="23">
        <f t="shared" si="248"/>
        <v>23643.561400867889</v>
      </c>
      <c r="N1001" s="24">
        <f t="shared" si="239"/>
        <v>29.653578000000007</v>
      </c>
      <c r="O1001" s="23">
        <f t="shared" si="240"/>
        <v>2459.0370192185137</v>
      </c>
      <c r="P1001" s="42">
        <f t="shared" si="234"/>
        <v>11.715076201734014</v>
      </c>
      <c r="Q1001" s="25"/>
      <c r="R1001" s="41">
        <f t="shared" si="235"/>
        <v>15.027019046734084</v>
      </c>
      <c r="S1001" s="41"/>
      <c r="T1001" s="40">
        <f t="shared" si="236"/>
        <v>0.10099082396456582</v>
      </c>
      <c r="U1001" s="15">
        <f t="shared" si="241"/>
        <v>1.0093554892706844</v>
      </c>
      <c r="V1001" s="15">
        <f t="shared" si="249"/>
        <v>10.520700306261942</v>
      </c>
      <c r="W1001" s="13">
        <f t="shared" si="242"/>
        <v>0.14005750752165191</v>
      </c>
      <c r="X1001" s="13">
        <f t="shared" si="243"/>
        <v>1.2879277687620982E-2</v>
      </c>
      <c r="Y1001" s="13">
        <f t="shared" si="244"/>
        <v>0.12717822983403093</v>
      </c>
      <c r="AB1001" s="39"/>
      <c r="AC1001" s="39"/>
    </row>
    <row r="1002" spans="1:29">
      <c r="A1002" s="60">
        <v>1953.09</v>
      </c>
      <c r="B1002" s="61">
        <f t="shared" si="245"/>
        <v>1953</v>
      </c>
      <c r="C1002" s="61">
        <v>9</v>
      </c>
      <c r="D1002" s="59">
        <f t="shared" si="246"/>
        <v>19603</v>
      </c>
      <c r="E1002" s="26">
        <v>23.27</v>
      </c>
      <c r="F1002" s="24">
        <v>1.42</v>
      </c>
      <c r="G1002" s="26">
        <v>2.5499999999999998</v>
      </c>
      <c r="H1002" s="26">
        <v>26.9</v>
      </c>
      <c r="I1002" s="24">
        <f t="shared" si="247"/>
        <v>1953.7083333332582</v>
      </c>
      <c r="J1002" s="15">
        <v>2.87</v>
      </c>
      <c r="K1002" s="24">
        <f t="shared" si="237"/>
        <v>272.02543494423799</v>
      </c>
      <c r="L1002" s="24">
        <f t="shared" si="238"/>
        <v>16.599747211895913</v>
      </c>
      <c r="M1002" s="23">
        <f t="shared" si="248"/>
        <v>22672.550029956205</v>
      </c>
      <c r="N1002" s="24">
        <f t="shared" si="239"/>
        <v>29.809405204460969</v>
      </c>
      <c r="O1002" s="23">
        <f t="shared" si="240"/>
        <v>2484.5295477605632</v>
      </c>
      <c r="P1002" s="42">
        <f t="shared" si="234"/>
        <v>11.139349357262933</v>
      </c>
      <c r="Q1002" s="25"/>
      <c r="R1002" s="41">
        <f t="shared" si="235"/>
        <v>14.294747954197094</v>
      </c>
      <c r="S1002" s="41"/>
      <c r="T1002" s="40">
        <f t="shared" si="236"/>
        <v>0.10560037156783554</v>
      </c>
      <c r="U1002" s="15">
        <f t="shared" si="241"/>
        <v>1.020678701404313</v>
      </c>
      <c r="V1002" s="15">
        <f t="shared" si="249"/>
        <v>10.619126605097259</v>
      </c>
      <c r="W1002" s="13">
        <f t="shared" si="242"/>
        <v>0.14811930578144095</v>
      </c>
      <c r="X1002" s="13">
        <f t="shared" si="243"/>
        <v>1.1614031146959913E-2</v>
      </c>
      <c r="Y1002" s="13">
        <f t="shared" si="244"/>
        <v>0.13650527463448103</v>
      </c>
      <c r="AB1002" s="39"/>
      <c r="AC1002" s="39"/>
    </row>
    <row r="1003" spans="1:29">
      <c r="A1003" s="60">
        <v>1953.1</v>
      </c>
      <c r="B1003" s="61">
        <f t="shared" si="245"/>
        <v>1953</v>
      </c>
      <c r="C1003" s="61">
        <v>10</v>
      </c>
      <c r="D1003" s="59">
        <f t="shared" si="246"/>
        <v>19633</v>
      </c>
      <c r="E1003" s="26">
        <v>23.97</v>
      </c>
      <c r="F1003" s="24">
        <v>1.43</v>
      </c>
      <c r="G1003" s="26">
        <v>2.53667</v>
      </c>
      <c r="H1003" s="26">
        <v>27</v>
      </c>
      <c r="I1003" s="24">
        <f t="shared" si="247"/>
        <v>1953.7916666665915</v>
      </c>
      <c r="J1003" s="15">
        <v>2.66</v>
      </c>
      <c r="K1003" s="24">
        <f t="shared" si="237"/>
        <v>279.17059999999998</v>
      </c>
      <c r="L1003" s="24">
        <f t="shared" si="238"/>
        <v>16.654733333333336</v>
      </c>
      <c r="M1003" s="23">
        <f t="shared" si="248"/>
        <v>23383.756386327557</v>
      </c>
      <c r="N1003" s="24">
        <f t="shared" si="239"/>
        <v>29.543749933333338</v>
      </c>
      <c r="O1003" s="23">
        <f t="shared" si="240"/>
        <v>2474.6296751149575</v>
      </c>
      <c r="P1003" s="42">
        <f t="shared" si="234"/>
        <v>11.391934765421421</v>
      </c>
      <c r="Q1003" s="25"/>
      <c r="R1003" s="41">
        <f t="shared" si="235"/>
        <v>14.6237988988797</v>
      </c>
      <c r="S1003" s="41"/>
      <c r="T1003" s="40">
        <f t="shared" si="236"/>
        <v>0.10609757559259148</v>
      </c>
      <c r="U1003" s="15">
        <f t="shared" si="241"/>
        <v>1.0004767054054859</v>
      </c>
      <c r="V1003" s="15">
        <f t="shared" si="249"/>
        <v>10.798572959437408</v>
      </c>
      <c r="W1003" s="13">
        <f t="shared" si="242"/>
        <v>0.14478018787325198</v>
      </c>
      <c r="X1003" s="13">
        <f t="shared" si="243"/>
        <v>9.6887731852812742E-3</v>
      </c>
      <c r="Y1003" s="13">
        <f t="shared" si="244"/>
        <v>0.1350914146879707</v>
      </c>
      <c r="AB1003" s="39"/>
      <c r="AC1003" s="39"/>
    </row>
    <row r="1004" spans="1:29">
      <c r="A1004" s="60">
        <v>1953.11</v>
      </c>
      <c r="B1004" s="61">
        <f t="shared" si="245"/>
        <v>1953</v>
      </c>
      <c r="C1004" s="61">
        <v>11</v>
      </c>
      <c r="D1004" s="59">
        <f t="shared" si="246"/>
        <v>19664</v>
      </c>
      <c r="E1004" s="26">
        <v>24.5</v>
      </c>
      <c r="F1004" s="24">
        <v>1.44</v>
      </c>
      <c r="G1004" s="26">
        <v>2.5233300000000001</v>
      </c>
      <c r="H1004" s="26">
        <v>26.9</v>
      </c>
      <c r="I1004" s="24">
        <f t="shared" si="247"/>
        <v>1953.8749999999247</v>
      </c>
      <c r="J1004" s="15">
        <v>2.68</v>
      </c>
      <c r="K1004" s="24">
        <f t="shared" si="237"/>
        <v>286.4040892193309</v>
      </c>
      <c r="L1004" s="24">
        <f t="shared" si="238"/>
        <v>16.83354646840149</v>
      </c>
      <c r="M1004" s="23">
        <f t="shared" si="248"/>
        <v>24107.144804995372</v>
      </c>
      <c r="N1004" s="24">
        <f t="shared" si="239"/>
        <v>29.497633895910784</v>
      </c>
      <c r="O1004" s="23">
        <f t="shared" si="240"/>
        <v>2482.8686408485296</v>
      </c>
      <c r="P1004" s="42">
        <f t="shared" si="234"/>
        <v>11.644070268505782</v>
      </c>
      <c r="Q1004" s="25"/>
      <c r="R1004" s="41">
        <f t="shared" si="235"/>
        <v>14.953068513374769</v>
      </c>
      <c r="S1004" s="41"/>
      <c r="T1004" s="40">
        <f t="shared" si="236"/>
        <v>0.10360914376609932</v>
      </c>
      <c r="U1004" s="15">
        <f t="shared" si="241"/>
        <v>1.0100968735423244</v>
      </c>
      <c r="V1004" s="15">
        <f t="shared" si="249"/>
        <v>10.843883228012828</v>
      </c>
      <c r="W1004" s="13">
        <f t="shared" si="242"/>
        <v>0.14095040856172325</v>
      </c>
      <c r="X1004" s="13">
        <f t="shared" si="243"/>
        <v>9.5294043800555617E-3</v>
      </c>
      <c r="Y1004" s="13">
        <f t="shared" si="244"/>
        <v>0.13142100418166769</v>
      </c>
      <c r="AB1004" s="39"/>
      <c r="AC1004" s="39"/>
    </row>
    <row r="1005" spans="1:29">
      <c r="A1005" s="60">
        <v>1953.12</v>
      </c>
      <c r="B1005" s="61">
        <f t="shared" si="245"/>
        <v>1953</v>
      </c>
      <c r="C1005" s="61">
        <v>12</v>
      </c>
      <c r="D1005" s="59">
        <f t="shared" si="246"/>
        <v>19694</v>
      </c>
      <c r="E1005" s="26">
        <v>24.83</v>
      </c>
      <c r="F1005" s="24">
        <v>1.45</v>
      </c>
      <c r="G1005" s="26">
        <v>2.5099999999999998</v>
      </c>
      <c r="H1005" s="26">
        <v>26.9</v>
      </c>
      <c r="I1005" s="24">
        <f t="shared" si="247"/>
        <v>1953.958333333258</v>
      </c>
      <c r="J1005" s="15">
        <v>2.59</v>
      </c>
      <c r="K1005" s="24">
        <f t="shared" si="237"/>
        <v>290.26177695167286</v>
      </c>
      <c r="L1005" s="24">
        <f t="shared" si="238"/>
        <v>16.950446096654279</v>
      </c>
      <c r="M1005" s="23">
        <f t="shared" si="248"/>
        <v>24550.749068243753</v>
      </c>
      <c r="N1005" s="24">
        <f t="shared" si="239"/>
        <v>29.341806691449818</v>
      </c>
      <c r="O1005" s="23">
        <f t="shared" si="240"/>
        <v>2481.7712509581888</v>
      </c>
      <c r="P1005" s="42">
        <f t="shared" si="234"/>
        <v>11.754449184027301</v>
      </c>
      <c r="Q1005" s="25"/>
      <c r="R1005" s="41">
        <f t="shared" si="235"/>
        <v>15.101395257015977</v>
      </c>
      <c r="S1005" s="41"/>
      <c r="T1005" s="40">
        <f t="shared" si="236"/>
        <v>0.10370269083937059</v>
      </c>
      <c r="U1005" s="15">
        <f t="shared" si="241"/>
        <v>1.0118200222971947</v>
      </c>
      <c r="V1005" s="15">
        <f t="shared" si="249"/>
        <v>10.953372545673806</v>
      </c>
      <c r="W1005" s="13">
        <f t="shared" si="242"/>
        <v>0.14120169618292699</v>
      </c>
      <c r="X1005" s="13">
        <f t="shared" si="243"/>
        <v>8.4527711415074425E-3</v>
      </c>
      <c r="Y1005" s="13">
        <f t="shared" si="244"/>
        <v>0.13274892504141955</v>
      </c>
      <c r="AB1005" s="39"/>
      <c r="AC1005" s="39"/>
    </row>
    <row r="1006" spans="1:29">
      <c r="A1006" s="60">
        <v>1954.01</v>
      </c>
      <c r="B1006" s="61">
        <f t="shared" si="245"/>
        <v>1954</v>
      </c>
      <c r="C1006" s="61">
        <v>1</v>
      </c>
      <c r="D1006" s="59">
        <f t="shared" si="246"/>
        <v>19725</v>
      </c>
      <c r="E1006" s="26">
        <v>25.46</v>
      </c>
      <c r="F1006" s="24">
        <v>1.4566699999999999</v>
      </c>
      <c r="G1006" s="26">
        <v>2.5233300000000001</v>
      </c>
      <c r="H1006" s="26">
        <v>26.9</v>
      </c>
      <c r="I1006" s="24">
        <f t="shared" si="247"/>
        <v>1954.0416666665913</v>
      </c>
      <c r="J1006" s="15">
        <v>2.48</v>
      </c>
      <c r="K1006" s="24">
        <f t="shared" si="237"/>
        <v>297.62645353159854</v>
      </c>
      <c r="L1006" s="24">
        <f t="shared" si="238"/>
        <v>17.028418148698886</v>
      </c>
      <c r="M1006" s="23">
        <f t="shared" si="248"/>
        <v>25293.687726456807</v>
      </c>
      <c r="N1006" s="24">
        <f t="shared" si="239"/>
        <v>29.497633895910784</v>
      </c>
      <c r="O1006" s="23">
        <f t="shared" si="240"/>
        <v>2506.8468598114791</v>
      </c>
      <c r="P1006" s="42">
        <f t="shared" si="234"/>
        <v>12.002650554927834</v>
      </c>
      <c r="Q1006" s="25"/>
      <c r="R1006" s="41">
        <f t="shared" si="235"/>
        <v>15.427061391002457</v>
      </c>
      <c r="S1006" s="41"/>
      <c r="T1006" s="40">
        <f t="shared" si="236"/>
        <v>0.10304345229837089</v>
      </c>
      <c r="U1006" s="15">
        <f t="shared" si="241"/>
        <v>1.0029454226504648</v>
      </c>
      <c r="V1006" s="15">
        <f t="shared" si="249"/>
        <v>11.08284165339315</v>
      </c>
      <c r="W1006" s="13">
        <f t="shared" si="242"/>
        <v>0.14154011284922285</v>
      </c>
      <c r="X1006" s="13">
        <f t="shared" si="243"/>
        <v>7.2883489509014687E-3</v>
      </c>
      <c r="Y1006" s="13">
        <f t="shared" si="244"/>
        <v>0.13425176389832139</v>
      </c>
      <c r="AB1006" s="39"/>
      <c r="AC1006" s="39"/>
    </row>
    <row r="1007" spans="1:29">
      <c r="A1007" s="60">
        <v>1954.02</v>
      </c>
      <c r="B1007" s="61">
        <f t="shared" si="245"/>
        <v>1954</v>
      </c>
      <c r="C1007" s="61">
        <v>2</v>
      </c>
      <c r="D1007" s="59">
        <f t="shared" si="246"/>
        <v>19756</v>
      </c>
      <c r="E1007" s="26">
        <v>26.02</v>
      </c>
      <c r="F1007" s="24">
        <v>1.46333</v>
      </c>
      <c r="G1007" s="26">
        <v>2.53667</v>
      </c>
      <c r="H1007" s="26">
        <v>26.9</v>
      </c>
      <c r="I1007" s="24">
        <f t="shared" si="247"/>
        <v>1954.1249999999245</v>
      </c>
      <c r="J1007" s="15">
        <v>2.4700000000000002</v>
      </c>
      <c r="K1007" s="24">
        <f t="shared" si="237"/>
        <v>304.1728327137547</v>
      </c>
      <c r="L1007" s="24">
        <f t="shared" si="238"/>
        <v>17.106273301115245</v>
      </c>
      <c r="M1007" s="23">
        <f t="shared" si="248"/>
        <v>25971.177231505728</v>
      </c>
      <c r="N1007" s="24">
        <f t="shared" si="239"/>
        <v>29.653578000000007</v>
      </c>
      <c r="O1007" s="23">
        <f t="shared" si="240"/>
        <v>2531.9103054513312</v>
      </c>
      <c r="P1007" s="42">
        <f t="shared" si="234"/>
        <v>12.215052485432846</v>
      </c>
      <c r="Q1007" s="25"/>
      <c r="R1007" s="41">
        <f t="shared" si="235"/>
        <v>15.705755365444618</v>
      </c>
      <c r="S1007" s="41"/>
      <c r="T1007" s="40">
        <f t="shared" si="236"/>
        <v>0.10169472728013379</v>
      </c>
      <c r="U1007" s="15">
        <f t="shared" si="241"/>
        <v>1.0108881079156506</v>
      </c>
      <c r="V1007" s="15">
        <f t="shared" si="249"/>
        <v>11.115485306230569</v>
      </c>
      <c r="W1007" s="13">
        <f t="shared" si="242"/>
        <v>0.14020256038602774</v>
      </c>
      <c r="X1007" s="13">
        <f t="shared" si="243"/>
        <v>7.504392573155716E-3</v>
      </c>
      <c r="Y1007" s="13">
        <f t="shared" si="244"/>
        <v>0.13269816781287203</v>
      </c>
      <c r="AB1007" s="39"/>
      <c r="AC1007" s="39"/>
    </row>
    <row r="1008" spans="1:29">
      <c r="A1008" s="60">
        <v>1954.03</v>
      </c>
      <c r="B1008" s="61">
        <f t="shared" si="245"/>
        <v>1954</v>
      </c>
      <c r="C1008" s="61">
        <v>3</v>
      </c>
      <c r="D1008" s="59">
        <f t="shared" si="246"/>
        <v>19784</v>
      </c>
      <c r="E1008" s="26">
        <v>26.57</v>
      </c>
      <c r="F1008" s="24">
        <v>1.47</v>
      </c>
      <c r="G1008" s="26">
        <v>2.5499999999999998</v>
      </c>
      <c r="H1008" s="26">
        <v>26.9</v>
      </c>
      <c r="I1008" s="24">
        <f t="shared" si="247"/>
        <v>1954.2083333332578</v>
      </c>
      <c r="J1008" s="15">
        <v>2.37</v>
      </c>
      <c r="K1008" s="24">
        <f t="shared" si="237"/>
        <v>310.60231226765808</v>
      </c>
      <c r="L1008" s="24">
        <f t="shared" si="238"/>
        <v>17.184245353159852</v>
      </c>
      <c r="M1008" s="23">
        <f t="shared" si="248"/>
        <v>26642.415382473737</v>
      </c>
      <c r="N1008" s="24">
        <f t="shared" si="239"/>
        <v>29.809405204460969</v>
      </c>
      <c r="O1008" s="23">
        <f t="shared" si="240"/>
        <v>2556.9499143887097</v>
      </c>
      <c r="P1008" s="42">
        <f t="shared" si="234"/>
        <v>12.420105295189986</v>
      </c>
      <c r="Q1008" s="25"/>
      <c r="R1008" s="41">
        <f t="shared" si="235"/>
        <v>15.974058403613155</v>
      </c>
      <c r="S1008" s="41"/>
      <c r="T1008" s="40">
        <f t="shared" si="236"/>
        <v>0.1013431368456012</v>
      </c>
      <c r="U1008" s="15">
        <f t="shared" si="241"/>
        <v>1.0090659974682945</v>
      </c>
      <c r="V1008" s="15">
        <f t="shared" si="249"/>
        <v>11.236511909779637</v>
      </c>
      <c r="W1008" s="13">
        <f t="shared" si="242"/>
        <v>0.13963251987409175</v>
      </c>
      <c r="X1008" s="13">
        <f t="shared" si="243"/>
        <v>6.1917044734545179E-3</v>
      </c>
      <c r="Y1008" s="13">
        <f t="shared" si="244"/>
        <v>0.13344081540063724</v>
      </c>
      <c r="AB1008" s="39"/>
      <c r="AC1008" s="39"/>
    </row>
    <row r="1009" spans="1:29">
      <c r="A1009" s="60">
        <v>1954.04</v>
      </c>
      <c r="B1009" s="61">
        <f t="shared" si="245"/>
        <v>1954</v>
      </c>
      <c r="C1009" s="61">
        <v>4</v>
      </c>
      <c r="D1009" s="59">
        <f t="shared" si="246"/>
        <v>19815</v>
      </c>
      <c r="E1009" s="26">
        <v>27.63</v>
      </c>
      <c r="F1009" s="24">
        <v>1.46333</v>
      </c>
      <c r="G1009" s="26">
        <v>2.5733299999999999</v>
      </c>
      <c r="H1009" s="26">
        <v>26.8</v>
      </c>
      <c r="I1009" s="24">
        <f t="shared" si="247"/>
        <v>1954.291666666591</v>
      </c>
      <c r="J1009" s="15">
        <v>2.29</v>
      </c>
      <c r="K1009" s="24">
        <f t="shared" si="237"/>
        <v>324.19887313432838</v>
      </c>
      <c r="L1009" s="24">
        <f t="shared" si="238"/>
        <v>17.170102679104481</v>
      </c>
      <c r="M1009" s="23">
        <f t="shared" si="248"/>
        <v>27931.415143737402</v>
      </c>
      <c r="N1009" s="24">
        <f t="shared" si="239"/>
        <v>30.194378798507465</v>
      </c>
      <c r="O1009" s="23">
        <f t="shared" si="240"/>
        <v>2601.4024079563433</v>
      </c>
      <c r="P1009" s="42">
        <f t="shared" si="234"/>
        <v>12.907868184060927</v>
      </c>
      <c r="Q1009" s="25"/>
      <c r="R1009" s="41">
        <f t="shared" si="235"/>
        <v>16.603059291869464</v>
      </c>
      <c r="S1009" s="41"/>
      <c r="T1009" s="40">
        <f t="shared" si="236"/>
        <v>9.8113505602729773E-2</v>
      </c>
      <c r="U1009" s="15">
        <f t="shared" si="241"/>
        <v>0.99484451366747939</v>
      </c>
      <c r="V1009" s="15">
        <f t="shared" si="249"/>
        <v>11.380689494195362</v>
      </c>
      <c r="W1009" s="13">
        <f t="shared" si="242"/>
        <v>0.13616865242085341</v>
      </c>
      <c r="X1009" s="13">
        <f t="shared" si="243"/>
        <v>5.181458023079788E-3</v>
      </c>
      <c r="Y1009" s="13">
        <f t="shared" si="244"/>
        <v>0.13098719439777362</v>
      </c>
      <c r="AB1009" s="39"/>
      <c r="AC1009" s="39"/>
    </row>
    <row r="1010" spans="1:29">
      <c r="A1010" s="60">
        <v>1954.05</v>
      </c>
      <c r="B1010" s="61">
        <f t="shared" si="245"/>
        <v>1954</v>
      </c>
      <c r="C1010" s="61">
        <v>5</v>
      </c>
      <c r="D1010" s="59">
        <f t="shared" si="246"/>
        <v>19845</v>
      </c>
      <c r="E1010" s="26">
        <v>28.73</v>
      </c>
      <c r="F1010" s="24">
        <v>1.4566699999999999</v>
      </c>
      <c r="G1010" s="26">
        <v>2.59667</v>
      </c>
      <c r="H1010" s="26">
        <v>26.9</v>
      </c>
      <c r="I1010" s="24">
        <f t="shared" si="247"/>
        <v>1954.3749999999243</v>
      </c>
      <c r="J1010" s="15">
        <v>2.37</v>
      </c>
      <c r="K1010" s="24">
        <f t="shared" si="237"/>
        <v>335.85263197026029</v>
      </c>
      <c r="L1010" s="24">
        <f t="shared" si="238"/>
        <v>17.028418148698886</v>
      </c>
      <c r="M1010" s="23">
        <f t="shared" si="248"/>
        <v>29057.704152334576</v>
      </c>
      <c r="N1010" s="24">
        <f t="shared" si="239"/>
        <v>30.354975769516734</v>
      </c>
      <c r="O1010" s="23">
        <f t="shared" si="240"/>
        <v>2626.2885012614906</v>
      </c>
      <c r="P1010" s="42">
        <f t="shared" si="234"/>
        <v>13.312042238025873</v>
      </c>
      <c r="Q1010" s="25"/>
      <c r="R1010" s="41">
        <f t="shared" si="235"/>
        <v>17.121370897689342</v>
      </c>
      <c r="S1010" s="41"/>
      <c r="T1010" s="40">
        <f t="shared" si="236"/>
        <v>9.5350061653182785E-2</v>
      </c>
      <c r="U1010" s="15">
        <f t="shared" si="241"/>
        <v>1.0010924459392456</v>
      </c>
      <c r="V1010" s="15">
        <f t="shared" si="249"/>
        <v>11.279927224365446</v>
      </c>
      <c r="W1010" s="13">
        <f t="shared" si="242"/>
        <v>0.1330615437683671</v>
      </c>
      <c r="X1010" s="13">
        <f t="shared" si="243"/>
        <v>6.6732828210043227E-3</v>
      </c>
      <c r="Y1010" s="13">
        <f t="shared" si="244"/>
        <v>0.12638826094736277</v>
      </c>
      <c r="AB1010" s="39"/>
      <c r="AC1010" s="39"/>
    </row>
    <row r="1011" spans="1:29">
      <c r="A1011" s="60">
        <v>1954.06</v>
      </c>
      <c r="B1011" s="61">
        <f t="shared" si="245"/>
        <v>1954</v>
      </c>
      <c r="C1011" s="61">
        <v>6</v>
      </c>
      <c r="D1011" s="59">
        <f t="shared" si="246"/>
        <v>19876</v>
      </c>
      <c r="E1011" s="26">
        <v>28.96</v>
      </c>
      <c r="F1011" s="24">
        <v>1.45</v>
      </c>
      <c r="G1011" s="26">
        <v>2.62</v>
      </c>
      <c r="H1011" s="26">
        <v>26.9</v>
      </c>
      <c r="I1011" s="24">
        <f t="shared" si="247"/>
        <v>1954.4583333332575</v>
      </c>
      <c r="J1011" s="15">
        <v>2.38</v>
      </c>
      <c r="K1011" s="24">
        <f t="shared" si="237"/>
        <v>338.54132342007443</v>
      </c>
      <c r="L1011" s="24">
        <f t="shared" si="238"/>
        <v>16.950446096654279</v>
      </c>
      <c r="M1011" s="23">
        <f t="shared" si="248"/>
        <v>29412.539210001734</v>
      </c>
      <c r="N1011" s="24">
        <f t="shared" si="239"/>
        <v>30.627702602230492</v>
      </c>
      <c r="O1011" s="23">
        <f t="shared" si="240"/>
        <v>2660.9410473136932</v>
      </c>
      <c r="P1011" s="42">
        <f t="shared" si="234"/>
        <v>13.357885903659016</v>
      </c>
      <c r="Q1011" s="25"/>
      <c r="R1011" s="41">
        <f t="shared" si="235"/>
        <v>17.178043503737335</v>
      </c>
      <c r="S1011" s="41"/>
      <c r="T1011" s="40">
        <f t="shared" si="236"/>
        <v>9.4397589195516676E-2</v>
      </c>
      <c r="U1011" s="15">
        <f t="shared" si="241"/>
        <v>1.009070925747481</v>
      </c>
      <c r="V1011" s="15">
        <f t="shared" si="249"/>
        <v>11.29224993505669</v>
      </c>
      <c r="W1011" s="13">
        <f t="shared" si="242"/>
        <v>0.13092615266016616</v>
      </c>
      <c r="X1011" s="13">
        <f t="shared" si="243"/>
        <v>6.8336353745208633E-3</v>
      </c>
      <c r="Y1011" s="13">
        <f t="shared" si="244"/>
        <v>0.1240925172856453</v>
      </c>
      <c r="AB1011" s="39"/>
      <c r="AC1011" s="39"/>
    </row>
    <row r="1012" spans="1:29">
      <c r="A1012" s="60">
        <v>1954.07</v>
      </c>
      <c r="B1012" s="61">
        <f t="shared" si="245"/>
        <v>1954</v>
      </c>
      <c r="C1012" s="61">
        <v>7</v>
      </c>
      <c r="D1012" s="59">
        <f t="shared" si="246"/>
        <v>19906</v>
      </c>
      <c r="E1012" s="26">
        <v>30.13</v>
      </c>
      <c r="F1012" s="24">
        <v>1.4566699999999999</v>
      </c>
      <c r="G1012" s="26">
        <v>2.6233300000000002</v>
      </c>
      <c r="H1012" s="26">
        <v>26.9</v>
      </c>
      <c r="I1012" s="24">
        <f t="shared" si="247"/>
        <v>1954.5416666665908</v>
      </c>
      <c r="J1012" s="15">
        <v>2.2999999999999998</v>
      </c>
      <c r="K1012" s="24">
        <f t="shared" si="237"/>
        <v>352.21857992565054</v>
      </c>
      <c r="L1012" s="24">
        <f t="shared" si="238"/>
        <v>17.028418148698886</v>
      </c>
      <c r="M1012" s="23">
        <f t="shared" si="248"/>
        <v>30724.10808085652</v>
      </c>
      <c r="N1012" s="24">
        <f t="shared" si="239"/>
        <v>30.666630178438666</v>
      </c>
      <c r="O1012" s="23">
        <f t="shared" si="240"/>
        <v>2675.0572337123581</v>
      </c>
      <c r="P1012" s="42">
        <f t="shared" si="234"/>
        <v>13.833009564245337</v>
      </c>
      <c r="Q1012" s="25"/>
      <c r="R1012" s="41">
        <f t="shared" si="235"/>
        <v>17.784289655101258</v>
      </c>
      <c r="S1012" s="41"/>
      <c r="T1012" s="40">
        <f t="shared" si="236"/>
        <v>9.2035333094363486E-2</v>
      </c>
      <c r="U1012" s="15">
        <f t="shared" si="241"/>
        <v>0.99661625986110247</v>
      </c>
      <c r="V1012" s="15">
        <f t="shared" si="249"/>
        <v>11.394681095739587</v>
      </c>
      <c r="W1012" s="13">
        <f t="shared" si="242"/>
        <v>0.13002389703673378</v>
      </c>
      <c r="X1012" s="13">
        <f t="shared" si="243"/>
        <v>5.7872766306619194E-3</v>
      </c>
      <c r="Y1012" s="13">
        <f t="shared" si="244"/>
        <v>0.12423662040607186</v>
      </c>
      <c r="AB1012" s="39"/>
      <c r="AC1012" s="39"/>
    </row>
    <row r="1013" spans="1:29">
      <c r="A1013" s="60">
        <v>1954.08</v>
      </c>
      <c r="B1013" s="61">
        <f t="shared" si="245"/>
        <v>1954</v>
      </c>
      <c r="C1013" s="61">
        <v>8</v>
      </c>
      <c r="D1013" s="59">
        <f t="shared" si="246"/>
        <v>19937</v>
      </c>
      <c r="E1013" s="26">
        <v>30.73</v>
      </c>
      <c r="F1013" s="24">
        <v>1.46333</v>
      </c>
      <c r="G1013" s="26">
        <v>2.6266699999999998</v>
      </c>
      <c r="H1013" s="26">
        <v>26.9</v>
      </c>
      <c r="I1013" s="24">
        <f t="shared" si="247"/>
        <v>1954.6249999999241</v>
      </c>
      <c r="J1013" s="15">
        <v>2.36</v>
      </c>
      <c r="K1013" s="24">
        <f t="shared" si="237"/>
        <v>359.23255762081789</v>
      </c>
      <c r="L1013" s="24">
        <f t="shared" si="238"/>
        <v>17.106273301115245</v>
      </c>
      <c r="M1013" s="23">
        <f t="shared" si="248"/>
        <v>31460.28765619707</v>
      </c>
      <c r="N1013" s="24">
        <f t="shared" si="239"/>
        <v>30.705674654275096</v>
      </c>
      <c r="O1013" s="23">
        <f t="shared" si="240"/>
        <v>2689.0918899415278</v>
      </c>
      <c r="P1013" s="42">
        <f t="shared" si="234"/>
        <v>14.042112347320588</v>
      </c>
      <c r="Q1013" s="25"/>
      <c r="R1013" s="41">
        <f t="shared" si="235"/>
        <v>18.047877301272553</v>
      </c>
      <c r="S1013" s="41"/>
      <c r="T1013" s="40">
        <f t="shared" si="236"/>
        <v>9.0358841377315147E-2</v>
      </c>
      <c r="U1013" s="15">
        <f t="shared" si="241"/>
        <v>1.000201558545158</v>
      </c>
      <c r="V1013" s="15">
        <f t="shared" si="249"/>
        <v>11.356124455945997</v>
      </c>
      <c r="W1013" s="13">
        <f t="shared" si="242"/>
        <v>0.12632687789695618</v>
      </c>
      <c r="X1013" s="13">
        <f t="shared" si="243"/>
        <v>6.8031997725062077E-3</v>
      </c>
      <c r="Y1013" s="13">
        <f t="shared" si="244"/>
        <v>0.11952367812444997</v>
      </c>
      <c r="AB1013" s="39"/>
      <c r="AC1013" s="39"/>
    </row>
    <row r="1014" spans="1:29">
      <c r="A1014" s="60">
        <v>1954.09</v>
      </c>
      <c r="B1014" s="61">
        <f t="shared" si="245"/>
        <v>1954</v>
      </c>
      <c r="C1014" s="61">
        <v>9</v>
      </c>
      <c r="D1014" s="59">
        <f t="shared" si="246"/>
        <v>19968</v>
      </c>
      <c r="E1014" s="26">
        <v>31.45</v>
      </c>
      <c r="F1014" s="24">
        <v>1.47</v>
      </c>
      <c r="G1014" s="26">
        <v>2.63</v>
      </c>
      <c r="H1014" s="26">
        <v>26.8</v>
      </c>
      <c r="I1014" s="24">
        <f t="shared" si="247"/>
        <v>1954.7083333332573</v>
      </c>
      <c r="J1014" s="15">
        <v>2.38</v>
      </c>
      <c r="K1014" s="24">
        <f t="shared" si="237"/>
        <v>369.02115671641798</v>
      </c>
      <c r="L1014" s="24">
        <f t="shared" si="238"/>
        <v>17.248365671641793</v>
      </c>
      <c r="M1014" s="23">
        <f t="shared" si="248"/>
        <v>32443.416870431545</v>
      </c>
      <c r="N1014" s="24">
        <f t="shared" si="239"/>
        <v>30.859320895522387</v>
      </c>
      <c r="O1014" s="23">
        <f t="shared" si="240"/>
        <v>2713.0742883699504</v>
      </c>
      <c r="P1014" s="42">
        <f t="shared" si="234"/>
        <v>14.356474143296991</v>
      </c>
      <c r="Q1014" s="25"/>
      <c r="R1014" s="41">
        <f t="shared" si="235"/>
        <v>18.445764153358343</v>
      </c>
      <c r="S1014" s="41"/>
      <c r="T1014" s="40">
        <f t="shared" si="236"/>
        <v>8.8211182770912083E-2</v>
      </c>
      <c r="U1014" s="15">
        <f t="shared" si="241"/>
        <v>0.99758112711171998</v>
      </c>
      <c r="V1014" s="15">
        <f t="shared" si="249"/>
        <v>11.400795519347097</v>
      </c>
      <c r="W1014" s="13">
        <f t="shared" si="242"/>
        <v>0.12469394530903166</v>
      </c>
      <c r="X1014" s="13">
        <f t="shared" si="243"/>
        <v>6.3534200248591688E-3</v>
      </c>
      <c r="Y1014" s="13">
        <f t="shared" si="244"/>
        <v>0.11834052528417249</v>
      </c>
      <c r="AB1014" s="39"/>
      <c r="AC1014" s="39"/>
    </row>
    <row r="1015" spans="1:29">
      <c r="A1015" s="60">
        <v>1954.1</v>
      </c>
      <c r="B1015" s="61">
        <f t="shared" si="245"/>
        <v>1954</v>
      </c>
      <c r="C1015" s="61">
        <v>10</v>
      </c>
      <c r="D1015" s="59">
        <f t="shared" si="246"/>
        <v>19998</v>
      </c>
      <c r="E1015" s="26">
        <v>32.18</v>
      </c>
      <c r="F1015" s="24">
        <v>1.49333</v>
      </c>
      <c r="G1015" s="26">
        <v>2.6766700000000001</v>
      </c>
      <c r="H1015" s="26">
        <v>26.8</v>
      </c>
      <c r="I1015" s="24">
        <f t="shared" si="247"/>
        <v>1954.7916666665906</v>
      </c>
      <c r="J1015" s="15">
        <v>2.4300000000000002</v>
      </c>
      <c r="K1015" s="24">
        <f t="shared" si="237"/>
        <v>377.5866716417911</v>
      </c>
      <c r="L1015" s="24">
        <f t="shared" si="238"/>
        <v>17.522110141791046</v>
      </c>
      <c r="M1015" s="23">
        <f t="shared" si="248"/>
        <v>33324.850520405322</v>
      </c>
      <c r="N1015" s="24">
        <f t="shared" si="239"/>
        <v>31.406927171641797</v>
      </c>
      <c r="O1015" s="23">
        <f t="shared" si="240"/>
        <v>2771.8964463161378</v>
      </c>
      <c r="P1015" s="42">
        <f t="shared" si="234"/>
        <v>14.619231935730577</v>
      </c>
      <c r="Q1015" s="25"/>
      <c r="R1015" s="41">
        <f t="shared" si="235"/>
        <v>18.776965474104724</v>
      </c>
      <c r="S1015" s="41"/>
      <c r="T1015" s="40">
        <f t="shared" si="236"/>
        <v>8.6459243521718299E-2</v>
      </c>
      <c r="U1015" s="15">
        <f t="shared" si="241"/>
        <v>0.99763332319824494</v>
      </c>
      <c r="V1015" s="15">
        <f t="shared" si="249"/>
        <v>11.373218444160525</v>
      </c>
      <c r="W1015" s="13">
        <f t="shared" si="242"/>
        <v>0.12387592370939693</v>
      </c>
      <c r="X1015" s="13">
        <f t="shared" si="243"/>
        <v>7.0302032567628459E-3</v>
      </c>
      <c r="Y1015" s="13">
        <f t="shared" si="244"/>
        <v>0.11684572045263408</v>
      </c>
      <c r="AB1015" s="39"/>
      <c r="AC1015" s="39"/>
    </row>
    <row r="1016" spans="1:29">
      <c r="A1016" s="60">
        <v>1954.11</v>
      </c>
      <c r="B1016" s="61">
        <f t="shared" si="245"/>
        <v>1954</v>
      </c>
      <c r="C1016" s="61">
        <v>11</v>
      </c>
      <c r="D1016" s="59">
        <f t="shared" si="246"/>
        <v>20029</v>
      </c>
      <c r="E1016" s="26">
        <v>33.44</v>
      </c>
      <c r="F1016" s="24">
        <v>1.51667</v>
      </c>
      <c r="G1016" s="26">
        <v>2.7233299999999998</v>
      </c>
      <c r="H1016" s="26">
        <v>26.8</v>
      </c>
      <c r="I1016" s="24">
        <f t="shared" si="247"/>
        <v>1954.8749999999238</v>
      </c>
      <c r="J1016" s="15">
        <v>2.48</v>
      </c>
      <c r="K1016" s="24">
        <f t="shared" si="237"/>
        <v>392.37098507462684</v>
      </c>
      <c r="L1016" s="24">
        <f t="shared" si="238"/>
        <v>17.795971947761196</v>
      </c>
      <c r="M1016" s="23">
        <f t="shared" si="248"/>
        <v>34760.56250742446</v>
      </c>
      <c r="N1016" s="24">
        <f t="shared" si="239"/>
        <v>31.954416111940297</v>
      </c>
      <c r="O1016" s="23">
        <f t="shared" si="240"/>
        <v>2830.8756786287158</v>
      </c>
      <c r="P1016" s="42">
        <f t="shared" si="234"/>
        <v>15.117311697434399</v>
      </c>
      <c r="Q1016" s="25"/>
      <c r="R1016" s="41">
        <f t="shared" si="235"/>
        <v>19.407607457588711</v>
      </c>
      <c r="S1016" s="41"/>
      <c r="T1016" s="40">
        <f t="shared" si="236"/>
        <v>8.3705524492971514E-2</v>
      </c>
      <c r="U1016" s="15">
        <f t="shared" si="241"/>
        <v>0.99943544122648431</v>
      </c>
      <c r="V1016" s="15">
        <f t="shared" si="249"/>
        <v>11.346301711907437</v>
      </c>
      <c r="W1016" s="13">
        <f t="shared" si="242"/>
        <v>0.11983219797869671</v>
      </c>
      <c r="X1016" s="13">
        <f t="shared" si="243"/>
        <v>7.6220588080992968E-3</v>
      </c>
      <c r="Y1016" s="13">
        <f t="shared" si="244"/>
        <v>0.11221013917059741</v>
      </c>
      <c r="AB1016" s="39"/>
      <c r="AC1016" s="39"/>
    </row>
    <row r="1017" spans="1:29">
      <c r="A1017" s="60">
        <v>1954.12</v>
      </c>
      <c r="B1017" s="61">
        <f t="shared" si="245"/>
        <v>1954</v>
      </c>
      <c r="C1017" s="61">
        <v>12</v>
      </c>
      <c r="D1017" s="59">
        <f t="shared" si="246"/>
        <v>20059</v>
      </c>
      <c r="E1017" s="26">
        <v>34.97</v>
      </c>
      <c r="F1017" s="24">
        <v>1.54</v>
      </c>
      <c r="G1017" s="26">
        <v>2.77</v>
      </c>
      <c r="H1017" s="26">
        <v>26.7</v>
      </c>
      <c r="I1017" s="24">
        <f t="shared" si="247"/>
        <v>1954.9583333332571</v>
      </c>
      <c r="J1017" s="15">
        <v>2.5099999999999998</v>
      </c>
      <c r="K1017" s="24">
        <f t="shared" si="237"/>
        <v>411.86015730337084</v>
      </c>
      <c r="L1017" s="24">
        <f t="shared" si="238"/>
        <v>18.137393258426968</v>
      </c>
      <c r="M1017" s="23">
        <f t="shared" si="248"/>
        <v>36621.029896494569</v>
      </c>
      <c r="N1017" s="24">
        <f t="shared" si="239"/>
        <v>32.623752808988769</v>
      </c>
      <c r="O1017" s="23">
        <f t="shared" si="240"/>
        <v>2900.7793197966816</v>
      </c>
      <c r="P1017" s="42">
        <f t="shared" si="234"/>
        <v>15.7890620023271</v>
      </c>
      <c r="Q1017" s="25"/>
      <c r="R1017" s="41">
        <f t="shared" si="235"/>
        <v>20.257529192442501</v>
      </c>
      <c r="S1017" s="41"/>
      <c r="T1017" s="40">
        <f t="shared" si="236"/>
        <v>7.9614728670576632E-2</v>
      </c>
      <c r="U1017" s="15">
        <f t="shared" si="241"/>
        <v>0.99336274347021081</v>
      </c>
      <c r="V1017" s="15">
        <f t="shared" si="249"/>
        <v>11.382367578544489</v>
      </c>
      <c r="W1017" s="13">
        <f t="shared" si="242"/>
        <v>0.11233940716168989</v>
      </c>
      <c r="X1017" s="13">
        <f t="shared" si="243"/>
        <v>7.4056611182429233E-3</v>
      </c>
      <c r="Y1017" s="13">
        <f t="shared" si="244"/>
        <v>0.10493374604344696</v>
      </c>
      <c r="AB1017" s="39"/>
      <c r="AC1017" s="39"/>
    </row>
    <row r="1018" spans="1:29">
      <c r="A1018" s="60">
        <v>1955.01</v>
      </c>
      <c r="B1018" s="61">
        <f t="shared" si="245"/>
        <v>1955</v>
      </c>
      <c r="C1018" s="61">
        <v>1</v>
      </c>
      <c r="D1018" s="59">
        <f t="shared" si="246"/>
        <v>20090</v>
      </c>
      <c r="E1018" s="26">
        <v>35.6</v>
      </c>
      <c r="F1018" s="24">
        <v>1.54667</v>
      </c>
      <c r="G1018" s="26">
        <v>2.8333300000000001</v>
      </c>
      <c r="H1018" s="26">
        <v>26.7</v>
      </c>
      <c r="I1018" s="24">
        <f t="shared" si="247"/>
        <v>1955.0416666665903</v>
      </c>
      <c r="J1018" s="15">
        <v>2.61</v>
      </c>
      <c r="K1018" s="24">
        <f t="shared" si="237"/>
        <v>419.28000000000009</v>
      </c>
      <c r="L1018" s="24">
        <f t="shared" si="238"/>
        <v>18.215949370786522</v>
      </c>
      <c r="M1018" s="23">
        <f t="shared" si="248"/>
        <v>37415.748308294002</v>
      </c>
      <c r="N1018" s="24">
        <f t="shared" si="239"/>
        <v>33.369623662921356</v>
      </c>
      <c r="O1018" s="23">
        <f t="shared" si="240"/>
        <v>2977.8416335488387</v>
      </c>
      <c r="P1018" s="42">
        <f t="shared" si="234"/>
        <v>15.99078106296985</v>
      </c>
      <c r="Q1018" s="25"/>
      <c r="R1018" s="41">
        <f t="shared" si="235"/>
        <v>20.501927865048525</v>
      </c>
      <c r="S1018" s="41"/>
      <c r="T1018" s="40">
        <f t="shared" si="236"/>
        <v>7.7815776226365638E-2</v>
      </c>
      <c r="U1018" s="15">
        <f t="shared" si="241"/>
        <v>0.99869009255840091</v>
      </c>
      <c r="V1018" s="15">
        <f t="shared" si="249"/>
        <v>11.306819885009334</v>
      </c>
      <c r="W1018" s="13">
        <f t="shared" si="242"/>
        <v>0.11304757223665529</v>
      </c>
      <c r="X1018" s="13">
        <f t="shared" si="243"/>
        <v>8.3458926376729359E-3</v>
      </c>
      <c r="Y1018" s="13">
        <f t="shared" si="244"/>
        <v>0.10470167959898236</v>
      </c>
      <c r="AB1018" s="39"/>
      <c r="AC1018" s="39"/>
    </row>
    <row r="1019" spans="1:29">
      <c r="A1019" s="60">
        <v>1955.02</v>
      </c>
      <c r="B1019" s="61">
        <f t="shared" si="245"/>
        <v>1955</v>
      </c>
      <c r="C1019" s="61">
        <v>2</v>
      </c>
      <c r="D1019" s="59">
        <f t="shared" si="246"/>
        <v>20121</v>
      </c>
      <c r="E1019" s="26">
        <v>36.79</v>
      </c>
      <c r="F1019" s="24">
        <v>1.5533300000000001</v>
      </c>
      <c r="G1019" s="26">
        <v>2.8966699999999999</v>
      </c>
      <c r="H1019" s="26">
        <v>26.7</v>
      </c>
      <c r="I1019" s="24">
        <f t="shared" si="247"/>
        <v>1955.1249999999236</v>
      </c>
      <c r="J1019" s="15">
        <v>2.65</v>
      </c>
      <c r="K1019" s="24">
        <f t="shared" si="237"/>
        <v>433.29525842696631</v>
      </c>
      <c r="L1019" s="24">
        <f t="shared" si="238"/>
        <v>18.294387707865173</v>
      </c>
      <c r="M1019" s="23">
        <f t="shared" si="248"/>
        <v>38802.489624216658</v>
      </c>
      <c r="N1019" s="24">
        <f t="shared" si="239"/>
        <v>34.115612292134834</v>
      </c>
      <c r="O1019" s="23">
        <f t="shared" si="240"/>
        <v>3055.1238820271724</v>
      </c>
      <c r="P1019" s="42">
        <f t="shared" si="234"/>
        <v>16.437728215987132</v>
      </c>
      <c r="Q1019" s="25"/>
      <c r="R1019" s="41">
        <f t="shared" si="235"/>
        <v>21.056961301473912</v>
      </c>
      <c r="S1019" s="41"/>
      <c r="T1019" s="40">
        <f t="shared" si="236"/>
        <v>7.5715401259660753E-2</v>
      </c>
      <c r="U1019" s="15">
        <f t="shared" si="241"/>
        <v>0.99959839144156226</v>
      </c>
      <c r="V1019" s="15">
        <f t="shared" si="249"/>
        <v>11.29200899750114</v>
      </c>
      <c r="W1019" s="13">
        <f t="shared" si="242"/>
        <v>0.11008265498545389</v>
      </c>
      <c r="X1019" s="13">
        <f t="shared" si="243"/>
        <v>8.6667566750175951E-3</v>
      </c>
      <c r="Y1019" s="13">
        <f t="shared" si="244"/>
        <v>0.10141589831043629</v>
      </c>
      <c r="AB1019" s="39"/>
      <c r="AC1019" s="39"/>
    </row>
    <row r="1020" spans="1:29">
      <c r="A1020" s="60">
        <v>1955.03</v>
      </c>
      <c r="B1020" s="61">
        <f t="shared" si="245"/>
        <v>1955</v>
      </c>
      <c r="C1020" s="61">
        <v>3</v>
      </c>
      <c r="D1020" s="59">
        <f t="shared" si="246"/>
        <v>20149</v>
      </c>
      <c r="E1020" s="26">
        <v>36.5</v>
      </c>
      <c r="F1020" s="24">
        <v>1.56</v>
      </c>
      <c r="G1020" s="26">
        <v>2.96</v>
      </c>
      <c r="H1020" s="26">
        <v>26.7</v>
      </c>
      <c r="I1020" s="24">
        <f t="shared" si="247"/>
        <v>1955.2083333332569</v>
      </c>
      <c r="J1020" s="15">
        <v>2.68</v>
      </c>
      <c r="K1020" s="24">
        <f t="shared" si="237"/>
        <v>429.87977528089891</v>
      </c>
      <c r="L1020" s="24">
        <f t="shared" si="238"/>
        <v>18.372943820224723</v>
      </c>
      <c r="M1020" s="23">
        <f t="shared" si="248"/>
        <v>38633.73729097734</v>
      </c>
      <c r="N1020" s="24">
        <f t="shared" si="239"/>
        <v>34.861483146067421</v>
      </c>
      <c r="O1020" s="23">
        <f t="shared" si="240"/>
        <v>3133.0373255148752</v>
      </c>
      <c r="P1020" s="42">
        <f t="shared" si="234"/>
        <v>16.21928294553781</v>
      </c>
      <c r="Q1020" s="25"/>
      <c r="R1020" s="41">
        <f t="shared" si="235"/>
        <v>20.759297152464626</v>
      </c>
      <c r="S1020" s="41"/>
      <c r="T1020" s="40">
        <f t="shared" si="236"/>
        <v>7.6234750774021545E-2</v>
      </c>
      <c r="U1020" s="15">
        <f t="shared" si="241"/>
        <v>0.99616375739851437</v>
      </c>
      <c r="V1020" s="15">
        <f t="shared" si="249"/>
        <v>11.287474030045788</v>
      </c>
      <c r="W1020" s="13">
        <f t="shared" si="242"/>
        <v>0.11058503395113006</v>
      </c>
      <c r="X1020" s="13">
        <f t="shared" si="243"/>
        <v>8.7377572076596799E-3</v>
      </c>
      <c r="Y1020" s="13">
        <f t="shared" si="244"/>
        <v>0.10184727674347038</v>
      </c>
      <c r="AB1020" s="39"/>
      <c r="AC1020" s="39"/>
    </row>
    <row r="1021" spans="1:29">
      <c r="A1021" s="60">
        <v>1955.04</v>
      </c>
      <c r="B1021" s="61">
        <f t="shared" si="245"/>
        <v>1955</v>
      </c>
      <c r="C1021" s="61">
        <v>4</v>
      </c>
      <c r="D1021" s="59">
        <f t="shared" si="246"/>
        <v>20180</v>
      </c>
      <c r="E1021" s="26">
        <v>37.76</v>
      </c>
      <c r="F1021" s="24">
        <v>1.5633300000000001</v>
      </c>
      <c r="G1021" s="26">
        <v>3.0466700000000002</v>
      </c>
      <c r="H1021" s="26">
        <v>26.7</v>
      </c>
      <c r="I1021" s="24">
        <f t="shared" si="247"/>
        <v>1955.2916666665901</v>
      </c>
      <c r="J1021" s="15">
        <v>2.75</v>
      </c>
      <c r="K1021" s="24">
        <f t="shared" si="237"/>
        <v>444.71946067415735</v>
      </c>
      <c r="L1021" s="24">
        <f t="shared" si="238"/>
        <v>18.412162988764049</v>
      </c>
      <c r="M1021" s="23">
        <f t="shared" si="248"/>
        <v>40105.288405951505</v>
      </c>
      <c r="N1021" s="24">
        <f t="shared" si="239"/>
        <v>35.882241505617984</v>
      </c>
      <c r="O1021" s="23">
        <f t="shared" si="240"/>
        <v>3235.8998683199225</v>
      </c>
      <c r="P1021" s="42">
        <f t="shared" si="234"/>
        <v>16.68526662806352</v>
      </c>
      <c r="Q1021" s="25"/>
      <c r="R1021" s="41">
        <f t="shared" si="235"/>
        <v>21.334047746091095</v>
      </c>
      <c r="S1021" s="41"/>
      <c r="T1021" s="40">
        <f t="shared" si="236"/>
        <v>7.3812858775129511E-2</v>
      </c>
      <c r="U1021" s="15">
        <f t="shared" si="241"/>
        <v>1.0014249973563802</v>
      </c>
      <c r="V1021" s="15">
        <f t="shared" si="249"/>
        <v>11.244172541308563</v>
      </c>
      <c r="W1021" s="13">
        <f t="shared" si="242"/>
        <v>0.10780131138207505</v>
      </c>
      <c r="X1021" s="13">
        <f t="shared" si="243"/>
        <v>9.2384967241903038E-3</v>
      </c>
      <c r="Y1021" s="13">
        <f t="shared" si="244"/>
        <v>9.8562814657884745E-2</v>
      </c>
      <c r="AB1021" s="39"/>
      <c r="AC1021" s="39"/>
    </row>
    <row r="1022" spans="1:29">
      <c r="A1022" s="60">
        <v>1955.05</v>
      </c>
      <c r="B1022" s="61">
        <f t="shared" si="245"/>
        <v>1955</v>
      </c>
      <c r="C1022" s="61">
        <v>5</v>
      </c>
      <c r="D1022" s="59">
        <f t="shared" si="246"/>
        <v>20210</v>
      </c>
      <c r="E1022" s="26">
        <v>37.6</v>
      </c>
      <c r="F1022" s="24">
        <v>1.56667</v>
      </c>
      <c r="G1022" s="26">
        <v>3.1333299999999999</v>
      </c>
      <c r="H1022" s="26">
        <v>26.7</v>
      </c>
      <c r="I1022" s="24">
        <f t="shared" si="247"/>
        <v>1955.3749999999234</v>
      </c>
      <c r="J1022" s="15">
        <v>2.76</v>
      </c>
      <c r="K1022" s="24">
        <f t="shared" si="237"/>
        <v>442.83505617977534</v>
      </c>
      <c r="L1022" s="24">
        <f t="shared" si="238"/>
        <v>18.451499932584273</v>
      </c>
      <c r="M1022" s="23">
        <f t="shared" si="248"/>
        <v>40074.015450547922</v>
      </c>
      <c r="N1022" s="24">
        <f t="shared" si="239"/>
        <v>36.902882089887648</v>
      </c>
      <c r="O1022" s="23">
        <f t="shared" si="240"/>
        <v>3339.497734884716</v>
      </c>
      <c r="P1022" s="42">
        <f t="shared" si="234"/>
        <v>16.518057827257813</v>
      </c>
      <c r="Q1022" s="25"/>
      <c r="R1022" s="41">
        <f t="shared" si="235"/>
        <v>21.097803794241628</v>
      </c>
      <c r="S1022" s="41"/>
      <c r="T1022" s="40">
        <f t="shared" si="236"/>
        <v>7.3736304846531098E-2</v>
      </c>
      <c r="U1022" s="15">
        <f t="shared" si="241"/>
        <v>1.0005683116212329</v>
      </c>
      <c r="V1022" s="15">
        <f t="shared" si="249"/>
        <v>11.260195457454611</v>
      </c>
      <c r="W1022" s="13">
        <f t="shared" si="242"/>
        <v>0.10979451896887471</v>
      </c>
      <c r="X1022" s="13">
        <f t="shared" si="243"/>
        <v>9.3659566360082547E-3</v>
      </c>
      <c r="Y1022" s="13">
        <f t="shared" si="244"/>
        <v>0.10042856233286646</v>
      </c>
      <c r="AB1022" s="39"/>
      <c r="AC1022" s="39"/>
    </row>
    <row r="1023" spans="1:29">
      <c r="A1023" s="60">
        <v>1955.06</v>
      </c>
      <c r="B1023" s="61">
        <f t="shared" si="245"/>
        <v>1955</v>
      </c>
      <c r="C1023" s="61">
        <v>6</v>
      </c>
      <c r="D1023" s="59">
        <f t="shared" si="246"/>
        <v>20241</v>
      </c>
      <c r="E1023" s="26">
        <v>39.78</v>
      </c>
      <c r="F1023" s="24">
        <v>1.57</v>
      </c>
      <c r="G1023" s="26">
        <v>3.22</v>
      </c>
      <c r="H1023" s="26">
        <v>26.7</v>
      </c>
      <c r="I1023" s="24">
        <f t="shared" si="247"/>
        <v>1955.4583333332566</v>
      </c>
      <c r="J1023" s="15">
        <v>2.78</v>
      </c>
      <c r="K1023" s="24">
        <f t="shared" si="237"/>
        <v>468.51006741573042</v>
      </c>
      <c r="L1023" s="24">
        <f t="shared" si="238"/>
        <v>18.490719101123599</v>
      </c>
      <c r="M1023" s="23">
        <f t="shared" si="248"/>
        <v>42536.897650112849</v>
      </c>
      <c r="N1023" s="24">
        <f t="shared" si="239"/>
        <v>37.92364044943821</v>
      </c>
      <c r="O1023" s="23">
        <f t="shared" si="240"/>
        <v>3443.1576277869126</v>
      </c>
      <c r="P1023" s="42">
        <f t="shared" si="234"/>
        <v>17.370091963405329</v>
      </c>
      <c r="Q1023" s="25"/>
      <c r="R1023" s="41">
        <f t="shared" si="235"/>
        <v>22.157121672370568</v>
      </c>
      <c r="S1023" s="41"/>
      <c r="T1023" s="40">
        <f t="shared" si="236"/>
        <v>6.9410908719140602E-2</v>
      </c>
      <c r="U1023" s="15">
        <f t="shared" si="241"/>
        <v>0.99198567351214673</v>
      </c>
      <c r="V1023" s="15">
        <f t="shared" si="249"/>
        <v>11.266594757390436</v>
      </c>
      <c r="W1023" s="13">
        <f t="shared" si="242"/>
        <v>9.742380931160044E-2</v>
      </c>
      <c r="X1023" s="13">
        <f t="shared" si="243"/>
        <v>9.0212984076607494E-3</v>
      </c>
      <c r="Y1023" s="13">
        <f t="shared" si="244"/>
        <v>8.8402510903939691E-2</v>
      </c>
      <c r="AB1023" s="39"/>
      <c r="AC1023" s="39"/>
    </row>
    <row r="1024" spans="1:29">
      <c r="A1024" s="60">
        <v>1955.07</v>
      </c>
      <c r="B1024" s="61">
        <f t="shared" si="245"/>
        <v>1955</v>
      </c>
      <c r="C1024" s="61">
        <v>7</v>
      </c>
      <c r="D1024" s="59">
        <f t="shared" si="246"/>
        <v>20271</v>
      </c>
      <c r="E1024" s="26">
        <v>42.69</v>
      </c>
      <c r="F1024" s="24">
        <v>1.58667</v>
      </c>
      <c r="G1024" s="26">
        <v>3.2933300000000001</v>
      </c>
      <c r="H1024" s="26">
        <v>26.8</v>
      </c>
      <c r="I1024" s="24">
        <f t="shared" si="247"/>
        <v>1955.5416666665899</v>
      </c>
      <c r="J1024" s="15">
        <v>2.9</v>
      </c>
      <c r="K1024" s="24">
        <f t="shared" si="237"/>
        <v>500.90661940298509</v>
      </c>
      <c r="L1024" s="24">
        <f t="shared" si="238"/>
        <v>18.617322694029852</v>
      </c>
      <c r="M1024" s="23">
        <f t="shared" si="248"/>
        <v>45619.09910608847</v>
      </c>
      <c r="N1024" s="24">
        <f t="shared" si="239"/>
        <v>38.642557902985082</v>
      </c>
      <c r="O1024" s="23">
        <f t="shared" si="240"/>
        <v>3519.2960332409079</v>
      </c>
      <c r="P1024" s="42">
        <f t="shared" si="234"/>
        <v>18.454031906632895</v>
      </c>
      <c r="Q1024" s="25"/>
      <c r="R1024" s="41">
        <f t="shared" si="235"/>
        <v>23.503510201463119</v>
      </c>
      <c r="S1024" s="41"/>
      <c r="T1024" s="40">
        <f t="shared" si="236"/>
        <v>6.5218113524167731E-2</v>
      </c>
      <c r="U1024" s="15">
        <f t="shared" si="241"/>
        <v>0.99641025227630275</v>
      </c>
      <c r="V1024" s="15">
        <f t="shared" si="249"/>
        <v>11.13459797446181</v>
      </c>
      <c r="W1024" s="13">
        <f t="shared" si="242"/>
        <v>8.9887472059402951E-2</v>
      </c>
      <c r="X1024" s="13">
        <f t="shared" si="243"/>
        <v>1.0646514702316257E-2</v>
      </c>
      <c r="Y1024" s="13">
        <f t="shared" si="244"/>
        <v>7.9240957357086694E-2</v>
      </c>
      <c r="AB1024" s="39"/>
      <c r="AC1024" s="39"/>
    </row>
    <row r="1025" spans="1:29">
      <c r="A1025" s="60">
        <v>1955.08</v>
      </c>
      <c r="B1025" s="61">
        <f t="shared" si="245"/>
        <v>1955</v>
      </c>
      <c r="C1025" s="61">
        <v>8</v>
      </c>
      <c r="D1025" s="59">
        <f t="shared" si="246"/>
        <v>20302</v>
      </c>
      <c r="E1025" s="26">
        <v>42.43</v>
      </c>
      <c r="F1025" s="24">
        <v>1.6033299999999999</v>
      </c>
      <c r="G1025" s="26">
        <v>3.3666700000000001</v>
      </c>
      <c r="H1025" s="26">
        <v>26.8</v>
      </c>
      <c r="I1025" s="24">
        <f t="shared" si="247"/>
        <v>1955.6249999999231</v>
      </c>
      <c r="J1025" s="15">
        <v>2.97</v>
      </c>
      <c r="K1025" s="24">
        <f t="shared" si="237"/>
        <v>497.85588805970156</v>
      </c>
      <c r="L1025" s="24">
        <f t="shared" si="238"/>
        <v>18.81280417164179</v>
      </c>
      <c r="M1025" s="23">
        <f t="shared" si="248"/>
        <v>45484.037969520134</v>
      </c>
      <c r="N1025" s="24">
        <f t="shared" si="239"/>
        <v>39.503098813432835</v>
      </c>
      <c r="O1025" s="23">
        <f t="shared" si="240"/>
        <v>3608.9970801518812</v>
      </c>
      <c r="P1025" s="42">
        <f t="shared" si="234"/>
        <v>18.222326463047775</v>
      </c>
      <c r="Q1025" s="25"/>
      <c r="R1025" s="41">
        <f t="shared" si="235"/>
        <v>23.173696654482647</v>
      </c>
      <c r="S1025" s="41"/>
      <c r="T1025" s="40">
        <f t="shared" si="236"/>
        <v>6.5207148308589646E-2</v>
      </c>
      <c r="U1025" s="15">
        <f t="shared" si="241"/>
        <v>1.002475</v>
      </c>
      <c r="V1025" s="15">
        <f t="shared" si="249"/>
        <v>11.094627576728701</v>
      </c>
      <c r="W1025" s="13">
        <f t="shared" si="242"/>
        <v>9.2500396231943283E-2</v>
      </c>
      <c r="X1025" s="13">
        <f t="shared" si="243"/>
        <v>1.0955395425943149E-2</v>
      </c>
      <c r="Y1025" s="13">
        <f t="shared" si="244"/>
        <v>8.1545000806000134E-2</v>
      </c>
      <c r="AB1025" s="39"/>
      <c r="AC1025" s="39"/>
    </row>
    <row r="1026" spans="1:29">
      <c r="A1026" s="60">
        <v>1955.09</v>
      </c>
      <c r="B1026" s="61">
        <f t="shared" si="245"/>
        <v>1955</v>
      </c>
      <c r="C1026" s="61">
        <v>9</v>
      </c>
      <c r="D1026" s="59">
        <f t="shared" si="246"/>
        <v>20333</v>
      </c>
      <c r="E1026" s="26">
        <v>44.34</v>
      </c>
      <c r="F1026" s="24">
        <v>1.62</v>
      </c>
      <c r="G1026" s="26">
        <v>3.44</v>
      </c>
      <c r="H1026" s="26">
        <v>26.9</v>
      </c>
      <c r="I1026" s="24">
        <f t="shared" si="247"/>
        <v>1955.7083333332564</v>
      </c>
      <c r="J1026" s="15">
        <v>2.97</v>
      </c>
      <c r="K1026" s="24">
        <f t="shared" si="237"/>
        <v>518.33295167286258</v>
      </c>
      <c r="L1026" s="24">
        <f t="shared" si="238"/>
        <v>18.937739776951677</v>
      </c>
      <c r="M1026" s="23">
        <f t="shared" si="248"/>
        <v>47498.998461502859</v>
      </c>
      <c r="N1026" s="24">
        <f t="shared" si="239"/>
        <v>40.21347211895911</v>
      </c>
      <c r="O1026" s="23">
        <f t="shared" si="240"/>
        <v>3685.0824246181737</v>
      </c>
      <c r="P1026" s="42">
        <f t="shared" ref="P1026:P1089" si="250">K1026/AVERAGE(N906:N1025)</f>
        <v>18.843960654261334</v>
      </c>
      <c r="Q1026" s="25"/>
      <c r="R1026" s="41">
        <f t="shared" ref="R1026:R1089" si="251">M1026/AVERAGE(O906:O1025)</f>
        <v>23.925531307723059</v>
      </c>
      <c r="S1026" s="41"/>
      <c r="T1026" s="40">
        <f t="shared" ref="T1026:T1089" si="252">1/P1026-(J1026/100-(((H1026/H906)^(1/10))-1))</f>
        <v>6.3784234185268199E-2</v>
      </c>
      <c r="U1026" s="15">
        <f t="shared" si="241"/>
        <v>1.0102306128294607</v>
      </c>
      <c r="V1026" s="15">
        <f t="shared" si="249"/>
        <v>11.080740732471881</v>
      </c>
      <c r="W1026" s="13">
        <f t="shared" si="242"/>
        <v>9.1626521139898776E-2</v>
      </c>
      <c r="X1026" s="13">
        <f t="shared" si="243"/>
        <v>1.1113910913920222E-2</v>
      </c>
      <c r="Y1026" s="13">
        <f t="shared" si="244"/>
        <v>8.0512610225978554E-2</v>
      </c>
      <c r="AB1026" s="39"/>
      <c r="AC1026" s="39"/>
    </row>
    <row r="1027" spans="1:29">
      <c r="A1027" s="60">
        <v>1955.1</v>
      </c>
      <c r="B1027" s="61">
        <f t="shared" si="245"/>
        <v>1955</v>
      </c>
      <c r="C1027" s="61">
        <v>10</v>
      </c>
      <c r="D1027" s="59">
        <f t="shared" si="246"/>
        <v>20363</v>
      </c>
      <c r="E1027" s="26">
        <v>42.11</v>
      </c>
      <c r="F1027" s="24">
        <v>1.6266700000000001</v>
      </c>
      <c r="G1027" s="26">
        <v>3.5</v>
      </c>
      <c r="H1027" s="26">
        <v>26.9</v>
      </c>
      <c r="I1027" s="24">
        <f t="shared" si="247"/>
        <v>1955.7916666665897</v>
      </c>
      <c r="J1027" s="15">
        <v>2.88</v>
      </c>
      <c r="K1027" s="24">
        <f t="shared" si="237"/>
        <v>492.26433457249078</v>
      </c>
      <c r="L1027" s="24">
        <f t="shared" si="238"/>
        <v>19.015711828996288</v>
      </c>
      <c r="M1027" s="23">
        <f t="shared" si="248"/>
        <v>45255.335848733266</v>
      </c>
      <c r="N1027" s="24">
        <f t="shared" si="239"/>
        <v>40.914869888475842</v>
      </c>
      <c r="O1027" s="23">
        <f t="shared" si="240"/>
        <v>3761.4266319298608</v>
      </c>
      <c r="P1027" s="42">
        <f t="shared" si="250"/>
        <v>17.772325789386112</v>
      </c>
      <c r="Q1027" s="25"/>
      <c r="R1027" s="41">
        <f t="shared" si="251"/>
        <v>22.532366303323794</v>
      </c>
      <c r="S1027" s="41"/>
      <c r="T1027" s="40">
        <f t="shared" si="252"/>
        <v>6.788408978308566E-2</v>
      </c>
      <c r="U1027" s="15">
        <f t="shared" si="241"/>
        <v>1.0015386747064237</v>
      </c>
      <c r="V1027" s="15">
        <f t="shared" si="249"/>
        <v>11.194103500769437</v>
      </c>
      <c r="W1027" s="13">
        <f t="shared" si="242"/>
        <v>9.9284640370255639E-2</v>
      </c>
      <c r="X1027" s="13">
        <f t="shared" si="243"/>
        <v>9.6397835724992831E-3</v>
      </c>
      <c r="Y1027" s="13">
        <f t="shared" si="244"/>
        <v>8.9644856797756356E-2</v>
      </c>
      <c r="AB1027" s="39"/>
      <c r="AC1027" s="39"/>
    </row>
    <row r="1028" spans="1:29">
      <c r="A1028" s="60">
        <v>1955.11</v>
      </c>
      <c r="B1028" s="61">
        <f t="shared" si="245"/>
        <v>1955</v>
      </c>
      <c r="C1028" s="61">
        <v>11</v>
      </c>
      <c r="D1028" s="59">
        <f t="shared" si="246"/>
        <v>20394</v>
      </c>
      <c r="E1028" s="26">
        <v>44.95</v>
      </c>
      <c r="F1028" s="24">
        <v>1.6333299999999999</v>
      </c>
      <c r="G1028" s="26">
        <v>3.56</v>
      </c>
      <c r="H1028" s="26">
        <v>26.9</v>
      </c>
      <c r="I1028" s="24">
        <f t="shared" si="247"/>
        <v>1955.8749999999229</v>
      </c>
      <c r="J1028" s="15">
        <v>2.89</v>
      </c>
      <c r="K1028" s="24">
        <f t="shared" si="237"/>
        <v>525.4638289962827</v>
      </c>
      <c r="L1028" s="24">
        <f t="shared" si="238"/>
        <v>19.093566981412643</v>
      </c>
      <c r="M1028" s="23">
        <f t="shared" si="248"/>
        <v>48453.742291040398</v>
      </c>
      <c r="N1028" s="24">
        <f t="shared" si="239"/>
        <v>41.616267657992573</v>
      </c>
      <c r="O1028" s="23">
        <f t="shared" si="240"/>
        <v>3837.4932715484715</v>
      </c>
      <c r="P1028" s="42">
        <f t="shared" si="250"/>
        <v>18.835559288273917</v>
      </c>
      <c r="Q1028" s="25"/>
      <c r="R1028" s="41">
        <f t="shared" si="251"/>
        <v>23.841583744997841</v>
      </c>
      <c r="S1028" s="41"/>
      <c r="T1028" s="40">
        <f t="shared" si="252"/>
        <v>6.4607904236347463E-2</v>
      </c>
      <c r="U1028" s="15">
        <f t="shared" si="241"/>
        <v>0.99639906764855823</v>
      </c>
      <c r="V1028" s="15">
        <f t="shared" si="249"/>
        <v>11.21132758468716</v>
      </c>
      <c r="W1028" s="13">
        <f t="shared" si="242"/>
        <v>9.297438519582979E-2</v>
      </c>
      <c r="X1028" s="13">
        <f t="shared" si="243"/>
        <v>9.0414284940998346E-3</v>
      </c>
      <c r="Y1028" s="13">
        <f t="shared" si="244"/>
        <v>8.3932956701729955E-2</v>
      </c>
      <c r="AB1028" s="39"/>
      <c r="AC1028" s="39"/>
    </row>
    <row r="1029" spans="1:29">
      <c r="A1029" s="60">
        <v>1955.12</v>
      </c>
      <c r="B1029" s="61">
        <f t="shared" si="245"/>
        <v>1955</v>
      </c>
      <c r="C1029" s="61">
        <v>12</v>
      </c>
      <c r="D1029" s="59">
        <f t="shared" si="246"/>
        <v>20424</v>
      </c>
      <c r="E1029" s="26">
        <v>45.37</v>
      </c>
      <c r="F1029" s="24">
        <v>1.64</v>
      </c>
      <c r="G1029" s="26">
        <v>3.62</v>
      </c>
      <c r="H1029" s="26">
        <v>26.8</v>
      </c>
      <c r="I1029" s="24">
        <f t="shared" si="247"/>
        <v>1955.9583333332562</v>
      </c>
      <c r="J1029" s="15">
        <v>2.96</v>
      </c>
      <c r="K1029" s="24">
        <f t="shared" si="237"/>
        <v>532.35261940298517</v>
      </c>
      <c r="L1029" s="24">
        <f t="shared" si="238"/>
        <v>19.243074626865674</v>
      </c>
      <c r="M1029" s="23">
        <f t="shared" si="248"/>
        <v>49236.836325798482</v>
      </c>
      <c r="N1029" s="24">
        <f t="shared" si="239"/>
        <v>42.475567164179111</v>
      </c>
      <c r="O1029" s="23">
        <f t="shared" si="240"/>
        <v>3928.5287083841858</v>
      </c>
      <c r="P1029" s="42">
        <f t="shared" si="250"/>
        <v>18.942369035813595</v>
      </c>
      <c r="Q1029" s="25"/>
      <c r="R1029" s="41">
        <f t="shared" si="251"/>
        <v>23.937765745387583</v>
      </c>
      <c r="S1029" s="41"/>
      <c r="T1029" s="40">
        <f t="shared" si="252"/>
        <v>6.2648258086002662E-2</v>
      </c>
      <c r="U1029" s="15">
        <f t="shared" si="241"/>
        <v>1.0076321632439265</v>
      </c>
      <c r="V1029" s="15">
        <f t="shared" si="249"/>
        <v>11.212639025441881</v>
      </c>
      <c r="W1029" s="13">
        <f t="shared" si="242"/>
        <v>9.0650756171307245E-2</v>
      </c>
      <c r="X1029" s="13">
        <f t="shared" si="243"/>
        <v>7.7193888465101335E-3</v>
      </c>
      <c r="Y1029" s="13">
        <f t="shared" si="244"/>
        <v>8.2931367324797112E-2</v>
      </c>
      <c r="AB1029" s="39"/>
      <c r="AC1029" s="39"/>
    </row>
    <row r="1030" spans="1:29">
      <c r="A1030" s="60">
        <v>1956.01</v>
      </c>
      <c r="B1030" s="61">
        <f t="shared" si="245"/>
        <v>1956</v>
      </c>
      <c r="C1030" s="61">
        <v>1</v>
      </c>
      <c r="D1030" s="59">
        <f t="shared" si="246"/>
        <v>20455</v>
      </c>
      <c r="E1030" s="26">
        <v>44.15</v>
      </c>
      <c r="F1030" s="24">
        <v>1.67</v>
      </c>
      <c r="G1030" s="26">
        <v>3.6433300000000002</v>
      </c>
      <c r="H1030" s="26">
        <v>26.8</v>
      </c>
      <c r="I1030" s="24">
        <f t="shared" si="247"/>
        <v>1956.0416666665894</v>
      </c>
      <c r="J1030" s="15">
        <v>2.9</v>
      </c>
      <c r="K1030" s="24">
        <f t="shared" si="237"/>
        <v>518.03764925373139</v>
      </c>
      <c r="L1030" s="24">
        <f t="shared" si="238"/>
        <v>19.595082089552243</v>
      </c>
      <c r="M1030" s="23">
        <f t="shared" si="248"/>
        <v>48063.884729395555</v>
      </c>
      <c r="N1030" s="24">
        <f t="shared" si="239"/>
        <v>42.749311634328357</v>
      </c>
      <c r="O1030" s="23">
        <f t="shared" si="240"/>
        <v>3966.3101506488947</v>
      </c>
      <c r="P1030" s="42">
        <f t="shared" si="250"/>
        <v>18.292585385418914</v>
      </c>
      <c r="Q1030" s="25"/>
      <c r="R1030" s="41">
        <f t="shared" si="251"/>
        <v>23.082459084217543</v>
      </c>
      <c r="S1030" s="41"/>
      <c r="T1030" s="40">
        <f t="shared" si="252"/>
        <v>6.5123509041438432E-2</v>
      </c>
      <c r="U1030" s="15">
        <f t="shared" si="241"/>
        <v>1.0075969184830094</v>
      </c>
      <c r="V1030" s="15">
        <f t="shared" si="249"/>
        <v>11.298215716879273</v>
      </c>
      <c r="W1030" s="13">
        <f t="shared" si="242"/>
        <v>9.5431683360476027E-2</v>
      </c>
      <c r="X1030" s="13">
        <f t="shared" si="243"/>
        <v>7.4202191364101111E-3</v>
      </c>
      <c r="Y1030" s="13">
        <f t="shared" si="244"/>
        <v>8.8011464224065916E-2</v>
      </c>
      <c r="AB1030" s="39"/>
      <c r="AC1030" s="39"/>
    </row>
    <row r="1031" spans="1:29">
      <c r="A1031" s="60">
        <v>1956.02</v>
      </c>
      <c r="B1031" s="61">
        <f t="shared" si="245"/>
        <v>1956</v>
      </c>
      <c r="C1031" s="61">
        <v>2</v>
      </c>
      <c r="D1031" s="59">
        <f t="shared" si="246"/>
        <v>20486</v>
      </c>
      <c r="E1031" s="26">
        <v>44.43</v>
      </c>
      <c r="F1031" s="24">
        <v>1.7</v>
      </c>
      <c r="G1031" s="26">
        <v>3.6666699999999999</v>
      </c>
      <c r="H1031" s="26">
        <v>26.8</v>
      </c>
      <c r="I1031" s="24">
        <f t="shared" si="247"/>
        <v>1956.1249999999227</v>
      </c>
      <c r="J1031" s="15">
        <v>2.84</v>
      </c>
      <c r="K1031" s="24">
        <f t="shared" si="237"/>
        <v>521.32305223880599</v>
      </c>
      <c r="L1031" s="24">
        <f t="shared" si="238"/>
        <v>19.947089552238804</v>
      </c>
      <c r="M1031" s="23">
        <f t="shared" si="248"/>
        <v>48522.932024093054</v>
      </c>
      <c r="N1031" s="24">
        <f t="shared" si="239"/>
        <v>43.023173440298507</v>
      </c>
      <c r="O1031" s="23">
        <f t="shared" si="240"/>
        <v>4004.4469764749333</v>
      </c>
      <c r="P1031" s="42">
        <f t="shared" si="250"/>
        <v>18.266116815127802</v>
      </c>
      <c r="Q1031" s="25"/>
      <c r="R1031" s="41">
        <f t="shared" si="251"/>
        <v>23.017216418743025</v>
      </c>
      <c r="S1031" s="41"/>
      <c r="T1031" s="40">
        <f t="shared" si="252"/>
        <v>6.6375586939811396E-2</v>
      </c>
      <c r="U1031" s="15">
        <f t="shared" si="241"/>
        <v>0.99206506834990926</v>
      </c>
      <c r="V1031" s="15">
        <f t="shared" si="249"/>
        <v>11.38404734068386</v>
      </c>
      <c r="W1031" s="13">
        <f t="shared" si="242"/>
        <v>9.3235290490984779E-2</v>
      </c>
      <c r="X1031" s="13">
        <f t="shared" si="243"/>
        <v>4.6641172438899314E-3</v>
      </c>
      <c r="Y1031" s="13">
        <f t="shared" si="244"/>
        <v>8.8571173247094848E-2</v>
      </c>
      <c r="AB1031" s="39"/>
      <c r="AC1031" s="39"/>
    </row>
    <row r="1032" spans="1:29">
      <c r="A1032" s="60">
        <v>1956.03</v>
      </c>
      <c r="B1032" s="61">
        <f t="shared" si="245"/>
        <v>1956</v>
      </c>
      <c r="C1032" s="61">
        <v>3</v>
      </c>
      <c r="D1032" s="59">
        <f t="shared" si="246"/>
        <v>20515</v>
      </c>
      <c r="E1032" s="26">
        <v>47.49</v>
      </c>
      <c r="F1032" s="24">
        <v>1.73</v>
      </c>
      <c r="G1032" s="26">
        <v>3.69</v>
      </c>
      <c r="H1032" s="26">
        <v>26.8</v>
      </c>
      <c r="I1032" s="24">
        <f t="shared" si="247"/>
        <v>1956.208333333256</v>
      </c>
      <c r="J1032" s="15">
        <v>2.96</v>
      </c>
      <c r="K1032" s="24">
        <f t="shared" si="237"/>
        <v>557.22781343283589</v>
      </c>
      <c r="L1032" s="24">
        <f t="shared" si="238"/>
        <v>20.299097014925373</v>
      </c>
      <c r="M1032" s="23">
        <f t="shared" si="248"/>
        <v>52022.269439364973</v>
      </c>
      <c r="N1032" s="24">
        <f t="shared" si="239"/>
        <v>43.29691791044776</v>
      </c>
      <c r="O1032" s="23">
        <f t="shared" si="240"/>
        <v>4042.1599122185035</v>
      </c>
      <c r="P1032" s="42">
        <f t="shared" si="250"/>
        <v>19.371210099299979</v>
      </c>
      <c r="Q1032" s="25"/>
      <c r="R1032" s="41">
        <f t="shared" si="251"/>
        <v>24.373586635398752</v>
      </c>
      <c r="S1032" s="41"/>
      <c r="T1032" s="40">
        <f t="shared" si="252"/>
        <v>6.0910141321596001E-2</v>
      </c>
      <c r="U1032" s="15">
        <f t="shared" si="241"/>
        <v>0.98377620319820946</v>
      </c>
      <c r="V1032" s="15">
        <f t="shared" si="249"/>
        <v>11.293715703134138</v>
      </c>
      <c r="W1032" s="13">
        <f t="shared" si="242"/>
        <v>8.1045764992164093E-2</v>
      </c>
      <c r="X1032" s="13">
        <f t="shared" si="243"/>
        <v>5.2399493832038235E-3</v>
      </c>
      <c r="Y1032" s="13">
        <f t="shared" si="244"/>
        <v>7.580581560896027E-2</v>
      </c>
      <c r="AB1032" s="39"/>
      <c r="AC1032" s="39"/>
    </row>
    <row r="1033" spans="1:29">
      <c r="A1033" s="60">
        <v>1956.04</v>
      </c>
      <c r="B1033" s="61">
        <f t="shared" si="245"/>
        <v>1956</v>
      </c>
      <c r="C1033" s="61">
        <v>4</v>
      </c>
      <c r="D1033" s="59">
        <f t="shared" si="246"/>
        <v>20546</v>
      </c>
      <c r="E1033" s="26">
        <v>48.05</v>
      </c>
      <c r="F1033" s="24">
        <v>1.7533300000000001</v>
      </c>
      <c r="G1033" s="26">
        <v>3.66</v>
      </c>
      <c r="H1033" s="26">
        <v>26.9</v>
      </c>
      <c r="I1033" s="24">
        <f t="shared" si="247"/>
        <v>1956.2916666665892</v>
      </c>
      <c r="J1033" s="15">
        <v>3.18</v>
      </c>
      <c r="K1033" s="24">
        <f t="shared" si="237"/>
        <v>561.70271375464688</v>
      </c>
      <c r="L1033" s="24">
        <f t="shared" si="238"/>
        <v>20.496362520446102</v>
      </c>
      <c r="M1033" s="23">
        <f t="shared" si="248"/>
        <v>52599.502072587529</v>
      </c>
      <c r="N1033" s="24">
        <f t="shared" si="239"/>
        <v>42.785263940520451</v>
      </c>
      <c r="O1033" s="23">
        <f t="shared" si="240"/>
        <v>4006.5385553729525</v>
      </c>
      <c r="P1033" s="42">
        <f t="shared" si="250"/>
        <v>19.370593634578512</v>
      </c>
      <c r="Q1033" s="25"/>
      <c r="R1033" s="41">
        <f t="shared" si="251"/>
        <v>24.338669114170258</v>
      </c>
      <c r="S1033" s="41"/>
      <c r="T1033" s="40">
        <f t="shared" si="252"/>
        <v>5.8532570272147304E-2</v>
      </c>
      <c r="U1033" s="15">
        <f t="shared" si="241"/>
        <v>1.0120440058709126</v>
      </c>
      <c r="V1033" s="15">
        <f t="shared" si="249"/>
        <v>11.069185822256701</v>
      </c>
      <c r="W1033" s="13">
        <f t="shared" si="242"/>
        <v>8.2716102777452116E-2</v>
      </c>
      <c r="X1033" s="13">
        <f t="shared" si="243"/>
        <v>7.9893148106200407E-3</v>
      </c>
      <c r="Y1033" s="13">
        <f t="shared" si="244"/>
        <v>7.4726787966832076E-2</v>
      </c>
      <c r="AB1033" s="39"/>
      <c r="AC1033" s="39"/>
    </row>
    <row r="1034" spans="1:29">
      <c r="A1034" s="60">
        <v>1956.05</v>
      </c>
      <c r="B1034" s="61">
        <f t="shared" si="245"/>
        <v>1956</v>
      </c>
      <c r="C1034" s="61">
        <v>5</v>
      </c>
      <c r="D1034" s="59">
        <f t="shared" si="246"/>
        <v>20576</v>
      </c>
      <c r="E1034" s="26">
        <v>46.54</v>
      </c>
      <c r="F1034" s="24">
        <v>1.77667</v>
      </c>
      <c r="G1034" s="26">
        <v>3.63</v>
      </c>
      <c r="H1034" s="26">
        <v>27</v>
      </c>
      <c r="I1034" s="24">
        <f t="shared" si="247"/>
        <v>1956.3749999999225</v>
      </c>
      <c r="J1034" s="15">
        <v>3.07</v>
      </c>
      <c r="K1034" s="24">
        <f t="shared" ref="K1034:K1097" si="253">E1034*$H$1851/H1034</f>
        <v>542.03586666666672</v>
      </c>
      <c r="L1034" s="24">
        <f t="shared" ref="L1034:L1097" si="254">F1034*$H$1851/H1034</f>
        <v>20.692283266666667</v>
      </c>
      <c r="M1034" s="23">
        <f t="shared" si="248"/>
        <v>50919.314270972696</v>
      </c>
      <c r="N1034" s="24">
        <f t="shared" ref="N1034:N1097" si="255">G1034*$H$1851/H1034</f>
        <v>42.2774</v>
      </c>
      <c r="O1034" s="23">
        <f t="shared" ref="O1034:O1097" si="256">N1034*(M1034/K1034)</f>
        <v>3971.5752213930141</v>
      </c>
      <c r="P1034" s="42">
        <f t="shared" si="250"/>
        <v>18.544506591754448</v>
      </c>
      <c r="Q1034" s="25"/>
      <c r="R1034" s="41">
        <f t="shared" si="251"/>
        <v>23.274196470664442</v>
      </c>
      <c r="S1034" s="41"/>
      <c r="T1034" s="40">
        <f t="shared" si="252"/>
        <v>6.1754700568371207E-2</v>
      </c>
      <c r="U1034" s="15">
        <f t="shared" ref="U1034:U1097" si="257">((J1034/J1035+J1034/1200+((1+J1035/1200)^(-119))*(1-J1034/J1035)))</f>
        <v>1.0085562050188539</v>
      </c>
      <c r="V1034" s="15">
        <f t="shared" si="249"/>
        <v>11.161012408836974</v>
      </c>
      <c r="W1034" s="13">
        <f t="shared" ref="W1034:W1097" si="258">(($M1154/$M1034)^(1/10)-1)</f>
        <v>8.0672480501264854E-2</v>
      </c>
      <c r="X1034" s="13">
        <f t="shared" ref="X1034:X1097" si="259">(($V1154/$V1034)^(1/10)-1)</f>
        <v>7.3172106738386145E-3</v>
      </c>
      <c r="Y1034" s="13">
        <f t="shared" ref="Y1034:Y1097" si="260">W1034-X1034</f>
        <v>7.3355269827426239E-2</v>
      </c>
      <c r="AB1034" s="39"/>
      <c r="AC1034" s="39"/>
    </row>
    <row r="1035" spans="1:29">
      <c r="A1035" s="60">
        <v>1956.06</v>
      </c>
      <c r="B1035" s="61">
        <f t="shared" ref="B1035:B1098" si="261">VALUE(LEFT(A1035, 4))</f>
        <v>1956</v>
      </c>
      <c r="C1035" s="61">
        <v>6</v>
      </c>
      <c r="D1035" s="59">
        <f t="shared" ref="D1035:D1098" si="262">DATE(B1035, VALUE(C1035), 1)</f>
        <v>20607</v>
      </c>
      <c r="E1035" s="26">
        <v>46.27</v>
      </c>
      <c r="F1035" s="24">
        <v>1.8</v>
      </c>
      <c r="G1035" s="26">
        <v>3.6</v>
      </c>
      <c r="H1035" s="26">
        <v>27.2</v>
      </c>
      <c r="I1035" s="24">
        <f t="shared" ref="I1035:I1098" si="263">I1034+1/12</f>
        <v>1956.4583333332557</v>
      </c>
      <c r="J1035" s="15">
        <v>3</v>
      </c>
      <c r="K1035" s="24">
        <f t="shared" si="253"/>
        <v>534.92883088235305</v>
      </c>
      <c r="L1035" s="24">
        <f t="shared" si="254"/>
        <v>20.809852941176477</v>
      </c>
      <c r="M1035" s="23">
        <f t="shared" ref="M1035:M1098" si="264">M1034*((K1035+(L1035/12))/K1034)</f>
        <v>50414.581185998235</v>
      </c>
      <c r="N1035" s="24">
        <f t="shared" si="255"/>
        <v>41.619705882352953</v>
      </c>
      <c r="O1035" s="23">
        <f t="shared" si="256"/>
        <v>3922.4657935939845</v>
      </c>
      <c r="P1035" s="42">
        <f t="shared" si="250"/>
        <v>18.158163846958711</v>
      </c>
      <c r="Q1035" s="25"/>
      <c r="R1035" s="41">
        <f t="shared" si="251"/>
        <v>22.76741655855815</v>
      </c>
      <c r="S1035" s="41"/>
      <c r="T1035" s="40">
        <f t="shared" si="252"/>
        <v>6.3251818698492765E-2</v>
      </c>
      <c r="U1035" s="15">
        <f t="shared" si="257"/>
        <v>0.99312377072866442</v>
      </c>
      <c r="V1035" s="15">
        <f t="shared" ref="V1035:V1098" si="265">V1034*U1034*H1034/H1035</f>
        <v>11.173739875701244</v>
      </c>
      <c r="W1035" s="13">
        <f t="shared" si="258"/>
        <v>8.0810362261079405E-2</v>
      </c>
      <c r="X1035" s="13">
        <f t="shared" si="259"/>
        <v>7.0542140688891752E-3</v>
      </c>
      <c r="Y1035" s="13">
        <f t="shared" si="260"/>
        <v>7.375614819219023E-2</v>
      </c>
      <c r="AB1035" s="39"/>
      <c r="AC1035" s="39"/>
    </row>
    <row r="1036" spans="1:29">
      <c r="A1036" s="60">
        <v>1956.07</v>
      </c>
      <c r="B1036" s="61">
        <f t="shared" si="261"/>
        <v>1956</v>
      </c>
      <c r="C1036" s="61">
        <v>7</v>
      </c>
      <c r="D1036" s="59">
        <f t="shared" si="262"/>
        <v>20637</v>
      </c>
      <c r="E1036" s="26">
        <v>48.78</v>
      </c>
      <c r="F1036" s="24">
        <v>1.8133300000000001</v>
      </c>
      <c r="G1036" s="26">
        <v>3.5533299999999999</v>
      </c>
      <c r="H1036" s="26">
        <v>27.4</v>
      </c>
      <c r="I1036" s="24">
        <f t="shared" si="263"/>
        <v>1956.541666666589</v>
      </c>
      <c r="J1036" s="15">
        <v>3.11</v>
      </c>
      <c r="K1036" s="24">
        <f t="shared" si="253"/>
        <v>559.8306131386862</v>
      </c>
      <c r="L1036" s="24">
        <f t="shared" si="254"/>
        <v>20.810939846715335</v>
      </c>
      <c r="M1036" s="23">
        <f t="shared" si="264"/>
        <v>52924.904205469618</v>
      </c>
      <c r="N1036" s="24">
        <f t="shared" si="255"/>
        <v>40.780297510948905</v>
      </c>
      <c r="O1036" s="23">
        <f t="shared" si="256"/>
        <v>3855.2613747523851</v>
      </c>
      <c r="P1036" s="42">
        <f t="shared" si="250"/>
        <v>18.856797596896801</v>
      </c>
      <c r="Q1036" s="25"/>
      <c r="R1036" s="41">
        <f t="shared" si="251"/>
        <v>23.620311675201737</v>
      </c>
      <c r="S1036" s="41"/>
      <c r="T1036" s="40">
        <f t="shared" si="252"/>
        <v>5.4950815885390289E-2</v>
      </c>
      <c r="U1036" s="15">
        <f t="shared" si="257"/>
        <v>0.98403310014206236</v>
      </c>
      <c r="V1036" s="15">
        <f t="shared" si="265"/>
        <v>11.015907359676508</v>
      </c>
      <c r="W1036" s="13">
        <f t="shared" si="258"/>
        <v>7.5261518135921524E-2</v>
      </c>
      <c r="X1036" s="13">
        <f t="shared" si="259"/>
        <v>6.9230586276944894E-3</v>
      </c>
      <c r="Y1036" s="13">
        <f t="shared" si="260"/>
        <v>6.8338459508227034E-2</v>
      </c>
      <c r="AB1036" s="39"/>
      <c r="AC1036" s="39"/>
    </row>
    <row r="1037" spans="1:29">
      <c r="A1037" s="60">
        <v>1956.08</v>
      </c>
      <c r="B1037" s="61">
        <f t="shared" si="261"/>
        <v>1956</v>
      </c>
      <c r="C1037" s="61">
        <v>8</v>
      </c>
      <c r="D1037" s="59">
        <f t="shared" si="262"/>
        <v>20668</v>
      </c>
      <c r="E1037" s="26">
        <v>48.49</v>
      </c>
      <c r="F1037" s="24">
        <v>1.82667</v>
      </c>
      <c r="G1037" s="26">
        <v>3.5066700000000002</v>
      </c>
      <c r="H1037" s="26">
        <v>27.3</v>
      </c>
      <c r="I1037" s="24">
        <f t="shared" si="263"/>
        <v>1956.6249999999222</v>
      </c>
      <c r="J1037" s="15">
        <v>3.33</v>
      </c>
      <c r="K1037" s="24">
        <f t="shared" si="253"/>
        <v>558.54085714285713</v>
      </c>
      <c r="L1037" s="24">
        <f t="shared" si="254"/>
        <v>21.040829604395608</v>
      </c>
      <c r="M1037" s="23">
        <f t="shared" si="264"/>
        <v>52968.736115511289</v>
      </c>
      <c r="N1037" s="24">
        <f t="shared" si="255"/>
        <v>40.392214219780229</v>
      </c>
      <c r="O1037" s="23">
        <f t="shared" si="256"/>
        <v>3830.560484103527</v>
      </c>
      <c r="P1037" s="42">
        <f t="shared" si="250"/>
        <v>18.670937110186433</v>
      </c>
      <c r="Q1037" s="25"/>
      <c r="R1037" s="41">
        <f t="shared" si="251"/>
        <v>23.368947299227308</v>
      </c>
      <c r="S1037" s="41"/>
      <c r="T1037" s="40">
        <f t="shared" si="252"/>
        <v>5.0837793863342404E-2</v>
      </c>
      <c r="U1037" s="15">
        <f t="shared" si="257"/>
        <v>0.99856707120078669</v>
      </c>
      <c r="V1037" s="15">
        <f t="shared" si="265"/>
        <v>10.879724493719941</v>
      </c>
      <c r="W1037" s="13">
        <f t="shared" si="258"/>
        <v>6.8148848085951341E-2</v>
      </c>
      <c r="X1037" s="13">
        <f t="shared" si="259"/>
        <v>6.4164403429456396E-3</v>
      </c>
      <c r="Y1037" s="13">
        <f t="shared" si="260"/>
        <v>6.1732407743005702E-2</v>
      </c>
      <c r="AB1037" s="39"/>
      <c r="AC1037" s="39"/>
    </row>
    <row r="1038" spans="1:29">
      <c r="A1038" s="60">
        <v>1956.09</v>
      </c>
      <c r="B1038" s="61">
        <f t="shared" si="261"/>
        <v>1956</v>
      </c>
      <c r="C1038" s="61">
        <v>9</v>
      </c>
      <c r="D1038" s="59">
        <f t="shared" si="262"/>
        <v>20699</v>
      </c>
      <c r="E1038" s="26">
        <v>46.84</v>
      </c>
      <c r="F1038" s="24">
        <v>1.84</v>
      </c>
      <c r="G1038" s="26">
        <v>3.46</v>
      </c>
      <c r="H1038" s="26">
        <v>27.4</v>
      </c>
      <c r="I1038" s="24">
        <f t="shared" si="263"/>
        <v>1956.7083333332555</v>
      </c>
      <c r="J1038" s="15">
        <v>3.38</v>
      </c>
      <c r="K1038" s="24">
        <f t="shared" si="253"/>
        <v>537.56592700729936</v>
      </c>
      <c r="L1038" s="24">
        <f t="shared" si="254"/>
        <v>21.117021897810226</v>
      </c>
      <c r="M1038" s="23">
        <f t="shared" si="264"/>
        <v>51146.481402471065</v>
      </c>
      <c r="N1038" s="24">
        <f t="shared" si="255"/>
        <v>39.709182481751824</v>
      </c>
      <c r="O1038" s="23">
        <f t="shared" si="256"/>
        <v>3778.1132718306972</v>
      </c>
      <c r="P1038" s="42">
        <f t="shared" si="250"/>
        <v>17.836640796312032</v>
      </c>
      <c r="Q1038" s="25"/>
      <c r="R1038" s="41">
        <f t="shared" si="251"/>
        <v>22.311473210449886</v>
      </c>
      <c r="S1038" s="41"/>
      <c r="T1038" s="40">
        <f t="shared" si="252"/>
        <v>5.2204639380191535E-2</v>
      </c>
      <c r="U1038" s="15">
        <f t="shared" si="257"/>
        <v>1.0061893610621129</v>
      </c>
      <c r="V1038" s="15">
        <f t="shared" si="265"/>
        <v>10.824484496803466</v>
      </c>
      <c r="W1038" s="13">
        <f t="shared" si="258"/>
        <v>6.8389173775341927E-2</v>
      </c>
      <c r="X1038" s="13">
        <f t="shared" si="259"/>
        <v>7.676213894525219E-3</v>
      </c>
      <c r="Y1038" s="13">
        <f t="shared" si="260"/>
        <v>6.0712959880816708E-2</v>
      </c>
      <c r="AB1038" s="39"/>
      <c r="AC1038" s="39"/>
    </row>
    <row r="1039" spans="1:29">
      <c r="A1039" s="60">
        <v>1956.1</v>
      </c>
      <c r="B1039" s="61">
        <f t="shared" si="261"/>
        <v>1956</v>
      </c>
      <c r="C1039" s="61">
        <v>10</v>
      </c>
      <c r="D1039" s="59">
        <f t="shared" si="262"/>
        <v>20729</v>
      </c>
      <c r="E1039" s="26">
        <v>46.24</v>
      </c>
      <c r="F1039" s="24">
        <v>1.80667</v>
      </c>
      <c r="G1039" s="26">
        <v>3.44333</v>
      </c>
      <c r="H1039" s="26">
        <v>27.5</v>
      </c>
      <c r="I1039" s="24">
        <f t="shared" si="263"/>
        <v>1956.7916666665888</v>
      </c>
      <c r="J1039" s="15">
        <v>3.34</v>
      </c>
      <c r="K1039" s="24">
        <f t="shared" si="253"/>
        <v>528.75019636363641</v>
      </c>
      <c r="L1039" s="24">
        <f t="shared" si="254"/>
        <v>20.659107207272729</v>
      </c>
      <c r="M1039" s="23">
        <f t="shared" si="264"/>
        <v>50471.512625051379</v>
      </c>
      <c r="N1039" s="24">
        <f t="shared" si="255"/>
        <v>39.374165519999998</v>
      </c>
      <c r="O1039" s="23">
        <f t="shared" si="256"/>
        <v>3758.4358470419152</v>
      </c>
      <c r="P1039" s="42">
        <f t="shared" si="250"/>
        <v>17.418952948636139</v>
      </c>
      <c r="Q1039" s="25"/>
      <c r="R1039" s="41">
        <f t="shared" si="251"/>
        <v>21.777269004413135</v>
      </c>
      <c r="S1039" s="41"/>
      <c r="T1039" s="40">
        <f t="shared" si="252"/>
        <v>5.2325543255801001E-2</v>
      </c>
      <c r="U1039" s="15">
        <f t="shared" si="257"/>
        <v>0.99022472627998948</v>
      </c>
      <c r="V1039" s="15">
        <f t="shared" si="265"/>
        <v>10.851875753703007</v>
      </c>
      <c r="W1039" s="13">
        <f t="shared" si="258"/>
        <v>6.8551558542897073E-2</v>
      </c>
      <c r="X1039" s="13">
        <f t="shared" si="259"/>
        <v>8.563709737462899E-3</v>
      </c>
      <c r="Y1039" s="13">
        <f t="shared" si="260"/>
        <v>5.9987848805434174E-2</v>
      </c>
      <c r="AB1039" s="39"/>
      <c r="AC1039" s="39"/>
    </row>
    <row r="1040" spans="1:29">
      <c r="A1040" s="60">
        <v>1956.11</v>
      </c>
      <c r="B1040" s="61">
        <f t="shared" si="261"/>
        <v>1956</v>
      </c>
      <c r="C1040" s="61">
        <v>11</v>
      </c>
      <c r="D1040" s="59">
        <f t="shared" si="262"/>
        <v>20760</v>
      </c>
      <c r="E1040" s="26">
        <v>45.76</v>
      </c>
      <c r="F1040" s="24">
        <v>1.7733300000000001</v>
      </c>
      <c r="G1040" s="26">
        <v>3.4266700000000001</v>
      </c>
      <c r="H1040" s="26">
        <v>27.5</v>
      </c>
      <c r="I1040" s="24">
        <f t="shared" si="263"/>
        <v>1956.874999999922</v>
      </c>
      <c r="J1040" s="15">
        <v>3.49</v>
      </c>
      <c r="K1040" s="24">
        <f t="shared" si="253"/>
        <v>523.26144000000011</v>
      </c>
      <c r="L1040" s="24">
        <f t="shared" si="254"/>
        <v>20.277867338181821</v>
      </c>
      <c r="M1040" s="23">
        <f t="shared" si="264"/>
        <v>50108.887795832612</v>
      </c>
      <c r="N1040" s="24">
        <f t="shared" si="255"/>
        <v>39.18365993454546</v>
      </c>
      <c r="O1040" s="23">
        <f t="shared" si="256"/>
        <v>3752.3300380975902</v>
      </c>
      <c r="P1040" s="42">
        <f t="shared" si="250"/>
        <v>17.120339736628271</v>
      </c>
      <c r="Q1040" s="25"/>
      <c r="R1040" s="41">
        <f t="shared" si="251"/>
        <v>21.392087415372341</v>
      </c>
      <c r="S1040" s="41"/>
      <c r="T1040" s="40">
        <f t="shared" si="252"/>
        <v>4.9387093462700454E-2</v>
      </c>
      <c r="U1040" s="15">
        <f t="shared" si="257"/>
        <v>0.99457516226368625</v>
      </c>
      <c r="V1040" s="15">
        <f t="shared" si="265"/>
        <v>10.745795697835014</v>
      </c>
      <c r="W1040" s="13">
        <f t="shared" si="258"/>
        <v>7.4874603233678227E-2</v>
      </c>
      <c r="X1040" s="13">
        <f t="shared" si="259"/>
        <v>8.8003928916504659E-3</v>
      </c>
      <c r="Y1040" s="13">
        <f t="shared" si="260"/>
        <v>6.6074210342027762E-2</v>
      </c>
      <c r="AB1040" s="39"/>
      <c r="AC1040" s="39"/>
    </row>
    <row r="1041" spans="1:29">
      <c r="A1041" s="60">
        <v>1956.12</v>
      </c>
      <c r="B1041" s="61">
        <f t="shared" si="261"/>
        <v>1956</v>
      </c>
      <c r="C1041" s="61">
        <v>12</v>
      </c>
      <c r="D1041" s="59">
        <f t="shared" si="262"/>
        <v>20790</v>
      </c>
      <c r="E1041" s="26">
        <v>46.44</v>
      </c>
      <c r="F1041" s="24">
        <v>1.74</v>
      </c>
      <c r="G1041" s="26">
        <v>3.41</v>
      </c>
      <c r="H1041" s="26">
        <v>27.6</v>
      </c>
      <c r="I1041" s="24">
        <f t="shared" si="263"/>
        <v>1956.9583333332553</v>
      </c>
      <c r="J1041" s="15">
        <v>3.59</v>
      </c>
      <c r="K1041" s="24">
        <f t="shared" si="253"/>
        <v>529.11313043478265</v>
      </c>
      <c r="L1041" s="24">
        <f t="shared" si="254"/>
        <v>19.824652173913044</v>
      </c>
      <c r="M1041" s="23">
        <f t="shared" si="264"/>
        <v>50827.466075478624</v>
      </c>
      <c r="N1041" s="24">
        <f t="shared" si="255"/>
        <v>38.851760869565219</v>
      </c>
      <c r="O1041" s="23">
        <f t="shared" si="256"/>
        <v>3732.1632066619745</v>
      </c>
      <c r="P1041" s="42">
        <f t="shared" si="250"/>
        <v>17.197522725560933</v>
      </c>
      <c r="Q1041" s="25"/>
      <c r="R1041" s="41">
        <f t="shared" si="251"/>
        <v>21.474498795561214</v>
      </c>
      <c r="S1041" s="41"/>
      <c r="T1041" s="40">
        <f t="shared" si="252"/>
        <v>4.7538713978886947E-2</v>
      </c>
      <c r="U1041" s="15">
        <f t="shared" si="257"/>
        <v>1.0138911587112152</v>
      </c>
      <c r="V1041" s="15">
        <f t="shared" si="265"/>
        <v>10.648778668305569</v>
      </c>
      <c r="W1041" s="13">
        <f t="shared" si="258"/>
        <v>7.4110333432631625E-2</v>
      </c>
      <c r="X1041" s="13">
        <f t="shared" si="259"/>
        <v>1.2651981933879064E-2</v>
      </c>
      <c r="Y1041" s="13">
        <f t="shared" si="260"/>
        <v>6.1458351498752561E-2</v>
      </c>
      <c r="AB1041" s="39"/>
      <c r="AC1041" s="39"/>
    </row>
    <row r="1042" spans="1:29">
      <c r="A1042" s="60">
        <v>1957.01</v>
      </c>
      <c r="B1042" s="61">
        <f t="shared" si="261"/>
        <v>1957</v>
      </c>
      <c r="C1042" s="61">
        <v>1</v>
      </c>
      <c r="D1042" s="59">
        <f t="shared" si="262"/>
        <v>20821</v>
      </c>
      <c r="E1042" s="26">
        <v>45.43</v>
      </c>
      <c r="F1042" s="24">
        <v>1.7366699999999999</v>
      </c>
      <c r="G1042" s="26">
        <v>3.4066700000000001</v>
      </c>
      <c r="H1042" s="26">
        <v>27.6</v>
      </c>
      <c r="I1042" s="24">
        <f t="shared" si="263"/>
        <v>1957.0416666665885</v>
      </c>
      <c r="J1042" s="15">
        <v>3.46</v>
      </c>
      <c r="K1042" s="24">
        <f t="shared" si="253"/>
        <v>517.60571739130432</v>
      </c>
      <c r="L1042" s="24">
        <f t="shared" si="254"/>
        <v>19.78671189130435</v>
      </c>
      <c r="M1042" s="23">
        <f t="shared" si="264"/>
        <v>49880.440606548276</v>
      </c>
      <c r="N1042" s="24">
        <f t="shared" si="255"/>
        <v>38.813820586956524</v>
      </c>
      <c r="O1042" s="23">
        <f t="shared" si="256"/>
        <v>3740.3962271870973</v>
      </c>
      <c r="P1042" s="42">
        <f t="shared" si="250"/>
        <v>16.717780078533018</v>
      </c>
      <c r="Q1042" s="25"/>
      <c r="R1042" s="41">
        <f t="shared" si="251"/>
        <v>20.863186388755373</v>
      </c>
      <c r="S1042" s="41"/>
      <c r="T1042" s="40">
        <f t="shared" si="252"/>
        <v>5.0507358501613676E-2</v>
      </c>
      <c r="U1042" s="15">
        <f t="shared" si="257"/>
        <v>1.0130014165196715</v>
      </c>
      <c r="V1042" s="15">
        <f t="shared" si="265"/>
        <v>10.796702542867605</v>
      </c>
      <c r="W1042" s="13">
        <f t="shared" si="258"/>
        <v>8.0497704535241965E-2</v>
      </c>
      <c r="X1042" s="13">
        <f t="shared" si="259"/>
        <v>1.3728833633460891E-2</v>
      </c>
      <c r="Y1042" s="13">
        <f t="shared" si="260"/>
        <v>6.6768870901781074E-2</v>
      </c>
      <c r="AB1042" s="39"/>
      <c r="AC1042" s="39"/>
    </row>
    <row r="1043" spans="1:29">
      <c r="A1043" s="60">
        <v>1957.02</v>
      </c>
      <c r="B1043" s="61">
        <f t="shared" si="261"/>
        <v>1957</v>
      </c>
      <c r="C1043" s="61">
        <v>2</v>
      </c>
      <c r="D1043" s="59">
        <f t="shared" si="262"/>
        <v>20852</v>
      </c>
      <c r="E1043" s="26">
        <v>43.47</v>
      </c>
      <c r="F1043" s="24">
        <v>1.73333</v>
      </c>
      <c r="G1043" s="26">
        <v>3.40333</v>
      </c>
      <c r="H1043" s="26">
        <v>27.7</v>
      </c>
      <c r="I1043" s="24">
        <f t="shared" si="263"/>
        <v>1957.1249999999218</v>
      </c>
      <c r="J1043" s="15">
        <v>3.34</v>
      </c>
      <c r="K1043" s="24">
        <f t="shared" si="253"/>
        <v>493.48650541516253</v>
      </c>
      <c r="L1043" s="24">
        <f t="shared" si="254"/>
        <v>19.677362880866429</v>
      </c>
      <c r="M1043" s="23">
        <f t="shared" si="264"/>
        <v>47714.150857603527</v>
      </c>
      <c r="N1043" s="24">
        <f t="shared" si="255"/>
        <v>38.635781653429611</v>
      </c>
      <c r="O1043" s="23">
        <f t="shared" si="256"/>
        <v>3735.6107899288663</v>
      </c>
      <c r="P1043" s="42">
        <f t="shared" si="250"/>
        <v>15.843733142229752</v>
      </c>
      <c r="Q1043" s="25"/>
      <c r="R1043" s="41">
        <f t="shared" si="251"/>
        <v>19.76263243790892</v>
      </c>
      <c r="S1043" s="41"/>
      <c r="T1043" s="40">
        <f t="shared" si="252"/>
        <v>5.537812004104424E-2</v>
      </c>
      <c r="U1043" s="15">
        <f t="shared" si="257"/>
        <v>0.99690055018396018</v>
      </c>
      <c r="V1043" s="15">
        <f t="shared" si="265"/>
        <v>10.897590944505174</v>
      </c>
      <c r="W1043" s="13">
        <f t="shared" si="258"/>
        <v>8.9288741946587091E-2</v>
      </c>
      <c r="X1043" s="13">
        <f t="shared" si="259"/>
        <v>1.2770880803941287E-2</v>
      </c>
      <c r="Y1043" s="13">
        <f t="shared" si="260"/>
        <v>7.6517861142645804E-2</v>
      </c>
      <c r="AB1043" s="39"/>
      <c r="AC1043" s="39"/>
    </row>
    <row r="1044" spans="1:29">
      <c r="A1044" s="60">
        <v>1957.03</v>
      </c>
      <c r="B1044" s="61">
        <f t="shared" si="261"/>
        <v>1957</v>
      </c>
      <c r="C1044" s="61">
        <v>3</v>
      </c>
      <c r="D1044" s="59">
        <f t="shared" si="262"/>
        <v>20880</v>
      </c>
      <c r="E1044" s="26">
        <v>44.03</v>
      </c>
      <c r="F1044" s="24">
        <v>1.73</v>
      </c>
      <c r="G1044" s="26">
        <v>3.4</v>
      </c>
      <c r="H1044" s="26">
        <v>27.8</v>
      </c>
      <c r="I1044" s="24">
        <f t="shared" si="263"/>
        <v>1957.208333333255</v>
      </c>
      <c r="J1044" s="15">
        <v>3.41</v>
      </c>
      <c r="K1044" s="24">
        <f t="shared" si="253"/>
        <v>498.04582014388495</v>
      </c>
      <c r="L1044" s="24">
        <f t="shared" si="254"/>
        <v>19.568913669064749</v>
      </c>
      <c r="M1044" s="23">
        <f t="shared" si="264"/>
        <v>48312.654232622546</v>
      </c>
      <c r="N1044" s="24">
        <f t="shared" si="255"/>
        <v>38.459136690647483</v>
      </c>
      <c r="O1044" s="23">
        <f t="shared" si="256"/>
        <v>3730.7068905500032</v>
      </c>
      <c r="P1044" s="42">
        <f t="shared" si="250"/>
        <v>15.900417108869178</v>
      </c>
      <c r="Q1044" s="25"/>
      <c r="R1044" s="41">
        <f t="shared" si="251"/>
        <v>19.821836742269994</v>
      </c>
      <c r="S1044" s="41"/>
      <c r="T1044" s="40">
        <f t="shared" si="252"/>
        <v>5.2933175375417384E-2</v>
      </c>
      <c r="U1044" s="15">
        <f t="shared" si="257"/>
        <v>0.99697822718203999</v>
      </c>
      <c r="V1044" s="15">
        <f t="shared" si="265"/>
        <v>10.824735939162499</v>
      </c>
      <c r="W1044" s="13">
        <f t="shared" si="258"/>
        <v>9.0433685779457207E-2</v>
      </c>
      <c r="X1044" s="13">
        <f t="shared" si="259"/>
        <v>1.4255317601388651E-2</v>
      </c>
      <c r="Y1044" s="13">
        <f t="shared" si="260"/>
        <v>7.6178368178068556E-2</v>
      </c>
      <c r="AB1044" s="39"/>
      <c r="AC1044" s="39"/>
    </row>
    <row r="1045" spans="1:29">
      <c r="A1045" s="60">
        <v>1957.04</v>
      </c>
      <c r="B1045" s="61">
        <f t="shared" si="261"/>
        <v>1957</v>
      </c>
      <c r="C1045" s="61">
        <v>4</v>
      </c>
      <c r="D1045" s="59">
        <f t="shared" si="262"/>
        <v>20911</v>
      </c>
      <c r="E1045" s="26">
        <v>45.05</v>
      </c>
      <c r="F1045" s="24">
        <v>1.73</v>
      </c>
      <c r="G1045" s="26">
        <v>3.4066700000000001</v>
      </c>
      <c r="H1045" s="26">
        <v>27.9</v>
      </c>
      <c r="I1045" s="24">
        <f t="shared" si="263"/>
        <v>1957.2916666665883</v>
      </c>
      <c r="J1045" s="15">
        <v>3.48</v>
      </c>
      <c r="K1045" s="24">
        <f t="shared" si="253"/>
        <v>507.7570967741936</v>
      </c>
      <c r="L1045" s="24">
        <f t="shared" si="254"/>
        <v>19.498774193548389</v>
      </c>
      <c r="M1045" s="23">
        <f t="shared" si="264"/>
        <v>49412.313452337781</v>
      </c>
      <c r="N1045" s="24">
        <f t="shared" si="255"/>
        <v>38.396467677419359</v>
      </c>
      <c r="O1045" s="23">
        <f t="shared" si="256"/>
        <v>3736.5470781060058</v>
      </c>
      <c r="P1045" s="42">
        <f t="shared" si="250"/>
        <v>16.123704360211768</v>
      </c>
      <c r="Q1045" s="25"/>
      <c r="R1045" s="41">
        <f t="shared" si="251"/>
        <v>20.086831188745073</v>
      </c>
      <c r="S1045" s="41"/>
      <c r="T1045" s="40">
        <f t="shared" si="252"/>
        <v>5.1730032009349218E-2</v>
      </c>
      <c r="U1045" s="15">
        <f t="shared" si="257"/>
        <v>0.99290488593614312</v>
      </c>
      <c r="V1045" s="15">
        <f t="shared" si="265"/>
        <v>10.753344949399658</v>
      </c>
      <c r="W1045" s="13">
        <f t="shared" si="258"/>
        <v>8.9801084735288583E-2</v>
      </c>
      <c r="X1045" s="13">
        <f t="shared" si="259"/>
        <v>1.4599954608208732E-2</v>
      </c>
      <c r="Y1045" s="13">
        <f t="shared" si="260"/>
        <v>7.5201130127079852E-2</v>
      </c>
      <c r="AB1045" s="39"/>
      <c r="AC1045" s="39"/>
    </row>
    <row r="1046" spans="1:29">
      <c r="A1046" s="60">
        <v>1957.05</v>
      </c>
      <c r="B1046" s="61">
        <f t="shared" si="261"/>
        <v>1957</v>
      </c>
      <c r="C1046" s="61">
        <v>5</v>
      </c>
      <c r="D1046" s="59">
        <f t="shared" si="262"/>
        <v>20941</v>
      </c>
      <c r="E1046" s="26">
        <v>46.78</v>
      </c>
      <c r="F1046" s="24">
        <v>1.73</v>
      </c>
      <c r="G1046" s="26">
        <v>3.4133300000000002</v>
      </c>
      <c r="H1046" s="26">
        <v>28</v>
      </c>
      <c r="I1046" s="24">
        <f t="shared" si="263"/>
        <v>1957.3749999999216</v>
      </c>
      <c r="J1046" s="15">
        <v>3.6</v>
      </c>
      <c r="K1046" s="24">
        <f t="shared" si="253"/>
        <v>525.3728142857143</v>
      </c>
      <c r="L1046" s="24">
        <f t="shared" si="254"/>
        <v>19.429135714285714</v>
      </c>
      <c r="M1046" s="23">
        <f t="shared" si="264"/>
        <v>51284.14660525111</v>
      </c>
      <c r="N1046" s="24">
        <f t="shared" si="255"/>
        <v>38.334133992857154</v>
      </c>
      <c r="O1046" s="23">
        <f t="shared" si="256"/>
        <v>3741.9776855943096</v>
      </c>
      <c r="P1046" s="42">
        <f t="shared" si="250"/>
        <v>16.598110789114273</v>
      </c>
      <c r="Q1046" s="25"/>
      <c r="R1046" s="41">
        <f t="shared" si="251"/>
        <v>20.661106693401841</v>
      </c>
      <c r="S1046" s="41"/>
      <c r="T1046" s="40">
        <f t="shared" si="252"/>
        <v>4.9123982127513309E-2</v>
      </c>
      <c r="U1046" s="15">
        <f t="shared" si="257"/>
        <v>0.9864967886452165</v>
      </c>
      <c r="V1046" s="15">
        <f t="shared" si="265"/>
        <v>10.638916423485611</v>
      </c>
      <c r="W1046" s="13">
        <f t="shared" si="258"/>
        <v>8.764208044800359E-2</v>
      </c>
      <c r="X1046" s="13">
        <f t="shared" si="259"/>
        <v>1.3680244472760617E-2</v>
      </c>
      <c r="Y1046" s="13">
        <f t="shared" si="260"/>
        <v>7.3961835975242973E-2</v>
      </c>
      <c r="AB1046" s="39"/>
      <c r="AC1046" s="39"/>
    </row>
    <row r="1047" spans="1:29">
      <c r="A1047" s="60">
        <v>1957.06</v>
      </c>
      <c r="B1047" s="61">
        <f t="shared" si="261"/>
        <v>1957</v>
      </c>
      <c r="C1047" s="61">
        <v>6</v>
      </c>
      <c r="D1047" s="59">
        <f t="shared" si="262"/>
        <v>20972</v>
      </c>
      <c r="E1047" s="26">
        <v>47.55</v>
      </c>
      <c r="F1047" s="24">
        <v>1.73</v>
      </c>
      <c r="G1047" s="26">
        <v>3.42</v>
      </c>
      <c r="H1047" s="26">
        <v>28.1</v>
      </c>
      <c r="I1047" s="24">
        <f t="shared" si="263"/>
        <v>1957.4583333332548</v>
      </c>
      <c r="J1047" s="15">
        <v>3.8</v>
      </c>
      <c r="K1047" s="24">
        <f t="shared" si="253"/>
        <v>532.12003558718857</v>
      </c>
      <c r="L1047" s="24">
        <f t="shared" si="254"/>
        <v>19.359992882562278</v>
      </c>
      <c r="M1047" s="23">
        <f t="shared" si="264"/>
        <v>52100.260167879926</v>
      </c>
      <c r="N1047" s="24">
        <f t="shared" si="255"/>
        <v>38.272355871886127</v>
      </c>
      <c r="O1047" s="23">
        <f t="shared" si="256"/>
        <v>3747.2742328948348</v>
      </c>
      <c r="P1047" s="42">
        <f t="shared" si="250"/>
        <v>16.729918872472872</v>
      </c>
      <c r="Q1047" s="25"/>
      <c r="R1047" s="41">
        <f t="shared" si="251"/>
        <v>20.806763725120597</v>
      </c>
      <c r="S1047" s="41"/>
      <c r="T1047" s="40">
        <f t="shared" si="252"/>
        <v>4.6547779954751463E-2</v>
      </c>
      <c r="U1047" s="15">
        <f t="shared" si="257"/>
        <v>0.9925044995420178</v>
      </c>
      <c r="V1047" s="15">
        <f t="shared" si="265"/>
        <v>10.457907217798413</v>
      </c>
      <c r="W1047" s="13">
        <f t="shared" si="258"/>
        <v>8.4518127021191436E-2</v>
      </c>
      <c r="X1047" s="13">
        <f t="shared" si="259"/>
        <v>1.4176390525993954E-2</v>
      </c>
      <c r="Y1047" s="13">
        <f t="shared" si="260"/>
        <v>7.0341736495197482E-2</v>
      </c>
      <c r="AB1047" s="39"/>
      <c r="AC1047" s="39"/>
    </row>
    <row r="1048" spans="1:29">
      <c r="A1048" s="60">
        <v>1957.07</v>
      </c>
      <c r="B1048" s="61">
        <f t="shared" si="261"/>
        <v>1957</v>
      </c>
      <c r="C1048" s="61">
        <v>7</v>
      </c>
      <c r="D1048" s="59">
        <f t="shared" si="262"/>
        <v>21002</v>
      </c>
      <c r="E1048" s="26">
        <v>48.51</v>
      </c>
      <c r="F1048" s="24">
        <v>1.74</v>
      </c>
      <c r="G1048" s="26">
        <v>3.4366699999999999</v>
      </c>
      <c r="H1048" s="26">
        <v>28.3</v>
      </c>
      <c r="I1048" s="24">
        <f t="shared" si="263"/>
        <v>1957.5416666665881</v>
      </c>
      <c r="J1048" s="15">
        <v>3.93</v>
      </c>
      <c r="K1048" s="24">
        <f t="shared" si="253"/>
        <v>539.02666431095406</v>
      </c>
      <c r="L1048" s="24">
        <f t="shared" si="254"/>
        <v>19.334289752650179</v>
      </c>
      <c r="M1048" s="23">
        <f t="shared" si="264"/>
        <v>52934.246081273086</v>
      </c>
      <c r="N1048" s="24">
        <f t="shared" si="255"/>
        <v>38.187111243816261</v>
      </c>
      <c r="O1048" s="23">
        <f t="shared" si="256"/>
        <v>3750.103802929887</v>
      </c>
      <c r="P1048" s="42">
        <f t="shared" si="250"/>
        <v>16.868882383979805</v>
      </c>
      <c r="Q1048" s="25"/>
      <c r="R1048" s="41">
        <f t="shared" si="251"/>
        <v>20.959760285686016</v>
      </c>
      <c r="S1048" s="41"/>
      <c r="T1048" s="40">
        <f t="shared" si="252"/>
        <v>4.4554786032350552E-2</v>
      </c>
      <c r="U1048" s="15">
        <f t="shared" si="257"/>
        <v>1.0032749999999999</v>
      </c>
      <c r="V1048" s="15">
        <f t="shared" si="265"/>
        <v>10.306166471440498</v>
      </c>
      <c r="W1048" s="13">
        <f t="shared" si="258"/>
        <v>8.4610876360744047E-2</v>
      </c>
      <c r="X1048" s="13">
        <f t="shared" si="259"/>
        <v>1.4676440623892395E-2</v>
      </c>
      <c r="Y1048" s="13">
        <f t="shared" si="260"/>
        <v>6.9934435736851652E-2</v>
      </c>
      <c r="AB1048" s="39"/>
      <c r="AC1048" s="39"/>
    </row>
    <row r="1049" spans="1:29">
      <c r="A1049" s="60">
        <v>1957.08</v>
      </c>
      <c r="B1049" s="61">
        <f t="shared" si="261"/>
        <v>1957</v>
      </c>
      <c r="C1049" s="61">
        <v>8</v>
      </c>
      <c r="D1049" s="59">
        <f t="shared" si="262"/>
        <v>21033</v>
      </c>
      <c r="E1049" s="26">
        <v>45.84</v>
      </c>
      <c r="F1049" s="24">
        <v>1.75</v>
      </c>
      <c r="G1049" s="26">
        <v>3.4533299999999998</v>
      </c>
      <c r="H1049" s="26">
        <v>28.3</v>
      </c>
      <c r="I1049" s="24">
        <f t="shared" si="263"/>
        <v>1957.6249999999213</v>
      </c>
      <c r="J1049" s="15">
        <v>3.93</v>
      </c>
      <c r="K1049" s="24">
        <f t="shared" si="253"/>
        <v>509.35853003533578</v>
      </c>
      <c r="L1049" s="24">
        <f t="shared" si="254"/>
        <v>19.44540636042403</v>
      </c>
      <c r="M1049" s="23">
        <f t="shared" si="264"/>
        <v>50179.868437828853</v>
      </c>
      <c r="N1049" s="24">
        <f t="shared" si="255"/>
        <v>38.372231512367492</v>
      </c>
      <c r="O1049" s="23">
        <f t="shared" si="256"/>
        <v>3780.2714893631646</v>
      </c>
      <c r="P1049" s="42">
        <f t="shared" si="250"/>
        <v>15.868942729452248</v>
      </c>
      <c r="Q1049" s="25"/>
      <c r="R1049" s="41">
        <f t="shared" si="251"/>
        <v>19.70267780527303</v>
      </c>
      <c r="S1049" s="41"/>
      <c r="T1049" s="40">
        <f t="shared" si="252"/>
        <v>4.6915841253376125E-2</v>
      </c>
      <c r="U1049" s="15">
        <f t="shared" si="257"/>
        <v>1.0040955493531014</v>
      </c>
      <c r="V1049" s="15">
        <f t="shared" si="265"/>
        <v>10.339919166634465</v>
      </c>
      <c r="W1049" s="13">
        <f t="shared" si="258"/>
        <v>9.2098737773285588E-2</v>
      </c>
      <c r="X1049" s="13">
        <f t="shared" si="259"/>
        <v>1.3538612374128123E-2</v>
      </c>
      <c r="Y1049" s="13">
        <f t="shared" si="260"/>
        <v>7.8560125399157466E-2</v>
      </c>
      <c r="AB1049" s="39"/>
      <c r="AC1049" s="39"/>
    </row>
    <row r="1050" spans="1:29">
      <c r="A1050" s="60">
        <v>1957.09</v>
      </c>
      <c r="B1050" s="61">
        <f t="shared" si="261"/>
        <v>1957</v>
      </c>
      <c r="C1050" s="61">
        <v>9</v>
      </c>
      <c r="D1050" s="59">
        <f t="shared" si="262"/>
        <v>21064</v>
      </c>
      <c r="E1050" s="26">
        <v>43.98</v>
      </c>
      <c r="F1050" s="24">
        <v>1.76</v>
      </c>
      <c r="G1050" s="26">
        <v>3.47</v>
      </c>
      <c r="H1050" s="26">
        <v>28.3</v>
      </c>
      <c r="I1050" s="24">
        <f t="shared" si="263"/>
        <v>1957.7083333332546</v>
      </c>
      <c r="J1050" s="15">
        <v>3.92</v>
      </c>
      <c r="K1050" s="24">
        <f t="shared" si="253"/>
        <v>488.69084098939931</v>
      </c>
      <c r="L1050" s="24">
        <f t="shared" si="254"/>
        <v>19.556522968197882</v>
      </c>
      <c r="M1050" s="23">
        <f t="shared" si="264"/>
        <v>48304.326525594697</v>
      </c>
      <c r="N1050" s="24">
        <f t="shared" si="255"/>
        <v>38.557462897526506</v>
      </c>
      <c r="O1050" s="23">
        <f t="shared" si="256"/>
        <v>3811.1871997229105</v>
      </c>
      <c r="P1050" s="42">
        <f t="shared" si="250"/>
        <v>15.157274488962219</v>
      </c>
      <c r="Q1050" s="25"/>
      <c r="R1050" s="41">
        <f t="shared" si="251"/>
        <v>18.80796192766681</v>
      </c>
      <c r="S1050" s="41"/>
      <c r="T1050" s="40">
        <f t="shared" si="252"/>
        <v>4.7728181231553327E-2</v>
      </c>
      <c r="U1050" s="15">
        <f t="shared" si="257"/>
        <v>0.99917347379769827</v>
      </c>
      <c r="V1050" s="15">
        <f t="shared" si="265"/>
        <v>10.382266815888494</v>
      </c>
      <c r="W1050" s="13">
        <f t="shared" si="258"/>
        <v>9.7739940487745258E-2</v>
      </c>
      <c r="X1050" s="13">
        <f t="shared" si="259"/>
        <v>1.3111808465150254E-2</v>
      </c>
      <c r="Y1050" s="13">
        <f t="shared" si="260"/>
        <v>8.4628132022595004E-2</v>
      </c>
      <c r="AB1050" s="39"/>
      <c r="AC1050" s="39"/>
    </row>
    <row r="1051" spans="1:29">
      <c r="A1051" s="60">
        <v>1957.1</v>
      </c>
      <c r="B1051" s="61">
        <f t="shared" si="261"/>
        <v>1957</v>
      </c>
      <c r="C1051" s="61">
        <v>10</v>
      </c>
      <c r="D1051" s="59">
        <f t="shared" si="262"/>
        <v>21094</v>
      </c>
      <c r="E1051" s="26">
        <v>41.24</v>
      </c>
      <c r="F1051" s="24">
        <v>1.77</v>
      </c>
      <c r="G1051" s="26">
        <v>3.4366699999999999</v>
      </c>
      <c r="H1051" s="26">
        <v>28.3</v>
      </c>
      <c r="I1051" s="24">
        <f t="shared" si="263"/>
        <v>1957.7916666665878</v>
      </c>
      <c r="J1051" s="15">
        <v>3.97</v>
      </c>
      <c r="K1051" s="24">
        <f t="shared" si="253"/>
        <v>458.24489045936406</v>
      </c>
      <c r="L1051" s="24">
        <f t="shared" si="254"/>
        <v>19.667639575971734</v>
      </c>
      <c r="M1051" s="23">
        <f t="shared" si="264"/>
        <v>45456.919374216704</v>
      </c>
      <c r="N1051" s="24">
        <f t="shared" si="255"/>
        <v>38.187111243816261</v>
      </c>
      <c r="O1051" s="23">
        <f t="shared" si="256"/>
        <v>3788.0802886951824</v>
      </c>
      <c r="P1051" s="42">
        <f t="shared" si="250"/>
        <v>14.149451489483544</v>
      </c>
      <c r="Q1051" s="25"/>
      <c r="R1051" s="41">
        <f t="shared" si="251"/>
        <v>17.551467653382645</v>
      </c>
      <c r="S1051" s="41"/>
      <c r="T1051" s="40">
        <f t="shared" si="252"/>
        <v>5.1927377075817349E-2</v>
      </c>
      <c r="U1051" s="15">
        <f t="shared" si="257"/>
        <v>1.0240147011474796</v>
      </c>
      <c r="V1051" s="15">
        <f t="shared" si="265"/>
        <v>10.373685600325873</v>
      </c>
      <c r="W1051" s="13">
        <f t="shared" si="258"/>
        <v>0.10420902641504837</v>
      </c>
      <c r="X1051" s="13">
        <f t="shared" si="259"/>
        <v>1.1945438210442916E-2</v>
      </c>
      <c r="Y1051" s="13">
        <f t="shared" si="260"/>
        <v>9.2263588204605451E-2</v>
      </c>
      <c r="AB1051" s="39"/>
      <c r="AC1051" s="39"/>
    </row>
    <row r="1052" spans="1:29">
      <c r="A1052" s="60">
        <v>1957.11</v>
      </c>
      <c r="B1052" s="61">
        <f t="shared" si="261"/>
        <v>1957</v>
      </c>
      <c r="C1052" s="61">
        <v>11</v>
      </c>
      <c r="D1052" s="59">
        <f t="shared" si="262"/>
        <v>21125</v>
      </c>
      <c r="E1052" s="26">
        <v>40.35</v>
      </c>
      <c r="F1052" s="24">
        <v>1.78</v>
      </c>
      <c r="G1052" s="26">
        <v>3.40333</v>
      </c>
      <c r="H1052" s="26">
        <v>28.4</v>
      </c>
      <c r="I1052" s="24">
        <f t="shared" si="263"/>
        <v>1957.8749999999211</v>
      </c>
      <c r="J1052" s="15">
        <v>3.72</v>
      </c>
      <c r="K1052" s="24">
        <f t="shared" si="253"/>
        <v>446.77679577464795</v>
      </c>
      <c r="L1052" s="24">
        <f t="shared" si="254"/>
        <v>19.709112676056343</v>
      </c>
      <c r="M1052" s="23">
        <f t="shared" si="264"/>
        <v>44482.233925590714</v>
      </c>
      <c r="N1052" s="24">
        <f t="shared" si="255"/>
        <v>37.683491260563386</v>
      </c>
      <c r="O1052" s="23">
        <f t="shared" si="256"/>
        <v>3751.8642177442539</v>
      </c>
      <c r="P1052" s="42">
        <f t="shared" si="250"/>
        <v>13.736242235298491</v>
      </c>
      <c r="Q1052" s="25"/>
      <c r="R1052" s="41">
        <f t="shared" si="251"/>
        <v>17.035278552833894</v>
      </c>
      <c r="S1052" s="41"/>
      <c r="T1052" s="40">
        <f t="shared" si="252"/>
        <v>5.647057113726215E-2</v>
      </c>
      <c r="U1052" s="15">
        <f t="shared" si="257"/>
        <v>1.0463665008075973</v>
      </c>
      <c r="V1052" s="15">
        <f t="shared" si="265"/>
        <v>10.585402311365558</v>
      </c>
      <c r="W1052" s="13">
        <f t="shared" si="258"/>
        <v>0.1030470718779708</v>
      </c>
      <c r="X1052" s="13">
        <f t="shared" si="259"/>
        <v>7.9967769609405881E-3</v>
      </c>
      <c r="Y1052" s="13">
        <f t="shared" si="260"/>
        <v>9.5050294917030209E-2</v>
      </c>
      <c r="AB1052" s="39"/>
      <c r="AC1052" s="39"/>
    </row>
    <row r="1053" spans="1:29">
      <c r="A1053" s="60">
        <v>1957.12</v>
      </c>
      <c r="B1053" s="61">
        <f t="shared" si="261"/>
        <v>1957</v>
      </c>
      <c r="C1053" s="61">
        <v>12</v>
      </c>
      <c r="D1053" s="59">
        <f t="shared" si="262"/>
        <v>21155</v>
      </c>
      <c r="E1053" s="26">
        <v>40.33</v>
      </c>
      <c r="F1053" s="24">
        <v>1.79</v>
      </c>
      <c r="G1053" s="26">
        <v>3.37</v>
      </c>
      <c r="H1053" s="26">
        <v>28.4</v>
      </c>
      <c r="I1053" s="24">
        <f t="shared" si="263"/>
        <v>1957.9583333332544</v>
      </c>
      <c r="J1053" s="15">
        <v>3.21</v>
      </c>
      <c r="K1053" s="24">
        <f t="shared" si="253"/>
        <v>446.55534507042256</v>
      </c>
      <c r="L1053" s="24">
        <f t="shared" si="254"/>
        <v>19.819838028169016</v>
      </c>
      <c r="M1053" s="23">
        <f t="shared" si="264"/>
        <v>44624.628519941529</v>
      </c>
      <c r="N1053" s="24">
        <f t="shared" si="255"/>
        <v>37.314443661971836</v>
      </c>
      <c r="O1053" s="23">
        <f t="shared" si="256"/>
        <v>3728.8618426035946</v>
      </c>
      <c r="P1053" s="42">
        <f t="shared" si="250"/>
        <v>13.673246057951392</v>
      </c>
      <c r="Q1053" s="25"/>
      <c r="R1053" s="41">
        <f t="shared" si="251"/>
        <v>16.954577613038236</v>
      </c>
      <c r="S1053" s="41"/>
      <c r="T1053" s="40">
        <f t="shared" si="252"/>
        <v>6.0589559090497451E-2</v>
      </c>
      <c r="U1053" s="15">
        <f t="shared" si="257"/>
        <v>1.0129133037439282</v>
      </c>
      <c r="V1053" s="15">
        <f t="shared" si="265"/>
        <v>11.07621037618423</v>
      </c>
      <c r="W1053" s="13">
        <f t="shared" si="258"/>
        <v>0.10575204998778109</v>
      </c>
      <c r="X1053" s="13">
        <f t="shared" si="259"/>
        <v>3.9987577345161895E-3</v>
      </c>
      <c r="Y1053" s="13">
        <f t="shared" si="260"/>
        <v>0.1017532922532649</v>
      </c>
      <c r="AB1053" s="39"/>
      <c r="AC1053" s="39"/>
    </row>
    <row r="1054" spans="1:29">
      <c r="A1054" s="60">
        <v>1958.01</v>
      </c>
      <c r="B1054" s="61">
        <f t="shared" si="261"/>
        <v>1958</v>
      </c>
      <c r="C1054" s="61">
        <v>1</v>
      </c>
      <c r="D1054" s="59">
        <f t="shared" si="262"/>
        <v>21186</v>
      </c>
      <c r="E1054" s="26">
        <v>41.12</v>
      </c>
      <c r="F1054" s="24">
        <v>1.7833300000000001</v>
      </c>
      <c r="G1054" s="26">
        <v>3.2933300000000001</v>
      </c>
      <c r="H1054" s="26">
        <v>28.6</v>
      </c>
      <c r="I1054" s="24">
        <f t="shared" si="263"/>
        <v>1958.0416666665876</v>
      </c>
      <c r="J1054" s="15">
        <v>3.09</v>
      </c>
      <c r="K1054" s="24">
        <f t="shared" si="253"/>
        <v>452.11871328671333</v>
      </c>
      <c r="L1054" s="24">
        <f t="shared" si="254"/>
        <v>19.607900412587416</v>
      </c>
      <c r="M1054" s="23">
        <f t="shared" si="264"/>
        <v>45343.866384141664</v>
      </c>
      <c r="N1054" s="24">
        <f t="shared" si="255"/>
        <v>36.210508804195811</v>
      </c>
      <c r="O1054" s="23">
        <f t="shared" si="256"/>
        <v>3631.6224581440974</v>
      </c>
      <c r="P1054" s="42">
        <f t="shared" si="250"/>
        <v>13.788431552307641</v>
      </c>
      <c r="Q1054" s="25"/>
      <c r="R1054" s="41">
        <f t="shared" si="251"/>
        <v>17.094108854212227</v>
      </c>
      <c r="S1054" s="41"/>
      <c r="T1054" s="40">
        <f t="shared" si="252"/>
        <v>6.0595434959735558E-2</v>
      </c>
      <c r="U1054" s="15">
        <f t="shared" si="257"/>
        <v>1.0059942405838802</v>
      </c>
      <c r="V1054" s="15">
        <f t="shared" si="265"/>
        <v>11.140784615417505</v>
      </c>
      <c r="W1054" s="13">
        <f t="shared" si="258"/>
        <v>0.10331792901632175</v>
      </c>
      <c r="X1054" s="13">
        <f t="shared" si="259"/>
        <v>4.5866594938437366E-3</v>
      </c>
      <c r="Y1054" s="13">
        <f t="shared" si="260"/>
        <v>9.8731269522478016E-2</v>
      </c>
      <c r="AB1054" s="39"/>
      <c r="AC1054" s="39"/>
    </row>
    <row r="1055" spans="1:29">
      <c r="A1055" s="60">
        <v>1958.02</v>
      </c>
      <c r="B1055" s="61">
        <f t="shared" si="261"/>
        <v>1958</v>
      </c>
      <c r="C1055" s="61">
        <v>2</v>
      </c>
      <c r="D1055" s="59">
        <f t="shared" si="262"/>
        <v>21217</v>
      </c>
      <c r="E1055" s="26">
        <v>41.26</v>
      </c>
      <c r="F1055" s="24">
        <v>1.77667</v>
      </c>
      <c r="G1055" s="26">
        <v>3.2166700000000001</v>
      </c>
      <c r="H1055" s="26">
        <v>28.6</v>
      </c>
      <c r="I1055" s="24">
        <f t="shared" si="263"/>
        <v>1958.1249999999209</v>
      </c>
      <c r="J1055" s="15">
        <v>3.05</v>
      </c>
      <c r="K1055" s="24">
        <f t="shared" si="253"/>
        <v>453.65802797202792</v>
      </c>
      <c r="L1055" s="24">
        <f t="shared" si="254"/>
        <v>19.534673013986016</v>
      </c>
      <c r="M1055" s="23">
        <f t="shared" si="264"/>
        <v>45661.51145266887</v>
      </c>
      <c r="N1055" s="24">
        <f t="shared" si="255"/>
        <v>35.367624062937068</v>
      </c>
      <c r="O1055" s="23">
        <f t="shared" si="256"/>
        <v>3559.8161426189145</v>
      </c>
      <c r="P1055" s="42">
        <f t="shared" si="250"/>
        <v>13.784906390337685</v>
      </c>
      <c r="Q1055" s="25"/>
      <c r="R1055" s="41">
        <f t="shared" si="251"/>
        <v>17.087281988811387</v>
      </c>
      <c r="S1055" s="41"/>
      <c r="T1055" s="40">
        <f t="shared" si="252"/>
        <v>6.1877887208465834E-2</v>
      </c>
      <c r="U1055" s="15">
        <f t="shared" si="257"/>
        <v>1.008545231626615</v>
      </c>
      <c r="V1055" s="15">
        <f t="shared" si="265"/>
        <v>11.207565158695507</v>
      </c>
      <c r="W1055" s="13">
        <f t="shared" si="258"/>
        <v>9.7441652837697568E-2</v>
      </c>
      <c r="X1055" s="13">
        <f t="shared" si="259"/>
        <v>3.9256673672112274E-3</v>
      </c>
      <c r="Y1055" s="13">
        <f t="shared" si="260"/>
        <v>9.351598547048634E-2</v>
      </c>
      <c r="AB1055" s="39"/>
      <c r="AC1055" s="39"/>
    </row>
    <row r="1056" spans="1:29">
      <c r="A1056" s="60">
        <v>1958.03</v>
      </c>
      <c r="B1056" s="61">
        <f t="shared" si="261"/>
        <v>1958</v>
      </c>
      <c r="C1056" s="61">
        <v>3</v>
      </c>
      <c r="D1056" s="59">
        <f t="shared" si="262"/>
        <v>21245</v>
      </c>
      <c r="E1056" s="26">
        <v>42.11</v>
      </c>
      <c r="F1056" s="24">
        <v>1.77</v>
      </c>
      <c r="G1056" s="26">
        <v>3.14</v>
      </c>
      <c r="H1056" s="26">
        <v>28.8</v>
      </c>
      <c r="I1056" s="24">
        <f t="shared" si="263"/>
        <v>1958.2083333332541</v>
      </c>
      <c r="J1056" s="15">
        <v>2.98</v>
      </c>
      <c r="K1056" s="24">
        <f t="shared" si="253"/>
        <v>459.78856250000001</v>
      </c>
      <c r="L1056" s="24">
        <f t="shared" si="254"/>
        <v>19.326187500000003</v>
      </c>
      <c r="M1056" s="23">
        <f t="shared" si="264"/>
        <v>46440.662329367158</v>
      </c>
      <c r="N1056" s="24">
        <f t="shared" si="255"/>
        <v>34.284875000000007</v>
      </c>
      <c r="O1056" s="23">
        <f t="shared" si="256"/>
        <v>3462.9228143959372</v>
      </c>
      <c r="P1056" s="42">
        <f t="shared" si="250"/>
        <v>13.925589923892945</v>
      </c>
      <c r="Q1056" s="25"/>
      <c r="R1056" s="41">
        <f t="shared" si="251"/>
        <v>17.258155337067222</v>
      </c>
      <c r="S1056" s="41"/>
      <c r="T1056" s="40">
        <f t="shared" si="252"/>
        <v>6.2991250077044619E-2</v>
      </c>
      <c r="U1056" s="15">
        <f t="shared" si="257"/>
        <v>1.011100680921623</v>
      </c>
      <c r="V1056" s="15">
        <f t="shared" si="265"/>
        <v>11.224841007287587</v>
      </c>
      <c r="W1056" s="13">
        <f t="shared" si="258"/>
        <v>9.3547701103946279E-2</v>
      </c>
      <c r="X1056" s="13">
        <f t="shared" si="259"/>
        <v>2.5759344731348666E-3</v>
      </c>
      <c r="Y1056" s="13">
        <f t="shared" si="260"/>
        <v>9.0971766630811413E-2</v>
      </c>
      <c r="AB1056" s="39"/>
      <c r="AC1056" s="39"/>
    </row>
    <row r="1057" spans="1:29">
      <c r="A1057" s="60">
        <v>1958.04</v>
      </c>
      <c r="B1057" s="61">
        <f t="shared" si="261"/>
        <v>1958</v>
      </c>
      <c r="C1057" s="61">
        <v>4</v>
      </c>
      <c r="D1057" s="59">
        <f t="shared" si="262"/>
        <v>21276</v>
      </c>
      <c r="E1057" s="26">
        <v>42.34</v>
      </c>
      <c r="F1057" s="24">
        <v>1.75667</v>
      </c>
      <c r="G1057" s="26">
        <v>3.07</v>
      </c>
      <c r="H1057" s="26">
        <v>28.9</v>
      </c>
      <c r="I1057" s="24">
        <f t="shared" si="263"/>
        <v>1958.2916666665874</v>
      </c>
      <c r="J1057" s="15">
        <v>2.88</v>
      </c>
      <c r="K1057" s="24">
        <f t="shared" si="253"/>
        <v>460.70022145328733</v>
      </c>
      <c r="L1057" s="24">
        <f t="shared" si="254"/>
        <v>19.114271564013844</v>
      </c>
      <c r="M1057" s="23">
        <f t="shared" si="264"/>
        <v>46693.629325598558</v>
      </c>
      <c r="N1057" s="24">
        <f t="shared" si="255"/>
        <v>33.404574394463673</v>
      </c>
      <c r="O1057" s="23">
        <f t="shared" si="256"/>
        <v>3385.6741150115154</v>
      </c>
      <c r="P1057" s="42">
        <f t="shared" si="250"/>
        <v>13.913501765262787</v>
      </c>
      <c r="Q1057" s="25"/>
      <c r="R1057" s="41">
        <f t="shared" si="251"/>
        <v>17.239665390241097</v>
      </c>
      <c r="S1057" s="41"/>
      <c r="T1057" s="40">
        <f t="shared" si="252"/>
        <v>6.2677942573584611E-2</v>
      </c>
      <c r="U1057" s="15">
        <f t="shared" si="257"/>
        <v>0.9989596059826652</v>
      </c>
      <c r="V1057" s="15">
        <f t="shared" si="265"/>
        <v>11.310172951844866</v>
      </c>
      <c r="W1057" s="13">
        <f t="shared" si="258"/>
        <v>0.10073307025650857</v>
      </c>
      <c r="X1057" s="13">
        <f t="shared" si="259"/>
        <v>2.7569435246890261E-3</v>
      </c>
      <c r="Y1057" s="13">
        <f t="shared" si="260"/>
        <v>9.7976126731819546E-2</v>
      </c>
      <c r="AB1057" s="39"/>
      <c r="AC1057" s="39"/>
    </row>
    <row r="1058" spans="1:29">
      <c r="A1058" s="60">
        <v>1958.05</v>
      </c>
      <c r="B1058" s="61">
        <f t="shared" si="261"/>
        <v>1958</v>
      </c>
      <c r="C1058" s="61">
        <v>5</v>
      </c>
      <c r="D1058" s="59">
        <f t="shared" si="262"/>
        <v>21306</v>
      </c>
      <c r="E1058" s="26">
        <v>43.7</v>
      </c>
      <c r="F1058" s="24">
        <v>1.74333</v>
      </c>
      <c r="G1058" s="26">
        <v>3</v>
      </c>
      <c r="H1058" s="26">
        <v>28.9</v>
      </c>
      <c r="I1058" s="24">
        <f t="shared" si="263"/>
        <v>1958.3749999999206</v>
      </c>
      <c r="J1058" s="15">
        <v>2.92</v>
      </c>
      <c r="K1058" s="24">
        <f t="shared" si="253"/>
        <v>475.49833910034613</v>
      </c>
      <c r="L1058" s="24">
        <f t="shared" si="254"/>
        <v>18.96911943944637</v>
      </c>
      <c r="M1058" s="23">
        <f t="shared" si="264"/>
        <v>48353.687653826324</v>
      </c>
      <c r="N1058" s="24">
        <f t="shared" si="255"/>
        <v>32.642906574394466</v>
      </c>
      <c r="O1058" s="23">
        <f t="shared" si="256"/>
        <v>3319.475124976635</v>
      </c>
      <c r="P1058" s="42">
        <f t="shared" si="250"/>
        <v>14.323824968409237</v>
      </c>
      <c r="Q1058" s="25"/>
      <c r="R1058" s="41">
        <f t="shared" si="251"/>
        <v>17.742987045801218</v>
      </c>
      <c r="S1058" s="41"/>
      <c r="T1058" s="40">
        <f t="shared" si="252"/>
        <v>5.9791646042329546E-2</v>
      </c>
      <c r="U1058" s="15">
        <f t="shared" si="257"/>
        <v>0.99814303734021625</v>
      </c>
      <c r="V1058" s="15">
        <f t="shared" si="265"/>
        <v>11.298405915570745</v>
      </c>
      <c r="W1058" s="13">
        <f t="shared" si="258"/>
        <v>9.9350221841863373E-2</v>
      </c>
      <c r="X1058" s="13">
        <f t="shared" si="259"/>
        <v>1.3039334764610722E-3</v>
      </c>
      <c r="Y1058" s="13">
        <f t="shared" si="260"/>
        <v>9.8046288365402301E-2</v>
      </c>
      <c r="AB1058" s="39"/>
      <c r="AC1058" s="39"/>
    </row>
    <row r="1059" spans="1:29">
      <c r="A1059" s="60">
        <v>1958.06</v>
      </c>
      <c r="B1059" s="61">
        <f t="shared" si="261"/>
        <v>1958</v>
      </c>
      <c r="C1059" s="61">
        <v>6</v>
      </c>
      <c r="D1059" s="59">
        <f t="shared" si="262"/>
        <v>21337</v>
      </c>
      <c r="E1059" s="26">
        <v>44.75</v>
      </c>
      <c r="F1059" s="24">
        <v>1.73</v>
      </c>
      <c r="G1059" s="26">
        <v>2.93</v>
      </c>
      <c r="H1059" s="26">
        <v>28.9</v>
      </c>
      <c r="I1059" s="24">
        <f t="shared" si="263"/>
        <v>1958.4583333332539</v>
      </c>
      <c r="J1059" s="15">
        <v>2.97</v>
      </c>
      <c r="K1059" s="24">
        <f t="shared" si="253"/>
        <v>486.92335640138413</v>
      </c>
      <c r="L1059" s="24">
        <f t="shared" si="254"/>
        <v>18.824076124567476</v>
      </c>
      <c r="M1059" s="23">
        <f t="shared" si="264"/>
        <v>49675.023168851745</v>
      </c>
      <c r="N1059" s="24">
        <f t="shared" si="255"/>
        <v>31.881238754325263</v>
      </c>
      <c r="O1059" s="23">
        <f t="shared" si="256"/>
        <v>3252.4652041281702</v>
      </c>
      <c r="P1059" s="42">
        <f t="shared" si="250"/>
        <v>14.635555551956271</v>
      </c>
      <c r="Q1059" s="25"/>
      <c r="R1059" s="41">
        <f t="shared" si="251"/>
        <v>18.122451008262203</v>
      </c>
      <c r="S1059" s="41"/>
      <c r="T1059" s="40">
        <f t="shared" si="252"/>
        <v>5.6955679230707434E-2</v>
      </c>
      <c r="U1059" s="15">
        <f t="shared" si="257"/>
        <v>0.98295343369059929</v>
      </c>
      <c r="V1059" s="15">
        <f t="shared" si="265"/>
        <v>11.27742519767045</v>
      </c>
      <c r="W1059" s="13">
        <f t="shared" si="258"/>
        <v>9.893845306053195E-2</v>
      </c>
      <c r="X1059" s="13">
        <f t="shared" si="259"/>
        <v>2.5234838060506082E-3</v>
      </c>
      <c r="Y1059" s="13">
        <f t="shared" si="260"/>
        <v>9.6414969254481342E-2</v>
      </c>
      <c r="AB1059" s="39"/>
      <c r="AC1059" s="39"/>
    </row>
    <row r="1060" spans="1:29">
      <c r="A1060" s="60">
        <v>1958.07</v>
      </c>
      <c r="B1060" s="61">
        <f t="shared" si="261"/>
        <v>1958</v>
      </c>
      <c r="C1060" s="61">
        <v>7</v>
      </c>
      <c r="D1060" s="59">
        <f t="shared" si="262"/>
        <v>21367</v>
      </c>
      <c r="E1060" s="26">
        <v>45.98</v>
      </c>
      <c r="F1060" s="24">
        <v>1.73</v>
      </c>
      <c r="G1060" s="26">
        <v>2.9133300000000002</v>
      </c>
      <c r="H1060" s="26">
        <v>29</v>
      </c>
      <c r="I1060" s="24">
        <f t="shared" si="263"/>
        <v>1958.5416666665872</v>
      </c>
      <c r="J1060" s="15">
        <v>3.2</v>
      </c>
      <c r="K1060" s="24">
        <f t="shared" si="253"/>
        <v>498.58175172413797</v>
      </c>
      <c r="L1060" s="24">
        <f t="shared" si="254"/>
        <v>18.759165517241378</v>
      </c>
      <c r="M1060" s="23">
        <f t="shared" si="264"/>
        <v>51023.872457505429</v>
      </c>
      <c r="N1060" s="24">
        <f t="shared" si="255"/>
        <v>31.59054316551725</v>
      </c>
      <c r="O1060" s="23">
        <f t="shared" si="256"/>
        <v>3232.9138396395024</v>
      </c>
      <c r="P1060" s="42">
        <f t="shared" si="250"/>
        <v>14.957457101901136</v>
      </c>
      <c r="Q1060" s="25"/>
      <c r="R1060" s="41">
        <f t="shared" si="251"/>
        <v>18.51313740104802</v>
      </c>
      <c r="S1060" s="41"/>
      <c r="T1060" s="40">
        <f t="shared" si="252"/>
        <v>5.2277564534641413E-2</v>
      </c>
      <c r="U1060" s="15">
        <f t="shared" si="257"/>
        <v>0.97426729630230513</v>
      </c>
      <c r="V1060" s="15">
        <f t="shared" si="265"/>
        <v>11.046959049441679</v>
      </c>
      <c r="W1060" s="13">
        <f t="shared" si="258"/>
        <v>9.5423269679408396E-2</v>
      </c>
      <c r="X1060" s="13">
        <f t="shared" si="259"/>
        <v>6.1617487561467232E-3</v>
      </c>
      <c r="Y1060" s="13">
        <f t="shared" si="260"/>
        <v>8.9261520923261672E-2</v>
      </c>
      <c r="AB1060" s="39"/>
      <c r="AC1060" s="39"/>
    </row>
    <row r="1061" spans="1:29">
      <c r="A1061" s="60">
        <v>1958.08</v>
      </c>
      <c r="B1061" s="61">
        <f t="shared" si="261"/>
        <v>1958</v>
      </c>
      <c r="C1061" s="61">
        <v>8</v>
      </c>
      <c r="D1061" s="59">
        <f t="shared" si="262"/>
        <v>21398</v>
      </c>
      <c r="E1061" s="26">
        <v>47.7</v>
      </c>
      <c r="F1061" s="24">
        <v>1.73</v>
      </c>
      <c r="G1061" s="26">
        <v>2.8966699999999999</v>
      </c>
      <c r="H1061" s="26">
        <v>28.9</v>
      </c>
      <c r="I1061" s="24">
        <f t="shared" si="263"/>
        <v>1958.6249999999204</v>
      </c>
      <c r="J1061" s="15">
        <v>3.54</v>
      </c>
      <c r="K1061" s="24">
        <f t="shared" si="253"/>
        <v>519.02221453287211</v>
      </c>
      <c r="L1061" s="24">
        <f t="shared" si="254"/>
        <v>18.824076124567476</v>
      </c>
      <c r="M1061" s="23">
        <f t="shared" si="264"/>
        <v>53276.243979429426</v>
      </c>
      <c r="N1061" s="24">
        <f t="shared" si="255"/>
        <v>31.518576062283739</v>
      </c>
      <c r="O1061" s="23">
        <f t="shared" si="256"/>
        <v>3235.2976446099328</v>
      </c>
      <c r="P1061" s="42">
        <f t="shared" si="250"/>
        <v>15.544566891165925</v>
      </c>
      <c r="Q1061" s="25"/>
      <c r="R1061" s="41">
        <f t="shared" si="251"/>
        <v>19.229233309769281</v>
      </c>
      <c r="S1061" s="41"/>
      <c r="T1061" s="40">
        <f t="shared" si="252"/>
        <v>4.5585163707002899E-2</v>
      </c>
      <c r="U1061" s="15">
        <f t="shared" si="257"/>
        <v>0.98476247609558587</v>
      </c>
      <c r="V1061" s="15">
        <f t="shared" si="265"/>
        <v>10.79993207053263</v>
      </c>
      <c r="W1061" s="13">
        <f t="shared" si="258"/>
        <v>8.8263477388607292E-2</v>
      </c>
      <c r="X1061" s="13">
        <f t="shared" si="259"/>
        <v>9.225849402572539E-3</v>
      </c>
      <c r="Y1061" s="13">
        <f t="shared" si="260"/>
        <v>7.9037627986034753E-2</v>
      </c>
      <c r="AB1061" s="39"/>
      <c r="AC1061" s="39"/>
    </row>
    <row r="1062" spans="1:29">
      <c r="A1062" s="60">
        <v>1958.09</v>
      </c>
      <c r="B1062" s="61">
        <f t="shared" si="261"/>
        <v>1958</v>
      </c>
      <c r="C1062" s="61">
        <v>9</v>
      </c>
      <c r="D1062" s="59">
        <f t="shared" si="262"/>
        <v>21429</v>
      </c>
      <c r="E1062" s="26">
        <v>48.96</v>
      </c>
      <c r="F1062" s="24">
        <v>1.73</v>
      </c>
      <c r="G1062" s="26">
        <v>2.88</v>
      </c>
      <c r="H1062" s="26">
        <v>28.9</v>
      </c>
      <c r="I1062" s="24">
        <f t="shared" si="263"/>
        <v>1958.7083333332537</v>
      </c>
      <c r="J1062" s="15">
        <v>3.76</v>
      </c>
      <c r="K1062" s="24">
        <f t="shared" si="253"/>
        <v>532.7322352941178</v>
      </c>
      <c r="L1062" s="24">
        <f t="shared" si="254"/>
        <v>18.824076124567476</v>
      </c>
      <c r="M1062" s="23">
        <f t="shared" si="264"/>
        <v>54844.561084693902</v>
      </c>
      <c r="N1062" s="24">
        <f t="shared" si="255"/>
        <v>31.337190311418688</v>
      </c>
      <c r="O1062" s="23">
        <f t="shared" si="256"/>
        <v>3226.150652040817</v>
      </c>
      <c r="P1062" s="42">
        <f t="shared" si="250"/>
        <v>15.931923184092847</v>
      </c>
      <c r="Q1062" s="25"/>
      <c r="R1062" s="41">
        <f t="shared" si="251"/>
        <v>19.695350298388743</v>
      </c>
      <c r="S1062" s="41"/>
      <c r="T1062" s="40">
        <f t="shared" si="252"/>
        <v>4.1821066336221305E-2</v>
      </c>
      <c r="U1062" s="15">
        <f t="shared" si="257"/>
        <v>0.9998326910623766</v>
      </c>
      <c r="V1062" s="15">
        <f t="shared" si="265"/>
        <v>10.635367847441842</v>
      </c>
      <c r="W1062" s="13">
        <f t="shared" si="258"/>
        <v>8.8548753510931055E-2</v>
      </c>
      <c r="X1062" s="13">
        <f t="shared" si="259"/>
        <v>1.0635672693254827E-2</v>
      </c>
      <c r="Y1062" s="13">
        <f t="shared" si="260"/>
        <v>7.7913080817676228E-2</v>
      </c>
      <c r="AB1062" s="39"/>
      <c r="AC1062" s="39"/>
    </row>
    <row r="1063" spans="1:29">
      <c r="A1063" s="60">
        <v>1958.1</v>
      </c>
      <c r="B1063" s="61">
        <f t="shared" si="261"/>
        <v>1958</v>
      </c>
      <c r="C1063" s="61">
        <v>10</v>
      </c>
      <c r="D1063" s="59">
        <f t="shared" si="262"/>
        <v>21459</v>
      </c>
      <c r="E1063" s="26">
        <v>50.95</v>
      </c>
      <c r="F1063" s="24">
        <v>1.7366699999999999</v>
      </c>
      <c r="G1063" s="26">
        <v>2.8833299999999999</v>
      </c>
      <c r="H1063" s="26">
        <v>28.9</v>
      </c>
      <c r="I1063" s="24">
        <f t="shared" si="263"/>
        <v>1958.7916666665869</v>
      </c>
      <c r="J1063" s="15">
        <v>3.8</v>
      </c>
      <c r="K1063" s="24">
        <f t="shared" si="253"/>
        <v>554.38536332179945</v>
      </c>
      <c r="L1063" s="24">
        <f t="shared" si="254"/>
        <v>18.896652186851213</v>
      </c>
      <c r="M1063" s="23">
        <f t="shared" si="264"/>
        <v>57235.85844070126</v>
      </c>
      <c r="N1063" s="24">
        <f t="shared" si="255"/>
        <v>31.373423937716268</v>
      </c>
      <c r="O1063" s="23">
        <f t="shared" si="256"/>
        <v>3239.055303588364</v>
      </c>
      <c r="P1063" s="42">
        <f t="shared" si="250"/>
        <v>16.559803310351572</v>
      </c>
      <c r="Q1063" s="25"/>
      <c r="R1063" s="41">
        <f t="shared" si="251"/>
        <v>20.455148275406561</v>
      </c>
      <c r="S1063" s="41"/>
      <c r="T1063" s="40">
        <f t="shared" si="252"/>
        <v>3.945709068664438E-2</v>
      </c>
      <c r="U1063" s="15">
        <f t="shared" si="257"/>
        <v>1.008131544683726</v>
      </c>
      <c r="V1063" s="15">
        <f t="shared" si="265"/>
        <v>10.633588455346052</v>
      </c>
      <c r="W1063" s="13">
        <f t="shared" si="258"/>
        <v>8.6206590168450337E-2</v>
      </c>
      <c r="X1063" s="13">
        <f t="shared" si="259"/>
        <v>9.6155994588935645E-3</v>
      </c>
      <c r="Y1063" s="13">
        <f t="shared" si="260"/>
        <v>7.6590990709556772E-2</v>
      </c>
      <c r="AB1063" s="39"/>
      <c r="AC1063" s="39"/>
    </row>
    <row r="1064" spans="1:29">
      <c r="A1064" s="60">
        <v>1958.11</v>
      </c>
      <c r="B1064" s="61">
        <f t="shared" si="261"/>
        <v>1958</v>
      </c>
      <c r="C1064" s="61">
        <v>11</v>
      </c>
      <c r="D1064" s="59">
        <f t="shared" si="262"/>
        <v>21490</v>
      </c>
      <c r="E1064" s="26">
        <v>52.5</v>
      </c>
      <c r="F1064" s="24">
        <v>1.74333</v>
      </c>
      <c r="G1064" s="26">
        <v>2.8866700000000001</v>
      </c>
      <c r="H1064" s="26">
        <v>29</v>
      </c>
      <c r="I1064" s="24">
        <f t="shared" si="263"/>
        <v>1958.8749999999202</v>
      </c>
      <c r="J1064" s="15">
        <v>3.74</v>
      </c>
      <c r="K1064" s="24">
        <f t="shared" si="253"/>
        <v>569.28103448275863</v>
      </c>
      <c r="L1064" s="24">
        <f t="shared" si="254"/>
        <v>18.903708682758623</v>
      </c>
      <c r="M1064" s="23">
        <f t="shared" si="264"/>
        <v>58936.35552179315</v>
      </c>
      <c r="N1064" s="24">
        <f t="shared" si="255"/>
        <v>31.301456834482764</v>
      </c>
      <c r="O1064" s="23">
        <f t="shared" si="256"/>
        <v>3240.5677979827556</v>
      </c>
      <c r="P1064" s="42">
        <f t="shared" si="250"/>
        <v>16.988883579386332</v>
      </c>
      <c r="Q1064" s="25"/>
      <c r="R1064" s="41">
        <f t="shared" si="251"/>
        <v>20.965610881429562</v>
      </c>
      <c r="S1064" s="41"/>
      <c r="T1064" s="40">
        <f t="shared" si="252"/>
        <v>3.9721033431446319E-2</v>
      </c>
      <c r="U1064" s="15">
        <f t="shared" si="257"/>
        <v>0.99324246095862645</v>
      </c>
      <c r="V1064" s="15">
        <f t="shared" si="265"/>
        <v>10.68309024482933</v>
      </c>
      <c r="W1064" s="13">
        <f t="shared" si="258"/>
        <v>8.4644019951249705E-2</v>
      </c>
      <c r="X1064" s="13">
        <f t="shared" si="259"/>
        <v>8.4141428860657896E-3</v>
      </c>
      <c r="Y1064" s="13">
        <f t="shared" si="260"/>
        <v>7.6229877065183915E-2</v>
      </c>
      <c r="AB1064" s="39"/>
      <c r="AC1064" s="39"/>
    </row>
    <row r="1065" spans="1:29">
      <c r="A1065" s="60">
        <v>1958.12</v>
      </c>
      <c r="B1065" s="61">
        <f t="shared" si="261"/>
        <v>1958</v>
      </c>
      <c r="C1065" s="61">
        <v>12</v>
      </c>
      <c r="D1065" s="59">
        <f t="shared" si="262"/>
        <v>21520</v>
      </c>
      <c r="E1065" s="26">
        <v>53.49</v>
      </c>
      <c r="F1065" s="24">
        <v>1.75</v>
      </c>
      <c r="G1065" s="26">
        <v>2.89</v>
      </c>
      <c r="H1065" s="26">
        <v>28.9</v>
      </c>
      <c r="I1065" s="24">
        <f t="shared" si="263"/>
        <v>1958.9583333332534</v>
      </c>
      <c r="J1065" s="15">
        <v>3.86</v>
      </c>
      <c r="K1065" s="24">
        <f t="shared" si="253"/>
        <v>582.0230242214534</v>
      </c>
      <c r="L1065" s="24">
        <f t="shared" si="254"/>
        <v>19.041695501730107</v>
      </c>
      <c r="M1065" s="23">
        <f t="shared" si="264"/>
        <v>60419.782975243601</v>
      </c>
      <c r="N1065" s="24">
        <f t="shared" si="255"/>
        <v>31.446000000000005</v>
      </c>
      <c r="O1065" s="23">
        <f t="shared" si="256"/>
        <v>3264.4077920817722</v>
      </c>
      <c r="P1065" s="42">
        <f t="shared" si="250"/>
        <v>17.358357365369958</v>
      </c>
      <c r="Q1065" s="25"/>
      <c r="R1065" s="41">
        <f t="shared" si="251"/>
        <v>21.399510465598865</v>
      </c>
      <c r="S1065" s="41"/>
      <c r="T1065" s="40">
        <f t="shared" si="252"/>
        <v>3.7338063210747896E-2</v>
      </c>
      <c r="U1065" s="15">
        <f t="shared" si="257"/>
        <v>0.99014892310714775</v>
      </c>
      <c r="V1065" s="15">
        <f t="shared" si="265"/>
        <v>10.647614758377303</v>
      </c>
      <c r="W1065" s="13">
        <f t="shared" si="258"/>
        <v>8.3029357272975446E-2</v>
      </c>
      <c r="X1065" s="13">
        <f t="shared" si="259"/>
        <v>6.4466390086725944E-3</v>
      </c>
      <c r="Y1065" s="13">
        <f t="shared" si="260"/>
        <v>7.6582718264302851E-2</v>
      </c>
      <c r="AB1065" s="39"/>
      <c r="AC1065" s="39"/>
    </row>
    <row r="1066" spans="1:29">
      <c r="A1066" s="60">
        <v>1959.01</v>
      </c>
      <c r="B1066" s="61">
        <f t="shared" si="261"/>
        <v>1959</v>
      </c>
      <c r="C1066" s="61">
        <v>1</v>
      </c>
      <c r="D1066" s="59">
        <f t="shared" si="262"/>
        <v>21551</v>
      </c>
      <c r="E1066" s="26">
        <v>55.62</v>
      </c>
      <c r="F1066" s="24">
        <v>1.75667</v>
      </c>
      <c r="G1066" s="26">
        <v>2.96333</v>
      </c>
      <c r="H1066" s="26">
        <v>29</v>
      </c>
      <c r="I1066" s="24">
        <f t="shared" si="263"/>
        <v>1959.0416666665867</v>
      </c>
      <c r="J1066" s="15">
        <v>4.0199999999999996</v>
      </c>
      <c r="K1066" s="24">
        <f t="shared" si="253"/>
        <v>603.11259310344838</v>
      </c>
      <c r="L1066" s="24">
        <f t="shared" si="254"/>
        <v>19.048360282758622</v>
      </c>
      <c r="M1066" s="23">
        <f t="shared" si="264"/>
        <v>62773.874252390066</v>
      </c>
      <c r="N1066" s="24">
        <f t="shared" si="255"/>
        <v>32.13271557931035</v>
      </c>
      <c r="O1066" s="23">
        <f t="shared" si="256"/>
        <v>3344.4750950797384</v>
      </c>
      <c r="P1066" s="42">
        <f t="shared" si="250"/>
        <v>17.980339342993393</v>
      </c>
      <c r="Q1066" s="25"/>
      <c r="R1066" s="41">
        <f t="shared" si="251"/>
        <v>22.140010454221418</v>
      </c>
      <c r="S1066" s="41"/>
      <c r="T1066" s="40">
        <f t="shared" si="252"/>
        <v>3.4520700487024686E-2</v>
      </c>
      <c r="U1066" s="15">
        <f t="shared" si="257"/>
        <v>1.0082641214080816</v>
      </c>
      <c r="V1066" s="15">
        <f t="shared" si="265"/>
        <v>10.506370064988896</v>
      </c>
      <c r="W1066" s="13">
        <f t="shared" si="258"/>
        <v>7.4217664652789228E-2</v>
      </c>
      <c r="X1066" s="13">
        <f t="shared" si="259"/>
        <v>7.9385311846511541E-3</v>
      </c>
      <c r="Y1066" s="13">
        <f t="shared" si="260"/>
        <v>6.6279133468138074E-2</v>
      </c>
      <c r="AB1066" s="39"/>
      <c r="AC1066" s="39"/>
    </row>
    <row r="1067" spans="1:29">
      <c r="A1067" s="60">
        <v>1959.02</v>
      </c>
      <c r="B1067" s="61">
        <f t="shared" si="261"/>
        <v>1959</v>
      </c>
      <c r="C1067" s="61">
        <v>2</v>
      </c>
      <c r="D1067" s="59">
        <f t="shared" si="262"/>
        <v>21582</v>
      </c>
      <c r="E1067" s="26">
        <v>54.77</v>
      </c>
      <c r="F1067" s="24">
        <v>1.7633300000000001</v>
      </c>
      <c r="G1067" s="26">
        <v>3.03667</v>
      </c>
      <c r="H1067" s="26">
        <v>28.9</v>
      </c>
      <c r="I1067" s="24">
        <f t="shared" si="263"/>
        <v>1959.12499999992</v>
      </c>
      <c r="J1067" s="15">
        <v>3.96</v>
      </c>
      <c r="K1067" s="24">
        <f t="shared" si="253"/>
        <v>595.95066435986178</v>
      </c>
      <c r="L1067" s="24">
        <f t="shared" si="254"/>
        <v>19.186738816609001</v>
      </c>
      <c r="M1067" s="23">
        <f t="shared" si="264"/>
        <v>62194.856021191707</v>
      </c>
      <c r="N1067" s="24">
        <f t="shared" si="255"/>
        <v>33.041911702422155</v>
      </c>
      <c r="O1067" s="23">
        <f t="shared" si="256"/>
        <v>3448.3340046352423</v>
      </c>
      <c r="P1067" s="42">
        <f t="shared" si="250"/>
        <v>17.759169263611422</v>
      </c>
      <c r="Q1067" s="25"/>
      <c r="R1067" s="41">
        <f t="shared" si="251"/>
        <v>21.841682331178756</v>
      </c>
      <c r="S1067" s="41"/>
      <c r="T1067" s="40">
        <f t="shared" si="252"/>
        <v>3.631425020967783E-2</v>
      </c>
      <c r="U1067" s="15">
        <f t="shared" si="257"/>
        <v>1.0008463720204186</v>
      </c>
      <c r="V1067" s="15">
        <f t="shared" si="265"/>
        <v>10.629850640144006</v>
      </c>
      <c r="W1067" s="13">
        <f t="shared" si="258"/>
        <v>7.4355617986946898E-2</v>
      </c>
      <c r="X1067" s="13">
        <f t="shared" si="259"/>
        <v>5.5859953236327975E-3</v>
      </c>
      <c r="Y1067" s="13">
        <f t="shared" si="260"/>
        <v>6.8769622663314101E-2</v>
      </c>
      <c r="AB1067" s="39"/>
      <c r="AC1067" s="39"/>
    </row>
    <row r="1068" spans="1:29">
      <c r="A1068" s="60">
        <v>1959.03</v>
      </c>
      <c r="B1068" s="61">
        <f t="shared" si="261"/>
        <v>1959</v>
      </c>
      <c r="C1068" s="61">
        <v>3</v>
      </c>
      <c r="D1068" s="59">
        <f t="shared" si="262"/>
        <v>21610</v>
      </c>
      <c r="E1068" s="26">
        <v>56.16</v>
      </c>
      <c r="F1068" s="24">
        <v>1.77</v>
      </c>
      <c r="G1068" s="26">
        <v>3.11</v>
      </c>
      <c r="H1068" s="26">
        <v>28.9</v>
      </c>
      <c r="I1068" s="24">
        <f t="shared" si="263"/>
        <v>1959.2083333332532</v>
      </c>
      <c r="J1068" s="15">
        <v>3.99</v>
      </c>
      <c r="K1068" s="24">
        <f t="shared" si="253"/>
        <v>611.07521107266439</v>
      </c>
      <c r="L1068" s="24">
        <f t="shared" si="254"/>
        <v>19.259314878892738</v>
      </c>
      <c r="M1068" s="23">
        <f t="shared" si="264"/>
        <v>63940.78611307744</v>
      </c>
      <c r="N1068" s="24">
        <f t="shared" si="255"/>
        <v>33.839813148788934</v>
      </c>
      <c r="O1068" s="23">
        <f t="shared" si="256"/>
        <v>3540.880427558242</v>
      </c>
      <c r="P1068" s="42">
        <f t="shared" si="250"/>
        <v>18.200871845485636</v>
      </c>
      <c r="Q1068" s="25"/>
      <c r="R1068" s="41">
        <f t="shared" si="251"/>
        <v>22.355431528386671</v>
      </c>
      <c r="S1068" s="41"/>
      <c r="T1068" s="40">
        <f t="shared" si="252"/>
        <v>3.4647733018719255E-2</v>
      </c>
      <c r="U1068" s="15">
        <f t="shared" si="257"/>
        <v>0.99275673824349686</v>
      </c>
      <c r="V1068" s="15">
        <f t="shared" si="265"/>
        <v>10.638847448307056</v>
      </c>
      <c r="W1068" s="13">
        <f t="shared" si="258"/>
        <v>6.8426001852675888E-2</v>
      </c>
      <c r="X1068" s="13">
        <f t="shared" si="259"/>
        <v>4.3665738240288299E-3</v>
      </c>
      <c r="Y1068" s="13">
        <f t="shared" si="260"/>
        <v>6.4059428028647059E-2</v>
      </c>
      <c r="AB1068" s="39"/>
      <c r="AC1068" s="39"/>
    </row>
    <row r="1069" spans="1:29">
      <c r="A1069" s="60">
        <v>1959.04</v>
      </c>
      <c r="B1069" s="61">
        <f t="shared" si="261"/>
        <v>1959</v>
      </c>
      <c r="C1069" s="61">
        <v>4</v>
      </c>
      <c r="D1069" s="59">
        <f t="shared" si="262"/>
        <v>21641</v>
      </c>
      <c r="E1069" s="26">
        <v>57.1</v>
      </c>
      <c r="F1069" s="24">
        <v>1.77667</v>
      </c>
      <c r="G1069" s="26">
        <v>3.2066699999999999</v>
      </c>
      <c r="H1069" s="26">
        <v>29</v>
      </c>
      <c r="I1069" s="24">
        <f t="shared" si="263"/>
        <v>1959.2916666665865</v>
      </c>
      <c r="J1069" s="15">
        <v>4.12</v>
      </c>
      <c r="K1069" s="24">
        <f t="shared" si="253"/>
        <v>619.16089655172414</v>
      </c>
      <c r="L1069" s="24">
        <f t="shared" si="254"/>
        <v>19.265229248275862</v>
      </c>
      <c r="M1069" s="23">
        <f t="shared" si="264"/>
        <v>64954.831356278184</v>
      </c>
      <c r="N1069" s="24">
        <f t="shared" si="255"/>
        <v>34.771360282758621</v>
      </c>
      <c r="O1069" s="23">
        <f t="shared" si="256"/>
        <v>3647.7882498290114</v>
      </c>
      <c r="P1069" s="42">
        <f t="shared" si="250"/>
        <v>18.430753048783416</v>
      </c>
      <c r="Q1069" s="25"/>
      <c r="R1069" s="41">
        <f t="shared" si="251"/>
        <v>22.606141738483988</v>
      </c>
      <c r="S1069" s="41"/>
      <c r="T1069" s="40">
        <f t="shared" si="252"/>
        <v>3.2587143118029203E-2</v>
      </c>
      <c r="U1069" s="15">
        <f t="shared" si="257"/>
        <v>0.98812298241161645</v>
      </c>
      <c r="V1069" s="15">
        <f t="shared" si="265"/>
        <v>10.525367534584387</v>
      </c>
      <c r="W1069" s="13">
        <f t="shared" si="258"/>
        <v>6.8558111969219793E-2</v>
      </c>
      <c r="X1069" s="13">
        <f t="shared" si="259"/>
        <v>6.3737162470174358E-3</v>
      </c>
      <c r="Y1069" s="13">
        <f t="shared" si="260"/>
        <v>6.2184395722202357E-2</v>
      </c>
      <c r="AB1069" s="39"/>
      <c r="AC1069" s="39"/>
    </row>
    <row r="1070" spans="1:29">
      <c r="A1070" s="60">
        <v>1959.05</v>
      </c>
      <c r="B1070" s="61">
        <f t="shared" si="261"/>
        <v>1959</v>
      </c>
      <c r="C1070" s="61">
        <v>5</v>
      </c>
      <c r="D1070" s="59">
        <f t="shared" si="262"/>
        <v>21671</v>
      </c>
      <c r="E1070" s="26">
        <v>57.96</v>
      </c>
      <c r="F1070" s="24">
        <v>1.7833300000000001</v>
      </c>
      <c r="G1070" s="26">
        <v>3.3033299999999999</v>
      </c>
      <c r="H1070" s="26">
        <v>29</v>
      </c>
      <c r="I1070" s="24">
        <f t="shared" si="263"/>
        <v>1959.3749999999197</v>
      </c>
      <c r="J1070" s="15">
        <v>4.3099999999999996</v>
      </c>
      <c r="K1070" s="24">
        <f t="shared" si="253"/>
        <v>628.48626206896563</v>
      </c>
      <c r="L1070" s="24">
        <f t="shared" si="254"/>
        <v>19.337446613793109</v>
      </c>
      <c r="M1070" s="23">
        <f t="shared" si="264"/>
        <v>66102.18944004846</v>
      </c>
      <c r="N1070" s="24">
        <f t="shared" si="255"/>
        <v>35.819487993103451</v>
      </c>
      <c r="O1070" s="23">
        <f t="shared" si="256"/>
        <v>3767.3800110937759</v>
      </c>
      <c r="P1070" s="42">
        <f t="shared" si="250"/>
        <v>18.69272143959418</v>
      </c>
      <c r="Q1070" s="25"/>
      <c r="R1070" s="41">
        <f t="shared" si="251"/>
        <v>22.894229168466911</v>
      </c>
      <c r="S1070" s="41"/>
      <c r="T1070" s="40">
        <f t="shared" si="252"/>
        <v>3.0354324726054635E-2</v>
      </c>
      <c r="U1070" s="15">
        <f t="shared" si="257"/>
        <v>1.0011775987524087</v>
      </c>
      <c r="V1070" s="15">
        <f t="shared" si="265"/>
        <v>10.400357559251926</v>
      </c>
      <c r="W1070" s="13">
        <f t="shared" si="258"/>
        <v>7.0084989449439972E-2</v>
      </c>
      <c r="X1070" s="13">
        <f t="shared" si="259"/>
        <v>6.7048696109144323E-3</v>
      </c>
      <c r="Y1070" s="13">
        <f t="shared" si="260"/>
        <v>6.3380119838525539E-2</v>
      </c>
      <c r="AB1070" s="39"/>
      <c r="AC1070" s="39"/>
    </row>
    <row r="1071" spans="1:29">
      <c r="A1071" s="60">
        <v>1959.06</v>
      </c>
      <c r="B1071" s="61">
        <f t="shared" si="261"/>
        <v>1959</v>
      </c>
      <c r="C1071" s="61">
        <v>6</v>
      </c>
      <c r="D1071" s="59">
        <f t="shared" si="262"/>
        <v>21702</v>
      </c>
      <c r="E1071" s="26">
        <v>57.46</v>
      </c>
      <c r="F1071" s="24">
        <v>1.79</v>
      </c>
      <c r="G1071" s="26">
        <v>3.4</v>
      </c>
      <c r="H1071" s="26">
        <v>29.1</v>
      </c>
      <c r="I1071" s="24">
        <f t="shared" si="263"/>
        <v>1959.458333333253</v>
      </c>
      <c r="J1071" s="15">
        <v>4.34</v>
      </c>
      <c r="K1071" s="24">
        <f t="shared" si="253"/>
        <v>620.92342268041239</v>
      </c>
      <c r="L1071" s="24">
        <f t="shared" si="254"/>
        <v>19.343072164948456</v>
      </c>
      <c r="M1071" s="23">
        <f t="shared" si="264"/>
        <v>65476.290916366313</v>
      </c>
      <c r="N1071" s="24">
        <f t="shared" si="255"/>
        <v>36.741030927835048</v>
      </c>
      <c r="O1071" s="23">
        <f t="shared" si="256"/>
        <v>3874.3367406133912</v>
      </c>
      <c r="P1071" s="42">
        <f t="shared" si="250"/>
        <v>18.44859139706648</v>
      </c>
      <c r="Q1071" s="25"/>
      <c r="R1071" s="41">
        <f t="shared" si="251"/>
        <v>22.562214820417097</v>
      </c>
      <c r="S1071" s="41"/>
      <c r="T1071" s="40">
        <f t="shared" si="252"/>
        <v>3.06856984249297E-2</v>
      </c>
      <c r="U1071" s="15">
        <f t="shared" si="257"/>
        <v>0.99880191558246589</v>
      </c>
      <c r="V1071" s="15">
        <f t="shared" si="265"/>
        <v>10.376822859546767</v>
      </c>
      <c r="W1071" s="13">
        <f t="shared" si="258"/>
        <v>6.507284832661786E-2</v>
      </c>
      <c r="X1071" s="13">
        <f t="shared" si="259"/>
        <v>5.0739736032758831E-3</v>
      </c>
      <c r="Y1071" s="13">
        <f t="shared" si="260"/>
        <v>5.9998874723341977E-2</v>
      </c>
      <c r="AB1071" s="39"/>
      <c r="AC1071" s="39"/>
    </row>
    <row r="1072" spans="1:29">
      <c r="A1072" s="60">
        <v>1959.07</v>
      </c>
      <c r="B1072" s="61">
        <f t="shared" si="261"/>
        <v>1959</v>
      </c>
      <c r="C1072" s="61">
        <v>7</v>
      </c>
      <c r="D1072" s="59">
        <f t="shared" si="262"/>
        <v>21732</v>
      </c>
      <c r="E1072" s="26">
        <v>59.74</v>
      </c>
      <c r="F1072" s="24">
        <v>1.79667</v>
      </c>
      <c r="G1072" s="26">
        <v>3.41</v>
      </c>
      <c r="H1072" s="26">
        <v>29.2</v>
      </c>
      <c r="I1072" s="24">
        <f t="shared" si="263"/>
        <v>1959.5416666665863</v>
      </c>
      <c r="J1072" s="15">
        <v>4.4000000000000004</v>
      </c>
      <c r="K1072" s="24">
        <f t="shared" si="253"/>
        <v>643.35069863013712</v>
      </c>
      <c r="L1072" s="24">
        <f t="shared" si="254"/>
        <v>19.34865918493151</v>
      </c>
      <c r="M1072" s="23">
        <f t="shared" si="264"/>
        <v>68011.270255504773</v>
      </c>
      <c r="N1072" s="24">
        <f t="shared" si="255"/>
        <v>36.722897260273974</v>
      </c>
      <c r="O1072" s="23">
        <f t="shared" si="256"/>
        <v>3882.1297551267367</v>
      </c>
      <c r="P1072" s="42">
        <f t="shared" si="250"/>
        <v>19.090533975796511</v>
      </c>
      <c r="Q1072" s="25"/>
      <c r="R1072" s="41">
        <f t="shared" si="251"/>
        <v>23.310742907975136</v>
      </c>
      <c r="S1072" s="41"/>
      <c r="T1072" s="40">
        <f t="shared" si="252"/>
        <v>2.9470635773643346E-2</v>
      </c>
      <c r="U1072" s="15">
        <f t="shared" si="257"/>
        <v>1.0012626276101042</v>
      </c>
      <c r="V1072" s="15">
        <f t="shared" si="265"/>
        <v>10.32889606159107</v>
      </c>
      <c r="W1072" s="13">
        <f t="shared" si="258"/>
        <v>5.5911077489659178E-2</v>
      </c>
      <c r="X1072" s="13">
        <f t="shared" si="259"/>
        <v>4.4513692227852175E-3</v>
      </c>
      <c r="Y1072" s="13">
        <f t="shared" si="260"/>
        <v>5.145970826687396E-2</v>
      </c>
      <c r="AB1072" s="39"/>
      <c r="AC1072" s="39"/>
    </row>
    <row r="1073" spans="1:29">
      <c r="A1073" s="60">
        <v>1959.08</v>
      </c>
      <c r="B1073" s="61">
        <f t="shared" si="261"/>
        <v>1959</v>
      </c>
      <c r="C1073" s="61">
        <v>8</v>
      </c>
      <c r="D1073" s="59">
        <f t="shared" si="262"/>
        <v>21763</v>
      </c>
      <c r="E1073" s="26">
        <v>59.4</v>
      </c>
      <c r="F1073" s="24">
        <v>1.8033300000000001</v>
      </c>
      <c r="G1073" s="26">
        <v>3.42</v>
      </c>
      <c r="H1073" s="26">
        <v>29.2</v>
      </c>
      <c r="I1073" s="24">
        <f t="shared" si="263"/>
        <v>1959.6249999999195</v>
      </c>
      <c r="J1073" s="15">
        <v>4.43</v>
      </c>
      <c r="K1073" s="24">
        <f t="shared" si="253"/>
        <v>639.68917808219192</v>
      </c>
      <c r="L1073" s="24">
        <f t="shared" si="254"/>
        <v>19.420381910958906</v>
      </c>
      <c r="M1073" s="23">
        <f t="shared" si="264"/>
        <v>67795.279826628815</v>
      </c>
      <c r="N1073" s="24">
        <f t="shared" si="255"/>
        <v>36.830589041095898</v>
      </c>
      <c r="O1073" s="23">
        <f t="shared" si="256"/>
        <v>3903.3645960786289</v>
      </c>
      <c r="P1073" s="42">
        <f t="shared" si="250"/>
        <v>18.958803640750208</v>
      </c>
      <c r="Q1073" s="25"/>
      <c r="R1073" s="41">
        <f t="shared" si="251"/>
        <v>23.114626571364798</v>
      </c>
      <c r="S1073" s="41"/>
      <c r="T1073" s="40">
        <f t="shared" si="252"/>
        <v>2.9104756200802433E-2</v>
      </c>
      <c r="U1073" s="15">
        <f t="shared" si="257"/>
        <v>0.98388762999034785</v>
      </c>
      <c r="V1073" s="15">
        <f t="shared" si="265"/>
        <v>10.341937610940331</v>
      </c>
      <c r="W1073" s="13">
        <f t="shared" si="258"/>
        <v>5.5375496521499867E-2</v>
      </c>
      <c r="X1073" s="13">
        <f t="shared" si="259"/>
        <v>4.5576778834710563E-3</v>
      </c>
      <c r="Y1073" s="13">
        <f t="shared" si="260"/>
        <v>5.0817818638028811E-2</v>
      </c>
      <c r="AB1073" s="39"/>
      <c r="AC1073" s="39"/>
    </row>
    <row r="1074" spans="1:29">
      <c r="A1074" s="60">
        <v>1959.09</v>
      </c>
      <c r="B1074" s="61">
        <f t="shared" si="261"/>
        <v>1959</v>
      </c>
      <c r="C1074" s="61">
        <v>9</v>
      </c>
      <c r="D1074" s="59">
        <f t="shared" si="262"/>
        <v>21794</v>
      </c>
      <c r="E1074" s="26">
        <v>57.05</v>
      </c>
      <c r="F1074" s="24">
        <v>1.81</v>
      </c>
      <c r="G1074" s="26">
        <v>3.43</v>
      </c>
      <c r="H1074" s="26">
        <v>29.3</v>
      </c>
      <c r="I1074" s="24">
        <f t="shared" si="263"/>
        <v>1959.7083333332528</v>
      </c>
      <c r="J1074" s="15">
        <v>4.68</v>
      </c>
      <c r="K1074" s="24">
        <f t="shared" si="253"/>
        <v>612.28474402730387</v>
      </c>
      <c r="L1074" s="24">
        <f t="shared" si="254"/>
        <v>19.425686006825941</v>
      </c>
      <c r="M1074" s="23">
        <f t="shared" si="264"/>
        <v>65062.477943698039</v>
      </c>
      <c r="N1074" s="24">
        <f t="shared" si="255"/>
        <v>36.812211604095573</v>
      </c>
      <c r="O1074" s="23">
        <f t="shared" si="256"/>
        <v>3911.7318027499441</v>
      </c>
      <c r="P1074" s="42">
        <f t="shared" si="250"/>
        <v>18.123290556758619</v>
      </c>
      <c r="Q1074" s="25"/>
      <c r="R1074" s="41">
        <f t="shared" si="251"/>
        <v>22.065621822784536</v>
      </c>
      <c r="S1074" s="41"/>
      <c r="T1074" s="40">
        <f t="shared" si="252"/>
        <v>2.8957426532419804E-2</v>
      </c>
      <c r="U1074" s="15">
        <f t="shared" si="257"/>
        <v>1.0158648196265918</v>
      </c>
      <c r="V1074" s="15">
        <f t="shared" si="265"/>
        <v>10.140576483879002</v>
      </c>
      <c r="W1074" s="13">
        <f t="shared" si="258"/>
        <v>6.0105380962148791E-2</v>
      </c>
      <c r="X1074" s="13">
        <f t="shared" si="259"/>
        <v>3.4376210664397444E-3</v>
      </c>
      <c r="Y1074" s="13">
        <f t="shared" si="260"/>
        <v>5.6667759895709047E-2</v>
      </c>
      <c r="AB1074" s="39"/>
      <c r="AC1074" s="39"/>
    </row>
    <row r="1075" spans="1:29">
      <c r="A1075" s="60">
        <v>1959.1</v>
      </c>
      <c r="B1075" s="61">
        <f t="shared" si="261"/>
        <v>1959</v>
      </c>
      <c r="C1075" s="61">
        <v>10</v>
      </c>
      <c r="D1075" s="59">
        <f t="shared" si="262"/>
        <v>21824</v>
      </c>
      <c r="E1075" s="26">
        <v>57</v>
      </c>
      <c r="F1075" s="24">
        <v>1.81667</v>
      </c>
      <c r="G1075" s="26">
        <v>3.4166699999999999</v>
      </c>
      <c r="H1075" s="26">
        <v>29.4</v>
      </c>
      <c r="I1075" s="24">
        <f t="shared" si="263"/>
        <v>1959.791666666586</v>
      </c>
      <c r="J1075" s="15">
        <v>4.53</v>
      </c>
      <c r="K1075" s="24">
        <f t="shared" si="253"/>
        <v>609.66734693877561</v>
      </c>
      <c r="L1075" s="24">
        <f t="shared" si="254"/>
        <v>19.430954020408166</v>
      </c>
      <c r="M1075" s="23">
        <f t="shared" si="264"/>
        <v>64956.412631993073</v>
      </c>
      <c r="N1075" s="24">
        <f t="shared" si="255"/>
        <v>36.544423408163269</v>
      </c>
      <c r="O1075" s="23">
        <f t="shared" si="256"/>
        <v>3893.5899359184518</v>
      </c>
      <c r="P1075" s="42">
        <f t="shared" si="250"/>
        <v>18.021962441515424</v>
      </c>
      <c r="Q1075" s="25"/>
      <c r="R1075" s="41">
        <f t="shared" si="251"/>
        <v>21.913293512657297</v>
      </c>
      <c r="S1075" s="41"/>
      <c r="T1075" s="40">
        <f t="shared" si="252"/>
        <v>3.1973736478613728E-2</v>
      </c>
      <c r="U1075" s="15">
        <f t="shared" si="257"/>
        <v>1.0037750000000001</v>
      </c>
      <c r="V1075" s="15">
        <f t="shared" si="265"/>
        <v>10.266415938458104</v>
      </c>
      <c r="W1075" s="13">
        <f t="shared" si="258"/>
        <v>6.1127011426896694E-2</v>
      </c>
      <c r="X1075" s="13">
        <f t="shared" si="259"/>
        <v>2.6821007016599729E-3</v>
      </c>
      <c r="Y1075" s="13">
        <f t="shared" si="260"/>
        <v>5.8444910725236721E-2</v>
      </c>
      <c r="AB1075" s="39"/>
      <c r="AC1075" s="39"/>
    </row>
    <row r="1076" spans="1:29">
      <c r="A1076" s="60">
        <v>1959.11</v>
      </c>
      <c r="B1076" s="61">
        <f t="shared" si="261"/>
        <v>1959</v>
      </c>
      <c r="C1076" s="61">
        <v>11</v>
      </c>
      <c r="D1076" s="59">
        <f t="shared" si="262"/>
        <v>21855</v>
      </c>
      <c r="E1076" s="26">
        <v>57.23</v>
      </c>
      <c r="F1076" s="24">
        <v>1.8233299999999999</v>
      </c>
      <c r="G1076" s="26">
        <v>3.40333</v>
      </c>
      <c r="H1076" s="26">
        <v>29.4</v>
      </c>
      <c r="I1076" s="24">
        <f t="shared" si="263"/>
        <v>1959.8749999999193</v>
      </c>
      <c r="J1076" s="15">
        <v>4.53</v>
      </c>
      <c r="K1076" s="24">
        <f t="shared" si="253"/>
        <v>612.12740816326539</v>
      </c>
      <c r="L1076" s="24">
        <f t="shared" si="254"/>
        <v>19.502188836734696</v>
      </c>
      <c r="M1076" s="23">
        <f t="shared" si="264"/>
        <v>65391.670928350657</v>
      </c>
      <c r="N1076" s="24">
        <f t="shared" si="255"/>
        <v>36.401739857142864</v>
      </c>
      <c r="O1076" s="23">
        <f t="shared" si="256"/>
        <v>3888.6848754251905</v>
      </c>
      <c r="P1076" s="42">
        <f t="shared" si="250"/>
        <v>18.07178913057021</v>
      </c>
      <c r="Q1076" s="25"/>
      <c r="R1076" s="41">
        <f t="shared" si="251"/>
        <v>21.945863395901192</v>
      </c>
      <c r="S1076" s="41"/>
      <c r="T1076" s="40">
        <f t="shared" si="252"/>
        <v>3.1390612264807688E-2</v>
      </c>
      <c r="U1076" s="15">
        <f t="shared" si="257"/>
        <v>0.99110624580365825</v>
      </c>
      <c r="V1076" s="15">
        <f t="shared" si="265"/>
        <v>10.305171658625785</v>
      </c>
      <c r="W1076" s="13">
        <f t="shared" si="258"/>
        <v>6.0904418264419391E-2</v>
      </c>
      <c r="X1076" s="13">
        <f t="shared" si="259"/>
        <v>2.0766310364799256E-3</v>
      </c>
      <c r="Y1076" s="13">
        <f t="shared" si="260"/>
        <v>5.8827787227939465E-2</v>
      </c>
      <c r="AB1076" s="39"/>
      <c r="AC1076" s="39"/>
    </row>
    <row r="1077" spans="1:29">
      <c r="A1077" s="60">
        <v>1959.12</v>
      </c>
      <c r="B1077" s="61">
        <f t="shared" si="261"/>
        <v>1959</v>
      </c>
      <c r="C1077" s="61">
        <v>12</v>
      </c>
      <c r="D1077" s="59">
        <f t="shared" si="262"/>
        <v>21885</v>
      </c>
      <c r="E1077" s="26">
        <v>59.06</v>
      </c>
      <c r="F1077" s="24">
        <v>1.83</v>
      </c>
      <c r="G1077" s="26">
        <v>3.39</v>
      </c>
      <c r="H1077" s="26">
        <v>29.4</v>
      </c>
      <c r="I1077" s="24">
        <f t="shared" si="263"/>
        <v>1959.9583333332525</v>
      </c>
      <c r="J1077" s="15">
        <v>4.6900000000000004</v>
      </c>
      <c r="K1077" s="24">
        <f t="shared" si="253"/>
        <v>631.70093877551039</v>
      </c>
      <c r="L1077" s="24">
        <f t="shared" si="254"/>
        <v>19.573530612244902</v>
      </c>
      <c r="M1077" s="23">
        <f t="shared" si="264"/>
        <v>67656.898739209573</v>
      </c>
      <c r="N1077" s="24">
        <f t="shared" si="255"/>
        <v>36.259163265306128</v>
      </c>
      <c r="O1077" s="23">
        <f t="shared" si="256"/>
        <v>3883.4555828973994</v>
      </c>
      <c r="P1077" s="42">
        <f t="shared" si="250"/>
        <v>18.624728977900105</v>
      </c>
      <c r="Q1077" s="25"/>
      <c r="R1077" s="41">
        <f t="shared" si="251"/>
        <v>22.588315691509774</v>
      </c>
      <c r="S1077" s="41"/>
      <c r="T1077" s="40">
        <f t="shared" si="252"/>
        <v>2.9010076868157722E-2</v>
      </c>
      <c r="U1077" s="15">
        <f t="shared" si="257"/>
        <v>1.0015362166752055</v>
      </c>
      <c r="V1077" s="15">
        <f t="shared" si="265"/>
        <v>10.21351999494286</v>
      </c>
      <c r="W1077" s="13">
        <f t="shared" si="258"/>
        <v>5.1298900077660026E-2</v>
      </c>
      <c r="X1077" s="13">
        <f t="shared" si="259"/>
        <v>-5.5015396284074924E-4</v>
      </c>
      <c r="Y1077" s="13">
        <f t="shared" si="260"/>
        <v>5.1849054040500775E-2</v>
      </c>
      <c r="AB1077" s="39"/>
      <c r="AC1077" s="39"/>
    </row>
    <row r="1078" spans="1:29">
      <c r="A1078" s="60">
        <v>1960.01</v>
      </c>
      <c r="B1078" s="61">
        <f t="shared" si="261"/>
        <v>1960</v>
      </c>
      <c r="C1078" s="61">
        <v>1</v>
      </c>
      <c r="D1078" s="59">
        <f t="shared" si="262"/>
        <v>21916</v>
      </c>
      <c r="E1078" s="26">
        <v>58.03</v>
      </c>
      <c r="F1078" s="24">
        <v>1.8666700000000001</v>
      </c>
      <c r="G1078" s="26">
        <v>3.39</v>
      </c>
      <c r="H1078" s="26">
        <v>29.3</v>
      </c>
      <c r="I1078" s="24">
        <f t="shared" si="263"/>
        <v>1960.0416666665858</v>
      </c>
      <c r="J1078" s="15">
        <v>4.72</v>
      </c>
      <c r="K1078" s="24">
        <f t="shared" si="253"/>
        <v>622.80251877133117</v>
      </c>
      <c r="L1078" s="24">
        <f t="shared" si="254"/>
        <v>20.033892430034133</v>
      </c>
      <c r="M1078" s="23">
        <f t="shared" si="264"/>
        <v>66882.660669922901</v>
      </c>
      <c r="N1078" s="24">
        <f t="shared" si="255"/>
        <v>36.382914675767921</v>
      </c>
      <c r="O1078" s="23">
        <f t="shared" si="256"/>
        <v>3907.1552588495369</v>
      </c>
      <c r="P1078" s="42">
        <f t="shared" si="250"/>
        <v>18.338284994375563</v>
      </c>
      <c r="Q1078" s="25"/>
      <c r="R1078" s="41">
        <f t="shared" si="251"/>
        <v>22.215441275545857</v>
      </c>
      <c r="S1078" s="41"/>
      <c r="T1078" s="40">
        <f t="shared" si="252"/>
        <v>2.9634527949424019E-2</v>
      </c>
      <c r="U1078" s="15">
        <f t="shared" si="257"/>
        <v>1.0223132881790824</v>
      </c>
      <c r="V1078" s="15">
        <f t="shared" si="265"/>
        <v>10.26412215478997</v>
      </c>
      <c r="W1078" s="13">
        <f t="shared" si="258"/>
        <v>5.1609699366200523E-2</v>
      </c>
      <c r="X1078" s="13">
        <f t="shared" si="259"/>
        <v>-1.6361931398505281E-3</v>
      </c>
      <c r="Y1078" s="13">
        <f t="shared" si="260"/>
        <v>5.3245892506051051E-2</v>
      </c>
      <c r="AB1078" s="39"/>
      <c r="AC1078" s="39"/>
    </row>
    <row r="1079" spans="1:29">
      <c r="A1079" s="60">
        <v>1960.02</v>
      </c>
      <c r="B1079" s="61">
        <f t="shared" si="261"/>
        <v>1960</v>
      </c>
      <c r="C1079" s="61">
        <v>2</v>
      </c>
      <c r="D1079" s="59">
        <f t="shared" si="262"/>
        <v>21947</v>
      </c>
      <c r="E1079" s="26">
        <v>55.78</v>
      </c>
      <c r="F1079" s="24">
        <v>1.90333</v>
      </c>
      <c r="G1079" s="26">
        <v>3.39</v>
      </c>
      <c r="H1079" s="26">
        <v>29.4</v>
      </c>
      <c r="I1079" s="24">
        <f t="shared" si="263"/>
        <v>1960.1249999999191</v>
      </c>
      <c r="J1079" s="15">
        <v>4.49</v>
      </c>
      <c r="K1079" s="24">
        <f t="shared" si="253"/>
        <v>596.61832653061242</v>
      </c>
      <c r="L1079" s="24">
        <f t="shared" si="254"/>
        <v>20.357862306122453</v>
      </c>
      <c r="M1079" s="23">
        <f t="shared" si="264"/>
        <v>64252.930171399916</v>
      </c>
      <c r="N1079" s="24">
        <f t="shared" si="255"/>
        <v>36.259163265306128</v>
      </c>
      <c r="O1079" s="23">
        <f t="shared" si="256"/>
        <v>3904.9378501442397</v>
      </c>
      <c r="P1079" s="42">
        <f t="shared" si="250"/>
        <v>17.54527510894598</v>
      </c>
      <c r="Q1079" s="25"/>
      <c r="R1079" s="41">
        <f t="shared" si="251"/>
        <v>21.233856769802038</v>
      </c>
      <c r="S1079" s="41"/>
      <c r="T1079" s="40">
        <f t="shared" si="252"/>
        <v>3.4747577618196322E-2</v>
      </c>
      <c r="U1079" s="15">
        <f t="shared" si="257"/>
        <v>1.023134908202376</v>
      </c>
      <c r="V1079" s="15">
        <f t="shared" si="265"/>
        <v>10.457457489143488</v>
      </c>
      <c r="W1079" s="13">
        <f t="shared" si="258"/>
        <v>5.185746103932698E-2</v>
      </c>
      <c r="X1079" s="13">
        <f t="shared" si="259"/>
        <v>4.0165797472035969E-4</v>
      </c>
      <c r="Y1079" s="13">
        <f t="shared" si="260"/>
        <v>5.145580306460662E-2</v>
      </c>
      <c r="AB1079" s="39"/>
      <c r="AC1079" s="39"/>
    </row>
    <row r="1080" spans="1:29">
      <c r="A1080" s="60">
        <v>1960.03</v>
      </c>
      <c r="B1080" s="61">
        <f t="shared" si="261"/>
        <v>1960</v>
      </c>
      <c r="C1080" s="61">
        <v>3</v>
      </c>
      <c r="D1080" s="59">
        <f t="shared" si="262"/>
        <v>21976</v>
      </c>
      <c r="E1080" s="26">
        <v>55.02</v>
      </c>
      <c r="F1080" s="24">
        <v>1.94</v>
      </c>
      <c r="G1080" s="26">
        <v>3.39</v>
      </c>
      <c r="H1080" s="26">
        <v>29.4</v>
      </c>
      <c r="I1080" s="24">
        <f t="shared" si="263"/>
        <v>1960.2083333332523</v>
      </c>
      <c r="J1080" s="15">
        <v>4.25</v>
      </c>
      <c r="K1080" s="24">
        <f t="shared" si="253"/>
        <v>588.48942857142868</v>
      </c>
      <c r="L1080" s="24">
        <f t="shared" si="254"/>
        <v>20.750081632653064</v>
      </c>
      <c r="M1080" s="23">
        <f t="shared" si="264"/>
        <v>63563.710560681233</v>
      </c>
      <c r="N1080" s="24">
        <f t="shared" si="255"/>
        <v>36.259163265306128</v>
      </c>
      <c r="O1080" s="23">
        <f t="shared" si="256"/>
        <v>3916.4118284389197</v>
      </c>
      <c r="P1080" s="42">
        <f t="shared" si="250"/>
        <v>17.286020720522149</v>
      </c>
      <c r="Q1080" s="25"/>
      <c r="R1080" s="41">
        <f t="shared" si="251"/>
        <v>20.901862083864035</v>
      </c>
      <c r="S1080" s="41"/>
      <c r="T1080" s="40">
        <f t="shared" si="252"/>
        <v>3.7568234521250833E-2</v>
      </c>
      <c r="U1080" s="15">
        <f t="shared" si="257"/>
        <v>1.0011208804158602</v>
      </c>
      <c r="V1080" s="15">
        <f t="shared" si="265"/>
        <v>10.699389808185071</v>
      </c>
      <c r="W1080" s="13">
        <f t="shared" si="258"/>
        <v>5.4539031724874398E-2</v>
      </c>
      <c r="X1080" s="13">
        <f t="shared" si="259"/>
        <v>-6.138646284771232E-4</v>
      </c>
      <c r="Y1080" s="13">
        <f t="shared" si="260"/>
        <v>5.5152896353351522E-2</v>
      </c>
      <c r="AB1080" s="39"/>
      <c r="AC1080" s="39"/>
    </row>
    <row r="1081" spans="1:29">
      <c r="A1081" s="60">
        <v>1960.04</v>
      </c>
      <c r="B1081" s="61">
        <f t="shared" si="261"/>
        <v>1960</v>
      </c>
      <c r="C1081" s="61">
        <v>4</v>
      </c>
      <c r="D1081" s="59">
        <f t="shared" si="262"/>
        <v>22007</v>
      </c>
      <c r="E1081" s="26">
        <v>55.73</v>
      </c>
      <c r="F1081" s="24">
        <v>1.94333</v>
      </c>
      <c r="G1081" s="26">
        <v>3.34667</v>
      </c>
      <c r="H1081" s="26">
        <v>29.5</v>
      </c>
      <c r="I1081" s="24">
        <f t="shared" si="263"/>
        <v>1960.2916666665856</v>
      </c>
      <c r="J1081" s="15">
        <v>4.28</v>
      </c>
      <c r="K1081" s="24">
        <f t="shared" si="253"/>
        <v>594.06290847457626</v>
      </c>
      <c r="L1081" s="24">
        <f t="shared" si="254"/>
        <v>20.7152390440678</v>
      </c>
      <c r="M1081" s="23">
        <f t="shared" si="264"/>
        <v>64352.168538714672</v>
      </c>
      <c r="N1081" s="24">
        <f t="shared" si="255"/>
        <v>35.674367735593222</v>
      </c>
      <c r="O1081" s="23">
        <f t="shared" si="256"/>
        <v>3864.4441393048673</v>
      </c>
      <c r="P1081" s="42">
        <f t="shared" si="250"/>
        <v>17.429766947597194</v>
      </c>
      <c r="Q1081" s="25"/>
      <c r="R1081" s="41">
        <f t="shared" si="251"/>
        <v>21.057013645323998</v>
      </c>
      <c r="S1081" s="41"/>
      <c r="T1081" s="40">
        <f t="shared" si="252"/>
        <v>3.7138296214863337E-2</v>
      </c>
      <c r="U1081" s="15">
        <f t="shared" si="257"/>
        <v>0.9979364483224713</v>
      </c>
      <c r="V1081" s="15">
        <f t="shared" si="265"/>
        <v>10.675072773344814</v>
      </c>
      <c r="W1081" s="13">
        <f t="shared" si="258"/>
        <v>4.9488434732275932E-2</v>
      </c>
      <c r="X1081" s="13">
        <f t="shared" si="259"/>
        <v>-2.834123274965461E-3</v>
      </c>
      <c r="Y1081" s="13">
        <f t="shared" si="260"/>
        <v>5.2322558007241393E-2</v>
      </c>
      <c r="AB1081" s="39"/>
      <c r="AC1081" s="39"/>
    </row>
    <row r="1082" spans="1:29">
      <c r="A1082" s="60">
        <v>1960.05</v>
      </c>
      <c r="B1082" s="61">
        <f t="shared" si="261"/>
        <v>1960</v>
      </c>
      <c r="C1082" s="61">
        <v>5</v>
      </c>
      <c r="D1082" s="59">
        <f t="shared" si="262"/>
        <v>22037</v>
      </c>
      <c r="E1082" s="26">
        <v>55.22</v>
      </c>
      <c r="F1082" s="24">
        <v>1.9466699999999999</v>
      </c>
      <c r="G1082" s="26">
        <v>3.3033299999999999</v>
      </c>
      <c r="H1082" s="26">
        <v>29.5</v>
      </c>
      <c r="I1082" s="24">
        <f t="shared" si="263"/>
        <v>1960.3749999999188</v>
      </c>
      <c r="J1082" s="15">
        <v>4.3499999999999996</v>
      </c>
      <c r="K1082" s="24">
        <f t="shared" si="253"/>
        <v>588.62648135593224</v>
      </c>
      <c r="L1082" s="24">
        <f t="shared" si="254"/>
        <v>20.75084231186441</v>
      </c>
      <c r="M1082" s="23">
        <f t="shared" si="264"/>
        <v>63950.585256927974</v>
      </c>
      <c r="N1082" s="24">
        <f t="shared" si="255"/>
        <v>35.212378027118646</v>
      </c>
      <c r="O1082" s="23">
        <f t="shared" si="256"/>
        <v>3825.6046142116602</v>
      </c>
      <c r="P1082" s="42">
        <f t="shared" si="250"/>
        <v>17.256170578727911</v>
      </c>
      <c r="Q1082" s="25"/>
      <c r="R1082" s="41">
        <f t="shared" si="251"/>
        <v>20.829617960486157</v>
      </c>
      <c r="S1082" s="41"/>
      <c r="T1082" s="40">
        <f t="shared" si="252"/>
        <v>3.6583183856928672E-2</v>
      </c>
      <c r="U1082" s="15">
        <f t="shared" si="257"/>
        <v>1.019861215150373</v>
      </c>
      <c r="V1082" s="15">
        <f t="shared" si="265"/>
        <v>10.653044209015638</v>
      </c>
      <c r="W1082" s="13">
        <f t="shared" si="258"/>
        <v>3.7477773018283145E-2</v>
      </c>
      <c r="X1082" s="13">
        <f t="shared" si="259"/>
        <v>-5.8681926042273291E-3</v>
      </c>
      <c r="Y1082" s="13">
        <f t="shared" si="260"/>
        <v>4.3345965622510474E-2</v>
      </c>
      <c r="AB1082" s="39"/>
      <c r="AC1082" s="39"/>
    </row>
    <row r="1083" spans="1:29">
      <c r="A1083" s="60">
        <v>1960.06</v>
      </c>
      <c r="B1083" s="61">
        <f t="shared" si="261"/>
        <v>1960</v>
      </c>
      <c r="C1083" s="61">
        <v>6</v>
      </c>
      <c r="D1083" s="59">
        <f t="shared" si="262"/>
        <v>22068</v>
      </c>
      <c r="E1083" s="26">
        <v>57.26</v>
      </c>
      <c r="F1083" s="24">
        <v>1.95</v>
      </c>
      <c r="G1083" s="26">
        <v>3.26</v>
      </c>
      <c r="H1083" s="26">
        <v>29.6</v>
      </c>
      <c r="I1083" s="24">
        <f t="shared" si="263"/>
        <v>1960.4583333332521</v>
      </c>
      <c r="J1083" s="15">
        <v>4.1500000000000004</v>
      </c>
      <c r="K1083" s="24">
        <f t="shared" si="253"/>
        <v>608.31012162162165</v>
      </c>
      <c r="L1083" s="24">
        <f t="shared" si="254"/>
        <v>20.716114864864863</v>
      </c>
      <c r="M1083" s="23">
        <f t="shared" si="264"/>
        <v>66276.646005976349</v>
      </c>
      <c r="N1083" s="24">
        <f t="shared" si="255"/>
        <v>34.633094594594589</v>
      </c>
      <c r="O1083" s="23">
        <f t="shared" si="256"/>
        <v>3773.3472926909335</v>
      </c>
      <c r="P1083" s="42">
        <f t="shared" si="250"/>
        <v>17.823363817264742</v>
      </c>
      <c r="Q1083" s="25"/>
      <c r="R1083" s="41">
        <f t="shared" si="251"/>
        <v>21.494025476015537</v>
      </c>
      <c r="S1083" s="41"/>
      <c r="T1083" s="40">
        <f t="shared" si="252"/>
        <v>3.6654561760249449E-2</v>
      </c>
      <c r="U1083" s="15">
        <f t="shared" si="257"/>
        <v>1.0239912183288333</v>
      </c>
      <c r="V1083" s="15">
        <f t="shared" si="265"/>
        <v>10.827921792422003</v>
      </c>
      <c r="W1083" s="13">
        <f t="shared" si="258"/>
        <v>3.2964861453453898E-2</v>
      </c>
      <c r="X1083" s="13">
        <f t="shared" si="259"/>
        <v>-6.8725965126598121E-3</v>
      </c>
      <c r="Y1083" s="13">
        <f t="shared" si="260"/>
        <v>3.983745796611371E-2</v>
      </c>
      <c r="AB1083" s="39"/>
      <c r="AC1083" s="39"/>
    </row>
    <row r="1084" spans="1:29">
      <c r="A1084" s="60">
        <v>1960.07</v>
      </c>
      <c r="B1084" s="61">
        <f t="shared" si="261"/>
        <v>1960</v>
      </c>
      <c r="C1084" s="61">
        <v>7</v>
      </c>
      <c r="D1084" s="59">
        <f t="shared" si="262"/>
        <v>22098</v>
      </c>
      <c r="E1084" s="26">
        <v>55.84</v>
      </c>
      <c r="F1084" s="24">
        <v>1.95</v>
      </c>
      <c r="G1084" s="26">
        <v>3.2633299999999998</v>
      </c>
      <c r="H1084" s="26">
        <v>29.6</v>
      </c>
      <c r="I1084" s="24">
        <f t="shared" si="263"/>
        <v>1960.5416666665853</v>
      </c>
      <c r="J1084" s="15">
        <v>3.9</v>
      </c>
      <c r="K1084" s="24">
        <f t="shared" si="253"/>
        <v>593.22454054054072</v>
      </c>
      <c r="L1084" s="24">
        <f t="shared" si="254"/>
        <v>20.716114864864863</v>
      </c>
      <c r="M1084" s="23">
        <f t="shared" si="264"/>
        <v>64821.129373903103</v>
      </c>
      <c r="N1084" s="24">
        <f t="shared" si="255"/>
        <v>34.6684713445946</v>
      </c>
      <c r="O1084" s="23">
        <f t="shared" si="256"/>
        <v>3788.1936984193981</v>
      </c>
      <c r="P1084" s="42">
        <f t="shared" si="250"/>
        <v>17.376806472898117</v>
      </c>
      <c r="Q1084" s="25"/>
      <c r="R1084" s="41">
        <f t="shared" si="251"/>
        <v>20.937549239049776</v>
      </c>
      <c r="S1084" s="41"/>
      <c r="T1084" s="40">
        <f t="shared" si="252"/>
        <v>3.931696060144467E-2</v>
      </c>
      <c r="U1084" s="15">
        <f t="shared" si="257"/>
        <v>1.0115016056773918</v>
      </c>
      <c r="V1084" s="15">
        <f t="shared" si="265"/>
        <v>11.087696828191532</v>
      </c>
      <c r="W1084" s="13">
        <f t="shared" si="258"/>
        <v>3.5268890757965465E-2</v>
      </c>
      <c r="X1084" s="13">
        <f t="shared" si="259"/>
        <v>-6.5029163456560291E-3</v>
      </c>
      <c r="Y1084" s="13">
        <f t="shared" si="260"/>
        <v>4.1771807103621494E-2</v>
      </c>
      <c r="AB1084" s="39"/>
      <c r="AC1084" s="39"/>
    </row>
    <row r="1085" spans="1:29">
      <c r="A1085" s="60">
        <v>1960.08</v>
      </c>
      <c r="B1085" s="61">
        <f t="shared" si="261"/>
        <v>1960</v>
      </c>
      <c r="C1085" s="61">
        <v>8</v>
      </c>
      <c r="D1085" s="59">
        <f t="shared" si="262"/>
        <v>22129</v>
      </c>
      <c r="E1085" s="26">
        <v>56.51</v>
      </c>
      <c r="F1085" s="24">
        <v>1.95</v>
      </c>
      <c r="G1085" s="26">
        <v>3.26667</v>
      </c>
      <c r="H1085" s="26">
        <v>29.6</v>
      </c>
      <c r="I1085" s="24">
        <f t="shared" si="263"/>
        <v>1960.6249999999186</v>
      </c>
      <c r="J1085" s="15">
        <v>3.8</v>
      </c>
      <c r="K1085" s="24">
        <f t="shared" si="253"/>
        <v>600.34238513513515</v>
      </c>
      <c r="L1085" s="24">
        <f t="shared" si="254"/>
        <v>20.716114864864863</v>
      </c>
      <c r="M1085" s="23">
        <f t="shared" si="264"/>
        <v>65787.526046606785</v>
      </c>
      <c r="N1085" s="24">
        <f t="shared" si="255"/>
        <v>34.703954331081086</v>
      </c>
      <c r="O1085" s="23">
        <f t="shared" si="256"/>
        <v>3802.9753620716515</v>
      </c>
      <c r="P1085" s="42">
        <f t="shared" si="250"/>
        <v>17.582113039577671</v>
      </c>
      <c r="Q1085" s="25"/>
      <c r="R1085" s="41">
        <f t="shared" si="251"/>
        <v>21.16603187120122</v>
      </c>
      <c r="S1085" s="41"/>
      <c r="T1085" s="40">
        <f t="shared" si="252"/>
        <v>3.8801705124786805E-2</v>
      </c>
      <c r="U1085" s="15">
        <f t="shared" si="257"/>
        <v>1.0031666666666668</v>
      </c>
      <c r="V1085" s="15">
        <f t="shared" si="265"/>
        <v>11.215223144979859</v>
      </c>
      <c r="W1085" s="13">
        <f t="shared" si="258"/>
        <v>3.7055645455989161E-2</v>
      </c>
      <c r="X1085" s="13">
        <f t="shared" si="259"/>
        <v>-7.5058869152682117E-3</v>
      </c>
      <c r="Y1085" s="13">
        <f t="shared" si="260"/>
        <v>4.4561532371257373E-2</v>
      </c>
      <c r="AB1085" s="39"/>
      <c r="AC1085" s="39"/>
    </row>
    <row r="1086" spans="1:29">
      <c r="A1086" s="60">
        <v>1960.09</v>
      </c>
      <c r="B1086" s="61">
        <f t="shared" si="261"/>
        <v>1960</v>
      </c>
      <c r="C1086" s="61">
        <v>9</v>
      </c>
      <c r="D1086" s="59">
        <f t="shared" si="262"/>
        <v>22160</v>
      </c>
      <c r="E1086" s="26">
        <v>54.81</v>
      </c>
      <c r="F1086" s="24">
        <v>1.95</v>
      </c>
      <c r="G1086" s="26">
        <v>3.27</v>
      </c>
      <c r="H1086" s="26">
        <v>29.6</v>
      </c>
      <c r="I1086" s="24">
        <f t="shared" si="263"/>
        <v>1960.7083333332519</v>
      </c>
      <c r="J1086" s="15">
        <v>3.8</v>
      </c>
      <c r="K1086" s="24">
        <f t="shared" si="253"/>
        <v>582.28218243243248</v>
      </c>
      <c r="L1086" s="24">
        <f t="shared" si="254"/>
        <v>20.716114864864863</v>
      </c>
      <c r="M1086" s="23">
        <f t="shared" si="264"/>
        <v>63997.607071263352</v>
      </c>
      <c r="N1086" s="24">
        <f t="shared" si="255"/>
        <v>34.739331081081083</v>
      </c>
      <c r="O1086" s="23">
        <f t="shared" si="256"/>
        <v>3818.1385718487713</v>
      </c>
      <c r="P1086" s="42">
        <f t="shared" si="250"/>
        <v>17.052015467817661</v>
      </c>
      <c r="Q1086" s="25"/>
      <c r="R1086" s="41">
        <f t="shared" si="251"/>
        <v>20.511204667640968</v>
      </c>
      <c r="S1086" s="41"/>
      <c r="T1086" s="40">
        <f t="shared" si="252"/>
        <v>4.015103884406266E-2</v>
      </c>
      <c r="U1086" s="15">
        <f t="shared" si="257"/>
        <v>0.99577137750533862</v>
      </c>
      <c r="V1086" s="15">
        <f t="shared" si="265"/>
        <v>11.250738018272296</v>
      </c>
      <c r="W1086" s="13">
        <f t="shared" si="258"/>
        <v>4.5779366054141679E-2</v>
      </c>
      <c r="X1086" s="13">
        <f t="shared" si="259"/>
        <v>-6.742316932297876E-3</v>
      </c>
      <c r="Y1086" s="13">
        <f t="shared" si="260"/>
        <v>5.2521682986439555E-2</v>
      </c>
      <c r="AB1086" s="39"/>
      <c r="AC1086" s="39"/>
    </row>
    <row r="1087" spans="1:29">
      <c r="A1087" s="60">
        <v>1960.1</v>
      </c>
      <c r="B1087" s="61">
        <f t="shared" si="261"/>
        <v>1960</v>
      </c>
      <c r="C1087" s="61">
        <v>10</v>
      </c>
      <c r="D1087" s="59">
        <f t="shared" si="262"/>
        <v>22190</v>
      </c>
      <c r="E1087" s="26">
        <v>53.73</v>
      </c>
      <c r="F1087" s="24">
        <v>1.95</v>
      </c>
      <c r="G1087" s="26">
        <v>3.27</v>
      </c>
      <c r="H1087" s="26">
        <v>29.8</v>
      </c>
      <c r="I1087" s="24">
        <f t="shared" si="263"/>
        <v>1960.7916666665851</v>
      </c>
      <c r="J1087" s="15">
        <v>3.89</v>
      </c>
      <c r="K1087" s="24">
        <f t="shared" si="253"/>
        <v>566.97771140939597</v>
      </c>
      <c r="L1087" s="24">
        <f t="shared" si="254"/>
        <v>20.577080536912753</v>
      </c>
      <c r="M1087" s="23">
        <f t="shared" si="264"/>
        <v>62503.985554126935</v>
      </c>
      <c r="N1087" s="24">
        <f t="shared" si="255"/>
        <v>34.50618120805369</v>
      </c>
      <c r="O1087" s="23">
        <f t="shared" si="256"/>
        <v>3803.9834871020857</v>
      </c>
      <c r="P1087" s="42">
        <f t="shared" si="250"/>
        <v>16.60510453625103</v>
      </c>
      <c r="Q1087" s="25"/>
      <c r="R1087" s="41">
        <f t="shared" si="251"/>
        <v>19.958227629483638</v>
      </c>
      <c r="S1087" s="41"/>
      <c r="T1087" s="40">
        <f t="shared" si="252"/>
        <v>4.0683684529383646E-2</v>
      </c>
      <c r="U1087" s="15">
        <f t="shared" si="257"/>
        <v>0.99996099985908249</v>
      </c>
      <c r="V1087" s="15">
        <f t="shared" si="265"/>
        <v>11.127973881692549</v>
      </c>
      <c r="W1087" s="13">
        <f t="shared" si="258"/>
        <v>5.0296413350895852E-2</v>
      </c>
      <c r="X1087" s="13">
        <f t="shared" si="259"/>
        <v>-5.1312175257791637E-3</v>
      </c>
      <c r="Y1087" s="13">
        <f t="shared" si="260"/>
        <v>5.5427630876675016E-2</v>
      </c>
      <c r="AB1087" s="39"/>
      <c r="AC1087" s="39"/>
    </row>
    <row r="1088" spans="1:29">
      <c r="A1088" s="60">
        <v>1960.11</v>
      </c>
      <c r="B1088" s="61">
        <f t="shared" si="261"/>
        <v>1960</v>
      </c>
      <c r="C1088" s="61">
        <v>11</v>
      </c>
      <c r="D1088" s="59">
        <f t="shared" si="262"/>
        <v>22221</v>
      </c>
      <c r="E1088" s="26">
        <v>55.47</v>
      </c>
      <c r="F1088" s="24">
        <v>1.95</v>
      </c>
      <c r="G1088" s="26">
        <v>3.27</v>
      </c>
      <c r="H1088" s="26">
        <v>29.8</v>
      </c>
      <c r="I1088" s="24">
        <f t="shared" si="263"/>
        <v>1960.8749999999184</v>
      </c>
      <c r="J1088" s="15">
        <v>3.93</v>
      </c>
      <c r="K1088" s="24">
        <f t="shared" si="253"/>
        <v>585.33879865771814</v>
      </c>
      <c r="L1088" s="24">
        <f t="shared" si="254"/>
        <v>20.577080536912753</v>
      </c>
      <c r="M1088" s="23">
        <f t="shared" si="264"/>
        <v>64717.159433090783</v>
      </c>
      <c r="N1088" s="24">
        <f t="shared" si="255"/>
        <v>34.50618120805369</v>
      </c>
      <c r="O1088" s="23">
        <f t="shared" si="256"/>
        <v>3815.1273002741455</v>
      </c>
      <c r="P1088" s="42">
        <f t="shared" si="250"/>
        <v>17.146088452419001</v>
      </c>
      <c r="Q1088" s="25"/>
      <c r="R1088" s="41">
        <f t="shared" si="251"/>
        <v>20.590981751601532</v>
      </c>
      <c r="S1088" s="41"/>
      <c r="T1088" s="40">
        <f t="shared" si="252"/>
        <v>3.7970128516134814E-2</v>
      </c>
      <c r="U1088" s="15">
        <f t="shared" si="257"/>
        <v>1.0106875755699061</v>
      </c>
      <c r="V1088" s="15">
        <f t="shared" si="265"/>
        <v>11.127539889143037</v>
      </c>
      <c r="W1088" s="13">
        <f t="shared" si="258"/>
        <v>4.6332708517203613E-2</v>
      </c>
      <c r="X1088" s="13">
        <f t="shared" si="259"/>
        <v>-1.5965533080211092E-3</v>
      </c>
      <c r="Y1088" s="13">
        <f t="shared" si="260"/>
        <v>4.7929261825224723E-2</v>
      </c>
      <c r="AB1088" s="39"/>
      <c r="AC1088" s="39"/>
    </row>
    <row r="1089" spans="1:29">
      <c r="A1089" s="60">
        <v>1960.12</v>
      </c>
      <c r="B1089" s="61">
        <f t="shared" si="261"/>
        <v>1960</v>
      </c>
      <c r="C1089" s="61">
        <v>12</v>
      </c>
      <c r="D1089" s="59">
        <f t="shared" si="262"/>
        <v>22251</v>
      </c>
      <c r="E1089" s="26">
        <v>56.8</v>
      </c>
      <c r="F1089" s="24">
        <v>1.95</v>
      </c>
      <c r="G1089" s="26">
        <v>3.27</v>
      </c>
      <c r="H1089" s="26">
        <v>29.8</v>
      </c>
      <c r="I1089" s="24">
        <f t="shared" si="263"/>
        <v>1960.9583333332516</v>
      </c>
      <c r="J1089" s="15">
        <v>3.84</v>
      </c>
      <c r="K1089" s="24">
        <f t="shared" si="253"/>
        <v>599.37342281879194</v>
      </c>
      <c r="L1089" s="24">
        <f t="shared" si="254"/>
        <v>20.577080536912753</v>
      </c>
      <c r="M1089" s="23">
        <f t="shared" si="264"/>
        <v>66458.467535738848</v>
      </c>
      <c r="N1089" s="24">
        <f t="shared" si="255"/>
        <v>34.50618120805369</v>
      </c>
      <c r="O1089" s="23">
        <f t="shared" si="256"/>
        <v>3826.0420570751057</v>
      </c>
      <c r="P1089" s="42">
        <f t="shared" si="250"/>
        <v>17.562090833957129</v>
      </c>
      <c r="Q1089" s="25"/>
      <c r="R1089" s="41">
        <f t="shared" si="251"/>
        <v>21.071250947942275</v>
      </c>
      <c r="S1089" s="41"/>
      <c r="T1089" s="40">
        <f t="shared" si="252"/>
        <v>3.6259226159542177E-2</v>
      </c>
      <c r="U1089" s="15">
        <f t="shared" si="257"/>
        <v>1.0032000000000001</v>
      </c>
      <c r="V1089" s="15">
        <f t="shared" si="265"/>
        <v>11.246466312615398</v>
      </c>
      <c r="W1089" s="13">
        <f t="shared" si="258"/>
        <v>5.0267335077437414E-2</v>
      </c>
      <c r="X1089" s="13">
        <f t="shared" si="259"/>
        <v>6.3160924080163383E-4</v>
      </c>
      <c r="Y1089" s="13">
        <f t="shared" si="260"/>
        <v>4.963572583663578E-2</v>
      </c>
      <c r="AB1089" s="39"/>
      <c r="AC1089" s="39"/>
    </row>
    <row r="1090" spans="1:29">
      <c r="A1090" s="60">
        <v>1961.01</v>
      </c>
      <c r="B1090" s="61">
        <f t="shared" si="261"/>
        <v>1961</v>
      </c>
      <c r="C1090" s="61">
        <v>1</v>
      </c>
      <c r="D1090" s="59">
        <f t="shared" si="262"/>
        <v>22282</v>
      </c>
      <c r="E1090" s="26">
        <v>59.72</v>
      </c>
      <c r="F1090" s="24">
        <v>1.9466699999999999</v>
      </c>
      <c r="G1090" s="26">
        <v>3.21</v>
      </c>
      <c r="H1090" s="26">
        <v>29.8</v>
      </c>
      <c r="I1090" s="24">
        <f t="shared" si="263"/>
        <v>1961.0416666665849</v>
      </c>
      <c r="J1090" s="15">
        <v>3.84</v>
      </c>
      <c r="K1090" s="24">
        <f t="shared" si="253"/>
        <v>630.18628187919467</v>
      </c>
      <c r="L1090" s="24">
        <f t="shared" si="254"/>
        <v>20.541941214765103</v>
      </c>
      <c r="M1090" s="23">
        <f t="shared" si="264"/>
        <v>70064.801760284172</v>
      </c>
      <c r="N1090" s="24">
        <f t="shared" si="255"/>
        <v>33.873040268456378</v>
      </c>
      <c r="O1090" s="23">
        <f t="shared" si="256"/>
        <v>3766.0417557018113</v>
      </c>
      <c r="P1090" s="42">
        <f t="shared" ref="P1090:P1153" si="266">K1090/AVERAGE(N970:N1089)</f>
        <v>18.470416986477179</v>
      </c>
      <c r="Q1090" s="25"/>
      <c r="R1090" s="41">
        <f t="shared" ref="R1090:R1153" si="267">M1090/AVERAGE(O970:O1089)</f>
        <v>22.138023912072327</v>
      </c>
      <c r="S1090" s="41"/>
      <c r="T1090" s="40">
        <f t="shared" ref="T1090:T1153" si="268">1/P1090-(J1090/100-(((H1090/H970)^(1/10))-1))</f>
        <v>3.184484865175586E-2</v>
      </c>
      <c r="U1090" s="15">
        <f t="shared" si="257"/>
        <v>1.0081555955915638</v>
      </c>
      <c r="V1090" s="15">
        <f t="shared" si="265"/>
        <v>11.282455004815768</v>
      </c>
      <c r="W1090" s="13">
        <f t="shared" si="258"/>
        <v>4.8948202171856359E-2</v>
      </c>
      <c r="X1090" s="13">
        <f t="shared" si="259"/>
        <v>1.9400846429533658E-3</v>
      </c>
      <c r="Y1090" s="13">
        <f t="shared" si="260"/>
        <v>4.7008117528902993E-2</v>
      </c>
      <c r="AB1090" s="39"/>
      <c r="AC1090" s="39"/>
    </row>
    <row r="1091" spans="1:29">
      <c r="A1091" s="60">
        <v>1961.02</v>
      </c>
      <c r="B1091" s="61">
        <f t="shared" si="261"/>
        <v>1961</v>
      </c>
      <c r="C1091" s="61">
        <v>2</v>
      </c>
      <c r="D1091" s="59">
        <f t="shared" si="262"/>
        <v>22313</v>
      </c>
      <c r="E1091" s="26">
        <v>62.17</v>
      </c>
      <c r="F1091" s="24">
        <v>1.94333</v>
      </c>
      <c r="G1091" s="26">
        <v>3.15</v>
      </c>
      <c r="H1091" s="26">
        <v>29.8</v>
      </c>
      <c r="I1091" s="24">
        <f t="shared" si="263"/>
        <v>1961.1249999999181</v>
      </c>
      <c r="J1091" s="15">
        <v>3.78</v>
      </c>
      <c r="K1091" s="24">
        <f t="shared" si="253"/>
        <v>656.03953691275171</v>
      </c>
      <c r="L1091" s="24">
        <f t="shared" si="254"/>
        <v>20.506696369127518</v>
      </c>
      <c r="M1091" s="23">
        <f t="shared" si="264"/>
        <v>73129.191416118585</v>
      </c>
      <c r="N1091" s="24">
        <f t="shared" si="255"/>
        <v>33.23989932885906</v>
      </c>
      <c r="O1091" s="23">
        <f t="shared" si="256"/>
        <v>3705.2750998998476</v>
      </c>
      <c r="P1091" s="42">
        <f t="shared" si="266"/>
        <v>19.234014498298357</v>
      </c>
      <c r="Q1091" s="25"/>
      <c r="R1091" s="41">
        <f t="shared" si="267"/>
        <v>23.028743280290083</v>
      </c>
      <c r="S1091" s="41"/>
      <c r="T1091" s="40">
        <f t="shared" si="268"/>
        <v>2.9103054689369377E-2</v>
      </c>
      <c r="U1091" s="15">
        <f t="shared" si="257"/>
        <v>1.0064599186780394</v>
      </c>
      <c r="V1091" s="15">
        <f t="shared" si="265"/>
        <v>11.37447014511506</v>
      </c>
      <c r="W1091" s="13">
        <f t="shared" si="258"/>
        <v>4.8460260605128314E-2</v>
      </c>
      <c r="X1091" s="13">
        <f t="shared" si="259"/>
        <v>2.3519224426142848E-3</v>
      </c>
      <c r="Y1091" s="13">
        <f t="shared" si="260"/>
        <v>4.6108338162514029E-2</v>
      </c>
      <c r="AB1091" s="39"/>
      <c r="AC1091" s="39"/>
    </row>
    <row r="1092" spans="1:29">
      <c r="A1092" s="60">
        <v>1961.03</v>
      </c>
      <c r="B1092" s="61">
        <f t="shared" si="261"/>
        <v>1961</v>
      </c>
      <c r="C1092" s="61">
        <v>3</v>
      </c>
      <c r="D1092" s="59">
        <f t="shared" si="262"/>
        <v>22341</v>
      </c>
      <c r="E1092" s="26">
        <v>64.12</v>
      </c>
      <c r="F1092" s="24">
        <v>1.94</v>
      </c>
      <c r="G1092" s="26">
        <v>3.09</v>
      </c>
      <c r="H1092" s="26">
        <v>29.8</v>
      </c>
      <c r="I1092" s="24">
        <f t="shared" si="263"/>
        <v>1961.2083333332514</v>
      </c>
      <c r="J1092" s="15">
        <v>3.74</v>
      </c>
      <c r="K1092" s="24">
        <f t="shared" si="253"/>
        <v>676.61661744966455</v>
      </c>
      <c r="L1092" s="24">
        <f t="shared" si="254"/>
        <v>20.471557046979868</v>
      </c>
      <c r="M1092" s="23">
        <f t="shared" si="264"/>
        <v>75613.09805716257</v>
      </c>
      <c r="N1092" s="24">
        <f t="shared" si="255"/>
        <v>32.606758389261749</v>
      </c>
      <c r="O1092" s="23">
        <f t="shared" si="256"/>
        <v>3643.8626481071792</v>
      </c>
      <c r="P1092" s="42">
        <f t="shared" si="266"/>
        <v>19.844225272725581</v>
      </c>
      <c r="Q1092" s="25"/>
      <c r="R1092" s="41">
        <f t="shared" si="267"/>
        <v>23.733978127182581</v>
      </c>
      <c r="S1092" s="41"/>
      <c r="T1092" s="40">
        <f t="shared" si="268"/>
        <v>2.7510257772652889E-2</v>
      </c>
      <c r="U1092" s="15">
        <f t="shared" si="257"/>
        <v>0.99981293627229095</v>
      </c>
      <c r="V1092" s="15">
        <f t="shared" si="265"/>
        <v>11.447948297258291</v>
      </c>
      <c r="W1092" s="13">
        <f t="shared" si="258"/>
        <v>4.7623029721760135E-2</v>
      </c>
      <c r="X1092" s="13">
        <f t="shared" si="259"/>
        <v>5.0133359248512033E-3</v>
      </c>
      <c r="Y1092" s="13">
        <f t="shared" si="260"/>
        <v>4.2609693796908932E-2</v>
      </c>
      <c r="AB1092" s="39"/>
      <c r="AC1092" s="39"/>
    </row>
    <row r="1093" spans="1:29">
      <c r="A1093" s="60">
        <v>1961.04</v>
      </c>
      <c r="B1093" s="61">
        <f t="shared" si="261"/>
        <v>1961</v>
      </c>
      <c r="C1093" s="61">
        <v>4</v>
      </c>
      <c r="D1093" s="59">
        <f t="shared" si="262"/>
        <v>22372</v>
      </c>
      <c r="E1093" s="26">
        <v>65.83</v>
      </c>
      <c r="F1093" s="24">
        <v>1.94</v>
      </c>
      <c r="G1093" s="26">
        <v>3.07</v>
      </c>
      <c r="H1093" s="26">
        <v>29.8</v>
      </c>
      <c r="I1093" s="24">
        <f t="shared" si="263"/>
        <v>1961.2916666665847</v>
      </c>
      <c r="J1093" s="15">
        <v>3.78</v>
      </c>
      <c r="K1093" s="24">
        <f t="shared" si="253"/>
        <v>694.66113422818796</v>
      </c>
      <c r="L1093" s="24">
        <f t="shared" si="254"/>
        <v>20.471557046979868</v>
      </c>
      <c r="M1093" s="23">
        <f t="shared" si="264"/>
        <v>77820.248949192959</v>
      </c>
      <c r="N1093" s="24">
        <f t="shared" si="255"/>
        <v>32.395711409395979</v>
      </c>
      <c r="O1093" s="23">
        <f t="shared" si="256"/>
        <v>3629.1685291511835</v>
      </c>
      <c r="P1093" s="42">
        <f t="shared" si="266"/>
        <v>20.382842975754784</v>
      </c>
      <c r="Q1093" s="25"/>
      <c r="R1093" s="41">
        <f t="shared" si="267"/>
        <v>24.352100217522832</v>
      </c>
      <c r="S1093" s="41"/>
      <c r="T1093" s="40">
        <f t="shared" si="268"/>
        <v>2.5778633459042168E-2</v>
      </c>
      <c r="U1093" s="15">
        <f t="shared" si="257"/>
        <v>1.0089504982815469</v>
      </c>
      <c r="V1093" s="15">
        <f t="shared" si="265"/>
        <v>11.445806801375186</v>
      </c>
      <c r="W1093" s="13">
        <f t="shared" si="258"/>
        <v>4.8126861952407562E-2</v>
      </c>
      <c r="X1093" s="13">
        <f t="shared" si="259"/>
        <v>4.2753947049858354E-3</v>
      </c>
      <c r="Y1093" s="13">
        <f t="shared" si="260"/>
        <v>4.3851467247421727E-2</v>
      </c>
      <c r="AB1093" s="39"/>
      <c r="AC1093" s="39"/>
    </row>
    <row r="1094" spans="1:29">
      <c r="A1094" s="60">
        <v>1961.05</v>
      </c>
      <c r="B1094" s="61">
        <f t="shared" si="261"/>
        <v>1961</v>
      </c>
      <c r="C1094" s="61">
        <v>5</v>
      </c>
      <c r="D1094" s="59">
        <f t="shared" si="262"/>
        <v>22402</v>
      </c>
      <c r="E1094" s="26">
        <v>66.5</v>
      </c>
      <c r="F1094" s="24">
        <v>1.94</v>
      </c>
      <c r="G1094" s="26">
        <v>3.05</v>
      </c>
      <c r="H1094" s="26">
        <v>29.8</v>
      </c>
      <c r="I1094" s="24">
        <f t="shared" si="263"/>
        <v>1961.3749999999179</v>
      </c>
      <c r="J1094" s="15">
        <v>3.71</v>
      </c>
      <c r="K1094" s="24">
        <f t="shared" si="253"/>
        <v>701.73120805369138</v>
      </c>
      <c r="L1094" s="24">
        <f t="shared" si="254"/>
        <v>20.471557046979868</v>
      </c>
      <c r="M1094" s="23">
        <f t="shared" si="264"/>
        <v>78803.395038251838</v>
      </c>
      <c r="N1094" s="24">
        <f t="shared" si="255"/>
        <v>32.184664429530201</v>
      </c>
      <c r="O1094" s="23">
        <f t="shared" si="256"/>
        <v>3614.2910506265875</v>
      </c>
      <c r="P1094" s="42">
        <f t="shared" si="266"/>
        <v>20.59860684329735</v>
      </c>
      <c r="Q1094" s="25"/>
      <c r="R1094" s="41">
        <f t="shared" si="267"/>
        <v>24.584398270064099</v>
      </c>
      <c r="S1094" s="41"/>
      <c r="T1094" s="40">
        <f t="shared" si="268"/>
        <v>2.5572348486320964E-2</v>
      </c>
      <c r="U1094" s="15">
        <f t="shared" si="257"/>
        <v>0.98911626518356743</v>
      </c>
      <c r="V1094" s="15">
        <f t="shared" si="265"/>
        <v>11.548252475481812</v>
      </c>
      <c r="W1094" s="13">
        <f t="shared" si="258"/>
        <v>4.512588757964453E-2</v>
      </c>
      <c r="X1094" s="13">
        <f t="shared" si="259"/>
        <v>-8.0879422247692734E-4</v>
      </c>
      <c r="Y1094" s="13">
        <f t="shared" si="260"/>
        <v>4.5934681802121458E-2</v>
      </c>
      <c r="AB1094" s="39"/>
      <c r="AC1094" s="39"/>
    </row>
    <row r="1095" spans="1:29">
      <c r="A1095" s="60">
        <v>1961.06</v>
      </c>
      <c r="B1095" s="61">
        <f t="shared" si="261"/>
        <v>1961</v>
      </c>
      <c r="C1095" s="61">
        <v>6</v>
      </c>
      <c r="D1095" s="59">
        <f t="shared" si="262"/>
        <v>22433</v>
      </c>
      <c r="E1095" s="26">
        <v>65.62</v>
      </c>
      <c r="F1095" s="24">
        <v>1.94</v>
      </c>
      <c r="G1095" s="26">
        <v>3.03</v>
      </c>
      <c r="H1095" s="26">
        <v>29.8</v>
      </c>
      <c r="I1095" s="24">
        <f t="shared" si="263"/>
        <v>1961.4583333332512</v>
      </c>
      <c r="J1095" s="15">
        <v>3.88</v>
      </c>
      <c r="K1095" s="24">
        <f t="shared" si="253"/>
        <v>692.44514093959742</v>
      </c>
      <c r="L1095" s="24">
        <f t="shared" si="254"/>
        <v>20.471557046979868</v>
      </c>
      <c r="M1095" s="23">
        <f t="shared" si="264"/>
        <v>77952.160370044148</v>
      </c>
      <c r="N1095" s="24">
        <f t="shared" si="255"/>
        <v>31.973617449664431</v>
      </c>
      <c r="O1095" s="23">
        <f t="shared" si="256"/>
        <v>3599.4368473214527</v>
      </c>
      <c r="P1095" s="42">
        <f t="shared" si="266"/>
        <v>20.332414551592301</v>
      </c>
      <c r="Q1095" s="25"/>
      <c r="R1095" s="41">
        <f t="shared" si="267"/>
        <v>24.243964853269748</v>
      </c>
      <c r="S1095" s="41"/>
      <c r="T1095" s="40">
        <f t="shared" si="268"/>
        <v>2.4507926215313489E-2</v>
      </c>
      <c r="U1095" s="15">
        <f t="shared" si="257"/>
        <v>0.99995113592092766</v>
      </c>
      <c r="V1095" s="15">
        <f t="shared" si="265"/>
        <v>11.422564357945458</v>
      </c>
      <c r="W1095" s="13">
        <f t="shared" si="258"/>
        <v>4.3805070632089604E-2</v>
      </c>
      <c r="X1095" s="13">
        <f t="shared" si="259"/>
        <v>-8.7199178523100773E-4</v>
      </c>
      <c r="Y1095" s="13">
        <f t="shared" si="260"/>
        <v>4.4677062417320612E-2</v>
      </c>
      <c r="AB1095" s="39"/>
      <c r="AC1095" s="39"/>
    </row>
    <row r="1096" spans="1:29">
      <c r="A1096" s="60">
        <v>1961.07</v>
      </c>
      <c r="B1096" s="61">
        <f t="shared" si="261"/>
        <v>1961</v>
      </c>
      <c r="C1096" s="61">
        <v>7</v>
      </c>
      <c r="D1096" s="59">
        <f t="shared" si="262"/>
        <v>22463</v>
      </c>
      <c r="E1096" s="26">
        <v>65.44</v>
      </c>
      <c r="F1096" s="24">
        <v>1.9466699999999999</v>
      </c>
      <c r="G1096" s="26">
        <v>3.03667</v>
      </c>
      <c r="H1096" s="26">
        <v>30</v>
      </c>
      <c r="I1096" s="24">
        <f t="shared" si="263"/>
        <v>1961.5416666665844</v>
      </c>
      <c r="J1096" s="15">
        <v>3.92</v>
      </c>
      <c r="K1096" s="24">
        <f t="shared" si="253"/>
        <v>685.94208000000015</v>
      </c>
      <c r="L1096" s="24">
        <f t="shared" si="254"/>
        <v>20.404994940000002</v>
      </c>
      <c r="M1096" s="23">
        <f t="shared" si="264"/>
        <v>77411.501612693959</v>
      </c>
      <c r="N1096" s="24">
        <f t="shared" si="255"/>
        <v>31.830374940000006</v>
      </c>
      <c r="O1096" s="23">
        <f t="shared" si="256"/>
        <v>3592.1941412319584</v>
      </c>
      <c r="P1096" s="42">
        <f t="shared" si="266"/>
        <v>20.146643736827325</v>
      </c>
      <c r="Q1096" s="25"/>
      <c r="R1096" s="41">
        <f t="shared" si="267"/>
        <v>24.001732449096966</v>
      </c>
      <c r="S1096" s="41"/>
      <c r="T1096" s="40">
        <f t="shared" si="268"/>
        <v>2.5240009310458354E-2</v>
      </c>
      <c r="U1096" s="15">
        <f t="shared" si="257"/>
        <v>0.9934749803871008</v>
      </c>
      <c r="V1096" s="15">
        <f t="shared" si="265"/>
        <v>11.34585949682508</v>
      </c>
      <c r="W1096" s="13">
        <f t="shared" si="258"/>
        <v>4.3790117145812824E-2</v>
      </c>
      <c r="X1096" s="13">
        <f t="shared" si="259"/>
        <v>-1.4214964115368822E-3</v>
      </c>
      <c r="Y1096" s="13">
        <f t="shared" si="260"/>
        <v>4.5211613557349706E-2</v>
      </c>
      <c r="AB1096" s="39"/>
      <c r="AC1096" s="39"/>
    </row>
    <row r="1097" spans="1:29">
      <c r="A1097" s="60">
        <v>1961.08</v>
      </c>
      <c r="B1097" s="61">
        <f t="shared" si="261"/>
        <v>1961</v>
      </c>
      <c r="C1097" s="61">
        <v>8</v>
      </c>
      <c r="D1097" s="59">
        <f t="shared" si="262"/>
        <v>22494</v>
      </c>
      <c r="E1097" s="26">
        <v>67.790000000000006</v>
      </c>
      <c r="F1097" s="24">
        <v>1.95333</v>
      </c>
      <c r="G1097" s="26">
        <v>3.0433300000000001</v>
      </c>
      <c r="H1097" s="26">
        <v>29.9</v>
      </c>
      <c r="I1097" s="24">
        <f t="shared" si="263"/>
        <v>1961.6249999999177</v>
      </c>
      <c r="J1097" s="15">
        <v>4.04</v>
      </c>
      <c r="K1097" s="24">
        <f t="shared" si="253"/>
        <v>712.95128428093653</v>
      </c>
      <c r="L1097" s="24">
        <f t="shared" si="254"/>
        <v>20.543282668896325</v>
      </c>
      <c r="M1097" s="23">
        <f t="shared" si="264"/>
        <v>80652.805782339099</v>
      </c>
      <c r="N1097" s="24">
        <f t="shared" si="255"/>
        <v>32.006874642140474</v>
      </c>
      <c r="O1097" s="23">
        <f t="shared" si="256"/>
        <v>3620.7863021325575</v>
      </c>
      <c r="P1097" s="42">
        <f t="shared" si="266"/>
        <v>20.941688475215191</v>
      </c>
      <c r="Q1097" s="25"/>
      <c r="R1097" s="41">
        <f t="shared" si="267"/>
        <v>24.92737178868876</v>
      </c>
      <c r="S1097" s="41"/>
      <c r="T1097" s="40">
        <f t="shared" si="268"/>
        <v>2.1816815188407716E-2</v>
      </c>
      <c r="U1097" s="15">
        <f t="shared" si="257"/>
        <v>1.0082762096268238</v>
      </c>
      <c r="V1097" s="15">
        <f t="shared" si="265"/>
        <v>11.309525960952939</v>
      </c>
      <c r="W1097" s="13">
        <f t="shared" si="258"/>
        <v>3.7674533436010682E-2</v>
      </c>
      <c r="X1097" s="13">
        <f t="shared" si="259"/>
        <v>2.9066845568914701E-4</v>
      </c>
      <c r="Y1097" s="13">
        <f t="shared" si="260"/>
        <v>3.7383864980321535E-2</v>
      </c>
      <c r="AB1097" s="39"/>
      <c r="AC1097" s="39"/>
    </row>
    <row r="1098" spans="1:29">
      <c r="A1098" s="60">
        <v>1961.09</v>
      </c>
      <c r="B1098" s="61">
        <f t="shared" si="261"/>
        <v>1961</v>
      </c>
      <c r="C1098" s="61">
        <v>9</v>
      </c>
      <c r="D1098" s="59">
        <f t="shared" si="262"/>
        <v>22525</v>
      </c>
      <c r="E1098" s="26">
        <v>67.260000000000005</v>
      </c>
      <c r="F1098" s="24">
        <v>1.96</v>
      </c>
      <c r="G1098" s="26">
        <v>3.05</v>
      </c>
      <c r="H1098" s="26">
        <v>30</v>
      </c>
      <c r="I1098" s="24">
        <f t="shared" si="263"/>
        <v>1961.7083333332509</v>
      </c>
      <c r="J1098" s="15">
        <v>3.98</v>
      </c>
      <c r="K1098" s="24">
        <f t="shared" ref="K1098:K1161" si="269">E1098*$H$1851/H1098</f>
        <v>705.01932000000011</v>
      </c>
      <c r="L1098" s="24">
        <f t="shared" ref="L1098:L1161" si="270">F1098*$H$1851/H1098</f>
        <v>20.544720000000002</v>
      </c>
      <c r="M1098" s="23">
        <f t="shared" si="264"/>
        <v>79949.177437716557</v>
      </c>
      <c r="N1098" s="24">
        <f t="shared" ref="N1098:N1161" si="271">G1098*$H$1851/H1098</f>
        <v>31.970100000000002</v>
      </c>
      <c r="O1098" s="23">
        <f t="shared" ref="O1098:O1161" si="272">N1098*(M1098/K1098)</f>
        <v>3625.4087300778392</v>
      </c>
      <c r="P1098" s="42">
        <f t="shared" si="266"/>
        <v>20.705243044147259</v>
      </c>
      <c r="Q1098" s="25"/>
      <c r="R1098" s="41">
        <f t="shared" si="267"/>
        <v>24.626812599567042</v>
      </c>
      <c r="S1098" s="41"/>
      <c r="T1098" s="40">
        <f t="shared" si="268"/>
        <v>2.2520573809431912E-2</v>
      </c>
      <c r="U1098" s="15">
        <f t="shared" ref="U1098:U1161" si="273">((J1098/J1099+J1098/1200+((1+J1099/1200)^(-119))*(1-J1098/J1099)))</f>
        <v>1.0082399627852752</v>
      </c>
      <c r="V1098" s="15">
        <f t="shared" si="265"/>
        <v>11.365115548690506</v>
      </c>
      <c r="W1098" s="13">
        <f t="shared" ref="W1098:W1161" si="274">(($M1218/$M1098)^(1/10)-1)</f>
        <v>4.1137790050248091E-2</v>
      </c>
      <c r="X1098" s="13">
        <f t="shared" ref="X1098:X1161" si="275">(($V1218/$V1098)^(1/10)-1)</f>
        <v>3.5461046872160562E-3</v>
      </c>
      <c r="Y1098" s="13">
        <f t="shared" ref="Y1098:Y1161" si="276">W1098-X1098</f>
        <v>3.7591685363032035E-2</v>
      </c>
      <c r="AB1098" s="39"/>
      <c r="AC1098" s="39"/>
    </row>
    <row r="1099" spans="1:29">
      <c r="A1099" s="60">
        <v>1961.1</v>
      </c>
      <c r="B1099" s="61">
        <f t="shared" ref="B1099:B1162" si="277">VALUE(LEFT(A1099, 4))</f>
        <v>1961</v>
      </c>
      <c r="C1099" s="61">
        <v>10</v>
      </c>
      <c r="D1099" s="59">
        <f t="shared" ref="D1099:D1162" si="278">DATE(B1099, VALUE(C1099), 1)</f>
        <v>22555</v>
      </c>
      <c r="E1099" s="26">
        <v>68</v>
      </c>
      <c r="F1099" s="24">
        <v>1.98</v>
      </c>
      <c r="G1099" s="26">
        <v>3.09667</v>
      </c>
      <c r="H1099" s="26">
        <v>30</v>
      </c>
      <c r="I1099" s="24">
        <f t="shared" ref="I1099:I1162" si="279">I1098+1/12</f>
        <v>1961.7916666665842</v>
      </c>
      <c r="J1099" s="15">
        <v>3.92</v>
      </c>
      <c r="K1099" s="24">
        <f t="shared" si="269"/>
        <v>712.77600000000007</v>
      </c>
      <c r="L1099" s="24">
        <f t="shared" si="270"/>
        <v>20.754360000000002</v>
      </c>
      <c r="M1099" s="23">
        <f t="shared" ref="M1099:M1162" si="280">M1098*((K1099+(L1099/12))/K1098)</f>
        <v>81024.913470739659</v>
      </c>
      <c r="N1099" s="24">
        <f t="shared" si="271"/>
        <v>32.459294939999999</v>
      </c>
      <c r="O1099" s="23">
        <f t="shared" si="272"/>
        <v>3689.8149823152257</v>
      </c>
      <c r="P1099" s="42">
        <f t="shared" si="266"/>
        <v>20.92419014101079</v>
      </c>
      <c r="Q1099" s="25"/>
      <c r="R1099" s="41">
        <f t="shared" si="267"/>
        <v>24.869916653028223</v>
      </c>
      <c r="S1099" s="41"/>
      <c r="T1099" s="40">
        <f t="shared" si="268"/>
        <v>2.2227504665063423E-2</v>
      </c>
      <c r="U1099" s="15">
        <f t="shared" si="273"/>
        <v>1.0016270980695723</v>
      </c>
      <c r="V1099" s="15">
        <f t="shared" ref="V1099:V1162" si="281">V1098*U1098*H1098/H1099</f>
        <v>11.458763677862068</v>
      </c>
      <c r="W1099" s="13">
        <f t="shared" si="274"/>
        <v>3.7538369975540276E-2</v>
      </c>
      <c r="X1099" s="13">
        <f t="shared" si="275"/>
        <v>4.5465836366012091E-3</v>
      </c>
      <c r="Y1099" s="13">
        <f t="shared" si="276"/>
        <v>3.2991786338939066E-2</v>
      </c>
      <c r="AB1099" s="39"/>
      <c r="AC1099" s="39"/>
    </row>
    <row r="1100" spans="1:29">
      <c r="A1100" s="60">
        <v>1961.11</v>
      </c>
      <c r="B1100" s="61">
        <f t="shared" si="277"/>
        <v>1961</v>
      </c>
      <c r="C1100" s="61">
        <v>11</v>
      </c>
      <c r="D1100" s="59">
        <f t="shared" si="278"/>
        <v>22586</v>
      </c>
      <c r="E1100" s="26">
        <v>71.08</v>
      </c>
      <c r="F1100" s="24">
        <v>2</v>
      </c>
      <c r="G1100" s="26">
        <v>3.1433300000000002</v>
      </c>
      <c r="H1100" s="26">
        <v>30</v>
      </c>
      <c r="I1100" s="24">
        <f t="shared" si="279"/>
        <v>1961.8749999999175</v>
      </c>
      <c r="J1100" s="15">
        <v>3.94</v>
      </c>
      <c r="K1100" s="24">
        <f t="shared" si="269"/>
        <v>745.06056000000001</v>
      </c>
      <c r="L1100" s="24">
        <f t="shared" si="270"/>
        <v>20.964000000000002</v>
      </c>
      <c r="M1100" s="23">
        <f t="shared" si="280"/>
        <v>84893.455908019081</v>
      </c>
      <c r="N1100" s="24">
        <f t="shared" si="271"/>
        <v>32.948385060000007</v>
      </c>
      <c r="O1100" s="23">
        <f t="shared" si="272"/>
        <v>3754.1945239076204</v>
      </c>
      <c r="P1100" s="42">
        <f t="shared" si="266"/>
        <v>21.857957721959675</v>
      </c>
      <c r="Q1100" s="25"/>
      <c r="R1100" s="41">
        <f t="shared" si="267"/>
        <v>25.960088110372357</v>
      </c>
      <c r="S1100" s="41"/>
      <c r="T1100" s="40">
        <f t="shared" si="268"/>
        <v>1.9215321648647497E-2</v>
      </c>
      <c r="U1100" s="15">
        <f t="shared" si="273"/>
        <v>0.99350075664378312</v>
      </c>
      <c r="V1100" s="15">
        <f t="shared" si="281"/>
        <v>11.477408210122002</v>
      </c>
      <c r="W1100" s="13">
        <f t="shared" si="274"/>
        <v>2.8104043479765251E-2</v>
      </c>
      <c r="X1100" s="13">
        <f t="shared" si="275"/>
        <v>5.7777477795133425E-3</v>
      </c>
      <c r="Y1100" s="13">
        <f t="shared" si="276"/>
        <v>2.2326295700251908E-2</v>
      </c>
      <c r="AB1100" s="39"/>
      <c r="AC1100" s="39"/>
    </row>
    <row r="1101" spans="1:29">
      <c r="A1101" s="60">
        <v>1961.12</v>
      </c>
      <c r="B1101" s="61">
        <f t="shared" si="277"/>
        <v>1961</v>
      </c>
      <c r="C1101" s="61">
        <v>12</v>
      </c>
      <c r="D1101" s="59">
        <f t="shared" si="278"/>
        <v>22616</v>
      </c>
      <c r="E1101" s="26">
        <v>71.739999999999995</v>
      </c>
      <c r="F1101" s="24">
        <v>2.02</v>
      </c>
      <c r="G1101" s="26">
        <v>3.19</v>
      </c>
      <c r="H1101" s="26">
        <v>30</v>
      </c>
      <c r="I1101" s="24">
        <f t="shared" si="279"/>
        <v>1961.9583333332507</v>
      </c>
      <c r="J1101" s="15">
        <v>4.0599999999999996</v>
      </c>
      <c r="K1101" s="24">
        <f t="shared" si="269"/>
        <v>751.97868000000005</v>
      </c>
      <c r="L1101" s="24">
        <f t="shared" si="270"/>
        <v>21.173640000000002</v>
      </c>
      <c r="M1101" s="23">
        <f t="shared" si="280"/>
        <v>85882.764845983009</v>
      </c>
      <c r="N1101" s="24">
        <f t="shared" si="271"/>
        <v>33.437580000000004</v>
      </c>
      <c r="O1101" s="23">
        <f t="shared" si="272"/>
        <v>3818.8739874363787</v>
      </c>
      <c r="P1101" s="42">
        <f t="shared" si="266"/>
        <v>22.041480198382274</v>
      </c>
      <c r="Q1101" s="25"/>
      <c r="R1101" s="41">
        <f t="shared" si="267"/>
        <v>26.158967454388588</v>
      </c>
      <c r="S1101" s="41"/>
      <c r="T1101" s="40">
        <f t="shared" si="268"/>
        <v>1.725153318092857E-2</v>
      </c>
      <c r="U1101" s="15">
        <f t="shared" si="273"/>
        <v>1.0017544201863267</v>
      </c>
      <c r="V1101" s="15">
        <f t="shared" si="281"/>
        <v>11.402813741065778</v>
      </c>
      <c r="W1101" s="13">
        <f t="shared" si="274"/>
        <v>3.3538175321391028E-2</v>
      </c>
      <c r="X1101" s="13">
        <f t="shared" si="275"/>
        <v>5.5258212275945962E-3</v>
      </c>
      <c r="Y1101" s="13">
        <f t="shared" si="276"/>
        <v>2.8012354093796432E-2</v>
      </c>
      <c r="AB1101" s="39"/>
      <c r="AC1101" s="39"/>
    </row>
    <row r="1102" spans="1:29">
      <c r="A1102" s="60">
        <v>1962.01</v>
      </c>
      <c r="B1102" s="61">
        <f t="shared" si="277"/>
        <v>1962</v>
      </c>
      <c r="C1102" s="61">
        <v>1</v>
      </c>
      <c r="D1102" s="59">
        <f t="shared" si="278"/>
        <v>22647</v>
      </c>
      <c r="E1102" s="26">
        <v>69.069999999999993</v>
      </c>
      <c r="F1102" s="24">
        <v>2.0266700000000002</v>
      </c>
      <c r="G1102" s="26">
        <v>3.25</v>
      </c>
      <c r="H1102" s="26">
        <v>30</v>
      </c>
      <c r="I1102" s="24">
        <f t="shared" si="279"/>
        <v>1962.041666666584</v>
      </c>
      <c r="J1102" s="15">
        <v>4.08</v>
      </c>
      <c r="K1102" s="24">
        <f t="shared" si="269"/>
        <v>723.99173999999994</v>
      </c>
      <c r="L1102" s="24">
        <f t="shared" si="270"/>
        <v>21.243554940000006</v>
      </c>
      <c r="M1102" s="23">
        <f t="shared" si="280"/>
        <v>82888.587071339745</v>
      </c>
      <c r="N1102" s="24">
        <f t="shared" si="271"/>
        <v>34.066500000000005</v>
      </c>
      <c r="O1102" s="23">
        <f t="shared" si="272"/>
        <v>3900.2158387411932</v>
      </c>
      <c r="P1102" s="42">
        <f t="shared" si="266"/>
        <v>21.197931400015225</v>
      </c>
      <c r="Q1102" s="25"/>
      <c r="R1102" s="41">
        <f t="shared" si="267"/>
        <v>25.142459916082931</v>
      </c>
      <c r="S1102" s="41"/>
      <c r="T1102" s="40">
        <f t="shared" si="268"/>
        <v>1.885694371648259E-2</v>
      </c>
      <c r="U1102" s="15">
        <f t="shared" si="273"/>
        <v>1.0066638954265219</v>
      </c>
      <c r="V1102" s="15">
        <f t="shared" si="281"/>
        <v>11.422819067674027</v>
      </c>
      <c r="W1102" s="13">
        <f t="shared" si="274"/>
        <v>4.1710582602430213E-2</v>
      </c>
      <c r="X1102" s="13">
        <f t="shared" si="275"/>
        <v>5.6955120254535974E-3</v>
      </c>
      <c r="Y1102" s="13">
        <f t="shared" si="276"/>
        <v>3.6015070576976616E-2</v>
      </c>
      <c r="AB1102" s="39"/>
      <c r="AC1102" s="39"/>
    </row>
    <row r="1103" spans="1:29">
      <c r="A1103" s="60">
        <v>1962.02</v>
      </c>
      <c r="B1103" s="61">
        <f t="shared" si="277"/>
        <v>1962</v>
      </c>
      <c r="C1103" s="61">
        <v>2</v>
      </c>
      <c r="D1103" s="59">
        <f t="shared" si="278"/>
        <v>22678</v>
      </c>
      <c r="E1103" s="26">
        <v>70.22</v>
      </c>
      <c r="F1103" s="24">
        <v>2.0333299999999999</v>
      </c>
      <c r="G1103" s="26">
        <v>3.31</v>
      </c>
      <c r="H1103" s="26">
        <v>30.1</v>
      </c>
      <c r="I1103" s="24">
        <f t="shared" si="279"/>
        <v>1962.1249999999172</v>
      </c>
      <c r="J1103" s="15">
        <v>4.04</v>
      </c>
      <c r="K1103" s="24">
        <f t="shared" si="269"/>
        <v>733.60070431893701</v>
      </c>
      <c r="L1103" s="24">
        <f t="shared" si="270"/>
        <v>21.242556538205982</v>
      </c>
      <c r="M1103" s="23">
        <f t="shared" si="280"/>
        <v>84191.369798831263</v>
      </c>
      <c r="N1103" s="24">
        <f t="shared" si="271"/>
        <v>34.580152823920272</v>
      </c>
      <c r="O1103" s="23">
        <f t="shared" si="272"/>
        <v>3968.576388979372</v>
      </c>
      <c r="P1103" s="42">
        <f t="shared" si="266"/>
        <v>21.451687754873383</v>
      </c>
      <c r="Q1103" s="25"/>
      <c r="R1103" s="41">
        <f t="shared" si="267"/>
        <v>25.42705712071745</v>
      </c>
      <c r="S1103" s="41"/>
      <c r="T1103" s="40">
        <f t="shared" si="268"/>
        <v>1.9803478924056081E-2</v>
      </c>
      <c r="U1103" s="15">
        <f t="shared" si="273"/>
        <v>1.0123885003875235</v>
      </c>
      <c r="V1103" s="15">
        <f t="shared" si="281"/>
        <v>11.460737082475502</v>
      </c>
      <c r="W1103" s="13">
        <f t="shared" si="274"/>
        <v>4.1731982825138791E-2</v>
      </c>
      <c r="X1103" s="13">
        <f t="shared" si="275"/>
        <v>4.4005263696751395E-3</v>
      </c>
      <c r="Y1103" s="13">
        <f t="shared" si="276"/>
        <v>3.7331456455463652E-2</v>
      </c>
      <c r="AB1103" s="39"/>
      <c r="AC1103" s="39"/>
    </row>
    <row r="1104" spans="1:29">
      <c r="A1104" s="60">
        <v>1962.03</v>
      </c>
      <c r="B1104" s="61">
        <f t="shared" si="277"/>
        <v>1962</v>
      </c>
      <c r="C1104" s="61">
        <v>3</v>
      </c>
      <c r="D1104" s="59">
        <f t="shared" si="278"/>
        <v>22706</v>
      </c>
      <c r="E1104" s="26">
        <v>70.290000000000006</v>
      </c>
      <c r="F1104" s="24">
        <v>2.04</v>
      </c>
      <c r="G1104" s="26">
        <v>3.37</v>
      </c>
      <c r="H1104" s="26">
        <v>30.1</v>
      </c>
      <c r="I1104" s="24">
        <f t="shared" si="279"/>
        <v>1962.2083333332505</v>
      </c>
      <c r="J1104" s="15">
        <v>3.93</v>
      </c>
      <c r="K1104" s="24">
        <f t="shared" si="269"/>
        <v>734.3320066445184</v>
      </c>
      <c r="L1104" s="24">
        <f t="shared" si="270"/>
        <v>21.312239202657807</v>
      </c>
      <c r="M1104" s="23">
        <f t="shared" si="280"/>
        <v>84479.121561174179</v>
      </c>
      <c r="N1104" s="24">
        <f t="shared" si="271"/>
        <v>35.206983388704323</v>
      </c>
      <c r="O1104" s="23">
        <f t="shared" si="272"/>
        <v>4050.2865224236302</v>
      </c>
      <c r="P1104" s="42">
        <f t="shared" si="266"/>
        <v>21.44315856852624</v>
      </c>
      <c r="Q1104" s="25"/>
      <c r="R1104" s="41">
        <f t="shared" si="267"/>
        <v>25.400593865759632</v>
      </c>
      <c r="S1104" s="41"/>
      <c r="T1104" s="40">
        <f t="shared" si="268"/>
        <v>2.0922020958310819E-2</v>
      </c>
      <c r="U1104" s="15">
        <f t="shared" si="273"/>
        <v>1.0106875755699061</v>
      </c>
      <c r="V1104" s="15">
        <f t="shared" si="281"/>
        <v>11.602718428263055</v>
      </c>
      <c r="W1104" s="13">
        <f t="shared" si="274"/>
        <v>4.3820507522673635E-2</v>
      </c>
      <c r="X1104" s="13">
        <f t="shared" si="275"/>
        <v>3.5032717460843354E-3</v>
      </c>
      <c r="Y1104" s="13">
        <f t="shared" si="276"/>
        <v>4.03172357765893E-2</v>
      </c>
      <c r="AB1104" s="39"/>
      <c r="AC1104" s="39"/>
    </row>
    <row r="1105" spans="1:29">
      <c r="A1105" s="60">
        <v>1962.04</v>
      </c>
      <c r="B1105" s="61">
        <f t="shared" si="277"/>
        <v>1962</v>
      </c>
      <c r="C1105" s="61">
        <v>4</v>
      </c>
      <c r="D1105" s="59">
        <f t="shared" si="278"/>
        <v>22737</v>
      </c>
      <c r="E1105" s="26">
        <v>68.05</v>
      </c>
      <c r="F1105" s="24">
        <v>2.0466700000000002</v>
      </c>
      <c r="G1105" s="26">
        <v>3.40333</v>
      </c>
      <c r="H1105" s="26">
        <v>30.2</v>
      </c>
      <c r="I1105" s="24">
        <f t="shared" si="279"/>
        <v>1962.2916666665838</v>
      </c>
      <c r="J1105" s="15">
        <v>3.84</v>
      </c>
      <c r="K1105" s="24">
        <f t="shared" si="269"/>
        <v>708.5762582781457</v>
      </c>
      <c r="L1105" s="24">
        <f t="shared" si="270"/>
        <v>21.311120801324506</v>
      </c>
      <c r="M1105" s="23">
        <f t="shared" si="280"/>
        <v>81720.431692813116</v>
      </c>
      <c r="N1105" s="24">
        <f t="shared" si="271"/>
        <v>35.437455357615903</v>
      </c>
      <c r="O1105" s="23">
        <f t="shared" si="272"/>
        <v>4087.0183217208191</v>
      </c>
      <c r="P1105" s="42">
        <f t="shared" si="266"/>
        <v>20.658336447649035</v>
      </c>
      <c r="Q1105" s="25"/>
      <c r="R1105" s="41">
        <f t="shared" si="267"/>
        <v>24.457371048910886</v>
      </c>
      <c r="S1105" s="41"/>
      <c r="T1105" s="40">
        <f t="shared" si="268"/>
        <v>2.3545227932979307E-2</v>
      </c>
      <c r="U1105" s="15">
        <f t="shared" si="273"/>
        <v>1.0007326009996715</v>
      </c>
      <c r="V1105" s="15">
        <f t="shared" si="281"/>
        <v>11.687893148485825</v>
      </c>
      <c r="W1105" s="13">
        <f t="shared" si="274"/>
        <v>4.8349863318874364E-2</v>
      </c>
      <c r="X1105" s="13">
        <f t="shared" si="275"/>
        <v>2.1442348125504385E-3</v>
      </c>
      <c r="Y1105" s="13">
        <f t="shared" si="276"/>
        <v>4.6205628506323926E-2</v>
      </c>
      <c r="AB1105" s="39"/>
      <c r="AC1105" s="39"/>
    </row>
    <row r="1106" spans="1:29">
      <c r="A1106" s="60">
        <v>1962.05</v>
      </c>
      <c r="B1106" s="61">
        <f t="shared" si="277"/>
        <v>1962</v>
      </c>
      <c r="C1106" s="61">
        <v>5</v>
      </c>
      <c r="D1106" s="59">
        <f t="shared" si="278"/>
        <v>22767</v>
      </c>
      <c r="E1106" s="26">
        <v>62.99</v>
      </c>
      <c r="F1106" s="24">
        <v>2.0533299999999999</v>
      </c>
      <c r="G1106" s="26">
        <v>3.4366699999999999</v>
      </c>
      <c r="H1106" s="26">
        <v>30.2</v>
      </c>
      <c r="I1106" s="24">
        <f t="shared" si="279"/>
        <v>1962.374999999917</v>
      </c>
      <c r="J1106" s="15">
        <v>3.87</v>
      </c>
      <c r="K1106" s="24">
        <f t="shared" si="269"/>
        <v>655.8885894039737</v>
      </c>
      <c r="L1106" s="24">
        <f t="shared" si="270"/>
        <v>21.38046860264901</v>
      </c>
      <c r="M1106" s="23">
        <f t="shared" si="280"/>
        <v>75849.423122668886</v>
      </c>
      <c r="N1106" s="24">
        <f t="shared" si="271"/>
        <v>35.784610867549674</v>
      </c>
      <c r="O1106" s="23">
        <f t="shared" si="272"/>
        <v>4138.2669782978637</v>
      </c>
      <c r="P1106" s="42">
        <f t="shared" si="266"/>
        <v>19.089367498116655</v>
      </c>
      <c r="Q1106" s="25"/>
      <c r="R1106" s="41">
        <f t="shared" si="267"/>
        <v>22.592739011982164</v>
      </c>
      <c r="S1106" s="41"/>
      <c r="T1106" s="40">
        <f t="shared" si="268"/>
        <v>2.722380214925571E-2</v>
      </c>
      <c r="U1106" s="15">
        <f t="shared" si="273"/>
        <v>0.99994127099060903</v>
      </c>
      <c r="V1106" s="15">
        <f t="shared" si="281"/>
        <v>11.696455710690458</v>
      </c>
      <c r="W1106" s="13">
        <f t="shared" si="274"/>
        <v>5.511859855153145E-2</v>
      </c>
      <c r="X1106" s="13">
        <f t="shared" si="275"/>
        <v>2.7881753337712922E-3</v>
      </c>
      <c r="Y1106" s="13">
        <f t="shared" si="276"/>
        <v>5.2330423217760158E-2</v>
      </c>
      <c r="AB1106" s="39"/>
      <c r="AC1106" s="39"/>
    </row>
    <row r="1107" spans="1:29">
      <c r="A1107" s="60">
        <v>1962.06</v>
      </c>
      <c r="B1107" s="61">
        <f t="shared" si="277"/>
        <v>1962</v>
      </c>
      <c r="C1107" s="61">
        <v>6</v>
      </c>
      <c r="D1107" s="59">
        <f t="shared" si="278"/>
        <v>22798</v>
      </c>
      <c r="E1107" s="26">
        <v>55.63</v>
      </c>
      <c r="F1107" s="24">
        <v>2.06</v>
      </c>
      <c r="G1107" s="26">
        <v>3.47</v>
      </c>
      <c r="H1107" s="26">
        <v>30.2</v>
      </c>
      <c r="I1107" s="24">
        <f t="shared" si="279"/>
        <v>1962.4583333332503</v>
      </c>
      <c r="J1107" s="15">
        <v>3.91</v>
      </c>
      <c r="K1107" s="24">
        <f t="shared" si="269"/>
        <v>579.2519801324504</v>
      </c>
      <c r="L1107" s="24">
        <f t="shared" si="270"/>
        <v>21.449920529801329</v>
      </c>
      <c r="M1107" s="23">
        <f t="shared" si="280"/>
        <v>67193.589870616415</v>
      </c>
      <c r="N1107" s="24">
        <f t="shared" si="271"/>
        <v>36.131662251655634</v>
      </c>
      <c r="O1107" s="23">
        <f t="shared" si="272"/>
        <v>4191.2952876332729</v>
      </c>
      <c r="P1107" s="42">
        <f t="shared" si="266"/>
        <v>16.827571244792466</v>
      </c>
      <c r="Q1107" s="25"/>
      <c r="R1107" s="41">
        <f t="shared" si="267"/>
        <v>19.917222641066701</v>
      </c>
      <c r="S1107" s="41"/>
      <c r="T1107" s="40">
        <f t="shared" si="268"/>
        <v>3.3481783573162498E-2</v>
      </c>
      <c r="U1107" s="15">
        <f t="shared" si="273"/>
        <v>0.99508718933734119</v>
      </c>
      <c r="V1107" s="15">
        <f t="shared" si="281"/>
        <v>11.695768789433183</v>
      </c>
      <c r="W1107" s="13">
        <f t="shared" si="274"/>
        <v>6.8274864984938288E-2</v>
      </c>
      <c r="X1107" s="13">
        <f t="shared" si="275"/>
        <v>3.2123625469537842E-3</v>
      </c>
      <c r="Y1107" s="13">
        <f t="shared" si="276"/>
        <v>6.5062502437984504E-2</v>
      </c>
      <c r="AB1107" s="39"/>
      <c r="AC1107" s="39"/>
    </row>
    <row r="1108" spans="1:29">
      <c r="A1108" s="60">
        <v>1962.07</v>
      </c>
      <c r="B1108" s="61">
        <f t="shared" si="277"/>
        <v>1962</v>
      </c>
      <c r="C1108" s="61">
        <v>7</v>
      </c>
      <c r="D1108" s="59">
        <f t="shared" si="278"/>
        <v>22828</v>
      </c>
      <c r="E1108" s="26">
        <v>56.97</v>
      </c>
      <c r="F1108" s="24">
        <v>2.0666699999999998</v>
      </c>
      <c r="G1108" s="26">
        <v>3.49</v>
      </c>
      <c r="H1108" s="26">
        <v>30.3</v>
      </c>
      <c r="I1108" s="24">
        <f t="shared" si="279"/>
        <v>1962.5416666665835</v>
      </c>
      <c r="J1108" s="15">
        <v>4.01</v>
      </c>
      <c r="K1108" s="24">
        <f t="shared" si="269"/>
        <v>591.24706930693071</v>
      </c>
      <c r="L1108" s="24">
        <f t="shared" si="270"/>
        <v>21.448351425742576</v>
      </c>
      <c r="M1108" s="23">
        <f t="shared" si="280"/>
        <v>68792.362848480494</v>
      </c>
      <c r="N1108" s="24">
        <f t="shared" si="271"/>
        <v>36.219980198019812</v>
      </c>
      <c r="O1108" s="23">
        <f t="shared" si="272"/>
        <v>4214.2416419378087</v>
      </c>
      <c r="P1108" s="42">
        <f t="shared" si="266"/>
        <v>17.141325661322789</v>
      </c>
      <c r="Q1108" s="25"/>
      <c r="R1108" s="41">
        <f t="shared" si="267"/>
        <v>20.289071663902121</v>
      </c>
      <c r="S1108" s="41"/>
      <c r="T1108" s="40">
        <f t="shared" si="268"/>
        <v>3.096728932160786E-2</v>
      </c>
      <c r="U1108" s="15">
        <f t="shared" si="273"/>
        <v>1.005796438146745</v>
      </c>
      <c r="V1108" s="15">
        <f t="shared" si="281"/>
        <v>11.599899428807168</v>
      </c>
      <c r="W1108" s="13">
        <f t="shared" si="274"/>
        <v>6.4718282245189052E-2</v>
      </c>
      <c r="X1108" s="13">
        <f t="shared" si="275"/>
        <v>4.0679412523005887E-3</v>
      </c>
      <c r="Y1108" s="13">
        <f t="shared" si="276"/>
        <v>6.0650340992888463E-2</v>
      </c>
      <c r="AB1108" s="39"/>
      <c r="AC1108" s="39"/>
    </row>
    <row r="1109" spans="1:29">
      <c r="A1109" s="60">
        <v>1962.08</v>
      </c>
      <c r="B1109" s="61">
        <f t="shared" si="277"/>
        <v>1962</v>
      </c>
      <c r="C1109" s="61">
        <v>8</v>
      </c>
      <c r="D1109" s="59">
        <f t="shared" si="278"/>
        <v>22859</v>
      </c>
      <c r="E1109" s="26">
        <v>58.52</v>
      </c>
      <c r="F1109" s="24">
        <v>2.0733299999999999</v>
      </c>
      <c r="G1109" s="26">
        <v>3.51</v>
      </c>
      <c r="H1109" s="26">
        <v>30.3</v>
      </c>
      <c r="I1109" s="24">
        <f t="shared" si="279"/>
        <v>1962.6249999999168</v>
      </c>
      <c r="J1109" s="15">
        <v>3.98</v>
      </c>
      <c r="K1109" s="24">
        <f t="shared" si="269"/>
        <v>607.3333069306932</v>
      </c>
      <c r="L1109" s="24">
        <f t="shared" si="270"/>
        <v>21.517470356435645</v>
      </c>
      <c r="M1109" s="23">
        <f t="shared" si="280"/>
        <v>70872.649576358293</v>
      </c>
      <c r="N1109" s="24">
        <f t="shared" si="271"/>
        <v>36.427544554455444</v>
      </c>
      <c r="O1109" s="23">
        <f t="shared" si="272"/>
        <v>4250.9056734965407</v>
      </c>
      <c r="P1109" s="42">
        <f t="shared" si="266"/>
        <v>17.571262631045535</v>
      </c>
      <c r="Q1109" s="25"/>
      <c r="R1109" s="41">
        <f t="shared" si="267"/>
        <v>20.797371453348308</v>
      </c>
      <c r="S1109" s="41"/>
      <c r="T1109" s="40">
        <f t="shared" si="268"/>
        <v>2.9839850791958493E-2</v>
      </c>
      <c r="U1109" s="15">
        <f t="shared" si="273"/>
        <v>1.0033166666666666</v>
      </c>
      <c r="V1109" s="15">
        <f t="shared" si="281"/>
        <v>11.667137528354711</v>
      </c>
      <c r="W1109" s="13">
        <f t="shared" si="274"/>
        <v>6.5247093555214741E-2</v>
      </c>
      <c r="X1109" s="13">
        <f t="shared" si="275"/>
        <v>3.0177421481709654E-3</v>
      </c>
      <c r="Y1109" s="13">
        <f t="shared" si="276"/>
        <v>6.2229351407043776E-2</v>
      </c>
      <c r="AB1109" s="39"/>
      <c r="AC1109" s="39"/>
    </row>
    <row r="1110" spans="1:29">
      <c r="A1110" s="60">
        <v>1962.09</v>
      </c>
      <c r="B1110" s="61">
        <f t="shared" si="277"/>
        <v>1962</v>
      </c>
      <c r="C1110" s="61">
        <v>9</v>
      </c>
      <c r="D1110" s="59">
        <f t="shared" si="278"/>
        <v>22890</v>
      </c>
      <c r="E1110" s="26">
        <v>58</v>
      </c>
      <c r="F1110" s="24">
        <v>2.08</v>
      </c>
      <c r="G1110" s="26">
        <v>3.53</v>
      </c>
      <c r="H1110" s="26">
        <v>30.4</v>
      </c>
      <c r="I1110" s="24">
        <f t="shared" si="279"/>
        <v>1962.70833333325</v>
      </c>
      <c r="J1110" s="15">
        <v>3.98</v>
      </c>
      <c r="K1110" s="24">
        <f t="shared" si="269"/>
        <v>599.95657894736848</v>
      </c>
      <c r="L1110" s="24">
        <f t="shared" si="270"/>
        <v>21.515684210526317</v>
      </c>
      <c r="M1110" s="23">
        <f t="shared" si="280"/>
        <v>70221.054385965152</v>
      </c>
      <c r="N1110" s="24">
        <f t="shared" si="271"/>
        <v>36.514598684210533</v>
      </c>
      <c r="O1110" s="23">
        <f t="shared" si="272"/>
        <v>4273.7986548699482</v>
      </c>
      <c r="P1110" s="42">
        <f t="shared" si="266"/>
        <v>17.321461147465484</v>
      </c>
      <c r="Q1110" s="25"/>
      <c r="R1110" s="41">
        <f t="shared" si="267"/>
        <v>20.501925308455874</v>
      </c>
      <c r="S1110" s="41"/>
      <c r="T1110" s="40">
        <f t="shared" si="268"/>
        <v>3.0994332976254528E-2</v>
      </c>
      <c r="U1110" s="15">
        <f t="shared" si="273"/>
        <v>1.007417500176147</v>
      </c>
      <c r="V1110" s="15">
        <f t="shared" si="281"/>
        <v>11.667327503126966</v>
      </c>
      <c r="W1110" s="13">
        <f t="shared" si="274"/>
        <v>6.4680784220179754E-2</v>
      </c>
      <c r="X1110" s="13">
        <f t="shared" si="275"/>
        <v>7.9721457991022149E-4</v>
      </c>
      <c r="Y1110" s="13">
        <f t="shared" si="276"/>
        <v>6.3883569640269533E-2</v>
      </c>
      <c r="AB1110" s="39"/>
      <c r="AC1110" s="39"/>
    </row>
    <row r="1111" spans="1:29">
      <c r="A1111" s="60">
        <v>1962.1</v>
      </c>
      <c r="B1111" s="61">
        <f t="shared" si="277"/>
        <v>1962</v>
      </c>
      <c r="C1111" s="61">
        <v>10</v>
      </c>
      <c r="D1111" s="59">
        <f t="shared" si="278"/>
        <v>22920</v>
      </c>
      <c r="E1111" s="26">
        <v>56.17</v>
      </c>
      <c r="F1111" s="24">
        <v>2.09667</v>
      </c>
      <c r="G1111" s="26">
        <v>3.57667</v>
      </c>
      <c r="H1111" s="26">
        <v>30.4</v>
      </c>
      <c r="I1111" s="24">
        <f t="shared" si="279"/>
        <v>1962.7916666665833</v>
      </c>
      <c r="J1111" s="15">
        <v>3.93</v>
      </c>
      <c r="K1111" s="24">
        <f t="shared" si="269"/>
        <v>581.02691447368431</v>
      </c>
      <c r="L1111" s="24">
        <f t="shared" si="270"/>
        <v>21.688120006578949</v>
      </c>
      <c r="M1111" s="23">
        <f t="shared" si="280"/>
        <v>68216.996948872664</v>
      </c>
      <c r="N1111" s="24">
        <f t="shared" si="271"/>
        <v>36.99735684868422</v>
      </c>
      <c r="O1111" s="23">
        <f t="shared" si="272"/>
        <v>4343.7722356618196</v>
      </c>
      <c r="P1111" s="42">
        <f t="shared" si="266"/>
        <v>16.739820967901334</v>
      </c>
      <c r="Q1111" s="25"/>
      <c r="R1111" s="41">
        <f t="shared" si="267"/>
        <v>19.816278671377116</v>
      </c>
      <c r="S1111" s="41"/>
      <c r="T1111" s="40">
        <f t="shared" si="268"/>
        <v>3.3500278187628955E-2</v>
      </c>
      <c r="U1111" s="15">
        <f t="shared" si="273"/>
        <v>1.0040955493531014</v>
      </c>
      <c r="V1111" s="15">
        <f t="shared" si="281"/>
        <v>11.753869906936574</v>
      </c>
      <c r="W1111" s="13">
        <f t="shared" si="274"/>
        <v>6.7708602152785735E-2</v>
      </c>
      <c r="X1111" s="13">
        <f t="shared" si="275"/>
        <v>6.3557512811973638E-4</v>
      </c>
      <c r="Y1111" s="13">
        <f t="shared" si="276"/>
        <v>6.7073027024665999E-2</v>
      </c>
      <c r="AB1111" s="39"/>
      <c r="AC1111" s="39"/>
    </row>
    <row r="1112" spans="1:29">
      <c r="A1112" s="60">
        <v>1962.11</v>
      </c>
      <c r="B1112" s="61">
        <f t="shared" si="277"/>
        <v>1962</v>
      </c>
      <c r="C1112" s="61">
        <v>11</v>
      </c>
      <c r="D1112" s="59">
        <f t="shared" si="278"/>
        <v>22951</v>
      </c>
      <c r="E1112" s="26">
        <v>60.04</v>
      </c>
      <c r="F1112" s="24">
        <v>2.1133299999999999</v>
      </c>
      <c r="G1112" s="26">
        <v>3.6233300000000002</v>
      </c>
      <c r="H1112" s="26">
        <v>30.4</v>
      </c>
      <c r="I1112" s="24">
        <f t="shared" si="279"/>
        <v>1962.8749999999166</v>
      </c>
      <c r="J1112" s="15">
        <v>3.92</v>
      </c>
      <c r="K1112" s="24">
        <f t="shared" si="269"/>
        <v>621.05850000000009</v>
      </c>
      <c r="L1112" s="24">
        <f t="shared" si="270"/>
        <v>21.860452361842107</v>
      </c>
      <c r="M1112" s="23">
        <f t="shared" si="280"/>
        <v>73130.892807378987</v>
      </c>
      <c r="N1112" s="24">
        <f t="shared" si="271"/>
        <v>37.480011572368426</v>
      </c>
      <c r="O1112" s="23">
        <f t="shared" si="272"/>
        <v>4413.3470658854176</v>
      </c>
      <c r="P1112" s="42">
        <f t="shared" si="266"/>
        <v>17.854386489497152</v>
      </c>
      <c r="Q1112" s="25"/>
      <c r="R1112" s="41">
        <f t="shared" si="267"/>
        <v>21.134634868091091</v>
      </c>
      <c r="S1112" s="41"/>
      <c r="T1112" s="40">
        <f t="shared" si="268"/>
        <v>2.9871128091809182E-2</v>
      </c>
      <c r="U1112" s="15">
        <f t="shared" si="273"/>
        <v>1.0082037695206869</v>
      </c>
      <c r="V1112" s="15">
        <f t="shared" si="281"/>
        <v>11.802008461230367</v>
      </c>
      <c r="W1112" s="13">
        <f t="shared" si="274"/>
        <v>6.5501446156986498E-2</v>
      </c>
      <c r="X1112" s="13">
        <f t="shared" si="275"/>
        <v>1.9859653960729862E-3</v>
      </c>
      <c r="Y1112" s="13">
        <f t="shared" si="276"/>
        <v>6.3515480760913512E-2</v>
      </c>
      <c r="AB1112" s="39"/>
      <c r="AC1112" s="39"/>
    </row>
    <row r="1113" spans="1:29">
      <c r="A1113" s="60">
        <v>1962.12</v>
      </c>
      <c r="B1113" s="61">
        <f t="shared" si="277"/>
        <v>1962</v>
      </c>
      <c r="C1113" s="61">
        <v>12</v>
      </c>
      <c r="D1113" s="59">
        <f t="shared" si="278"/>
        <v>22981</v>
      </c>
      <c r="E1113" s="26">
        <v>62.64</v>
      </c>
      <c r="F1113" s="24">
        <v>2.13</v>
      </c>
      <c r="G1113" s="26">
        <v>3.67</v>
      </c>
      <c r="H1113" s="26">
        <v>30.4</v>
      </c>
      <c r="I1113" s="24">
        <f t="shared" si="279"/>
        <v>1962.9583333332498</v>
      </c>
      <c r="J1113" s="15">
        <v>3.86</v>
      </c>
      <c r="K1113" s="24">
        <f t="shared" si="269"/>
        <v>647.95310526315802</v>
      </c>
      <c r="L1113" s="24">
        <f t="shared" si="270"/>
        <v>22.032888157894739</v>
      </c>
      <c r="M1113" s="23">
        <f t="shared" si="280"/>
        <v>76513.988323243335</v>
      </c>
      <c r="N1113" s="24">
        <f t="shared" si="271"/>
        <v>37.962769736842112</v>
      </c>
      <c r="O1113" s="23">
        <f t="shared" si="272"/>
        <v>4482.8597884147994</v>
      </c>
      <c r="P1113" s="42">
        <f t="shared" si="266"/>
        <v>18.585836118439865</v>
      </c>
      <c r="Q1113" s="25"/>
      <c r="R1113" s="41">
        <f t="shared" si="267"/>
        <v>21.996928448150395</v>
      </c>
      <c r="S1113" s="41"/>
      <c r="T1113" s="40">
        <f t="shared" si="268"/>
        <v>2.8266895655685007E-2</v>
      </c>
      <c r="U1113" s="15">
        <f t="shared" si="273"/>
        <v>1.0056886798606937</v>
      </c>
      <c r="V1113" s="15">
        <f t="shared" si="281"/>
        <v>11.898829418527498</v>
      </c>
      <c r="W1113" s="13">
        <f t="shared" si="274"/>
        <v>6.2871859796683971E-2</v>
      </c>
      <c r="X1113" s="13">
        <f t="shared" si="275"/>
        <v>8.6779591041552528E-4</v>
      </c>
      <c r="Y1113" s="13">
        <f t="shared" si="276"/>
        <v>6.2004063886268446E-2</v>
      </c>
      <c r="AB1113" s="39"/>
      <c r="AC1113" s="39"/>
    </row>
    <row r="1114" spans="1:29">
      <c r="A1114" s="60">
        <v>1963.01</v>
      </c>
      <c r="B1114" s="61">
        <f t="shared" si="277"/>
        <v>1963</v>
      </c>
      <c r="C1114" s="61">
        <v>1</v>
      </c>
      <c r="D1114" s="59">
        <f t="shared" si="278"/>
        <v>23012</v>
      </c>
      <c r="E1114" s="26">
        <v>65.06</v>
      </c>
      <c r="F1114" s="24">
        <v>2.1366700000000001</v>
      </c>
      <c r="G1114" s="26">
        <v>3.6833300000000002</v>
      </c>
      <c r="H1114" s="26">
        <v>30.4</v>
      </c>
      <c r="I1114" s="24">
        <f t="shared" si="279"/>
        <v>1963.0416666665831</v>
      </c>
      <c r="J1114" s="15">
        <v>3.83</v>
      </c>
      <c r="K1114" s="24">
        <f t="shared" si="269"/>
        <v>672.98577631578962</v>
      </c>
      <c r="L1114" s="24">
        <f t="shared" si="270"/>
        <v>22.101883164473691</v>
      </c>
      <c r="M1114" s="23">
        <f t="shared" si="280"/>
        <v>79687.481517604785</v>
      </c>
      <c r="N1114" s="24">
        <f t="shared" si="271"/>
        <v>38.100656309210535</v>
      </c>
      <c r="O1114" s="23">
        <f t="shared" si="272"/>
        <v>4511.4554457153281</v>
      </c>
      <c r="P1114" s="42">
        <f t="shared" si="266"/>
        <v>19.259231693254058</v>
      </c>
      <c r="Q1114" s="25"/>
      <c r="R1114" s="41">
        <f t="shared" si="267"/>
        <v>22.787775396063687</v>
      </c>
      <c r="S1114" s="41"/>
      <c r="T1114" s="40">
        <f t="shared" si="268"/>
        <v>2.7065841820962055E-2</v>
      </c>
      <c r="U1114" s="15">
        <f t="shared" si="273"/>
        <v>0.9958067224887539</v>
      </c>
      <c r="V1114" s="15">
        <f t="shared" si="281"/>
        <v>11.966518049806504</v>
      </c>
      <c r="W1114" s="13">
        <f t="shared" si="274"/>
        <v>5.9355393684216162E-2</v>
      </c>
      <c r="X1114" s="13">
        <f t="shared" si="275"/>
        <v>-1.3589280584125341E-4</v>
      </c>
      <c r="Y1114" s="13">
        <f t="shared" si="276"/>
        <v>5.9491286490057416E-2</v>
      </c>
      <c r="AB1114" s="39"/>
      <c r="AC1114" s="39"/>
    </row>
    <row r="1115" spans="1:29">
      <c r="A1115" s="60">
        <v>1963.02</v>
      </c>
      <c r="B1115" s="61">
        <f t="shared" si="277"/>
        <v>1963</v>
      </c>
      <c r="C1115" s="61">
        <v>2</v>
      </c>
      <c r="D1115" s="59">
        <f t="shared" si="278"/>
        <v>23043</v>
      </c>
      <c r="E1115" s="26">
        <v>65.92</v>
      </c>
      <c r="F1115" s="24">
        <v>2.1433300000000002</v>
      </c>
      <c r="G1115" s="26">
        <v>3.6966700000000001</v>
      </c>
      <c r="H1115" s="26">
        <v>30.4</v>
      </c>
      <c r="I1115" s="24">
        <f t="shared" si="279"/>
        <v>1963.1249999999163</v>
      </c>
      <c r="J1115" s="15">
        <v>3.92</v>
      </c>
      <c r="K1115" s="24">
        <f t="shared" si="269"/>
        <v>681.88168421052649</v>
      </c>
      <c r="L1115" s="24">
        <f t="shared" si="270"/>
        <v>22.170774730263165</v>
      </c>
      <c r="M1115" s="23">
        <f t="shared" si="280"/>
        <v>80959.603890571816</v>
      </c>
      <c r="N1115" s="24">
        <f t="shared" si="271"/>
        <v>38.238646322368432</v>
      </c>
      <c r="O1115" s="23">
        <f t="shared" si="272"/>
        <v>4540.0627869259724</v>
      </c>
      <c r="P1115" s="42">
        <f t="shared" si="266"/>
        <v>19.469191309671412</v>
      </c>
      <c r="Q1115" s="25"/>
      <c r="R1115" s="41">
        <f t="shared" si="267"/>
        <v>23.029397502210255</v>
      </c>
      <c r="S1115" s="41"/>
      <c r="T1115" s="40">
        <f t="shared" si="268"/>
        <v>2.5987675611033267E-2</v>
      </c>
      <c r="U1115" s="15">
        <f t="shared" si="273"/>
        <v>1.0024464999647706</v>
      </c>
      <c r="V1115" s="15">
        <f t="shared" si="281"/>
        <v>11.91633911878033</v>
      </c>
      <c r="W1115" s="13">
        <f t="shared" si="274"/>
        <v>5.3369306237670999E-2</v>
      </c>
      <c r="X1115" s="13">
        <f t="shared" si="275"/>
        <v>-1.1864075961453002E-3</v>
      </c>
      <c r="Y1115" s="13">
        <f t="shared" si="276"/>
        <v>5.4555713833816299E-2</v>
      </c>
      <c r="AB1115" s="39"/>
      <c r="AC1115" s="39"/>
    </row>
    <row r="1116" spans="1:29">
      <c r="A1116" s="60">
        <v>1963.03</v>
      </c>
      <c r="B1116" s="61">
        <f t="shared" si="277"/>
        <v>1963</v>
      </c>
      <c r="C1116" s="61">
        <v>3</v>
      </c>
      <c r="D1116" s="59">
        <f t="shared" si="278"/>
        <v>23071</v>
      </c>
      <c r="E1116" s="26">
        <v>65.67</v>
      </c>
      <c r="F1116" s="24">
        <v>2.15</v>
      </c>
      <c r="G1116" s="26">
        <v>3.71</v>
      </c>
      <c r="H1116" s="26">
        <v>30.5</v>
      </c>
      <c r="I1116" s="24">
        <f t="shared" si="279"/>
        <v>1963.2083333332496</v>
      </c>
      <c r="J1116" s="15">
        <v>3.93</v>
      </c>
      <c r="K1116" s="24">
        <f t="shared" si="269"/>
        <v>677.0684655737706</v>
      </c>
      <c r="L1116" s="24">
        <f t="shared" si="270"/>
        <v>22.166852459016397</v>
      </c>
      <c r="M1116" s="23">
        <f t="shared" si="280"/>
        <v>80607.453881341702</v>
      </c>
      <c r="N1116" s="24">
        <f t="shared" si="271"/>
        <v>38.250708196721313</v>
      </c>
      <c r="O1116" s="23">
        <f t="shared" si="272"/>
        <v>4553.8853951542205</v>
      </c>
      <c r="P1116" s="42">
        <f t="shared" si="266"/>
        <v>19.288064606604841</v>
      </c>
      <c r="Q1116" s="25"/>
      <c r="R1116" s="41">
        <f t="shared" si="267"/>
        <v>22.808875397934852</v>
      </c>
      <c r="S1116" s="41"/>
      <c r="T1116" s="40">
        <f t="shared" si="268"/>
        <v>2.6321100952038323E-2</v>
      </c>
      <c r="U1116" s="15">
        <f t="shared" si="273"/>
        <v>1.0000004457048253</v>
      </c>
      <c r="V1116" s="15">
        <f t="shared" si="281"/>
        <v>11.906326893024408</v>
      </c>
      <c r="W1116" s="13">
        <f t="shared" si="274"/>
        <v>5.1426422329269306E-2</v>
      </c>
      <c r="X1116" s="13">
        <f t="shared" si="275"/>
        <v>-1.9817913313385782E-3</v>
      </c>
      <c r="Y1116" s="13">
        <f t="shared" si="276"/>
        <v>5.3408213660607884E-2</v>
      </c>
      <c r="AB1116" s="39"/>
      <c r="AC1116" s="39"/>
    </row>
    <row r="1117" spans="1:29">
      <c r="A1117" s="60">
        <v>1963.04</v>
      </c>
      <c r="B1117" s="61">
        <f t="shared" si="277"/>
        <v>1963</v>
      </c>
      <c r="C1117" s="61">
        <v>4</v>
      </c>
      <c r="D1117" s="59">
        <f t="shared" si="278"/>
        <v>23102</v>
      </c>
      <c r="E1117" s="26">
        <v>68.760000000000005</v>
      </c>
      <c r="F1117" s="24">
        <v>2.1666699999999999</v>
      </c>
      <c r="G1117" s="26">
        <v>3.7533300000000001</v>
      </c>
      <c r="H1117" s="26">
        <v>30.5</v>
      </c>
      <c r="I1117" s="24">
        <f t="shared" si="279"/>
        <v>1963.2916666665828</v>
      </c>
      <c r="J1117" s="15">
        <v>3.97</v>
      </c>
      <c r="K1117" s="24">
        <f t="shared" si="269"/>
        <v>708.92687213114766</v>
      </c>
      <c r="L1117" s="24">
        <f t="shared" si="270"/>
        <v>22.338722891803279</v>
      </c>
      <c r="M1117" s="23">
        <f t="shared" si="280"/>
        <v>84621.938097905891</v>
      </c>
      <c r="N1117" s="24">
        <f t="shared" si="271"/>
        <v>38.697447600000004</v>
      </c>
      <c r="O1117" s="23">
        <f t="shared" si="272"/>
        <v>4619.1689779088583</v>
      </c>
      <c r="P1117" s="42">
        <f t="shared" si="266"/>
        <v>20.150077238226981</v>
      </c>
      <c r="Q1117" s="25"/>
      <c r="R1117" s="41">
        <f t="shared" si="267"/>
        <v>23.819656401644711</v>
      </c>
      <c r="S1117" s="41"/>
      <c r="T1117" s="40">
        <f t="shared" si="268"/>
        <v>2.3703168769710022E-2</v>
      </c>
      <c r="U1117" s="15">
        <f t="shared" si="273"/>
        <v>1.0065890001409175</v>
      </c>
      <c r="V1117" s="15">
        <f t="shared" si="281"/>
        <v>11.906332199731755</v>
      </c>
      <c r="W1117" s="13">
        <f t="shared" si="274"/>
        <v>4.3887278797796858E-2</v>
      </c>
      <c r="X1117" s="13">
        <f t="shared" si="275"/>
        <v>-1.8273739201424277E-3</v>
      </c>
      <c r="Y1117" s="13">
        <f t="shared" si="276"/>
        <v>4.5714652717939286E-2</v>
      </c>
      <c r="AB1117" s="39"/>
      <c r="AC1117" s="39"/>
    </row>
    <row r="1118" spans="1:29">
      <c r="A1118" s="60">
        <v>1963.05</v>
      </c>
      <c r="B1118" s="61">
        <f t="shared" si="277"/>
        <v>1963</v>
      </c>
      <c r="C1118" s="61">
        <v>5</v>
      </c>
      <c r="D1118" s="59">
        <f t="shared" si="278"/>
        <v>23132</v>
      </c>
      <c r="E1118" s="26">
        <v>70.14</v>
      </c>
      <c r="F1118" s="24">
        <v>2.1833300000000002</v>
      </c>
      <c r="G1118" s="26">
        <v>3.7966700000000002</v>
      </c>
      <c r="H1118" s="26">
        <v>30.5</v>
      </c>
      <c r="I1118" s="24">
        <f t="shared" si="279"/>
        <v>1963.3749999999161</v>
      </c>
      <c r="J1118" s="15">
        <v>3.93</v>
      </c>
      <c r="K1118" s="24">
        <f t="shared" si="269"/>
        <v>723.15489836065581</v>
      </c>
      <c r="L1118" s="24">
        <f t="shared" si="270"/>
        <v>22.510490222950825</v>
      </c>
      <c r="M1118" s="23">
        <f t="shared" si="280"/>
        <v>86544.200206458132</v>
      </c>
      <c r="N1118" s="24">
        <f t="shared" si="271"/>
        <v>39.144290104918035</v>
      </c>
      <c r="O1118" s="23">
        <f t="shared" si="272"/>
        <v>4684.627439376296</v>
      </c>
      <c r="P1118" s="42">
        <f t="shared" si="266"/>
        <v>20.507585864952613</v>
      </c>
      <c r="Q1118" s="25"/>
      <c r="R1118" s="41">
        <f t="shared" si="267"/>
        <v>24.232447349964112</v>
      </c>
      <c r="S1118" s="41"/>
      <c r="T1118" s="40">
        <f t="shared" si="268"/>
        <v>2.2857678405550953E-2</v>
      </c>
      <c r="U1118" s="15">
        <f t="shared" si="273"/>
        <v>0.99836774404083739</v>
      </c>
      <c r="V1118" s="15">
        <f t="shared" si="281"/>
        <v>11.984783024273598</v>
      </c>
      <c r="W1118" s="13">
        <f t="shared" si="274"/>
        <v>3.8126412445393942E-2</v>
      </c>
      <c r="X1118" s="13">
        <f t="shared" si="275"/>
        <v>-3.9037208183410055E-3</v>
      </c>
      <c r="Y1118" s="13">
        <f t="shared" si="276"/>
        <v>4.2030133263734948E-2</v>
      </c>
      <c r="AB1118" s="39"/>
      <c r="AC1118" s="39"/>
    </row>
    <row r="1119" spans="1:29">
      <c r="A1119" s="60">
        <v>1963.06</v>
      </c>
      <c r="B1119" s="61">
        <f t="shared" si="277"/>
        <v>1963</v>
      </c>
      <c r="C1119" s="61">
        <v>6</v>
      </c>
      <c r="D1119" s="59">
        <f t="shared" si="278"/>
        <v>23163</v>
      </c>
      <c r="E1119" s="26">
        <v>70.11</v>
      </c>
      <c r="F1119" s="24">
        <v>2.2000000000000002</v>
      </c>
      <c r="G1119" s="26">
        <v>3.84</v>
      </c>
      <c r="H1119" s="26">
        <v>30.6</v>
      </c>
      <c r="I1119" s="24">
        <f t="shared" si="279"/>
        <v>1963.4583333332494</v>
      </c>
      <c r="J1119" s="15">
        <v>3.99</v>
      </c>
      <c r="K1119" s="24">
        <f t="shared" si="269"/>
        <v>720.48335294117658</v>
      </c>
      <c r="L1119" s="24">
        <f t="shared" si="270"/>
        <v>22.608235294117652</v>
      </c>
      <c r="M1119" s="23">
        <f t="shared" si="280"/>
        <v>86449.952360437179</v>
      </c>
      <c r="N1119" s="24">
        <f t="shared" si="271"/>
        <v>39.461647058823537</v>
      </c>
      <c r="O1119" s="23">
        <f t="shared" si="272"/>
        <v>4734.9567403234742</v>
      </c>
      <c r="P1119" s="42">
        <f t="shared" si="266"/>
        <v>20.384149993841003</v>
      </c>
      <c r="Q1119" s="25"/>
      <c r="R1119" s="41">
        <f t="shared" si="267"/>
        <v>24.077153173393238</v>
      </c>
      <c r="S1119" s="41"/>
      <c r="T1119" s="40">
        <f t="shared" si="268"/>
        <v>2.2505837092669824E-2</v>
      </c>
      <c r="U1119" s="15">
        <f t="shared" si="273"/>
        <v>1.0008747980825903</v>
      </c>
      <c r="V1119" s="15">
        <f t="shared" si="281"/>
        <v>11.926118762034974</v>
      </c>
      <c r="W1119" s="13">
        <f t="shared" si="274"/>
        <v>3.5450858712644528E-2</v>
      </c>
      <c r="X1119" s="13">
        <f t="shared" si="275"/>
        <v>-3.8819172565733862E-3</v>
      </c>
      <c r="Y1119" s="13">
        <f t="shared" si="276"/>
        <v>3.9332775969217915E-2</v>
      </c>
      <c r="AB1119" s="39"/>
      <c r="AC1119" s="39"/>
    </row>
    <row r="1120" spans="1:29">
      <c r="A1120" s="60">
        <v>1963.07</v>
      </c>
      <c r="B1120" s="61">
        <f t="shared" si="277"/>
        <v>1963</v>
      </c>
      <c r="C1120" s="61">
        <v>7</v>
      </c>
      <c r="D1120" s="59">
        <f t="shared" si="278"/>
        <v>23193</v>
      </c>
      <c r="E1120" s="26">
        <v>69.069999999999993</v>
      </c>
      <c r="F1120" s="24">
        <v>2.2033299999999998</v>
      </c>
      <c r="G1120" s="26">
        <v>3.88</v>
      </c>
      <c r="H1120" s="26">
        <v>30.7</v>
      </c>
      <c r="I1120" s="24">
        <f t="shared" si="279"/>
        <v>1963.5416666665826</v>
      </c>
      <c r="J1120" s="15">
        <v>4.0199999999999996</v>
      </c>
      <c r="K1120" s="24">
        <f t="shared" si="269"/>
        <v>707.48378501628667</v>
      </c>
      <c r="L1120" s="24">
        <f t="shared" si="270"/>
        <v>22.56870201302932</v>
      </c>
      <c r="M1120" s="23">
        <f t="shared" si="280"/>
        <v>85115.815460904676</v>
      </c>
      <c r="N1120" s="24">
        <f t="shared" si="271"/>
        <v>39.742827361563521</v>
      </c>
      <c r="O1120" s="23">
        <f t="shared" si="272"/>
        <v>4781.3719992516308</v>
      </c>
      <c r="P1120" s="42">
        <f t="shared" si="266"/>
        <v>19.96923188594965</v>
      </c>
      <c r="Q1120" s="25"/>
      <c r="R1120" s="41">
        <f t="shared" si="267"/>
        <v>23.578826512048277</v>
      </c>
      <c r="S1120" s="41"/>
      <c r="T1120" s="40">
        <f t="shared" si="268"/>
        <v>2.3555825629666544E-2</v>
      </c>
      <c r="U1120" s="15">
        <f t="shared" si="273"/>
        <v>1.0049849901462253</v>
      </c>
      <c r="V1120" s="15">
        <f t="shared" si="281"/>
        <v>11.897670431939375</v>
      </c>
      <c r="W1120" s="13">
        <f t="shared" si="274"/>
        <v>3.8077579765875669E-2</v>
      </c>
      <c r="X1120" s="13">
        <f t="shared" si="275"/>
        <v>-4.9269379762899579E-3</v>
      </c>
      <c r="Y1120" s="13">
        <f t="shared" si="276"/>
        <v>4.3004517742165627E-2</v>
      </c>
      <c r="AB1120" s="39"/>
      <c r="AC1120" s="39"/>
    </row>
    <row r="1121" spans="1:29">
      <c r="A1121" s="60">
        <v>1963.08</v>
      </c>
      <c r="B1121" s="61">
        <f t="shared" si="277"/>
        <v>1963</v>
      </c>
      <c r="C1121" s="61">
        <v>8</v>
      </c>
      <c r="D1121" s="59">
        <f t="shared" si="278"/>
        <v>23224</v>
      </c>
      <c r="E1121" s="26">
        <v>70.98</v>
      </c>
      <c r="F1121" s="24">
        <v>2.2066699999999999</v>
      </c>
      <c r="G1121" s="26">
        <v>3.92</v>
      </c>
      <c r="H1121" s="26">
        <v>30.7</v>
      </c>
      <c r="I1121" s="24">
        <f t="shared" si="279"/>
        <v>1963.6249999999159</v>
      </c>
      <c r="J1121" s="15">
        <v>4</v>
      </c>
      <c r="K1121" s="24">
        <f t="shared" si="269"/>
        <v>727.04790879478844</v>
      </c>
      <c r="L1121" s="24">
        <f t="shared" si="270"/>
        <v>22.602913622149838</v>
      </c>
      <c r="M1121" s="23">
        <f t="shared" si="280"/>
        <v>87696.140984367667</v>
      </c>
      <c r="N1121" s="24">
        <f t="shared" si="271"/>
        <v>40.152547231270361</v>
      </c>
      <c r="O1121" s="23">
        <f t="shared" si="272"/>
        <v>4843.1793837520599</v>
      </c>
      <c r="P1121" s="42">
        <f t="shared" si="266"/>
        <v>20.47263790052769</v>
      </c>
      <c r="Q1121" s="25"/>
      <c r="R1121" s="41">
        <f t="shared" si="267"/>
        <v>24.163214231057257</v>
      </c>
      <c r="S1121" s="41"/>
      <c r="T1121" s="40">
        <f t="shared" si="268"/>
        <v>2.2147006613097972E-2</v>
      </c>
      <c r="U1121" s="15">
        <f t="shared" si="273"/>
        <v>0.99681768074530663</v>
      </c>
      <c r="V1121" s="15">
        <f t="shared" si="281"/>
        <v>11.95698020180563</v>
      </c>
      <c r="W1121" s="13">
        <f t="shared" si="274"/>
        <v>3.1430477529298173E-2</v>
      </c>
      <c r="X1121" s="13">
        <f t="shared" si="275"/>
        <v>-8.4972764927202515E-3</v>
      </c>
      <c r="Y1121" s="13">
        <f t="shared" si="276"/>
        <v>3.9927754022018425E-2</v>
      </c>
      <c r="AB1121" s="39"/>
      <c r="AC1121" s="39"/>
    </row>
    <row r="1122" spans="1:29">
      <c r="A1122" s="60">
        <v>1963.09</v>
      </c>
      <c r="B1122" s="61">
        <f t="shared" si="277"/>
        <v>1963</v>
      </c>
      <c r="C1122" s="61">
        <v>9</v>
      </c>
      <c r="D1122" s="59">
        <f t="shared" si="278"/>
        <v>23255</v>
      </c>
      <c r="E1122" s="26">
        <v>72.849999999999994</v>
      </c>
      <c r="F1122" s="24">
        <v>2.21</v>
      </c>
      <c r="G1122" s="26">
        <v>3.96</v>
      </c>
      <c r="H1122" s="26">
        <v>30.7</v>
      </c>
      <c r="I1122" s="24">
        <f t="shared" si="279"/>
        <v>1963.7083333332491</v>
      </c>
      <c r="J1122" s="15">
        <v>4.08</v>
      </c>
      <c r="K1122" s="24">
        <f t="shared" si="269"/>
        <v>746.20231270358306</v>
      </c>
      <c r="L1122" s="24">
        <f t="shared" si="270"/>
        <v>22.637022801302937</v>
      </c>
      <c r="M1122" s="23">
        <f t="shared" si="280"/>
        <v>90234.07405854894</v>
      </c>
      <c r="N1122" s="24">
        <f t="shared" si="271"/>
        <v>40.562267100977202</v>
      </c>
      <c r="O1122" s="23">
        <f t="shared" si="272"/>
        <v>4904.9681986527639</v>
      </c>
      <c r="P1122" s="42">
        <f t="shared" si="266"/>
        <v>20.96036009070512</v>
      </c>
      <c r="Q1122" s="25"/>
      <c r="R1122" s="41">
        <f t="shared" si="267"/>
        <v>24.727136816950292</v>
      </c>
      <c r="S1122" s="41"/>
      <c r="T1122" s="40">
        <f t="shared" si="268"/>
        <v>2.0210426714588677E-2</v>
      </c>
      <c r="U1122" s="15">
        <f t="shared" si="273"/>
        <v>1.0009600364438389</v>
      </c>
      <c r="V1122" s="15">
        <f t="shared" si="281"/>
        <v>11.918929273481437</v>
      </c>
      <c r="W1122" s="13">
        <f t="shared" si="274"/>
        <v>3.0299155865835647E-2</v>
      </c>
      <c r="X1122" s="13">
        <f t="shared" si="275"/>
        <v>-5.6394029686827052E-3</v>
      </c>
      <c r="Y1122" s="13">
        <f t="shared" si="276"/>
        <v>3.5938558834518353E-2</v>
      </c>
      <c r="AB1122" s="39"/>
      <c r="AC1122" s="39"/>
    </row>
    <row r="1123" spans="1:29">
      <c r="A1123" s="60">
        <v>1963.1</v>
      </c>
      <c r="B1123" s="61">
        <f t="shared" si="277"/>
        <v>1963</v>
      </c>
      <c r="C1123" s="61">
        <v>10</v>
      </c>
      <c r="D1123" s="59">
        <f t="shared" si="278"/>
        <v>23285</v>
      </c>
      <c r="E1123" s="26">
        <v>73.03</v>
      </c>
      <c r="F1123" s="24">
        <v>2.23333</v>
      </c>
      <c r="G1123" s="26">
        <v>3.98</v>
      </c>
      <c r="H1123" s="26">
        <v>30.8</v>
      </c>
      <c r="I1123" s="24">
        <f t="shared" si="279"/>
        <v>1963.7916666665824</v>
      </c>
      <c r="J1123" s="15">
        <v>4.1100000000000003</v>
      </c>
      <c r="K1123" s="24">
        <f t="shared" si="269"/>
        <v>745.61733116883124</v>
      </c>
      <c r="L1123" s="24">
        <f t="shared" si="270"/>
        <v>22.801719214285715</v>
      </c>
      <c r="M1123" s="23">
        <f t="shared" si="280"/>
        <v>90393.109214569893</v>
      </c>
      <c r="N1123" s="24">
        <f t="shared" si="271"/>
        <v>40.634766233766243</v>
      </c>
      <c r="O1123" s="23">
        <f t="shared" si="272"/>
        <v>4926.2573555249655</v>
      </c>
      <c r="P1123" s="42">
        <f t="shared" si="266"/>
        <v>20.891344595411503</v>
      </c>
      <c r="Q1123" s="25"/>
      <c r="R1123" s="41">
        <f t="shared" si="267"/>
        <v>24.63455420656685</v>
      </c>
      <c r="S1123" s="41"/>
      <c r="T1123" s="40">
        <f t="shared" si="268"/>
        <v>2.0021572622875627E-2</v>
      </c>
      <c r="U1123" s="15">
        <f t="shared" si="273"/>
        <v>1.0026120567879613</v>
      </c>
      <c r="V1123" s="15">
        <f t="shared" si="281"/>
        <v>11.891636906319297</v>
      </c>
      <c r="W1123" s="13">
        <f t="shared" si="274"/>
        <v>3.3491536019557344E-2</v>
      </c>
      <c r="X1123" s="13">
        <f t="shared" si="275"/>
        <v>-3.586413357661522E-3</v>
      </c>
      <c r="Y1123" s="13">
        <f t="shared" si="276"/>
        <v>3.7077949377218866E-2</v>
      </c>
      <c r="AB1123" s="39"/>
      <c r="AC1123" s="39"/>
    </row>
    <row r="1124" spans="1:29">
      <c r="A1124" s="60">
        <v>1963.11</v>
      </c>
      <c r="B1124" s="61">
        <f t="shared" si="277"/>
        <v>1963</v>
      </c>
      <c r="C1124" s="61">
        <v>11</v>
      </c>
      <c r="D1124" s="59">
        <f t="shared" si="278"/>
        <v>23316</v>
      </c>
      <c r="E1124" s="26">
        <v>72.62</v>
      </c>
      <c r="F1124" s="24">
        <v>2.2566700000000002</v>
      </c>
      <c r="G1124" s="26">
        <v>4</v>
      </c>
      <c r="H1124" s="26">
        <v>30.8</v>
      </c>
      <c r="I1124" s="24">
        <f t="shared" si="279"/>
        <v>1963.8749999999156</v>
      </c>
      <c r="J1124" s="15">
        <v>4.12</v>
      </c>
      <c r="K1124" s="24">
        <f t="shared" si="269"/>
        <v>741.4313376623378</v>
      </c>
      <c r="L1124" s="24">
        <f t="shared" si="270"/>
        <v>23.040014551948055</v>
      </c>
      <c r="M1124" s="23">
        <f t="shared" si="280"/>
        <v>90118.397133274048</v>
      </c>
      <c r="N1124" s="24">
        <f t="shared" si="271"/>
        <v>40.838961038961045</v>
      </c>
      <c r="O1124" s="23">
        <f t="shared" si="272"/>
        <v>4963.8334967377605</v>
      </c>
      <c r="P1124" s="42">
        <f t="shared" si="266"/>
        <v>20.72039933533971</v>
      </c>
      <c r="Q1124" s="25"/>
      <c r="R1124" s="41">
        <f t="shared" si="267"/>
        <v>24.423701791634489</v>
      </c>
      <c r="S1124" s="41"/>
      <c r="T1124" s="40">
        <f t="shared" si="268"/>
        <v>2.0692523571010389E-2</v>
      </c>
      <c r="U1124" s="15">
        <f t="shared" si="273"/>
        <v>1.0026207678502677</v>
      </c>
      <c r="V1124" s="15">
        <f t="shared" si="281"/>
        <v>11.92269853722042</v>
      </c>
      <c r="W1124" s="13">
        <f t="shared" si="274"/>
        <v>2.5823336524494422E-2</v>
      </c>
      <c r="X1124" s="13">
        <f t="shared" si="275"/>
        <v>-3.5091369210143997E-3</v>
      </c>
      <c r="Y1124" s="13">
        <f t="shared" si="276"/>
        <v>2.9332473445508822E-2</v>
      </c>
      <c r="AB1124" s="39"/>
      <c r="AC1124" s="39"/>
    </row>
    <row r="1125" spans="1:29">
      <c r="A1125" s="60">
        <v>1963.12</v>
      </c>
      <c r="B1125" s="61">
        <f t="shared" si="277"/>
        <v>1963</v>
      </c>
      <c r="C1125" s="61">
        <v>12</v>
      </c>
      <c r="D1125" s="59">
        <f t="shared" si="278"/>
        <v>23346</v>
      </c>
      <c r="E1125" s="26">
        <v>74.17</v>
      </c>
      <c r="F1125" s="24">
        <v>2.2799999999999998</v>
      </c>
      <c r="G1125" s="26">
        <v>4.0199999999999996</v>
      </c>
      <c r="H1125" s="26">
        <v>30.9</v>
      </c>
      <c r="I1125" s="24">
        <f t="shared" si="279"/>
        <v>1963.9583333332489</v>
      </c>
      <c r="J1125" s="15">
        <v>4.13</v>
      </c>
      <c r="K1125" s="24">
        <f t="shared" si="269"/>
        <v>754.80576699029132</v>
      </c>
      <c r="L1125" s="24">
        <f t="shared" si="270"/>
        <v>23.202873786407768</v>
      </c>
      <c r="M1125" s="23">
        <f t="shared" si="280"/>
        <v>91979.031485247033</v>
      </c>
      <c r="N1125" s="24">
        <f t="shared" si="271"/>
        <v>40.910330097087382</v>
      </c>
      <c r="O1125" s="23">
        <f t="shared" si="272"/>
        <v>4985.24614494665</v>
      </c>
      <c r="P1125" s="42">
        <f t="shared" si="266"/>
        <v>21.03859937673705</v>
      </c>
      <c r="Q1125" s="25"/>
      <c r="R1125" s="41">
        <f t="shared" si="267"/>
        <v>24.789068553629303</v>
      </c>
      <c r="S1125" s="41"/>
      <c r="T1125" s="40">
        <f t="shared" si="268"/>
        <v>2.0191207824954018E-2</v>
      </c>
      <c r="U1125" s="15">
        <f t="shared" si="273"/>
        <v>1.0001974386374914</v>
      </c>
      <c r="V1125" s="15">
        <f t="shared" si="281"/>
        <v>11.915259255561301</v>
      </c>
      <c r="W1125" s="13">
        <f t="shared" si="274"/>
        <v>1.5880522174610112E-2</v>
      </c>
      <c r="X1125" s="13">
        <f t="shared" si="275"/>
        <v>-3.6103662700108785E-3</v>
      </c>
      <c r="Y1125" s="13">
        <f t="shared" si="276"/>
        <v>1.9490888444620991E-2</v>
      </c>
      <c r="AB1125" s="39"/>
      <c r="AC1125" s="39"/>
    </row>
    <row r="1126" spans="1:29">
      <c r="A1126" s="60">
        <v>1964.01</v>
      </c>
      <c r="B1126" s="61">
        <f t="shared" si="277"/>
        <v>1964</v>
      </c>
      <c r="C1126" s="61">
        <v>1</v>
      </c>
      <c r="D1126" s="59">
        <f t="shared" si="278"/>
        <v>23377</v>
      </c>
      <c r="E1126" s="26">
        <v>76.45</v>
      </c>
      <c r="F1126" s="24">
        <v>2.2966700000000002</v>
      </c>
      <c r="G1126" s="26">
        <v>4.0733300000000003</v>
      </c>
      <c r="H1126" s="26">
        <v>30.9</v>
      </c>
      <c r="I1126" s="24">
        <f t="shared" si="279"/>
        <v>1964.0416666665822</v>
      </c>
      <c r="J1126" s="15">
        <v>4.17</v>
      </c>
      <c r="K1126" s="24">
        <f t="shared" si="269"/>
        <v>778.00864077669917</v>
      </c>
      <c r="L1126" s="24">
        <f t="shared" si="270"/>
        <v>23.372519359223304</v>
      </c>
      <c r="M1126" s="23">
        <f t="shared" si="280"/>
        <v>95043.828329970405</v>
      </c>
      <c r="N1126" s="24">
        <f t="shared" si="271"/>
        <v>41.453053456310691</v>
      </c>
      <c r="O1126" s="23">
        <f t="shared" si="272"/>
        <v>5064.0271713710708</v>
      </c>
      <c r="P1126" s="42">
        <f t="shared" si="266"/>
        <v>21.627216196980932</v>
      </c>
      <c r="Q1126" s="25"/>
      <c r="R1126" s="41">
        <f t="shared" si="267"/>
        <v>25.471838579072319</v>
      </c>
      <c r="S1126" s="41"/>
      <c r="T1126" s="40">
        <f t="shared" si="268"/>
        <v>1.8497562501543718E-2</v>
      </c>
      <c r="U1126" s="15">
        <f t="shared" si="273"/>
        <v>1.0050986215150373</v>
      </c>
      <c r="V1126" s="15">
        <f t="shared" si="281"/>
        <v>11.917611788114076</v>
      </c>
      <c r="W1126" s="13">
        <f t="shared" si="274"/>
        <v>1.3392673012419865E-2</v>
      </c>
      <c r="X1126" s="13">
        <f t="shared" si="275"/>
        <v>-5.7129274244506201E-3</v>
      </c>
      <c r="Y1126" s="13">
        <f t="shared" si="276"/>
        <v>1.9105600436870485E-2</v>
      </c>
      <c r="AB1126" s="39"/>
      <c r="AC1126" s="39"/>
    </row>
    <row r="1127" spans="1:29">
      <c r="A1127" s="60">
        <v>1964.02</v>
      </c>
      <c r="B1127" s="61">
        <f t="shared" si="277"/>
        <v>1964</v>
      </c>
      <c r="C1127" s="61">
        <v>2</v>
      </c>
      <c r="D1127" s="59">
        <f t="shared" si="278"/>
        <v>23408</v>
      </c>
      <c r="E1127" s="26">
        <v>77.39</v>
      </c>
      <c r="F1127" s="24">
        <v>2.3133300000000001</v>
      </c>
      <c r="G1127" s="26">
        <v>4.1266699999999998</v>
      </c>
      <c r="H1127" s="26">
        <v>30.9</v>
      </c>
      <c r="I1127" s="24">
        <f t="shared" si="279"/>
        <v>1964.1249999999154</v>
      </c>
      <c r="J1127" s="15">
        <v>4.1500000000000004</v>
      </c>
      <c r="K1127" s="24">
        <f t="shared" si="269"/>
        <v>787.57473786407775</v>
      </c>
      <c r="L1127" s="24">
        <f t="shared" si="270"/>
        <v>23.54206316504855</v>
      </c>
      <c r="M1127" s="23">
        <f t="shared" si="280"/>
        <v>96452.114925733025</v>
      </c>
      <c r="N1127" s="24">
        <f t="shared" si="271"/>
        <v>41.995878582524277</v>
      </c>
      <c r="O1127" s="23">
        <f t="shared" si="272"/>
        <v>5143.1199005113676</v>
      </c>
      <c r="P1127" s="42">
        <f t="shared" si="266"/>
        <v>21.832670826710327</v>
      </c>
      <c r="Q1127" s="25"/>
      <c r="R1127" s="41">
        <f t="shared" si="267"/>
        <v>25.702472478695238</v>
      </c>
      <c r="S1127" s="41"/>
      <c r="T1127" s="40">
        <f t="shared" si="268"/>
        <v>1.8262443104984941E-2</v>
      </c>
      <c r="U1127" s="15">
        <f t="shared" si="273"/>
        <v>0.99779409510853112</v>
      </c>
      <c r="V1127" s="15">
        <f t="shared" si="281"/>
        <v>11.978375179984816</v>
      </c>
      <c r="W1127" s="13">
        <f t="shared" si="274"/>
        <v>8.0839239092018733E-3</v>
      </c>
      <c r="X1127" s="13">
        <f t="shared" si="275"/>
        <v>-6.7008680477482763E-3</v>
      </c>
      <c r="Y1127" s="13">
        <f t="shared" si="276"/>
        <v>1.478479195695015E-2</v>
      </c>
      <c r="AB1127" s="39"/>
      <c r="AC1127" s="39"/>
    </row>
    <row r="1128" spans="1:29">
      <c r="A1128" s="60">
        <v>1964.03</v>
      </c>
      <c r="B1128" s="61">
        <f t="shared" si="277"/>
        <v>1964</v>
      </c>
      <c r="C1128" s="61">
        <v>3</v>
      </c>
      <c r="D1128" s="59">
        <f t="shared" si="278"/>
        <v>23437</v>
      </c>
      <c r="E1128" s="26">
        <v>78.8</v>
      </c>
      <c r="F1128" s="24">
        <v>2.33</v>
      </c>
      <c r="G1128" s="26">
        <v>4.18</v>
      </c>
      <c r="H1128" s="26">
        <v>30.9</v>
      </c>
      <c r="I1128" s="24">
        <f t="shared" si="279"/>
        <v>1964.2083333332487</v>
      </c>
      <c r="J1128" s="15">
        <v>4.22</v>
      </c>
      <c r="K1128" s="24">
        <f t="shared" si="269"/>
        <v>801.92388349514567</v>
      </c>
      <c r="L1128" s="24">
        <f t="shared" si="270"/>
        <v>23.711708737864079</v>
      </c>
      <c r="M1128" s="23">
        <f t="shared" si="280"/>
        <v>98451.407698615367</v>
      </c>
      <c r="N1128" s="24">
        <f t="shared" si="271"/>
        <v>42.538601941747579</v>
      </c>
      <c r="O1128" s="23">
        <f t="shared" si="272"/>
        <v>5222.42238807376</v>
      </c>
      <c r="P1128" s="42">
        <f t="shared" si="266"/>
        <v>22.167245585982634</v>
      </c>
      <c r="Q1128" s="25"/>
      <c r="R1128" s="41">
        <f t="shared" si="267"/>
        <v>26.083991410252438</v>
      </c>
      <c r="S1128" s="41"/>
      <c r="T1128" s="40">
        <f t="shared" si="268"/>
        <v>1.687113034264047E-2</v>
      </c>
      <c r="U1128" s="15">
        <f t="shared" si="273"/>
        <v>1.0027078650726009</v>
      </c>
      <c r="V1128" s="15">
        <f t="shared" si="281"/>
        <v>11.951952023583438</v>
      </c>
      <c r="W1128" s="13">
        <f t="shared" si="274"/>
        <v>9.2539543885130637E-3</v>
      </c>
      <c r="X1128" s="13">
        <f t="shared" si="275"/>
        <v>-8.9203745345536323E-3</v>
      </c>
      <c r="Y1128" s="13">
        <f t="shared" si="276"/>
        <v>1.8174328923066696E-2</v>
      </c>
      <c r="AB1128" s="39"/>
      <c r="AC1128" s="39"/>
    </row>
    <row r="1129" spans="1:29">
      <c r="A1129" s="60">
        <v>1964.04</v>
      </c>
      <c r="B1129" s="61">
        <f t="shared" si="277"/>
        <v>1964</v>
      </c>
      <c r="C1129" s="61">
        <v>4</v>
      </c>
      <c r="D1129" s="59">
        <f t="shared" si="278"/>
        <v>23468</v>
      </c>
      <c r="E1129" s="26">
        <v>79.94</v>
      </c>
      <c r="F1129" s="24">
        <v>2.34667</v>
      </c>
      <c r="G1129" s="26">
        <v>4.2300000000000004</v>
      </c>
      <c r="H1129" s="26">
        <v>30.9</v>
      </c>
      <c r="I1129" s="24">
        <f t="shared" si="279"/>
        <v>1964.2916666665819</v>
      </c>
      <c r="J1129" s="15">
        <v>4.2300000000000004</v>
      </c>
      <c r="K1129" s="24">
        <f t="shared" si="269"/>
        <v>813.52532038834966</v>
      </c>
      <c r="L1129" s="24">
        <f t="shared" si="270"/>
        <v>23.881354310679615</v>
      </c>
      <c r="M1129" s="23">
        <f t="shared" si="280"/>
        <v>100120.02891500833</v>
      </c>
      <c r="N1129" s="24">
        <f t="shared" si="271"/>
        <v>43.047436893203894</v>
      </c>
      <c r="O1129" s="23">
        <f t="shared" si="272"/>
        <v>5297.8198938014166</v>
      </c>
      <c r="P1129" s="42">
        <f t="shared" si="266"/>
        <v>22.42219216973718</v>
      </c>
      <c r="Q1129" s="25"/>
      <c r="R1129" s="41">
        <f t="shared" si="267"/>
        <v>26.370888403447584</v>
      </c>
      <c r="S1129" s="41"/>
      <c r="T1129" s="40">
        <f t="shared" si="268"/>
        <v>1.6635908141929903E-2</v>
      </c>
      <c r="U1129" s="15">
        <f t="shared" si="273"/>
        <v>1.0059547846225443</v>
      </c>
      <c r="V1129" s="15">
        <f t="shared" si="281"/>
        <v>11.984316297017502</v>
      </c>
      <c r="W1129" s="13">
        <f t="shared" si="274"/>
        <v>2.1808639941738317E-3</v>
      </c>
      <c r="X1129" s="13">
        <f t="shared" si="275"/>
        <v>-1.1090187213023905E-2</v>
      </c>
      <c r="Y1129" s="13">
        <f t="shared" si="276"/>
        <v>1.3271051207197737E-2</v>
      </c>
      <c r="AB1129" s="39"/>
      <c r="AC1129" s="39"/>
    </row>
    <row r="1130" spans="1:29">
      <c r="A1130" s="60">
        <v>1964.05</v>
      </c>
      <c r="B1130" s="61">
        <f t="shared" si="277"/>
        <v>1964</v>
      </c>
      <c r="C1130" s="61">
        <v>5</v>
      </c>
      <c r="D1130" s="59">
        <f t="shared" si="278"/>
        <v>23498</v>
      </c>
      <c r="E1130" s="26">
        <v>80.72</v>
      </c>
      <c r="F1130" s="24">
        <v>2.3633299999999999</v>
      </c>
      <c r="G1130" s="26">
        <v>4.28</v>
      </c>
      <c r="H1130" s="26">
        <v>30.9</v>
      </c>
      <c r="I1130" s="24">
        <f t="shared" si="279"/>
        <v>1964.3749999999152</v>
      </c>
      <c r="J1130" s="15">
        <v>4.2</v>
      </c>
      <c r="K1130" s="24">
        <f t="shared" si="269"/>
        <v>821.46314563106807</v>
      </c>
      <c r="L1130" s="24">
        <f t="shared" si="270"/>
        <v>24.050898116504857</v>
      </c>
      <c r="M1130" s="23">
        <f t="shared" si="280"/>
        <v>101343.59256543384</v>
      </c>
      <c r="N1130" s="24">
        <f t="shared" si="271"/>
        <v>43.556271844660202</v>
      </c>
      <c r="O1130" s="23">
        <f t="shared" si="272"/>
        <v>5373.5205175923793</v>
      </c>
      <c r="P1130" s="42">
        <f t="shared" si="266"/>
        <v>22.574330769563836</v>
      </c>
      <c r="Q1130" s="25"/>
      <c r="R1130" s="41">
        <f t="shared" si="267"/>
        <v>26.536112909394106</v>
      </c>
      <c r="S1130" s="41"/>
      <c r="T1130" s="40">
        <f t="shared" si="268"/>
        <v>1.6257628241597918E-2</v>
      </c>
      <c r="U1130" s="15">
        <f t="shared" si="273"/>
        <v>1.0059331710218815</v>
      </c>
      <c r="V1130" s="15">
        <f t="shared" si="281"/>
        <v>12.055680319414689</v>
      </c>
      <c r="W1130" s="13">
        <f t="shared" si="274"/>
        <v>-3.014996991643204E-3</v>
      </c>
      <c r="X1130" s="13">
        <f t="shared" si="275"/>
        <v>-1.2767132461679709E-2</v>
      </c>
      <c r="Y1130" s="13">
        <f t="shared" si="276"/>
        <v>9.7521354700365048E-3</v>
      </c>
      <c r="AB1130" s="39"/>
      <c r="AC1130" s="39"/>
    </row>
    <row r="1131" spans="1:29">
      <c r="A1131" s="60">
        <v>1964.06</v>
      </c>
      <c r="B1131" s="61">
        <f t="shared" si="277"/>
        <v>1964</v>
      </c>
      <c r="C1131" s="61">
        <v>6</v>
      </c>
      <c r="D1131" s="59">
        <f t="shared" si="278"/>
        <v>23529</v>
      </c>
      <c r="E1131" s="26">
        <v>80.239999999999995</v>
      </c>
      <c r="F1131" s="24">
        <v>2.38</v>
      </c>
      <c r="G1131" s="26">
        <v>4.33</v>
      </c>
      <c r="H1131" s="26">
        <v>31</v>
      </c>
      <c r="I1131" s="24">
        <f t="shared" si="279"/>
        <v>1964.4583333332484</v>
      </c>
      <c r="J1131" s="15">
        <v>4.17</v>
      </c>
      <c r="K1131" s="24">
        <f t="shared" si="269"/>
        <v>813.9442064516129</v>
      </c>
      <c r="L1131" s="24">
        <f t="shared" si="270"/>
        <v>24.142412903225807</v>
      </c>
      <c r="M1131" s="23">
        <f t="shared" si="280"/>
        <v>100664.18727870734</v>
      </c>
      <c r="N1131" s="24">
        <f t="shared" si="271"/>
        <v>43.922961290322583</v>
      </c>
      <c r="O1131" s="23">
        <f t="shared" si="272"/>
        <v>5432.1526784247608</v>
      </c>
      <c r="P1131" s="42">
        <f t="shared" si="266"/>
        <v>22.30028803608279</v>
      </c>
      <c r="Q1131" s="25"/>
      <c r="R1131" s="41">
        <f t="shared" si="267"/>
        <v>26.201151795356214</v>
      </c>
      <c r="S1131" s="41"/>
      <c r="T1131" s="40">
        <f t="shared" si="268"/>
        <v>1.7429662017281425E-2</v>
      </c>
      <c r="U1131" s="15">
        <f t="shared" si="273"/>
        <v>1.0018543915381173</v>
      </c>
      <c r="V1131" s="15">
        <f t="shared" si="281"/>
        <v>12.088088704365438</v>
      </c>
      <c r="W1131" s="13">
        <f t="shared" si="274"/>
        <v>-2.7048679423669064E-3</v>
      </c>
      <c r="X1131" s="13">
        <f t="shared" si="275"/>
        <v>-1.2946635205408064E-2</v>
      </c>
      <c r="Y1131" s="13">
        <f t="shared" si="276"/>
        <v>1.0241767263041157E-2</v>
      </c>
      <c r="AB1131" s="39"/>
      <c r="AC1131" s="39"/>
    </row>
    <row r="1132" spans="1:29">
      <c r="A1132" s="60">
        <v>1964.07</v>
      </c>
      <c r="B1132" s="61">
        <f t="shared" si="277"/>
        <v>1964</v>
      </c>
      <c r="C1132" s="61">
        <v>7</v>
      </c>
      <c r="D1132" s="59">
        <f t="shared" si="278"/>
        <v>23559</v>
      </c>
      <c r="E1132" s="26">
        <v>83.22</v>
      </c>
      <c r="F1132" s="24">
        <v>2.4</v>
      </c>
      <c r="G1132" s="26">
        <v>4.3766699999999998</v>
      </c>
      <c r="H1132" s="26">
        <v>31.1</v>
      </c>
      <c r="I1132" s="24">
        <f t="shared" si="279"/>
        <v>1964.5416666665817</v>
      </c>
      <c r="J1132" s="15">
        <v>4.1900000000000004</v>
      </c>
      <c r="K1132" s="24">
        <f t="shared" si="269"/>
        <v>841.4585594855306</v>
      </c>
      <c r="L1132" s="24">
        <f t="shared" si="270"/>
        <v>24.267009646302252</v>
      </c>
      <c r="M1132" s="23">
        <f t="shared" si="280"/>
        <v>104317.11360551896</v>
      </c>
      <c r="N1132" s="24">
        <f t="shared" si="271"/>
        <v>44.253622128617366</v>
      </c>
      <c r="O1132" s="23">
        <f t="shared" si="272"/>
        <v>5486.2002115340865</v>
      </c>
      <c r="P1132" s="42">
        <f t="shared" si="266"/>
        <v>22.984351845738402</v>
      </c>
      <c r="Q1132" s="25"/>
      <c r="R1132" s="41">
        <f t="shared" si="267"/>
        <v>26.989715153331534</v>
      </c>
      <c r="S1132" s="41"/>
      <c r="T1132" s="40">
        <f t="shared" si="268"/>
        <v>1.6221768966826151E-2</v>
      </c>
      <c r="U1132" s="15">
        <f t="shared" si="273"/>
        <v>1.0034916666666667</v>
      </c>
      <c r="V1132" s="15">
        <f t="shared" si="281"/>
        <v>12.071564224015933</v>
      </c>
      <c r="W1132" s="13">
        <f t="shared" si="274"/>
        <v>-1.8945039250053863E-2</v>
      </c>
      <c r="X1132" s="13">
        <f t="shared" si="275"/>
        <v>-1.4835150590170598E-2</v>
      </c>
      <c r="Y1132" s="13">
        <f t="shared" si="276"/>
        <v>-4.1098886598832651E-3</v>
      </c>
      <c r="AB1132" s="39"/>
      <c r="AC1132" s="39"/>
    </row>
    <row r="1133" spans="1:29">
      <c r="A1133" s="60">
        <v>1964.08</v>
      </c>
      <c r="B1133" s="61">
        <f t="shared" si="277"/>
        <v>1964</v>
      </c>
      <c r="C1133" s="61">
        <v>8</v>
      </c>
      <c r="D1133" s="59">
        <f t="shared" si="278"/>
        <v>23590</v>
      </c>
      <c r="E1133" s="26">
        <v>82</v>
      </c>
      <c r="F1133" s="24">
        <v>2.42</v>
      </c>
      <c r="G1133" s="26">
        <v>4.42333</v>
      </c>
      <c r="H1133" s="26">
        <v>31</v>
      </c>
      <c r="I1133" s="24">
        <f t="shared" si="279"/>
        <v>1964.624999999915</v>
      </c>
      <c r="J1133" s="15">
        <v>4.1900000000000004</v>
      </c>
      <c r="K1133" s="24">
        <f t="shared" si="269"/>
        <v>831.79741935483878</v>
      </c>
      <c r="L1133" s="24">
        <f t="shared" si="270"/>
        <v>24.548167741935487</v>
      </c>
      <c r="M1133" s="23">
        <f t="shared" si="280"/>
        <v>103373.01155396216</v>
      </c>
      <c r="N1133" s="24">
        <f t="shared" si="271"/>
        <v>44.869688767741941</v>
      </c>
      <c r="O1133" s="23">
        <f t="shared" si="272"/>
        <v>5576.2554048413103</v>
      </c>
      <c r="P1133" s="42">
        <f t="shared" si="266"/>
        <v>22.650407292938802</v>
      </c>
      <c r="Q1133" s="25"/>
      <c r="R1133" s="41">
        <f t="shared" si="267"/>
        <v>26.584322276294241</v>
      </c>
      <c r="S1133" s="41"/>
      <c r="T1133" s="40">
        <f t="shared" si="268"/>
        <v>1.653650837495961E-2</v>
      </c>
      <c r="U1133" s="15">
        <f t="shared" si="273"/>
        <v>1.002681738459152</v>
      </c>
      <c r="V1133" s="15">
        <f t="shared" si="281"/>
        <v>12.152790599536072</v>
      </c>
      <c r="W1133" s="13">
        <f t="shared" si="274"/>
        <v>-2.299068010133043E-2</v>
      </c>
      <c r="X1133" s="13">
        <f t="shared" si="275"/>
        <v>-1.7589435600864012E-2</v>
      </c>
      <c r="Y1133" s="13">
        <f t="shared" si="276"/>
        <v>-5.4012445004664178E-3</v>
      </c>
      <c r="AB1133" s="39"/>
      <c r="AC1133" s="39"/>
    </row>
    <row r="1134" spans="1:29">
      <c r="A1134" s="60">
        <v>1964.09</v>
      </c>
      <c r="B1134" s="61">
        <f t="shared" si="277"/>
        <v>1964</v>
      </c>
      <c r="C1134" s="61">
        <v>9</v>
      </c>
      <c r="D1134" s="59">
        <f t="shared" si="278"/>
        <v>23621</v>
      </c>
      <c r="E1134" s="26">
        <v>83.41</v>
      </c>
      <c r="F1134" s="24">
        <v>2.44</v>
      </c>
      <c r="G1134" s="26">
        <v>4.47</v>
      </c>
      <c r="H1134" s="26">
        <v>31.1</v>
      </c>
      <c r="I1134" s="24">
        <f t="shared" si="279"/>
        <v>1964.7083333332482</v>
      </c>
      <c r="J1134" s="15">
        <v>4.2</v>
      </c>
      <c r="K1134" s="24">
        <f t="shared" si="269"/>
        <v>843.37969774919623</v>
      </c>
      <c r="L1134" s="24">
        <f t="shared" si="270"/>
        <v>24.671459807073955</v>
      </c>
      <c r="M1134" s="23">
        <f t="shared" si="280"/>
        <v>105067.92575276083</v>
      </c>
      <c r="N1134" s="24">
        <f t="shared" si="271"/>
        <v>45.197305466237943</v>
      </c>
      <c r="O1134" s="23">
        <f t="shared" si="272"/>
        <v>5630.6633271171422</v>
      </c>
      <c r="P1134" s="42">
        <f t="shared" si="266"/>
        <v>22.8922219842317</v>
      </c>
      <c r="Q1134" s="25"/>
      <c r="R1134" s="41">
        <f t="shared" si="267"/>
        <v>26.854044617703902</v>
      </c>
      <c r="S1134" s="41"/>
      <c r="T1134" s="40">
        <f t="shared" si="268"/>
        <v>1.667481966236295E-2</v>
      </c>
      <c r="U1134" s="15">
        <f t="shared" si="273"/>
        <v>1.0043103042309414</v>
      </c>
      <c r="V1134" s="15">
        <f t="shared" si="281"/>
        <v>12.146199915423116</v>
      </c>
      <c r="W1134" s="13">
        <f t="shared" si="274"/>
        <v>-3.5963149282603246E-2</v>
      </c>
      <c r="X1134" s="13">
        <f t="shared" si="275"/>
        <v>-1.8051889864259096E-2</v>
      </c>
      <c r="Y1134" s="13">
        <f t="shared" si="276"/>
        <v>-1.791125941834415E-2</v>
      </c>
      <c r="AB1134" s="39"/>
      <c r="AC1134" s="39"/>
    </row>
    <row r="1135" spans="1:29">
      <c r="A1135" s="60">
        <v>1964.1</v>
      </c>
      <c r="B1135" s="61">
        <f t="shared" si="277"/>
        <v>1964</v>
      </c>
      <c r="C1135" s="61">
        <v>10</v>
      </c>
      <c r="D1135" s="59">
        <f t="shared" si="278"/>
        <v>23651</v>
      </c>
      <c r="E1135" s="26">
        <v>84.85</v>
      </c>
      <c r="F1135" s="24">
        <v>2.46</v>
      </c>
      <c r="G1135" s="26">
        <v>4.4966699999999999</v>
      </c>
      <c r="H1135" s="26">
        <v>31.1</v>
      </c>
      <c r="I1135" s="24">
        <f t="shared" si="279"/>
        <v>1964.7916666665815</v>
      </c>
      <c r="J1135" s="15">
        <v>4.1900000000000004</v>
      </c>
      <c r="K1135" s="24">
        <f t="shared" si="269"/>
        <v>857.93990353697745</v>
      </c>
      <c r="L1135" s="24">
        <f t="shared" si="270"/>
        <v>24.87368488745981</v>
      </c>
      <c r="M1135" s="23">
        <f t="shared" si="280"/>
        <v>107140.06024338893</v>
      </c>
      <c r="N1135" s="24">
        <f t="shared" si="271"/>
        <v>45.46697261093248</v>
      </c>
      <c r="O1135" s="23">
        <f t="shared" si="272"/>
        <v>5677.9433670552717</v>
      </c>
      <c r="P1135" s="42">
        <f t="shared" si="266"/>
        <v>23.212154680675354</v>
      </c>
      <c r="Q1135" s="25"/>
      <c r="R1135" s="41">
        <f t="shared" si="267"/>
        <v>27.214540709714303</v>
      </c>
      <c r="S1135" s="41"/>
      <c r="T1135" s="40">
        <f t="shared" si="268"/>
        <v>1.6172738247145609E-2</v>
      </c>
      <c r="U1135" s="15">
        <f t="shared" si="273"/>
        <v>1.0067389096967414</v>
      </c>
      <c r="V1135" s="15">
        <f t="shared" si="281"/>
        <v>12.198553732308424</v>
      </c>
      <c r="W1135" s="13">
        <f t="shared" si="274"/>
        <v>-3.652864214333662E-2</v>
      </c>
      <c r="X1135" s="13">
        <f t="shared" si="275"/>
        <v>-1.7851620173030325E-2</v>
      </c>
      <c r="Y1135" s="13">
        <f t="shared" si="276"/>
        <v>-1.8677021970306296E-2</v>
      </c>
      <c r="AB1135" s="39"/>
      <c r="AC1135" s="39"/>
    </row>
    <row r="1136" spans="1:29">
      <c r="A1136" s="60">
        <v>1964.11</v>
      </c>
      <c r="B1136" s="61">
        <f t="shared" si="277"/>
        <v>1964</v>
      </c>
      <c r="C1136" s="61">
        <v>11</v>
      </c>
      <c r="D1136" s="59">
        <f t="shared" si="278"/>
        <v>23682</v>
      </c>
      <c r="E1136" s="26">
        <v>85.44</v>
      </c>
      <c r="F1136" s="24">
        <v>2.48</v>
      </c>
      <c r="G1136" s="26">
        <v>4.5233299999999996</v>
      </c>
      <c r="H1136" s="26">
        <v>31.2</v>
      </c>
      <c r="I1136" s="24">
        <f t="shared" si="279"/>
        <v>1964.8749999999147</v>
      </c>
      <c r="J1136" s="15">
        <v>4.1500000000000004</v>
      </c>
      <c r="K1136" s="24">
        <f t="shared" si="269"/>
        <v>861.13661538461554</v>
      </c>
      <c r="L1136" s="24">
        <f t="shared" si="270"/>
        <v>24.995538461538462</v>
      </c>
      <c r="M1136" s="23">
        <f t="shared" si="280"/>
        <v>107799.38908719267</v>
      </c>
      <c r="N1136" s="24">
        <f t="shared" si="271"/>
        <v>45.589947173076922</v>
      </c>
      <c r="O1136" s="23">
        <f t="shared" si="272"/>
        <v>5707.0717537426399</v>
      </c>
      <c r="P1136" s="42">
        <f t="shared" si="266"/>
        <v>23.225019793095836</v>
      </c>
      <c r="Q1136" s="25"/>
      <c r="R1136" s="41">
        <f t="shared" si="267"/>
        <v>27.214609565060375</v>
      </c>
      <c r="S1136" s="41"/>
      <c r="T1136" s="40">
        <f t="shared" si="268"/>
        <v>1.6874766984181111E-2</v>
      </c>
      <c r="U1136" s="15">
        <f t="shared" si="273"/>
        <v>1.0010262918409112</v>
      </c>
      <c r="V1136" s="15">
        <f t="shared" si="281"/>
        <v>12.241397278301745</v>
      </c>
      <c r="W1136" s="13">
        <f t="shared" si="274"/>
        <v>-3.4327272781261131E-2</v>
      </c>
      <c r="X1136" s="13">
        <f t="shared" si="275"/>
        <v>-1.6841120852763569E-2</v>
      </c>
      <c r="Y1136" s="13">
        <f t="shared" si="276"/>
        <v>-1.7486151928497562E-2</v>
      </c>
      <c r="AB1136" s="39"/>
      <c r="AC1136" s="39"/>
    </row>
    <row r="1137" spans="1:29">
      <c r="A1137" s="60">
        <v>1964.12</v>
      </c>
      <c r="B1137" s="61">
        <f t="shared" si="277"/>
        <v>1964</v>
      </c>
      <c r="C1137" s="61">
        <v>12</v>
      </c>
      <c r="D1137" s="59">
        <f t="shared" si="278"/>
        <v>23712</v>
      </c>
      <c r="E1137" s="26">
        <v>83.96</v>
      </c>
      <c r="F1137" s="24">
        <v>2.5</v>
      </c>
      <c r="G1137" s="26">
        <v>4.55</v>
      </c>
      <c r="H1137" s="26">
        <v>31.2</v>
      </c>
      <c r="I1137" s="24">
        <f t="shared" si="279"/>
        <v>1964.958333333248</v>
      </c>
      <c r="J1137" s="15">
        <v>4.18</v>
      </c>
      <c r="K1137" s="24">
        <f t="shared" si="269"/>
        <v>846.21992307692312</v>
      </c>
      <c r="L1137" s="24">
        <f t="shared" si="270"/>
        <v>25.197115384615387</v>
      </c>
      <c r="M1137" s="23">
        <f t="shared" si="280"/>
        <v>106194.93110744999</v>
      </c>
      <c r="N1137" s="24">
        <f t="shared" si="271"/>
        <v>45.858750000000008</v>
      </c>
      <c r="O1137" s="23">
        <f t="shared" si="272"/>
        <v>5754.965894936845</v>
      </c>
      <c r="P1137" s="42">
        <f t="shared" si="266"/>
        <v>22.752984772787276</v>
      </c>
      <c r="Q1137" s="25"/>
      <c r="R1137" s="41">
        <f t="shared" si="267"/>
        <v>26.648307034113841</v>
      </c>
      <c r="S1137" s="41"/>
      <c r="T1137" s="40">
        <f t="shared" si="268"/>
        <v>1.784766025390315E-2</v>
      </c>
      <c r="U1137" s="15">
        <f t="shared" si="273"/>
        <v>1.002673029102392</v>
      </c>
      <c r="V1137" s="15">
        <f t="shared" si="281"/>
        <v>12.253960524449818</v>
      </c>
      <c r="W1137" s="13">
        <f t="shared" si="274"/>
        <v>-3.9680556761409025E-2</v>
      </c>
      <c r="X1137" s="13">
        <f t="shared" si="275"/>
        <v>-1.5378885425028854E-2</v>
      </c>
      <c r="Y1137" s="13">
        <f t="shared" si="276"/>
        <v>-2.4301671336380171E-2</v>
      </c>
      <c r="AB1137" s="39"/>
      <c r="AC1137" s="39"/>
    </row>
    <row r="1138" spans="1:29">
      <c r="A1138" s="60">
        <v>1965.01</v>
      </c>
      <c r="B1138" s="61">
        <f t="shared" si="277"/>
        <v>1965</v>
      </c>
      <c r="C1138" s="61">
        <v>1</v>
      </c>
      <c r="D1138" s="59">
        <f t="shared" si="278"/>
        <v>23743</v>
      </c>
      <c r="E1138" s="26">
        <v>86.12</v>
      </c>
      <c r="F1138" s="24">
        <v>2.51667</v>
      </c>
      <c r="G1138" s="26">
        <v>4.5933299999999999</v>
      </c>
      <c r="H1138" s="26">
        <v>31.2</v>
      </c>
      <c r="I1138" s="24">
        <f t="shared" si="279"/>
        <v>1965.0416666665812</v>
      </c>
      <c r="J1138" s="15">
        <v>4.1900000000000004</v>
      </c>
      <c r="K1138" s="24">
        <f t="shared" si="269"/>
        <v>867.99023076923095</v>
      </c>
      <c r="L1138" s="24">
        <f t="shared" si="270"/>
        <v>25.365129750000005</v>
      </c>
      <c r="M1138" s="23">
        <f t="shared" si="280"/>
        <v>109192.22169381581</v>
      </c>
      <c r="N1138" s="24">
        <f t="shared" si="271"/>
        <v>46.295466403846163</v>
      </c>
      <c r="O1138" s="23">
        <f t="shared" si="272"/>
        <v>5823.9190393968292</v>
      </c>
      <c r="P1138" s="42">
        <f t="shared" si="266"/>
        <v>23.269335081922481</v>
      </c>
      <c r="Q1138" s="25"/>
      <c r="R1138" s="41">
        <f t="shared" si="267"/>
        <v>27.237870222779151</v>
      </c>
      <c r="S1138" s="41"/>
      <c r="T1138" s="40">
        <f t="shared" si="268"/>
        <v>1.677239648234749E-2</v>
      </c>
      <c r="U1138" s="15">
        <f t="shared" si="273"/>
        <v>1.0018725618126394</v>
      </c>
      <c r="V1138" s="15">
        <f t="shared" si="281"/>
        <v>12.286715717551235</v>
      </c>
      <c r="W1138" s="13">
        <f t="shared" si="274"/>
        <v>-3.4755937557960692E-2</v>
      </c>
      <c r="X1138" s="13">
        <f t="shared" si="275"/>
        <v>-1.5891883407673668E-2</v>
      </c>
      <c r="Y1138" s="13">
        <f t="shared" si="276"/>
        <v>-1.8864054150287024E-2</v>
      </c>
      <c r="AB1138" s="39"/>
      <c r="AC1138" s="39"/>
    </row>
    <row r="1139" spans="1:29">
      <c r="A1139" s="60">
        <v>1965.02</v>
      </c>
      <c r="B1139" s="61">
        <f t="shared" si="277"/>
        <v>1965</v>
      </c>
      <c r="C1139" s="61">
        <v>2</v>
      </c>
      <c r="D1139" s="59">
        <f t="shared" si="278"/>
        <v>23774</v>
      </c>
      <c r="E1139" s="26">
        <v>86.75</v>
      </c>
      <c r="F1139" s="24">
        <v>2.5333299999999999</v>
      </c>
      <c r="G1139" s="26">
        <v>4.6366699999999996</v>
      </c>
      <c r="H1139" s="26">
        <v>31.2</v>
      </c>
      <c r="I1139" s="24">
        <f t="shared" si="279"/>
        <v>1965.1249999999145</v>
      </c>
      <c r="J1139" s="15">
        <v>4.21</v>
      </c>
      <c r="K1139" s="24">
        <f t="shared" si="269"/>
        <v>874.3399038461539</v>
      </c>
      <c r="L1139" s="24">
        <f t="shared" si="270"/>
        <v>25.533043326923078</v>
      </c>
      <c r="M1139" s="23">
        <f t="shared" si="280"/>
        <v>110258.67269918509</v>
      </c>
      <c r="N1139" s="24">
        <f t="shared" si="271"/>
        <v>46.732283596153849</v>
      </c>
      <c r="O1139" s="23">
        <f t="shared" si="272"/>
        <v>5893.1767140533775</v>
      </c>
      <c r="P1139" s="42">
        <f t="shared" si="266"/>
        <v>23.372068272751346</v>
      </c>
      <c r="Q1139" s="25"/>
      <c r="R1139" s="41">
        <f t="shared" si="267"/>
        <v>27.342132127815145</v>
      </c>
      <c r="S1139" s="41"/>
      <c r="T1139" s="40">
        <f t="shared" si="268"/>
        <v>1.6383497482970667E-2</v>
      </c>
      <c r="U1139" s="15">
        <f t="shared" si="273"/>
        <v>1.0035083333333332</v>
      </c>
      <c r="V1139" s="15">
        <f t="shared" si="281"/>
        <v>12.309723352206678</v>
      </c>
      <c r="W1139" s="13">
        <f t="shared" si="274"/>
        <v>-2.6489022094819736E-2</v>
      </c>
      <c r="X1139" s="13">
        <f t="shared" si="275"/>
        <v>-1.5463666017966449E-2</v>
      </c>
      <c r="Y1139" s="13">
        <f t="shared" si="276"/>
        <v>-1.1025356076853288E-2</v>
      </c>
      <c r="AB1139" s="39"/>
      <c r="AC1139" s="39"/>
    </row>
    <row r="1140" spans="1:29">
      <c r="A1140" s="60">
        <v>1965.03</v>
      </c>
      <c r="B1140" s="61">
        <f t="shared" si="277"/>
        <v>1965</v>
      </c>
      <c r="C1140" s="61">
        <v>3</v>
      </c>
      <c r="D1140" s="59">
        <f t="shared" si="278"/>
        <v>23802</v>
      </c>
      <c r="E1140" s="26">
        <v>86.83</v>
      </c>
      <c r="F1140" s="24">
        <v>2.5499999999999998</v>
      </c>
      <c r="G1140" s="26">
        <v>4.68</v>
      </c>
      <c r="H1140" s="26">
        <v>31.3</v>
      </c>
      <c r="I1140" s="24">
        <f t="shared" si="279"/>
        <v>1965.2083333332478</v>
      </c>
      <c r="J1140" s="15">
        <v>4.21</v>
      </c>
      <c r="K1140" s="24">
        <f t="shared" si="269"/>
        <v>872.35021725239619</v>
      </c>
      <c r="L1140" s="24">
        <f t="shared" si="270"/>
        <v>25.618945686900961</v>
      </c>
      <c r="M1140" s="23">
        <f t="shared" si="280"/>
        <v>110276.986373265</v>
      </c>
      <c r="N1140" s="24">
        <f t="shared" si="271"/>
        <v>47.018300319488816</v>
      </c>
      <c r="O1140" s="23">
        <f t="shared" si="272"/>
        <v>5943.7555709648759</v>
      </c>
      <c r="P1140" s="42">
        <f t="shared" si="266"/>
        <v>23.253528200034857</v>
      </c>
      <c r="Q1140" s="25"/>
      <c r="R1140" s="41">
        <f t="shared" si="267"/>
        <v>27.187223882061467</v>
      </c>
      <c r="S1140" s="41"/>
      <c r="T1140" s="40">
        <f t="shared" si="268"/>
        <v>1.6926684744402704E-2</v>
      </c>
      <c r="U1140" s="15">
        <f t="shared" si="273"/>
        <v>1.0043182615408479</v>
      </c>
      <c r="V1140" s="15">
        <f t="shared" si="281"/>
        <v>12.313443798945073</v>
      </c>
      <c r="W1140" s="13">
        <f t="shared" si="274"/>
        <v>-2.2138064932353707E-2</v>
      </c>
      <c r="X1140" s="13">
        <f t="shared" si="275"/>
        <v>-1.7587657286617708E-2</v>
      </c>
      <c r="Y1140" s="13">
        <f t="shared" si="276"/>
        <v>-4.5504076457359988E-3</v>
      </c>
      <c r="AB1140" s="39"/>
      <c r="AC1140" s="39"/>
    </row>
    <row r="1141" spans="1:29">
      <c r="A1141" s="60">
        <v>1965.04</v>
      </c>
      <c r="B1141" s="61">
        <f t="shared" si="277"/>
        <v>1965</v>
      </c>
      <c r="C1141" s="61">
        <v>4</v>
      </c>
      <c r="D1141" s="59">
        <f t="shared" si="278"/>
        <v>23833</v>
      </c>
      <c r="E1141" s="26">
        <v>87.97</v>
      </c>
      <c r="F1141" s="24">
        <v>2.57</v>
      </c>
      <c r="G1141" s="26">
        <v>4.7333299999999996</v>
      </c>
      <c r="H1141" s="26">
        <v>31.4</v>
      </c>
      <c r="I1141" s="24">
        <f t="shared" si="279"/>
        <v>1965.291666666581</v>
      </c>
      <c r="J1141" s="15">
        <v>4.2</v>
      </c>
      <c r="K1141" s="24">
        <f t="shared" si="269"/>
        <v>880.98873248407665</v>
      </c>
      <c r="L1141" s="24">
        <f t="shared" si="270"/>
        <v>25.737649681528666</v>
      </c>
      <c r="M1141" s="23">
        <f t="shared" si="280"/>
        <v>111640.14527424955</v>
      </c>
      <c r="N1141" s="24">
        <f t="shared" si="271"/>
        <v>47.402641777070066</v>
      </c>
      <c r="O1141" s="23">
        <f t="shared" si="272"/>
        <v>6006.9301901894223</v>
      </c>
      <c r="P1141" s="42">
        <f t="shared" si="266"/>
        <v>23.420551954771312</v>
      </c>
      <c r="Q1141" s="25"/>
      <c r="R1141" s="41">
        <f t="shared" si="267"/>
        <v>27.365269983870913</v>
      </c>
      <c r="S1141" s="41"/>
      <c r="T1141" s="40">
        <f t="shared" si="268"/>
        <v>1.7044142006345714E-2</v>
      </c>
      <c r="U1141" s="15">
        <f t="shared" si="273"/>
        <v>1.0026904475729863</v>
      </c>
      <c r="V1141" s="15">
        <f t="shared" si="281"/>
        <v>12.327232340852936</v>
      </c>
      <c r="W1141" s="13">
        <f t="shared" si="274"/>
        <v>-2.2265125296573873E-2</v>
      </c>
      <c r="X1141" s="13">
        <f t="shared" si="275"/>
        <v>-2.0791407964532826E-2</v>
      </c>
      <c r="Y1141" s="13">
        <f t="shared" si="276"/>
        <v>-1.4737173320410468E-3</v>
      </c>
      <c r="AB1141" s="39"/>
      <c r="AC1141" s="39"/>
    </row>
    <row r="1142" spans="1:29">
      <c r="A1142" s="60">
        <v>1965.05</v>
      </c>
      <c r="B1142" s="61">
        <f t="shared" si="277"/>
        <v>1965</v>
      </c>
      <c r="C1142" s="61">
        <v>5</v>
      </c>
      <c r="D1142" s="59">
        <f t="shared" si="278"/>
        <v>23863</v>
      </c>
      <c r="E1142" s="26">
        <v>89.28</v>
      </c>
      <c r="F1142" s="24">
        <v>2.59</v>
      </c>
      <c r="G1142" s="26">
        <v>4.78667</v>
      </c>
      <c r="H1142" s="26">
        <v>31.4</v>
      </c>
      <c r="I1142" s="24">
        <f t="shared" si="279"/>
        <v>1965.3749999999143</v>
      </c>
      <c r="J1142" s="15">
        <v>4.21</v>
      </c>
      <c r="K1142" s="24">
        <f t="shared" si="269"/>
        <v>894.10792356687909</v>
      </c>
      <c r="L1142" s="24">
        <f t="shared" si="270"/>
        <v>25.937942675159238</v>
      </c>
      <c r="M1142" s="23">
        <f t="shared" si="280"/>
        <v>113576.53557773512</v>
      </c>
      <c r="N1142" s="24">
        <f t="shared" si="271"/>
        <v>47.936823191082809</v>
      </c>
      <c r="O1142" s="23">
        <f t="shared" si="272"/>
        <v>6089.3077458991638</v>
      </c>
      <c r="P1142" s="42">
        <f t="shared" si="266"/>
        <v>23.708808308861951</v>
      </c>
      <c r="Q1142" s="25"/>
      <c r="R1142" s="41">
        <f t="shared" si="267"/>
        <v>27.683223304413588</v>
      </c>
      <c r="S1142" s="41"/>
      <c r="T1142" s="40">
        <f t="shared" si="268"/>
        <v>1.6425016894026367E-2</v>
      </c>
      <c r="U1142" s="15">
        <f t="shared" si="273"/>
        <v>1.0035083333333332</v>
      </c>
      <c r="V1142" s="15">
        <f t="shared" si="281"/>
        <v>12.360398113186021</v>
      </c>
      <c r="W1142" s="13">
        <f t="shared" si="274"/>
        <v>-1.8137200115091123E-2</v>
      </c>
      <c r="X1142" s="13">
        <f t="shared" si="275"/>
        <v>-1.981847792622049E-2</v>
      </c>
      <c r="Y1142" s="13">
        <f t="shared" si="276"/>
        <v>1.6812778111293669E-3</v>
      </c>
      <c r="AB1142" s="39"/>
      <c r="AC1142" s="39"/>
    </row>
    <row r="1143" spans="1:29">
      <c r="A1143" s="60">
        <v>1965.06</v>
      </c>
      <c r="B1143" s="61">
        <f t="shared" si="277"/>
        <v>1965</v>
      </c>
      <c r="C1143" s="61">
        <v>6</v>
      </c>
      <c r="D1143" s="59">
        <f t="shared" si="278"/>
        <v>23894</v>
      </c>
      <c r="E1143" s="26">
        <v>85.04</v>
      </c>
      <c r="F1143" s="24">
        <v>2.61</v>
      </c>
      <c r="G1143" s="26">
        <v>4.84</v>
      </c>
      <c r="H1143" s="26">
        <v>31.6</v>
      </c>
      <c r="I1143" s="24">
        <f t="shared" si="279"/>
        <v>1965.4583333332475</v>
      </c>
      <c r="J1143" s="15">
        <v>4.21</v>
      </c>
      <c r="K1143" s="24">
        <f t="shared" si="269"/>
        <v>846.25564556962036</v>
      </c>
      <c r="L1143" s="24">
        <f t="shared" si="270"/>
        <v>25.972803797468355</v>
      </c>
      <c r="M1143" s="23">
        <f t="shared" si="280"/>
        <v>107772.90636462615</v>
      </c>
      <c r="N1143" s="24">
        <f t="shared" si="271"/>
        <v>48.164126582278485</v>
      </c>
      <c r="O1143" s="23">
        <f t="shared" si="272"/>
        <v>6133.829572022466</v>
      </c>
      <c r="P1143" s="42">
        <f t="shared" si="266"/>
        <v>22.385342986457793</v>
      </c>
      <c r="Q1143" s="25"/>
      <c r="R1143" s="41">
        <f t="shared" si="267"/>
        <v>26.122738377042293</v>
      </c>
      <c r="S1143" s="41"/>
      <c r="T1143" s="40">
        <f t="shared" si="268"/>
        <v>1.9564194009378984E-2</v>
      </c>
      <c r="U1143" s="15">
        <f t="shared" si="273"/>
        <v>1.0043182615408479</v>
      </c>
      <c r="V1143" s="15">
        <f t="shared" si="281"/>
        <v>12.325257683887754</v>
      </c>
      <c r="W1143" s="13">
        <f t="shared" si="274"/>
        <v>-1.0893214479830382E-2</v>
      </c>
      <c r="X1143" s="13">
        <f t="shared" si="275"/>
        <v>-1.8287081890895562E-2</v>
      </c>
      <c r="Y1143" s="13">
        <f t="shared" si="276"/>
        <v>7.3938674110651803E-3</v>
      </c>
      <c r="AB1143" s="39"/>
      <c r="AC1143" s="39"/>
    </row>
    <row r="1144" spans="1:29">
      <c r="A1144" s="60">
        <v>1965.07</v>
      </c>
      <c r="B1144" s="61">
        <f t="shared" si="277"/>
        <v>1965</v>
      </c>
      <c r="C1144" s="61">
        <v>7</v>
      </c>
      <c r="D1144" s="59">
        <f t="shared" si="278"/>
        <v>23924</v>
      </c>
      <c r="E1144" s="26">
        <v>84.91</v>
      </c>
      <c r="F1144" s="24">
        <v>2.6266699999999998</v>
      </c>
      <c r="G1144" s="26">
        <v>4.8866699999999996</v>
      </c>
      <c r="H1144" s="26">
        <v>31.6</v>
      </c>
      <c r="I1144" s="24">
        <f t="shared" si="279"/>
        <v>1965.5416666665808</v>
      </c>
      <c r="J1144" s="15">
        <v>4.2</v>
      </c>
      <c r="K1144" s="24">
        <f t="shared" si="269"/>
        <v>844.96198101265827</v>
      </c>
      <c r="L1144" s="24">
        <f t="shared" si="270"/>
        <v>26.138691398734178</v>
      </c>
      <c r="M1144" s="23">
        <f t="shared" si="280"/>
        <v>107885.55739750473</v>
      </c>
      <c r="N1144" s="24">
        <f t="shared" si="271"/>
        <v>48.628552158227848</v>
      </c>
      <c r="O1144" s="23">
        <f t="shared" si="272"/>
        <v>6208.9402516507407</v>
      </c>
      <c r="P1144" s="42">
        <f t="shared" si="266"/>
        <v>22.300781712174437</v>
      </c>
      <c r="Q1144" s="25"/>
      <c r="R1144" s="41">
        <f t="shared" si="267"/>
        <v>26.008689840144722</v>
      </c>
      <c r="S1144" s="41"/>
      <c r="T1144" s="40">
        <f t="shared" si="268"/>
        <v>1.945347062064999E-2</v>
      </c>
      <c r="U1144" s="15">
        <f t="shared" si="273"/>
        <v>0.99945974134672722</v>
      </c>
      <c r="V1144" s="15">
        <f t="shared" si="281"/>
        <v>12.378481370125126</v>
      </c>
      <c r="W1144" s="13">
        <f t="shared" si="274"/>
        <v>-1.1670927727828184E-2</v>
      </c>
      <c r="X1144" s="13">
        <f t="shared" si="275"/>
        <v>-2.0497606516934441E-2</v>
      </c>
      <c r="Y1144" s="13">
        <f t="shared" si="276"/>
        <v>8.826678789106257E-3</v>
      </c>
      <c r="AB1144" s="39"/>
      <c r="AC1144" s="39"/>
    </row>
    <row r="1145" spans="1:29">
      <c r="A1145" s="60">
        <v>1965.08</v>
      </c>
      <c r="B1145" s="61">
        <f t="shared" si="277"/>
        <v>1965</v>
      </c>
      <c r="C1145" s="61">
        <v>8</v>
      </c>
      <c r="D1145" s="59">
        <f t="shared" si="278"/>
        <v>23955</v>
      </c>
      <c r="E1145" s="26">
        <v>86.49</v>
      </c>
      <c r="F1145" s="24">
        <v>2.6433300000000002</v>
      </c>
      <c r="G1145" s="26">
        <v>4.9333299999999998</v>
      </c>
      <c r="H1145" s="26">
        <v>31.6</v>
      </c>
      <c r="I1145" s="24">
        <f t="shared" si="279"/>
        <v>1965.6249999999141</v>
      </c>
      <c r="J1145" s="15">
        <v>4.25</v>
      </c>
      <c r="K1145" s="24">
        <f t="shared" si="269"/>
        <v>860.68498101265823</v>
      </c>
      <c r="L1145" s="24">
        <f t="shared" si="270"/>
        <v>26.304479487341776</v>
      </c>
      <c r="M1145" s="23">
        <f t="shared" si="280"/>
        <v>110172.9669082536</v>
      </c>
      <c r="N1145" s="24">
        <f t="shared" si="271"/>
        <v>49.092878221518987</v>
      </c>
      <c r="O1145" s="23">
        <f t="shared" si="272"/>
        <v>6284.1901125852082</v>
      </c>
      <c r="P1145" s="42">
        <f t="shared" si="266"/>
        <v>22.665971845964389</v>
      </c>
      <c r="Q1145" s="25"/>
      <c r="R1145" s="41">
        <f t="shared" si="267"/>
        <v>26.417386639884473</v>
      </c>
      <c r="S1145" s="41"/>
      <c r="T1145" s="40">
        <f t="shared" si="268"/>
        <v>1.8230992658695773E-2</v>
      </c>
      <c r="U1145" s="15">
        <f t="shared" si="273"/>
        <v>1.0003154470399351</v>
      </c>
      <c r="V1145" s="15">
        <f t="shared" si="281"/>
        <v>12.371793788450541</v>
      </c>
      <c r="W1145" s="13">
        <f t="shared" si="274"/>
        <v>-2.1050276867498052E-2</v>
      </c>
      <c r="X1145" s="13">
        <f t="shared" si="275"/>
        <v>-2.2214710831054751E-2</v>
      </c>
      <c r="Y1145" s="13">
        <f t="shared" si="276"/>
        <v>1.1644339635566991E-3</v>
      </c>
      <c r="AB1145" s="39"/>
      <c r="AC1145" s="39"/>
    </row>
    <row r="1146" spans="1:29">
      <c r="A1146" s="60">
        <v>1965.09</v>
      </c>
      <c r="B1146" s="61">
        <f t="shared" si="277"/>
        <v>1965</v>
      </c>
      <c r="C1146" s="61">
        <v>9</v>
      </c>
      <c r="D1146" s="59">
        <f t="shared" si="278"/>
        <v>23986</v>
      </c>
      <c r="E1146" s="26">
        <v>89.38</v>
      </c>
      <c r="F1146" s="24">
        <v>2.66</v>
      </c>
      <c r="G1146" s="26">
        <v>4.9800000000000004</v>
      </c>
      <c r="H1146" s="26">
        <v>31.6</v>
      </c>
      <c r="I1146" s="24">
        <f t="shared" si="279"/>
        <v>1965.7083333332473</v>
      </c>
      <c r="J1146" s="15">
        <v>4.29</v>
      </c>
      <c r="K1146" s="24">
        <f t="shared" si="269"/>
        <v>889.44413924050639</v>
      </c>
      <c r="L1146" s="24">
        <f t="shared" si="270"/>
        <v>26.470367088607599</v>
      </c>
      <c r="M1146" s="23">
        <f t="shared" si="280"/>
        <v>114136.68003920726</v>
      </c>
      <c r="N1146" s="24">
        <f t="shared" si="271"/>
        <v>49.557303797468357</v>
      </c>
      <c r="O1146" s="23">
        <f t="shared" si="272"/>
        <v>6359.3719690674889</v>
      </c>
      <c r="P1146" s="42">
        <f t="shared" si="266"/>
        <v>23.374146831648634</v>
      </c>
      <c r="Q1146" s="25"/>
      <c r="R1146" s="41">
        <f t="shared" si="267"/>
        <v>27.22229294175348</v>
      </c>
      <c r="S1146" s="41"/>
      <c r="T1146" s="40">
        <f t="shared" si="268"/>
        <v>1.6115746985655786E-2</v>
      </c>
      <c r="U1146" s="15">
        <f t="shared" si="273"/>
        <v>0.99874909856211824</v>
      </c>
      <c r="V1146" s="15">
        <f t="shared" si="281"/>
        <v>12.375696434179796</v>
      </c>
      <c r="W1146" s="13">
        <f t="shared" si="274"/>
        <v>-2.5876131524009582E-2</v>
      </c>
      <c r="X1146" s="13">
        <f t="shared" si="275"/>
        <v>-2.2297733493099159E-2</v>
      </c>
      <c r="Y1146" s="13">
        <f t="shared" si="276"/>
        <v>-3.5783980309104235E-3</v>
      </c>
      <c r="AB1146" s="39"/>
      <c r="AC1146" s="39"/>
    </row>
    <row r="1147" spans="1:29">
      <c r="A1147" s="60">
        <v>1965.1</v>
      </c>
      <c r="B1147" s="61">
        <f t="shared" si="277"/>
        <v>1965</v>
      </c>
      <c r="C1147" s="61">
        <v>10</v>
      </c>
      <c r="D1147" s="59">
        <f t="shared" si="278"/>
        <v>24016</v>
      </c>
      <c r="E1147" s="26">
        <v>91.39</v>
      </c>
      <c r="F1147" s="24">
        <v>2.68</v>
      </c>
      <c r="G1147" s="26">
        <v>5.05</v>
      </c>
      <c r="H1147" s="26">
        <v>31.7</v>
      </c>
      <c r="I1147" s="24">
        <f t="shared" si="279"/>
        <v>1965.7916666665806</v>
      </c>
      <c r="J1147" s="15">
        <v>4.3499999999999996</v>
      </c>
      <c r="K1147" s="24">
        <f t="shared" si="269"/>
        <v>906.5772681388014</v>
      </c>
      <c r="L1147" s="24">
        <f t="shared" si="270"/>
        <v>26.585261829653</v>
      </c>
      <c r="M1147" s="23">
        <f t="shared" si="280"/>
        <v>116619.55799332108</v>
      </c>
      <c r="N1147" s="24">
        <f t="shared" si="271"/>
        <v>50.09536277602524</v>
      </c>
      <c r="O1147" s="23">
        <f t="shared" si="272"/>
        <v>6444.1270146216366</v>
      </c>
      <c r="P1147" s="42">
        <f t="shared" si="266"/>
        <v>23.7757455233127</v>
      </c>
      <c r="Q1147" s="25"/>
      <c r="R1147" s="41">
        <f t="shared" si="267"/>
        <v>27.667414224243998</v>
      </c>
      <c r="S1147" s="41"/>
      <c r="T1147" s="40">
        <f t="shared" si="268"/>
        <v>1.5114242163623899E-2</v>
      </c>
      <c r="U1147" s="15">
        <f t="shared" si="273"/>
        <v>0.99561893894703013</v>
      </c>
      <c r="V1147" s="15">
        <f t="shared" si="281"/>
        <v>12.32122444112964</v>
      </c>
      <c r="W1147" s="13">
        <f t="shared" si="274"/>
        <v>-2.3778803201156884E-2</v>
      </c>
      <c r="X1147" s="13">
        <f t="shared" si="275"/>
        <v>-1.9821368584418741E-2</v>
      </c>
      <c r="Y1147" s="13">
        <f t="shared" si="276"/>
        <v>-3.9574346167381425E-3</v>
      </c>
      <c r="AB1147" s="39"/>
      <c r="AC1147" s="39"/>
    </row>
    <row r="1148" spans="1:29">
      <c r="A1148" s="60">
        <v>1965.11</v>
      </c>
      <c r="B1148" s="61">
        <f t="shared" si="277"/>
        <v>1965</v>
      </c>
      <c r="C1148" s="61">
        <v>11</v>
      </c>
      <c r="D1148" s="59">
        <f t="shared" si="278"/>
        <v>24047</v>
      </c>
      <c r="E1148" s="26">
        <v>92.15</v>
      </c>
      <c r="F1148" s="24">
        <v>2.7</v>
      </c>
      <c r="G1148" s="26">
        <v>5.12</v>
      </c>
      <c r="H1148" s="26">
        <v>31.7</v>
      </c>
      <c r="I1148" s="24">
        <f t="shared" si="279"/>
        <v>1965.8749999999138</v>
      </c>
      <c r="J1148" s="15">
        <v>4.45</v>
      </c>
      <c r="K1148" s="24">
        <f t="shared" si="269"/>
        <v>914.11637223974776</v>
      </c>
      <c r="L1148" s="24">
        <f t="shared" si="270"/>
        <v>26.783659305993694</v>
      </c>
      <c r="M1148" s="23">
        <f t="shared" si="280"/>
        <v>117876.48177736114</v>
      </c>
      <c r="N1148" s="24">
        <f t="shared" si="271"/>
        <v>50.789753943217676</v>
      </c>
      <c r="O1148" s="23">
        <f t="shared" si="272"/>
        <v>6549.40408790113</v>
      </c>
      <c r="P1148" s="42">
        <f t="shared" si="266"/>
        <v>23.92546115667373</v>
      </c>
      <c r="Q1148" s="25"/>
      <c r="R1148" s="41">
        <f t="shared" si="267"/>
        <v>27.818071369298664</v>
      </c>
      <c r="S1148" s="41"/>
      <c r="T1148" s="40">
        <f t="shared" si="268"/>
        <v>1.3851050159745616E-2</v>
      </c>
      <c r="U1148" s="15">
        <f t="shared" si="273"/>
        <v>0.99020434296432924</v>
      </c>
      <c r="V1148" s="15">
        <f t="shared" si="281"/>
        <v>12.267244404605707</v>
      </c>
      <c r="W1148" s="13">
        <f t="shared" si="274"/>
        <v>-2.3561836699148575E-2</v>
      </c>
      <c r="X1148" s="13">
        <f t="shared" si="275"/>
        <v>-1.8844007724404199E-2</v>
      </c>
      <c r="Y1148" s="13">
        <f t="shared" si="276"/>
        <v>-4.7178289747443758E-3</v>
      </c>
      <c r="AB1148" s="39"/>
      <c r="AC1148" s="39"/>
    </row>
    <row r="1149" spans="1:29">
      <c r="A1149" s="60">
        <v>1965.12</v>
      </c>
      <c r="B1149" s="61">
        <f t="shared" si="277"/>
        <v>1965</v>
      </c>
      <c r="C1149" s="61">
        <v>12</v>
      </c>
      <c r="D1149" s="59">
        <f t="shared" si="278"/>
        <v>24077</v>
      </c>
      <c r="E1149" s="26">
        <v>91.73</v>
      </c>
      <c r="F1149" s="24">
        <v>2.72</v>
      </c>
      <c r="G1149" s="26">
        <v>5.19</v>
      </c>
      <c r="H1149" s="26">
        <v>31.8</v>
      </c>
      <c r="I1149" s="24">
        <f t="shared" si="279"/>
        <v>1965.9583333332471</v>
      </c>
      <c r="J1149" s="15">
        <v>4.62</v>
      </c>
      <c r="K1149" s="24">
        <f t="shared" si="269"/>
        <v>907.08854716981148</v>
      </c>
      <c r="L1149" s="24">
        <f t="shared" si="270"/>
        <v>26.897207547169817</v>
      </c>
      <c r="M1149" s="23">
        <f t="shared" si="280"/>
        <v>117259.27048860538</v>
      </c>
      <c r="N1149" s="24">
        <f t="shared" si="271"/>
        <v>51.32224528301888</v>
      </c>
      <c r="O1149" s="23">
        <f t="shared" si="272"/>
        <v>6634.4229132874962</v>
      </c>
      <c r="P1149" s="42">
        <f t="shared" si="266"/>
        <v>23.694111549106328</v>
      </c>
      <c r="Q1149" s="25"/>
      <c r="R1149" s="41">
        <f t="shared" si="267"/>
        <v>27.525611912109824</v>
      </c>
      <c r="S1149" s="41"/>
      <c r="T1149" s="40">
        <f t="shared" si="268"/>
        <v>1.3258172151926241E-2</v>
      </c>
      <c r="U1149" s="15">
        <f t="shared" si="273"/>
        <v>1.0046447183490235</v>
      </c>
      <c r="V1149" s="15">
        <f t="shared" si="281"/>
        <v>12.108880324998752</v>
      </c>
      <c r="W1149" s="13">
        <f t="shared" si="274"/>
        <v>-2.4560821420823831E-2</v>
      </c>
      <c r="X1149" s="13">
        <f t="shared" si="275"/>
        <v>-1.6933179534137865E-2</v>
      </c>
      <c r="Y1149" s="13">
        <f t="shared" si="276"/>
        <v>-7.6276418866859652E-3</v>
      </c>
      <c r="AB1149" s="39"/>
      <c r="AC1149" s="39"/>
    </row>
    <row r="1150" spans="1:29">
      <c r="A1150" s="60">
        <v>1966.01</v>
      </c>
      <c r="B1150" s="61">
        <f t="shared" si="277"/>
        <v>1966</v>
      </c>
      <c r="C1150" s="61">
        <v>1</v>
      </c>
      <c r="D1150" s="59">
        <f t="shared" si="278"/>
        <v>24108</v>
      </c>
      <c r="E1150" s="26">
        <v>93.32</v>
      </c>
      <c r="F1150" s="24">
        <v>2.74</v>
      </c>
      <c r="G1150" s="26">
        <v>5.24</v>
      </c>
      <c r="H1150" s="26">
        <v>31.8</v>
      </c>
      <c r="I1150" s="24">
        <f t="shared" si="279"/>
        <v>1966.0416666665803</v>
      </c>
      <c r="J1150" s="15">
        <v>4.6100000000000003</v>
      </c>
      <c r="K1150" s="24">
        <f t="shared" si="269"/>
        <v>922.81154716981132</v>
      </c>
      <c r="L1150" s="24">
        <f t="shared" si="270"/>
        <v>27.094981132075475</v>
      </c>
      <c r="M1150" s="23">
        <f t="shared" si="280"/>
        <v>119583.66207447456</v>
      </c>
      <c r="N1150" s="24">
        <f t="shared" si="271"/>
        <v>51.816679245283026</v>
      </c>
      <c r="O1150" s="23">
        <f t="shared" si="272"/>
        <v>6714.7277032816846</v>
      </c>
      <c r="P1150" s="42">
        <f t="shared" si="266"/>
        <v>24.058483388421756</v>
      </c>
      <c r="Q1150" s="25"/>
      <c r="R1150" s="41">
        <f t="shared" si="267"/>
        <v>27.923438274605246</v>
      </c>
      <c r="S1150" s="41"/>
      <c r="T1150" s="40">
        <f t="shared" si="268"/>
        <v>1.2718973089049998E-2</v>
      </c>
      <c r="U1150" s="15">
        <f t="shared" si="273"/>
        <v>0.98653380384444578</v>
      </c>
      <c r="V1150" s="15">
        <f t="shared" si="281"/>
        <v>12.165122663630404</v>
      </c>
      <c r="W1150" s="13">
        <f t="shared" si="274"/>
        <v>-1.7734160790136788E-2</v>
      </c>
      <c r="X1150" s="13">
        <f t="shared" si="275"/>
        <v>-1.5172325342341475E-2</v>
      </c>
      <c r="Y1150" s="13">
        <f t="shared" si="276"/>
        <v>-2.5618354477953131E-3</v>
      </c>
      <c r="AB1150" s="39"/>
      <c r="AC1150" s="39"/>
    </row>
    <row r="1151" spans="1:29">
      <c r="A1151" s="60">
        <v>1966.02</v>
      </c>
      <c r="B1151" s="61">
        <f t="shared" si="277"/>
        <v>1966</v>
      </c>
      <c r="C1151" s="61">
        <v>2</v>
      </c>
      <c r="D1151" s="59">
        <f t="shared" si="278"/>
        <v>24139</v>
      </c>
      <c r="E1151" s="26">
        <v>92.69</v>
      </c>
      <c r="F1151" s="24">
        <v>2.76</v>
      </c>
      <c r="G1151" s="26">
        <v>5.29</v>
      </c>
      <c r="H1151" s="26">
        <v>32</v>
      </c>
      <c r="I1151" s="24">
        <f t="shared" si="279"/>
        <v>1966.1249999999136</v>
      </c>
      <c r="J1151" s="15">
        <v>4.83</v>
      </c>
      <c r="K1151" s="24">
        <f t="shared" si="269"/>
        <v>910.8530437500001</v>
      </c>
      <c r="L1151" s="24">
        <f t="shared" si="270"/>
        <v>27.122175000000002</v>
      </c>
      <c r="M1151" s="23">
        <f t="shared" si="280"/>
        <v>118326.89314413229</v>
      </c>
      <c r="N1151" s="24">
        <f t="shared" si="271"/>
        <v>51.984168750000009</v>
      </c>
      <c r="O1151" s="23">
        <f t="shared" si="272"/>
        <v>6753.1477476800073</v>
      </c>
      <c r="P1151" s="42">
        <f t="shared" si="266"/>
        <v>23.700027145579416</v>
      </c>
      <c r="Q1151" s="25"/>
      <c r="R1151" s="41">
        <f t="shared" si="267"/>
        <v>27.482994403460854</v>
      </c>
      <c r="S1151" s="41"/>
      <c r="T1151" s="40">
        <f t="shared" si="268"/>
        <v>1.1785616374618849E-2</v>
      </c>
      <c r="U1151" s="15">
        <f t="shared" si="273"/>
        <v>1.000883883641557</v>
      </c>
      <c r="V1151" s="15">
        <f t="shared" si="281"/>
        <v>11.92629658098817</v>
      </c>
      <c r="W1151" s="13">
        <f t="shared" si="274"/>
        <v>-1.3016897705553254E-2</v>
      </c>
      <c r="X1151" s="13">
        <f t="shared" si="275"/>
        <v>-1.3276141473607006E-2</v>
      </c>
      <c r="Y1151" s="13">
        <f t="shared" si="276"/>
        <v>2.5924376805375182E-4</v>
      </c>
      <c r="AB1151" s="39"/>
      <c r="AC1151" s="39"/>
    </row>
    <row r="1152" spans="1:29">
      <c r="A1152" s="60">
        <v>1966.03</v>
      </c>
      <c r="B1152" s="61">
        <f t="shared" si="277"/>
        <v>1966</v>
      </c>
      <c r="C1152" s="61">
        <v>3</v>
      </c>
      <c r="D1152" s="59">
        <f t="shared" si="278"/>
        <v>24167</v>
      </c>
      <c r="E1152" s="26">
        <v>88.88</v>
      </c>
      <c r="F1152" s="24">
        <v>2.78</v>
      </c>
      <c r="G1152" s="26">
        <v>5.34</v>
      </c>
      <c r="H1152" s="26">
        <v>32.1</v>
      </c>
      <c r="I1152" s="24">
        <f t="shared" si="279"/>
        <v>1966.2083333332469</v>
      </c>
      <c r="J1152" s="15">
        <v>4.87</v>
      </c>
      <c r="K1152" s="24">
        <f t="shared" si="269"/>
        <v>870.69173831775709</v>
      </c>
      <c r="L1152" s="24">
        <f t="shared" si="270"/>
        <v>27.233607476635513</v>
      </c>
      <c r="M1152" s="23">
        <f t="shared" si="280"/>
        <v>113404.44872382717</v>
      </c>
      <c r="N1152" s="24">
        <f t="shared" si="271"/>
        <v>52.312037383177575</v>
      </c>
      <c r="O1152" s="23">
        <f t="shared" si="272"/>
        <v>6813.4536024441622</v>
      </c>
      <c r="P1152" s="42">
        <f t="shared" si="266"/>
        <v>22.611112582290009</v>
      </c>
      <c r="Q1152" s="25"/>
      <c r="R1152" s="41">
        <f t="shared" si="267"/>
        <v>26.200300759745186</v>
      </c>
      <c r="S1152" s="41"/>
      <c r="T1152" s="40">
        <f t="shared" si="268"/>
        <v>1.3735257908352561E-2</v>
      </c>
      <c r="U1152" s="15">
        <f t="shared" si="273"/>
        <v>1.013533726193486</v>
      </c>
      <c r="V1152" s="15">
        <f t="shared" si="281"/>
        <v>11.899651628102642</v>
      </c>
      <c r="W1152" s="13">
        <f t="shared" si="274"/>
        <v>-8.199088693369716E-3</v>
      </c>
      <c r="X1152" s="13">
        <f t="shared" si="275"/>
        <v>-1.2187341948056374E-2</v>
      </c>
      <c r="Y1152" s="13">
        <f t="shared" si="276"/>
        <v>3.9882532546866578E-3</v>
      </c>
      <c r="AB1152" s="39"/>
      <c r="AC1152" s="39"/>
    </row>
    <row r="1153" spans="1:29">
      <c r="A1153" s="60">
        <v>1966.04</v>
      </c>
      <c r="B1153" s="61">
        <f t="shared" si="277"/>
        <v>1966</v>
      </c>
      <c r="C1153" s="61">
        <v>4</v>
      </c>
      <c r="D1153" s="59">
        <f t="shared" si="278"/>
        <v>24198</v>
      </c>
      <c r="E1153" s="26">
        <v>91.6</v>
      </c>
      <c r="F1153" s="24">
        <v>2.7966700000000002</v>
      </c>
      <c r="G1153" s="26">
        <v>5.38</v>
      </c>
      <c r="H1153" s="26">
        <v>32.299999999999997</v>
      </c>
      <c r="I1153" s="24">
        <f t="shared" si="279"/>
        <v>1966.2916666665801</v>
      </c>
      <c r="J1153" s="15">
        <v>4.75</v>
      </c>
      <c r="K1153" s="24">
        <f t="shared" si="269"/>
        <v>891.78130030959755</v>
      </c>
      <c r="L1153" s="24">
        <f t="shared" si="270"/>
        <v>27.22727084210527</v>
      </c>
      <c r="M1153" s="23">
        <f t="shared" si="280"/>
        <v>116446.8089970182</v>
      </c>
      <c r="N1153" s="24">
        <f t="shared" si="271"/>
        <v>52.377547987616104</v>
      </c>
      <c r="O1153" s="23">
        <f t="shared" si="272"/>
        <v>6839.3431485148249</v>
      </c>
      <c r="P1153" s="42">
        <f t="shared" si="266"/>
        <v>23.113696462615827</v>
      </c>
      <c r="Q1153" s="25"/>
      <c r="R1153" s="41">
        <f t="shared" si="267"/>
        <v>26.76040894831138</v>
      </c>
      <c r="S1153" s="41"/>
      <c r="T1153" s="40">
        <f t="shared" si="268"/>
        <v>1.4226847363845711E-2</v>
      </c>
      <c r="U1153" s="15">
        <f t="shared" si="273"/>
        <v>1.0015927472648041</v>
      </c>
      <c r="V1153" s="15">
        <f t="shared" si="281"/>
        <v>11.986019008874047</v>
      </c>
      <c r="W1153" s="13">
        <f t="shared" si="274"/>
        <v>-1.0094733642359022E-2</v>
      </c>
      <c r="X1153" s="13">
        <f t="shared" si="275"/>
        <v>-1.1464986718927594E-2</v>
      </c>
      <c r="Y1153" s="13">
        <f t="shared" si="276"/>
        <v>1.3702530765685728E-3</v>
      </c>
      <c r="AB1153" s="39"/>
      <c r="AC1153" s="39"/>
    </row>
    <row r="1154" spans="1:29">
      <c r="A1154" s="60">
        <v>1966.05</v>
      </c>
      <c r="B1154" s="61">
        <f t="shared" si="277"/>
        <v>1966</v>
      </c>
      <c r="C1154" s="61">
        <v>5</v>
      </c>
      <c r="D1154" s="59">
        <f t="shared" si="278"/>
        <v>24228</v>
      </c>
      <c r="E1154" s="26">
        <v>86.78</v>
      </c>
      <c r="F1154" s="24">
        <v>2.8133300000000001</v>
      </c>
      <c r="G1154" s="26">
        <v>5.42</v>
      </c>
      <c r="H1154" s="26">
        <v>32.299999999999997</v>
      </c>
      <c r="I1154" s="24">
        <f t="shared" si="279"/>
        <v>1966.3749999999134</v>
      </c>
      <c r="J1154" s="15">
        <v>4.78</v>
      </c>
      <c r="K1154" s="24">
        <f t="shared" si="269"/>
        <v>844.85569040247697</v>
      </c>
      <c r="L1154" s="24">
        <f t="shared" si="270"/>
        <v>27.389466000000009</v>
      </c>
      <c r="M1154" s="23">
        <f t="shared" si="280"/>
        <v>110617.40567530066</v>
      </c>
      <c r="N1154" s="24">
        <f t="shared" si="271"/>
        <v>52.766972136222918</v>
      </c>
      <c r="O1154" s="23">
        <f t="shared" si="272"/>
        <v>6908.8077755258073</v>
      </c>
      <c r="P1154" s="42">
        <f t="shared" ref="P1154:P1217" si="282">K1154/AVERAGE(N1034:N1153)</f>
        <v>21.852177976763098</v>
      </c>
      <c r="Q1154" s="25"/>
      <c r="R1154" s="41">
        <f t="shared" ref="R1154:R1217" si="283">M1154/AVERAGE(O1034:O1153)</f>
        <v>25.283601610272147</v>
      </c>
      <c r="S1154" s="41"/>
      <c r="T1154" s="40">
        <f t="shared" ref="T1154:T1217" si="284">1/P1154-(J1154/100-(((H1154/H1034)^(1/10))-1))</f>
        <v>1.6046646835389027E-2</v>
      </c>
      <c r="U1154" s="15">
        <f t="shared" si="273"/>
        <v>1.0016210031287147</v>
      </c>
      <c r="V1154" s="15">
        <f t="shared" si="281"/>
        <v>12.005109707866321</v>
      </c>
      <c r="W1154" s="13">
        <f t="shared" si="274"/>
        <v>-6.0843084754333976E-3</v>
      </c>
      <c r="X1154" s="13">
        <f t="shared" si="275"/>
        <v>-1.4018900137595436E-2</v>
      </c>
      <c r="Y1154" s="13">
        <f t="shared" si="276"/>
        <v>7.9345916621620383E-3</v>
      </c>
      <c r="AB1154" s="39"/>
      <c r="AC1154" s="39"/>
    </row>
    <row r="1155" spans="1:29">
      <c r="A1155" s="60">
        <v>1966.06</v>
      </c>
      <c r="B1155" s="61">
        <f t="shared" si="277"/>
        <v>1966</v>
      </c>
      <c r="C1155" s="61">
        <v>6</v>
      </c>
      <c r="D1155" s="59">
        <f t="shared" si="278"/>
        <v>24259</v>
      </c>
      <c r="E1155" s="26">
        <v>86.06</v>
      </c>
      <c r="F1155" s="24">
        <v>2.83</v>
      </c>
      <c r="G1155" s="26">
        <v>5.46</v>
      </c>
      <c r="H1155" s="26">
        <v>32.4</v>
      </c>
      <c r="I1155" s="24">
        <f t="shared" si="279"/>
        <v>1966.4583333332466</v>
      </c>
      <c r="J1155" s="15">
        <v>4.8099999999999996</v>
      </c>
      <c r="K1155" s="24">
        <f t="shared" si="269"/>
        <v>835.2601111111112</v>
      </c>
      <c r="L1155" s="24">
        <f t="shared" si="270"/>
        <v>27.466722222222227</v>
      </c>
      <c r="M1155" s="23">
        <f t="shared" si="280"/>
        <v>109660.73741413056</v>
      </c>
      <c r="N1155" s="24">
        <f t="shared" si="271"/>
        <v>52.992333333333342</v>
      </c>
      <c r="O1155" s="23">
        <f t="shared" si="272"/>
        <v>6957.3277513496732</v>
      </c>
      <c r="P1155" s="42">
        <f t="shared" si="282"/>
        <v>21.555253383226251</v>
      </c>
      <c r="Q1155" s="25"/>
      <c r="R1155" s="41">
        <f t="shared" si="283"/>
        <v>24.92548857087241</v>
      </c>
      <c r="S1155" s="41"/>
      <c r="T1155" s="40">
        <f t="shared" si="284"/>
        <v>1.5940466672773573E-2</v>
      </c>
      <c r="U1155" s="15">
        <f t="shared" si="273"/>
        <v>0.98763033601551209</v>
      </c>
      <c r="V1155" s="15">
        <f t="shared" si="281"/>
        <v>11.987457157805732</v>
      </c>
      <c r="W1155" s="13">
        <f t="shared" si="274"/>
        <v>-4.853584375537956E-3</v>
      </c>
      <c r="X1155" s="13">
        <f t="shared" si="275"/>
        <v>-1.3479928932099705E-2</v>
      </c>
      <c r="Y1155" s="13">
        <f t="shared" si="276"/>
        <v>8.6263445565617491E-3</v>
      </c>
      <c r="AB1155" s="39"/>
      <c r="AC1155" s="39"/>
    </row>
    <row r="1156" spans="1:29">
      <c r="A1156" s="60">
        <v>1966.07</v>
      </c>
      <c r="B1156" s="61">
        <f t="shared" si="277"/>
        <v>1966</v>
      </c>
      <c r="C1156" s="61">
        <v>7</v>
      </c>
      <c r="D1156" s="59">
        <f t="shared" si="278"/>
        <v>24289</v>
      </c>
      <c r="E1156" s="26">
        <v>85.84</v>
      </c>
      <c r="F1156" s="24">
        <v>2.85</v>
      </c>
      <c r="G1156" s="26">
        <v>5.4766700000000004</v>
      </c>
      <c r="H1156" s="26">
        <v>32.5</v>
      </c>
      <c r="I1156" s="24">
        <f t="shared" si="279"/>
        <v>1966.5416666665799</v>
      </c>
      <c r="J1156" s="15">
        <v>5.0199999999999996</v>
      </c>
      <c r="K1156" s="24">
        <f t="shared" si="269"/>
        <v>830.5614276923078</v>
      </c>
      <c r="L1156" s="24">
        <f t="shared" si="270"/>
        <v>27.575723076923079</v>
      </c>
      <c r="M1156" s="23">
        <f t="shared" si="280"/>
        <v>109345.55027525708</v>
      </c>
      <c r="N1156" s="24">
        <f t="shared" si="271"/>
        <v>52.99057379076924</v>
      </c>
      <c r="O1156" s="23">
        <f t="shared" si="272"/>
        <v>6976.3454662860231</v>
      </c>
      <c r="P1156" s="42">
        <f t="shared" si="282"/>
        <v>21.381702007433411</v>
      </c>
      <c r="Q1156" s="25"/>
      <c r="R1156" s="41">
        <f t="shared" si="283"/>
        <v>24.711793345102834</v>
      </c>
      <c r="S1156" s="41"/>
      <c r="T1156" s="40">
        <f t="shared" si="284"/>
        <v>1.3785189143865242E-2</v>
      </c>
      <c r="U1156" s="15">
        <f t="shared" si="273"/>
        <v>0.98872696127512882</v>
      </c>
      <c r="V1156" s="15">
        <f t="shared" si="281"/>
        <v>11.80274810584066</v>
      </c>
      <c r="W1156" s="13">
        <f t="shared" si="274"/>
        <v>-2.4684475548129026E-3</v>
      </c>
      <c r="X1156" s="13">
        <f t="shared" si="275"/>
        <v>-1.1619750356131608E-2</v>
      </c>
      <c r="Y1156" s="13">
        <f t="shared" si="276"/>
        <v>9.1513028013187059E-3</v>
      </c>
      <c r="AB1156" s="39"/>
      <c r="AC1156" s="39"/>
    </row>
    <row r="1157" spans="1:29">
      <c r="A1157" s="60">
        <v>1966.08</v>
      </c>
      <c r="B1157" s="61">
        <f t="shared" si="277"/>
        <v>1966</v>
      </c>
      <c r="C1157" s="61">
        <v>8</v>
      </c>
      <c r="D1157" s="59">
        <f t="shared" si="278"/>
        <v>24320</v>
      </c>
      <c r="E1157" s="26">
        <v>80.650000000000006</v>
      </c>
      <c r="F1157" s="24">
        <v>2.87</v>
      </c>
      <c r="G1157" s="26">
        <v>5.4933300000000003</v>
      </c>
      <c r="H1157" s="26">
        <v>32.700000000000003</v>
      </c>
      <c r="I1157" s="24">
        <f t="shared" si="279"/>
        <v>1966.6249999999131</v>
      </c>
      <c r="J1157" s="15">
        <v>5.22</v>
      </c>
      <c r="K1157" s="24">
        <f t="shared" si="269"/>
        <v>775.57183486238534</v>
      </c>
      <c r="L1157" s="24">
        <f t="shared" si="270"/>
        <v>27.599394495412849</v>
      </c>
      <c r="M1157" s="23">
        <f t="shared" si="280"/>
        <v>102408.82308433639</v>
      </c>
      <c r="N1157" s="24">
        <f t="shared" si="271"/>
        <v>52.82668354128441</v>
      </c>
      <c r="O1157" s="23">
        <f t="shared" si="272"/>
        <v>6975.3931818211731</v>
      </c>
      <c r="P1157" s="42">
        <f t="shared" si="282"/>
        <v>19.913903864009807</v>
      </c>
      <c r="Q1157" s="25"/>
      <c r="R1157" s="41">
        <f t="shared" si="283"/>
        <v>23.008866665632198</v>
      </c>
      <c r="S1157" s="41"/>
      <c r="T1157" s="40">
        <f t="shared" si="284"/>
        <v>1.6228873124906562E-2</v>
      </c>
      <c r="U1157" s="15">
        <f t="shared" si="273"/>
        <v>1.0074469142354381</v>
      </c>
      <c r="V1157" s="15">
        <f t="shared" si="281"/>
        <v>11.598320986390446</v>
      </c>
      <c r="W1157" s="13">
        <f t="shared" si="274"/>
        <v>3.003215732589215E-3</v>
      </c>
      <c r="X1157" s="13">
        <f t="shared" si="275"/>
        <v>-9.3597095052878609E-3</v>
      </c>
      <c r="Y1157" s="13">
        <f t="shared" si="276"/>
        <v>1.2362925237877076E-2</v>
      </c>
      <c r="AB1157" s="39"/>
      <c r="AC1157" s="39"/>
    </row>
    <row r="1158" spans="1:29">
      <c r="A1158" s="60">
        <v>1966.09</v>
      </c>
      <c r="B1158" s="61">
        <f t="shared" si="277"/>
        <v>1966</v>
      </c>
      <c r="C1158" s="61">
        <v>9</v>
      </c>
      <c r="D1158" s="59">
        <f t="shared" si="278"/>
        <v>24351</v>
      </c>
      <c r="E1158" s="26">
        <v>77.81</v>
      </c>
      <c r="F1158" s="24">
        <v>2.89</v>
      </c>
      <c r="G1158" s="26">
        <v>5.51</v>
      </c>
      <c r="H1158" s="26">
        <v>32.700000000000003</v>
      </c>
      <c r="I1158" s="24">
        <f t="shared" si="279"/>
        <v>1966.7083333332464</v>
      </c>
      <c r="J1158" s="15">
        <v>5.18</v>
      </c>
      <c r="K1158" s="24">
        <f t="shared" si="269"/>
        <v>748.26093577981658</v>
      </c>
      <c r="L1158" s="24">
        <f t="shared" si="270"/>
        <v>27.791724770642205</v>
      </c>
      <c r="M1158" s="23">
        <f t="shared" si="280"/>
        <v>99108.418876855038</v>
      </c>
      <c r="N1158" s="24">
        <f t="shared" si="271"/>
        <v>52.986990825688068</v>
      </c>
      <c r="O1158" s="23">
        <f t="shared" si="272"/>
        <v>7018.2160135133163</v>
      </c>
      <c r="P1158" s="42">
        <f t="shared" si="282"/>
        <v>19.161676250614999</v>
      </c>
      <c r="Q1158" s="25"/>
      <c r="R1158" s="41">
        <f t="shared" si="283"/>
        <v>22.136998500688097</v>
      </c>
      <c r="S1158" s="41"/>
      <c r="T1158" s="40">
        <f t="shared" si="284"/>
        <v>1.8227981090812244E-2</v>
      </c>
      <c r="U1158" s="15">
        <f t="shared" si="273"/>
        <v>1.0175811091873184</v>
      </c>
      <c r="V1158" s="15">
        <f t="shared" si="281"/>
        <v>11.684692688051177</v>
      </c>
      <c r="W1158" s="13">
        <f t="shared" si="274"/>
        <v>8.3725961215934674E-3</v>
      </c>
      <c r="X1158" s="13">
        <f t="shared" si="275"/>
        <v>-8.5752295276819712E-3</v>
      </c>
      <c r="Y1158" s="13">
        <f t="shared" si="276"/>
        <v>1.6947825649275439E-2</v>
      </c>
      <c r="AB1158" s="39"/>
      <c r="AC1158" s="39"/>
    </row>
    <row r="1159" spans="1:29">
      <c r="A1159" s="60">
        <v>1966.1</v>
      </c>
      <c r="B1159" s="61">
        <f t="shared" si="277"/>
        <v>1966</v>
      </c>
      <c r="C1159" s="61">
        <v>10</v>
      </c>
      <c r="D1159" s="59">
        <f t="shared" si="278"/>
        <v>24381</v>
      </c>
      <c r="E1159" s="26">
        <v>77.13</v>
      </c>
      <c r="F1159" s="24">
        <v>2.8833299999999999</v>
      </c>
      <c r="G1159" s="26">
        <v>5.5233299999999996</v>
      </c>
      <c r="H1159" s="26">
        <v>32.9</v>
      </c>
      <c r="I1159" s="24">
        <f t="shared" si="279"/>
        <v>1966.7916666665797</v>
      </c>
      <c r="J1159" s="15">
        <v>5.01</v>
      </c>
      <c r="K1159" s="24">
        <f t="shared" si="269"/>
        <v>737.21275987841955</v>
      </c>
      <c r="L1159" s="24">
        <f t="shared" si="270"/>
        <v>27.559025890577512</v>
      </c>
      <c r="M1159" s="23">
        <f t="shared" si="280"/>
        <v>97949.256014316838</v>
      </c>
      <c r="N1159" s="24">
        <f t="shared" si="271"/>
        <v>52.792290328267484</v>
      </c>
      <c r="O1159" s="23">
        <f t="shared" si="272"/>
        <v>7014.2106083437902</v>
      </c>
      <c r="P1159" s="42">
        <f t="shared" si="282"/>
        <v>18.825409371315679</v>
      </c>
      <c r="Q1159" s="25"/>
      <c r="R1159" s="41">
        <f t="shared" si="283"/>
        <v>21.746931566579889</v>
      </c>
      <c r="S1159" s="41"/>
      <c r="T1159" s="40">
        <f t="shared" si="284"/>
        <v>2.1110043424481036E-2</v>
      </c>
      <c r="U1159" s="15">
        <f t="shared" si="273"/>
        <v>0.99255097662632741</v>
      </c>
      <c r="V1159" s="15">
        <f t="shared" si="281"/>
        <v>11.8178421658011</v>
      </c>
      <c r="W1159" s="13">
        <f t="shared" si="274"/>
        <v>5.8597346247946103E-3</v>
      </c>
      <c r="X1159" s="13">
        <f t="shared" si="275"/>
        <v>-8.3533751848543503E-3</v>
      </c>
      <c r="Y1159" s="13">
        <f t="shared" si="276"/>
        <v>1.4213109809648961E-2</v>
      </c>
      <c r="AB1159" s="39"/>
      <c r="AC1159" s="39"/>
    </row>
    <row r="1160" spans="1:29">
      <c r="A1160" s="60">
        <v>1966.11</v>
      </c>
      <c r="B1160" s="61">
        <f t="shared" si="277"/>
        <v>1966</v>
      </c>
      <c r="C1160" s="61">
        <v>11</v>
      </c>
      <c r="D1160" s="59">
        <f t="shared" si="278"/>
        <v>24412</v>
      </c>
      <c r="E1160" s="26">
        <v>80.989999999999995</v>
      </c>
      <c r="F1160" s="24">
        <v>2.8766699999999998</v>
      </c>
      <c r="G1160" s="26">
        <v>5.53667</v>
      </c>
      <c r="H1160" s="26">
        <v>32.9</v>
      </c>
      <c r="I1160" s="24">
        <f t="shared" si="279"/>
        <v>1966.8749999999129</v>
      </c>
      <c r="J1160" s="15">
        <v>5.16</v>
      </c>
      <c r="K1160" s="24">
        <f t="shared" si="269"/>
        <v>774.10685106382994</v>
      </c>
      <c r="L1160" s="24">
        <f t="shared" si="270"/>
        <v>27.49536924620061</v>
      </c>
      <c r="M1160" s="23">
        <f t="shared" si="280"/>
        <v>103155.59296155079</v>
      </c>
      <c r="N1160" s="24">
        <f t="shared" si="271"/>
        <v>52.919794778115509</v>
      </c>
      <c r="O1160" s="23">
        <f t="shared" si="272"/>
        <v>7051.9629198966468</v>
      </c>
      <c r="P1160" s="42">
        <f t="shared" si="282"/>
        <v>19.711251211928964</v>
      </c>
      <c r="Q1160" s="25"/>
      <c r="R1160" s="41">
        <f t="shared" si="283"/>
        <v>22.765719180291445</v>
      </c>
      <c r="S1160" s="41"/>
      <c r="T1160" s="40">
        <f t="shared" si="284"/>
        <v>1.7222795263778019E-2</v>
      </c>
      <c r="U1160" s="15">
        <f t="shared" si="273"/>
        <v>1.0294635264998171</v>
      </c>
      <c r="V1160" s="15">
        <f t="shared" si="281"/>
        <v>11.729810783281673</v>
      </c>
      <c r="W1160" s="13">
        <f t="shared" si="274"/>
        <v>1.2934079183080094E-4</v>
      </c>
      <c r="X1160" s="13">
        <f t="shared" si="275"/>
        <v>-6.3407983623332553E-3</v>
      </c>
      <c r="Y1160" s="13">
        <f t="shared" si="276"/>
        <v>6.4701391541640563E-3</v>
      </c>
      <c r="AB1160" s="39"/>
      <c r="AC1160" s="39"/>
    </row>
    <row r="1161" spans="1:29">
      <c r="A1161" s="60">
        <v>1966.12</v>
      </c>
      <c r="B1161" s="61">
        <f t="shared" si="277"/>
        <v>1966</v>
      </c>
      <c r="C1161" s="61">
        <v>12</v>
      </c>
      <c r="D1161" s="59">
        <f t="shared" si="278"/>
        <v>24442</v>
      </c>
      <c r="E1161" s="26">
        <v>81.33</v>
      </c>
      <c r="F1161" s="24">
        <v>2.87</v>
      </c>
      <c r="G1161" s="26">
        <v>5.55</v>
      </c>
      <c r="H1161" s="26">
        <v>32.9</v>
      </c>
      <c r="I1161" s="24">
        <f t="shared" si="279"/>
        <v>1966.9583333332462</v>
      </c>
      <c r="J1161" s="15">
        <v>4.84</v>
      </c>
      <c r="K1161" s="24">
        <f t="shared" si="269"/>
        <v>777.35658966565359</v>
      </c>
      <c r="L1161" s="24">
        <f t="shared" si="270"/>
        <v>27.431617021276601</v>
      </c>
      <c r="M1161" s="23">
        <f t="shared" si="280"/>
        <v>103893.26774761776</v>
      </c>
      <c r="N1161" s="24">
        <f t="shared" si="271"/>
        <v>53.047203647416417</v>
      </c>
      <c r="O1161" s="23">
        <f t="shared" si="272"/>
        <v>7089.7287101841694</v>
      </c>
      <c r="P1161" s="42">
        <f t="shared" si="282"/>
        <v>19.736473752791966</v>
      </c>
      <c r="Q1161" s="25"/>
      <c r="R1161" s="41">
        <f t="shared" si="283"/>
        <v>22.790219081135156</v>
      </c>
      <c r="S1161" s="41"/>
      <c r="T1161" s="40">
        <f t="shared" si="284"/>
        <v>1.9988484803566062E-2</v>
      </c>
      <c r="U1161" s="15">
        <f t="shared" si="273"/>
        <v>1.0247245931872906</v>
      </c>
      <c r="V1161" s="15">
        <f t="shared" si="281"/>
        <v>12.075412374132732</v>
      </c>
      <c r="W1161" s="13">
        <f t="shared" si="274"/>
        <v>2.7983091447607578E-3</v>
      </c>
      <c r="X1161" s="13">
        <f t="shared" si="275"/>
        <v>-6.0330276215824208E-3</v>
      </c>
      <c r="Y1161" s="13">
        <f t="shared" si="276"/>
        <v>8.8313367663431785E-3</v>
      </c>
      <c r="AB1161" s="39"/>
      <c r="AC1161" s="39"/>
    </row>
    <row r="1162" spans="1:29">
      <c r="A1162" s="60">
        <v>1967.01</v>
      </c>
      <c r="B1162" s="61">
        <f t="shared" si="277"/>
        <v>1967</v>
      </c>
      <c r="C1162" s="61">
        <v>1</v>
      </c>
      <c r="D1162" s="59">
        <f t="shared" si="278"/>
        <v>24473</v>
      </c>
      <c r="E1162" s="26">
        <v>84.45</v>
      </c>
      <c r="F1162" s="24">
        <v>2.88</v>
      </c>
      <c r="G1162" s="26">
        <v>5.5166700000000004</v>
      </c>
      <c r="H1162" s="26">
        <v>32.9</v>
      </c>
      <c r="I1162" s="24">
        <f t="shared" si="279"/>
        <v>1967.0416666665794</v>
      </c>
      <c r="J1162" s="15">
        <v>4.58</v>
      </c>
      <c r="K1162" s="24">
        <f t="shared" ref="K1162:K1225" si="285">E1162*$H$1851/H1162</f>
        <v>807.17772036474184</v>
      </c>
      <c r="L1162" s="24">
        <f t="shared" ref="L1162:L1225" si="286">F1162*$H$1851/H1162</f>
        <v>27.52719756838906</v>
      </c>
      <c r="M1162" s="23">
        <f t="shared" si="280"/>
        <v>108185.42783162116</v>
      </c>
      <c r="N1162" s="24">
        <f t="shared" ref="N1162:N1225" si="287">G1162*$H$1851/H1162</f>
        <v>52.728633683890592</v>
      </c>
      <c r="O1162" s="23">
        <f t="shared" ref="O1162:O1225" si="288">N1162*(M1162/K1162)</f>
        <v>7067.179445303369</v>
      </c>
      <c r="P1162" s="42">
        <f t="shared" si="282"/>
        <v>20.432242125384274</v>
      </c>
      <c r="Q1162" s="25"/>
      <c r="R1162" s="41">
        <f t="shared" si="283"/>
        <v>23.586985839267911</v>
      </c>
      <c r="S1162" s="41"/>
      <c r="T1162" s="40">
        <f t="shared" si="284"/>
        <v>2.0863127305986454E-2</v>
      </c>
      <c r="U1162" s="15">
        <f t="shared" ref="U1162:U1225" si="289">((J1162/J1163+J1162/1200+((1+J1163/1200)^(-119))*(1-J1162/J1163)))</f>
        <v>0.99984673348798547</v>
      </c>
      <c r="V1162" s="15">
        <f t="shared" si="281"/>
        <v>12.373972032651938</v>
      </c>
      <c r="W1162" s="13">
        <f t="shared" ref="W1162:W1225" si="290">(($M1282/$M1162)^(1/10)-1)</f>
        <v>-2.3003099633071011E-3</v>
      </c>
      <c r="X1162" s="13">
        <f t="shared" ref="X1162:X1225" si="291">(($V1282/$V1162)^(1/10)-1)</f>
        <v>-1.0797432825817355E-2</v>
      </c>
      <c r="Y1162" s="13">
        <f t="shared" ref="Y1162:Y1225" si="292">W1162-X1162</f>
        <v>8.4971228625102535E-3</v>
      </c>
      <c r="AB1162" s="39"/>
      <c r="AC1162" s="39"/>
    </row>
    <row r="1163" spans="1:29">
      <c r="A1163" s="60">
        <v>1967.02</v>
      </c>
      <c r="B1163" s="61">
        <f t="shared" ref="B1163:B1226" si="293">VALUE(LEFT(A1163, 4))</f>
        <v>1967</v>
      </c>
      <c r="C1163" s="61">
        <v>2</v>
      </c>
      <c r="D1163" s="59">
        <f t="shared" ref="D1163:D1226" si="294">DATE(B1163, VALUE(C1163), 1)</f>
        <v>24504</v>
      </c>
      <c r="E1163" s="26">
        <v>87.36</v>
      </c>
      <c r="F1163" s="24">
        <v>2.89</v>
      </c>
      <c r="G1163" s="26">
        <v>5.4833299999999996</v>
      </c>
      <c r="H1163" s="26">
        <v>32.9</v>
      </c>
      <c r="I1163" s="24">
        <f t="shared" ref="I1163:I1226" si="295">I1162+1/12</f>
        <v>1967.1249999999127</v>
      </c>
      <c r="J1163" s="15">
        <v>4.63</v>
      </c>
      <c r="K1163" s="24">
        <f t="shared" si="285"/>
        <v>834.99165957446814</v>
      </c>
      <c r="L1163" s="24">
        <f t="shared" si="286"/>
        <v>27.622778115501525</v>
      </c>
      <c r="M1163" s="23">
        <f t="shared" ref="M1163:M1226" si="296">M1162*((K1163+(L1163/12))/K1162)</f>
        <v>112221.83105474486</v>
      </c>
      <c r="N1163" s="24">
        <f t="shared" si="287"/>
        <v>52.409968139817629</v>
      </c>
      <c r="O1163" s="23">
        <f t="shared" si="288"/>
        <v>7043.8339386150883</v>
      </c>
      <c r="P1163" s="42">
        <f t="shared" si="282"/>
        <v>21.074443163678428</v>
      </c>
      <c r="Q1163" s="25"/>
      <c r="R1163" s="41">
        <f t="shared" si="283"/>
        <v>24.320019544824305</v>
      </c>
      <c r="S1163" s="41"/>
      <c r="T1163" s="40">
        <f t="shared" si="284"/>
        <v>1.8503704565099012E-2</v>
      </c>
      <c r="U1163" s="15">
        <f t="shared" si="289"/>
        <v>1.0110339143296996</v>
      </c>
      <c r="V1163" s="15">
        <f t="shared" ref="V1163:V1226" si="297">V1162*U1162*H1162/H1163</f>
        <v>12.372075517118729</v>
      </c>
      <c r="W1163" s="13">
        <f t="shared" si="290"/>
        <v>-9.3358805231842368E-3</v>
      </c>
      <c r="X1163" s="13">
        <f t="shared" si="291"/>
        <v>-1.2447113464996162E-2</v>
      </c>
      <c r="Y1163" s="13">
        <f t="shared" si="292"/>
        <v>3.1112329418119256E-3</v>
      </c>
      <c r="AB1163" s="39"/>
      <c r="AC1163" s="39"/>
    </row>
    <row r="1164" spans="1:29">
      <c r="A1164" s="60">
        <v>1967.03</v>
      </c>
      <c r="B1164" s="61">
        <f t="shared" si="293"/>
        <v>1967</v>
      </c>
      <c r="C1164" s="61">
        <v>3</v>
      </c>
      <c r="D1164" s="59">
        <f t="shared" si="294"/>
        <v>24532</v>
      </c>
      <c r="E1164" s="26">
        <v>89.42</v>
      </c>
      <c r="F1164" s="24">
        <v>2.9</v>
      </c>
      <c r="G1164" s="26">
        <v>5.45</v>
      </c>
      <c r="H1164" s="26">
        <v>33</v>
      </c>
      <c r="I1164" s="24">
        <f t="shared" si="295"/>
        <v>1967.2083333332459</v>
      </c>
      <c r="J1164" s="15">
        <v>4.54</v>
      </c>
      <c r="K1164" s="24">
        <f t="shared" si="285"/>
        <v>852.09130909090925</v>
      </c>
      <c r="L1164" s="24">
        <f t="shared" si="286"/>
        <v>27.634363636363638</v>
      </c>
      <c r="M1164" s="23">
        <f t="shared" si="296"/>
        <v>114829.50447052626</v>
      </c>
      <c r="N1164" s="24">
        <f t="shared" si="287"/>
        <v>51.93354545454546</v>
      </c>
      <c r="O1164" s="23">
        <f t="shared" si="288"/>
        <v>6998.666957776426</v>
      </c>
      <c r="P1164" s="42">
        <f t="shared" si="282"/>
        <v>21.443898602019097</v>
      </c>
      <c r="Q1164" s="25"/>
      <c r="R1164" s="41">
        <f t="shared" si="283"/>
        <v>24.737345583070852</v>
      </c>
      <c r="S1164" s="41"/>
      <c r="T1164" s="40">
        <f t="shared" si="284"/>
        <v>1.8528321766579814E-2</v>
      </c>
      <c r="U1164" s="15">
        <f t="shared" si="289"/>
        <v>0.99980607830898216</v>
      </c>
      <c r="V1164" s="15">
        <f t="shared" si="297"/>
        <v>12.470683126520477</v>
      </c>
      <c r="W1164" s="13">
        <f t="shared" si="290"/>
        <v>-1.2325121447545606E-2</v>
      </c>
      <c r="X1164" s="13">
        <f t="shared" si="291"/>
        <v>-1.3771681759980003E-2</v>
      </c>
      <c r="Y1164" s="13">
        <f t="shared" si="292"/>
        <v>1.4465603124343973E-3</v>
      </c>
      <c r="AB1164" s="39"/>
      <c r="AC1164" s="39"/>
    </row>
    <row r="1165" spans="1:29">
      <c r="A1165" s="60">
        <v>1967.04</v>
      </c>
      <c r="B1165" s="61">
        <f t="shared" si="293"/>
        <v>1967</v>
      </c>
      <c r="C1165" s="61">
        <v>4</v>
      </c>
      <c r="D1165" s="59">
        <f t="shared" si="294"/>
        <v>24563</v>
      </c>
      <c r="E1165" s="26">
        <v>90.96</v>
      </c>
      <c r="F1165" s="24">
        <v>2.9</v>
      </c>
      <c r="G1165" s="26">
        <v>5.41</v>
      </c>
      <c r="H1165" s="26">
        <v>33.1</v>
      </c>
      <c r="I1165" s="24">
        <f t="shared" si="295"/>
        <v>1967.2916666665792</v>
      </c>
      <c r="J1165" s="15">
        <v>4.59</v>
      </c>
      <c r="K1165" s="24">
        <f t="shared" si="285"/>
        <v>864.14748036253775</v>
      </c>
      <c r="L1165" s="24">
        <f t="shared" si="286"/>
        <v>27.550876132930515</v>
      </c>
      <c r="M1165" s="23">
        <f t="shared" si="296"/>
        <v>116763.61874113255</v>
      </c>
      <c r="N1165" s="24">
        <f t="shared" si="287"/>
        <v>51.396634441087613</v>
      </c>
      <c r="O1165" s="23">
        <f t="shared" si="288"/>
        <v>6944.7139114943611</v>
      </c>
      <c r="P1165" s="42">
        <f t="shared" si="282"/>
        <v>21.686025566746238</v>
      </c>
      <c r="Q1165" s="25"/>
      <c r="R1165" s="41">
        <f t="shared" si="283"/>
        <v>25.007294802946515</v>
      </c>
      <c r="S1165" s="41"/>
      <c r="T1165" s="40">
        <f t="shared" si="284"/>
        <v>1.7450185317673512E-2</v>
      </c>
      <c r="U1165" s="15">
        <f t="shared" si="289"/>
        <v>0.98338901038643711</v>
      </c>
      <c r="V1165" s="15">
        <f t="shared" si="297"/>
        <v>12.430596316872942</v>
      </c>
      <c r="W1165" s="13">
        <f t="shared" si="290"/>
        <v>-1.5975949325964911E-2</v>
      </c>
      <c r="X1165" s="13">
        <f t="shared" si="291"/>
        <v>-1.305060279982817E-2</v>
      </c>
      <c r="Y1165" s="13">
        <f t="shared" si="292"/>
        <v>-2.9253465261367406E-3</v>
      </c>
      <c r="AB1165" s="39"/>
      <c r="AC1165" s="39"/>
    </row>
    <row r="1166" spans="1:29">
      <c r="A1166" s="60">
        <v>1967.05</v>
      </c>
      <c r="B1166" s="61">
        <f t="shared" si="293"/>
        <v>1967</v>
      </c>
      <c r="C1166" s="61">
        <v>5</v>
      </c>
      <c r="D1166" s="59">
        <f t="shared" si="294"/>
        <v>24593</v>
      </c>
      <c r="E1166" s="26">
        <v>92.59</v>
      </c>
      <c r="F1166" s="24">
        <v>2.9</v>
      </c>
      <c r="G1166" s="26">
        <v>5.37</v>
      </c>
      <c r="H1166" s="26">
        <v>33.200000000000003</v>
      </c>
      <c r="I1166" s="24">
        <f t="shared" si="295"/>
        <v>1967.3749999999125</v>
      </c>
      <c r="J1166" s="15">
        <v>4.8499999999999996</v>
      </c>
      <c r="K1166" s="24">
        <f t="shared" si="285"/>
        <v>876.98347590361448</v>
      </c>
      <c r="L1166" s="24">
        <f t="shared" si="286"/>
        <v>27.46789156626506</v>
      </c>
      <c r="M1166" s="23">
        <f t="shared" si="296"/>
        <v>118807.3071136147</v>
      </c>
      <c r="N1166" s="24">
        <f t="shared" si="287"/>
        <v>50.862957831325303</v>
      </c>
      <c r="O1166" s="23">
        <f t="shared" si="288"/>
        <v>6890.5415185237171</v>
      </c>
      <c r="P1166" s="42">
        <f t="shared" si="282"/>
        <v>21.948477389658397</v>
      </c>
      <c r="Q1166" s="25"/>
      <c r="R1166" s="41">
        <f t="shared" si="283"/>
        <v>25.300129034292649</v>
      </c>
      <c r="S1166" s="41"/>
      <c r="T1166" s="40">
        <f t="shared" si="284"/>
        <v>1.4241698664414576E-2</v>
      </c>
      <c r="U1166" s="15">
        <f t="shared" si="289"/>
        <v>0.99078328788557335</v>
      </c>
      <c r="V1166" s="15">
        <f t="shared" si="297"/>
        <v>12.187292196675735</v>
      </c>
      <c r="W1166" s="13">
        <f t="shared" si="290"/>
        <v>-1.8103709951358016E-2</v>
      </c>
      <c r="X1166" s="13">
        <f t="shared" si="291"/>
        <v>-1.1605898470410048E-2</v>
      </c>
      <c r="Y1166" s="13">
        <f t="shared" si="292"/>
        <v>-6.4978114809479681E-3</v>
      </c>
      <c r="AB1166" s="39"/>
      <c r="AC1166" s="39"/>
    </row>
    <row r="1167" spans="1:29">
      <c r="A1167" s="60">
        <v>1967.06</v>
      </c>
      <c r="B1167" s="61">
        <f t="shared" si="293"/>
        <v>1967</v>
      </c>
      <c r="C1167" s="61">
        <v>6</v>
      </c>
      <c r="D1167" s="59">
        <f t="shared" si="294"/>
        <v>24624</v>
      </c>
      <c r="E1167" s="26">
        <v>91.43</v>
      </c>
      <c r="F1167" s="24">
        <v>2.9</v>
      </c>
      <c r="G1167" s="26">
        <v>5.33</v>
      </c>
      <c r="H1167" s="26">
        <v>33.299999999999997</v>
      </c>
      <c r="I1167" s="24">
        <f t="shared" si="295"/>
        <v>1967.4583333332457</v>
      </c>
      <c r="J1167" s="15">
        <v>5.0199999999999996</v>
      </c>
      <c r="K1167" s="24">
        <f t="shared" si="285"/>
        <v>863.39572972972996</v>
      </c>
      <c r="L1167" s="24">
        <f t="shared" si="286"/>
        <v>27.385405405405411</v>
      </c>
      <c r="M1167" s="23">
        <f t="shared" si="296"/>
        <v>117275.70317766142</v>
      </c>
      <c r="N1167" s="24">
        <f t="shared" si="287"/>
        <v>50.332486486486495</v>
      </c>
      <c r="O1167" s="23">
        <f t="shared" si="288"/>
        <v>6836.7001852448357</v>
      </c>
      <c r="P1167" s="42">
        <f t="shared" si="282"/>
        <v>21.552097609793485</v>
      </c>
      <c r="Q1167" s="25"/>
      <c r="R1167" s="41">
        <f t="shared" si="283"/>
        <v>24.835207934713083</v>
      </c>
      <c r="S1167" s="41"/>
      <c r="T1167" s="40">
        <f t="shared" si="284"/>
        <v>1.3322936774481063E-2</v>
      </c>
      <c r="U1167" s="15">
        <f t="shared" si="289"/>
        <v>0.99333424485123878</v>
      </c>
      <c r="V1167" s="15">
        <f t="shared" si="297"/>
        <v>12.038704275587987</v>
      </c>
      <c r="W1167" s="13">
        <f t="shared" si="290"/>
        <v>-1.6593517526992785E-2</v>
      </c>
      <c r="X1167" s="13">
        <f t="shared" si="291"/>
        <v>-9.1929769882308499E-3</v>
      </c>
      <c r="Y1167" s="13">
        <f t="shared" si="292"/>
        <v>-7.400540538761935E-3</v>
      </c>
      <c r="AB1167" s="39"/>
      <c r="AC1167" s="39"/>
    </row>
    <row r="1168" spans="1:29">
      <c r="A1168" s="60">
        <v>1967.07</v>
      </c>
      <c r="B1168" s="61">
        <f t="shared" si="293"/>
        <v>1967</v>
      </c>
      <c r="C1168" s="61">
        <v>7</v>
      </c>
      <c r="D1168" s="59">
        <f t="shared" si="294"/>
        <v>24654</v>
      </c>
      <c r="E1168" s="26">
        <v>93.01</v>
      </c>
      <c r="F1168" s="24">
        <v>2.9066700000000001</v>
      </c>
      <c r="G1168" s="26">
        <v>5.32</v>
      </c>
      <c r="H1168" s="26">
        <v>33.4</v>
      </c>
      <c r="I1168" s="24">
        <f t="shared" si="295"/>
        <v>1967.541666666579</v>
      </c>
      <c r="J1168" s="15">
        <v>5.16</v>
      </c>
      <c r="K1168" s="24">
        <f t="shared" si="285"/>
        <v>875.68636526946125</v>
      </c>
      <c r="L1168" s="24">
        <f t="shared" si="286"/>
        <v>27.366211023952101</v>
      </c>
      <c r="M1168" s="23">
        <f t="shared" si="296"/>
        <v>119254.91406556538</v>
      </c>
      <c r="N1168" s="24">
        <f t="shared" si="287"/>
        <v>50.087640718562888</v>
      </c>
      <c r="O1168" s="23">
        <f t="shared" si="288"/>
        <v>6821.1605507881713</v>
      </c>
      <c r="P1168" s="42">
        <f t="shared" si="282"/>
        <v>21.804196245666361</v>
      </c>
      <c r="Q1168" s="25"/>
      <c r="R1168" s="41">
        <f t="shared" si="283"/>
        <v>25.117400694974108</v>
      </c>
      <c r="S1168" s="41"/>
      <c r="T1168" s="40">
        <f t="shared" si="284"/>
        <v>1.0970175118491625E-2</v>
      </c>
      <c r="U1168" s="15">
        <f t="shared" si="289"/>
        <v>0.99505147492736934</v>
      </c>
      <c r="V1168" s="15">
        <f t="shared" si="297"/>
        <v>11.922653456445104</v>
      </c>
      <c r="W1168" s="13">
        <f t="shared" si="290"/>
        <v>-1.7466825169580424E-2</v>
      </c>
      <c r="X1168" s="13">
        <f t="shared" si="291"/>
        <v>-8.4690950527326336E-3</v>
      </c>
      <c r="Y1168" s="13">
        <f t="shared" si="292"/>
        <v>-8.9977301168477908E-3</v>
      </c>
      <c r="AB1168" s="39"/>
      <c r="AC1168" s="39"/>
    </row>
    <row r="1169" spans="1:29">
      <c r="A1169" s="60">
        <v>1967.08</v>
      </c>
      <c r="B1169" s="61">
        <f t="shared" si="293"/>
        <v>1967</v>
      </c>
      <c r="C1169" s="61">
        <v>8</v>
      </c>
      <c r="D1169" s="59">
        <f t="shared" si="294"/>
        <v>24685</v>
      </c>
      <c r="E1169" s="26">
        <v>94.49</v>
      </c>
      <c r="F1169" s="24">
        <v>2.9133300000000002</v>
      </c>
      <c r="G1169" s="26">
        <v>5.31</v>
      </c>
      <c r="H1169" s="26">
        <v>33.5</v>
      </c>
      <c r="I1169" s="24">
        <f t="shared" si="295"/>
        <v>1967.6249999999122</v>
      </c>
      <c r="J1169" s="15">
        <v>5.28</v>
      </c>
      <c r="K1169" s="24">
        <f t="shared" si="285"/>
        <v>886.96493731343287</v>
      </c>
      <c r="L1169" s="24">
        <f t="shared" si="286"/>
        <v>27.347037367164187</v>
      </c>
      <c r="M1169" s="23">
        <f t="shared" si="296"/>
        <v>121101.23437681748</v>
      </c>
      <c r="N1169" s="24">
        <f t="shared" si="287"/>
        <v>49.84425671641791</v>
      </c>
      <c r="O1169" s="23">
        <f t="shared" si="288"/>
        <v>6805.4561809810639</v>
      </c>
      <c r="P1169" s="42">
        <f t="shared" si="282"/>
        <v>22.030627049126018</v>
      </c>
      <c r="Q1169" s="25"/>
      <c r="R1169" s="41">
        <f t="shared" si="283"/>
        <v>25.369524753969277</v>
      </c>
      <c r="S1169" s="41"/>
      <c r="T1169" s="40">
        <f t="shared" si="284"/>
        <v>9.6027920021897195E-3</v>
      </c>
      <c r="U1169" s="15">
        <f t="shared" si="289"/>
        <v>1.0028599810166616</v>
      </c>
      <c r="V1169" s="15">
        <f t="shared" si="297"/>
        <v>11.828240014624244</v>
      </c>
      <c r="W1169" s="13">
        <f t="shared" si="290"/>
        <v>-2.1350205562549407E-2</v>
      </c>
      <c r="X1169" s="13">
        <f t="shared" si="291"/>
        <v>-7.8862428294715903E-3</v>
      </c>
      <c r="Y1169" s="13">
        <f t="shared" si="292"/>
        <v>-1.3463962733077817E-2</v>
      </c>
      <c r="AB1169" s="39"/>
      <c r="AC1169" s="39"/>
    </row>
    <row r="1170" spans="1:29">
      <c r="A1170" s="60">
        <v>1967.09</v>
      </c>
      <c r="B1170" s="61">
        <f t="shared" si="293"/>
        <v>1967</v>
      </c>
      <c r="C1170" s="61">
        <v>9</v>
      </c>
      <c r="D1170" s="59">
        <f t="shared" si="294"/>
        <v>24716</v>
      </c>
      <c r="E1170" s="26">
        <v>95.81</v>
      </c>
      <c r="F1170" s="24">
        <v>2.92</v>
      </c>
      <c r="G1170" s="26">
        <v>5.3</v>
      </c>
      <c r="H1170" s="26">
        <v>33.6</v>
      </c>
      <c r="I1170" s="24">
        <f t="shared" si="295"/>
        <v>1967.7083333332455</v>
      </c>
      <c r="J1170" s="15">
        <v>5.3</v>
      </c>
      <c r="K1170" s="24">
        <f t="shared" si="285"/>
        <v>896.67894642857152</v>
      </c>
      <c r="L1170" s="24">
        <f t="shared" si="286"/>
        <v>27.32807142857143</v>
      </c>
      <c r="M1170" s="23">
        <f t="shared" si="296"/>
        <v>122738.46605542736</v>
      </c>
      <c r="N1170" s="24">
        <f t="shared" si="287"/>
        <v>49.602321428571429</v>
      </c>
      <c r="O1170" s="23">
        <f t="shared" si="288"/>
        <v>6789.6239441996131</v>
      </c>
      <c r="P1170" s="42">
        <f t="shared" si="282"/>
        <v>22.219145488664793</v>
      </c>
      <c r="Q1170" s="25"/>
      <c r="R1170" s="41">
        <f t="shared" si="283"/>
        <v>25.577428710702129</v>
      </c>
      <c r="S1170" s="41"/>
      <c r="T1170" s="40">
        <f t="shared" si="284"/>
        <v>9.3208473238869244E-3</v>
      </c>
      <c r="U1170" s="15">
        <f t="shared" si="289"/>
        <v>0.99066932403217856</v>
      </c>
      <c r="V1170" s="15">
        <f t="shared" si="297"/>
        <v>11.826764781060733</v>
      </c>
      <c r="W1170" s="13">
        <f t="shared" si="290"/>
        <v>-2.4132878792964885E-2</v>
      </c>
      <c r="X1170" s="13">
        <f t="shared" si="291"/>
        <v>-7.1723420467514343E-3</v>
      </c>
      <c r="Y1170" s="13">
        <f t="shared" si="292"/>
        <v>-1.696053674621345E-2</v>
      </c>
      <c r="AB1170" s="39"/>
      <c r="AC1170" s="39"/>
    </row>
    <row r="1171" spans="1:29">
      <c r="A1171" s="60">
        <v>1967.1</v>
      </c>
      <c r="B1171" s="61">
        <f t="shared" si="293"/>
        <v>1967</v>
      </c>
      <c r="C1171" s="61">
        <v>10</v>
      </c>
      <c r="D1171" s="59">
        <f t="shared" si="294"/>
        <v>24746</v>
      </c>
      <c r="E1171" s="26">
        <v>95.66</v>
      </c>
      <c r="F1171" s="24">
        <v>2.92</v>
      </c>
      <c r="G1171" s="26">
        <v>5.31</v>
      </c>
      <c r="H1171" s="26">
        <v>33.700000000000003</v>
      </c>
      <c r="I1171" s="24">
        <f t="shared" si="295"/>
        <v>1967.7916666665787</v>
      </c>
      <c r="J1171" s="15">
        <v>5.48</v>
      </c>
      <c r="K1171" s="24">
        <f t="shared" si="285"/>
        <v>892.61850445103858</v>
      </c>
      <c r="L1171" s="24">
        <f t="shared" si="286"/>
        <v>27.246979228486648</v>
      </c>
      <c r="M1171" s="23">
        <f t="shared" si="296"/>
        <v>122493.46786764186</v>
      </c>
      <c r="N1171" s="24">
        <f t="shared" si="287"/>
        <v>49.54844510385756</v>
      </c>
      <c r="O1171" s="23">
        <f t="shared" si="288"/>
        <v>6799.501509274286</v>
      </c>
      <c r="P1171" s="42">
        <f t="shared" si="282"/>
        <v>22.068199194183887</v>
      </c>
      <c r="Q1171" s="25"/>
      <c r="R1171" s="41">
        <f t="shared" si="283"/>
        <v>25.395023055830507</v>
      </c>
      <c r="S1171" s="41"/>
      <c r="T1171" s="40">
        <f t="shared" si="284"/>
        <v>8.1310570335601795E-3</v>
      </c>
      <c r="U1171" s="15">
        <f t="shared" si="289"/>
        <v>0.98419589994287426</v>
      </c>
      <c r="V1171" s="15">
        <f t="shared" si="297"/>
        <v>11.681646266775607</v>
      </c>
      <c r="W1171" s="13">
        <f t="shared" si="290"/>
        <v>-2.6416414101271157E-2</v>
      </c>
      <c r="X1171" s="13">
        <f t="shared" si="291"/>
        <v>-6.9106636236335728E-3</v>
      </c>
      <c r="Y1171" s="13">
        <f t="shared" si="292"/>
        <v>-1.9505750477637585E-2</v>
      </c>
      <c r="AB1171" s="39"/>
      <c r="AC1171" s="39"/>
    </row>
    <row r="1172" spans="1:29">
      <c r="A1172" s="60">
        <v>1967.11</v>
      </c>
      <c r="B1172" s="61">
        <f t="shared" si="293"/>
        <v>1967</v>
      </c>
      <c r="C1172" s="61">
        <v>11</v>
      </c>
      <c r="D1172" s="59">
        <f t="shared" si="294"/>
        <v>24777</v>
      </c>
      <c r="E1172" s="26">
        <v>92.66</v>
      </c>
      <c r="F1172" s="24">
        <v>2.92</v>
      </c>
      <c r="G1172" s="26">
        <v>5.32</v>
      </c>
      <c r="H1172" s="26">
        <v>33.799999999999997</v>
      </c>
      <c r="I1172" s="24">
        <f t="shared" si="295"/>
        <v>1967.874999999912</v>
      </c>
      <c r="J1172" s="15">
        <v>5.75</v>
      </c>
      <c r="K1172" s="24">
        <f t="shared" si="285"/>
        <v>862.06697041420125</v>
      </c>
      <c r="L1172" s="24">
        <f t="shared" si="286"/>
        <v>27.166366863905331</v>
      </c>
      <c r="M1172" s="23">
        <f t="shared" si="296"/>
        <v>118611.56894326788</v>
      </c>
      <c r="N1172" s="24">
        <f t="shared" si="287"/>
        <v>49.494887573964512</v>
      </c>
      <c r="O1172" s="23">
        <f t="shared" si="288"/>
        <v>6809.9886334792282</v>
      </c>
      <c r="P1172" s="42">
        <f t="shared" si="282"/>
        <v>21.26310296833628</v>
      </c>
      <c r="Q1172" s="25"/>
      <c r="R1172" s="41">
        <f t="shared" si="283"/>
        <v>24.462965360562389</v>
      </c>
      <c r="S1172" s="41"/>
      <c r="T1172" s="40">
        <f t="shared" si="284"/>
        <v>7.0893778261975696E-3</v>
      </c>
      <c r="U1172" s="15">
        <f t="shared" si="289"/>
        <v>1.0085725527060585</v>
      </c>
      <c r="V1172" s="15">
        <f t="shared" si="297"/>
        <v>11.463013483537786</v>
      </c>
      <c r="W1172" s="13">
        <f t="shared" si="290"/>
        <v>-2.279195981652804E-2</v>
      </c>
      <c r="X1172" s="13">
        <f t="shared" si="291"/>
        <v>-5.307967461709362E-3</v>
      </c>
      <c r="Y1172" s="13">
        <f t="shared" si="292"/>
        <v>-1.7483992354818678E-2</v>
      </c>
      <c r="AB1172" s="39"/>
      <c r="AC1172" s="39"/>
    </row>
    <row r="1173" spans="1:29">
      <c r="A1173" s="60">
        <v>1967.12</v>
      </c>
      <c r="B1173" s="61">
        <f t="shared" si="293"/>
        <v>1967</v>
      </c>
      <c r="C1173" s="61">
        <v>12</v>
      </c>
      <c r="D1173" s="59">
        <f t="shared" si="294"/>
        <v>24807</v>
      </c>
      <c r="E1173" s="26">
        <v>95.3</v>
      </c>
      <c r="F1173" s="24">
        <v>2.92</v>
      </c>
      <c r="G1173" s="26">
        <v>5.33</v>
      </c>
      <c r="H1173" s="26">
        <v>33.9</v>
      </c>
      <c r="I1173" s="24">
        <f t="shared" si="295"/>
        <v>1967.9583333332453</v>
      </c>
      <c r="J1173" s="15">
        <v>5.7</v>
      </c>
      <c r="K1173" s="24">
        <f t="shared" si="285"/>
        <v>884.01292035398251</v>
      </c>
      <c r="L1173" s="24">
        <f t="shared" si="286"/>
        <v>27.086230088495579</v>
      </c>
      <c r="M1173" s="23">
        <f t="shared" si="296"/>
        <v>121941.67206378464</v>
      </c>
      <c r="N1173" s="24">
        <f t="shared" si="287"/>
        <v>49.441646017699121</v>
      </c>
      <c r="O1173" s="23">
        <f t="shared" si="288"/>
        <v>6820.032655823421</v>
      </c>
      <c r="P1173" s="42">
        <f t="shared" si="282"/>
        <v>21.751597808723634</v>
      </c>
      <c r="Q1173" s="25"/>
      <c r="R1173" s="41">
        <f t="shared" si="283"/>
        <v>25.018284016206444</v>
      </c>
      <c r="S1173" s="41"/>
      <c r="T1173" s="40">
        <f t="shared" si="284"/>
        <v>6.8338405886379169E-3</v>
      </c>
      <c r="U1173" s="15">
        <f t="shared" si="289"/>
        <v>1.0177042180566567</v>
      </c>
      <c r="V1173" s="15">
        <f t="shared" si="297"/>
        <v>11.527176697725478</v>
      </c>
      <c r="W1173" s="13">
        <f t="shared" si="290"/>
        <v>-2.5881512493090231E-2</v>
      </c>
      <c r="X1173" s="13">
        <f t="shared" si="291"/>
        <v>-6.3128452528026235E-3</v>
      </c>
      <c r="Y1173" s="13">
        <f t="shared" si="292"/>
        <v>-1.9568667240287607E-2</v>
      </c>
      <c r="AB1173" s="39"/>
      <c r="AC1173" s="39"/>
    </row>
    <row r="1174" spans="1:29">
      <c r="A1174" s="60">
        <v>1968.01</v>
      </c>
      <c r="B1174" s="61">
        <f t="shared" si="293"/>
        <v>1968</v>
      </c>
      <c r="C1174" s="61">
        <v>1</v>
      </c>
      <c r="D1174" s="59">
        <f t="shared" si="294"/>
        <v>24838</v>
      </c>
      <c r="E1174" s="26">
        <v>95.04</v>
      </c>
      <c r="F1174" s="24">
        <v>2.93</v>
      </c>
      <c r="G1174" s="26">
        <v>5.3666700000000001</v>
      </c>
      <c r="H1174" s="26">
        <v>34.1</v>
      </c>
      <c r="I1174" s="24">
        <f t="shared" si="295"/>
        <v>1968.0416666665785</v>
      </c>
      <c r="J1174" s="15">
        <v>5.53</v>
      </c>
      <c r="K1174" s="24">
        <f t="shared" si="285"/>
        <v>876.43045161290343</v>
      </c>
      <c r="L1174" s="24">
        <f t="shared" si="286"/>
        <v>27.019583577712613</v>
      </c>
      <c r="M1174" s="23">
        <f t="shared" si="296"/>
        <v>121206.33083173892</v>
      </c>
      <c r="N1174" s="24">
        <f t="shared" si="287"/>
        <v>49.489825460410557</v>
      </c>
      <c r="O1174" s="23">
        <f t="shared" si="288"/>
        <v>6844.2169558582509</v>
      </c>
      <c r="P1174" s="42">
        <f t="shared" si="282"/>
        <v>21.511535896332184</v>
      </c>
      <c r="Q1174" s="25"/>
      <c r="R1174" s="41">
        <f t="shared" si="283"/>
        <v>24.736682989926909</v>
      </c>
      <c r="S1174" s="41"/>
      <c r="T1174" s="40">
        <f t="shared" si="284"/>
        <v>8.9313505399880866E-3</v>
      </c>
      <c r="U1174" s="15">
        <f t="shared" si="289"/>
        <v>1.0023253980989233</v>
      </c>
      <c r="V1174" s="15">
        <f t="shared" si="297"/>
        <v>11.662451324993288</v>
      </c>
      <c r="W1174" s="13">
        <f t="shared" si="290"/>
        <v>-2.9267866978391677E-2</v>
      </c>
      <c r="X1174" s="13">
        <f t="shared" si="291"/>
        <v>-9.3120270743408673E-3</v>
      </c>
      <c r="Y1174" s="13">
        <f t="shared" si="292"/>
        <v>-1.9955839904050809E-2</v>
      </c>
      <c r="AB1174" s="39"/>
      <c r="AC1174" s="39"/>
    </row>
    <row r="1175" spans="1:29">
      <c r="A1175" s="60">
        <v>1968.02</v>
      </c>
      <c r="B1175" s="61">
        <f t="shared" si="293"/>
        <v>1968</v>
      </c>
      <c r="C1175" s="61">
        <v>2</v>
      </c>
      <c r="D1175" s="59">
        <f t="shared" si="294"/>
        <v>24869</v>
      </c>
      <c r="E1175" s="26">
        <v>90.75</v>
      </c>
      <c r="F1175" s="24">
        <v>2.94</v>
      </c>
      <c r="G1175" s="26">
        <v>5.4033300000000004</v>
      </c>
      <c r="H1175" s="26">
        <v>34.200000000000003</v>
      </c>
      <c r="I1175" s="24">
        <f t="shared" si="295"/>
        <v>1968.1249999999118</v>
      </c>
      <c r="J1175" s="15">
        <v>5.56</v>
      </c>
      <c r="K1175" s="24">
        <f t="shared" si="285"/>
        <v>834.42236842105262</v>
      </c>
      <c r="L1175" s="24">
        <f t="shared" si="286"/>
        <v>27.032526315789472</v>
      </c>
      <c r="M1175" s="23">
        <f t="shared" si="296"/>
        <v>115708.34426273029</v>
      </c>
      <c r="N1175" s="24">
        <f t="shared" si="287"/>
        <v>49.682197421052635</v>
      </c>
      <c r="O1175" s="23">
        <f t="shared" si="288"/>
        <v>6889.3704441337577</v>
      </c>
      <c r="P1175" s="42">
        <f t="shared" si="282"/>
        <v>20.424992376214224</v>
      </c>
      <c r="Q1175" s="25"/>
      <c r="R1175" s="41">
        <f t="shared" si="283"/>
        <v>23.486290074730885</v>
      </c>
      <c r="S1175" s="41"/>
      <c r="T1175" s="40">
        <f t="shared" si="284"/>
        <v>1.1402357531354157E-2</v>
      </c>
      <c r="U1175" s="15">
        <f t="shared" si="289"/>
        <v>0.99104669427467706</v>
      </c>
      <c r="V1175" s="15">
        <f t="shared" si="297"/>
        <v>11.655391134480777</v>
      </c>
      <c r="W1175" s="13">
        <f t="shared" si="290"/>
        <v>-2.632063769226145E-2</v>
      </c>
      <c r="X1175" s="13">
        <f t="shared" si="291"/>
        <v>-9.7000904770658813E-3</v>
      </c>
      <c r="Y1175" s="13">
        <f t="shared" si="292"/>
        <v>-1.6620547215195569E-2</v>
      </c>
      <c r="AB1175" s="39"/>
      <c r="AC1175" s="39"/>
    </row>
    <row r="1176" spans="1:29">
      <c r="A1176" s="60">
        <v>1968.03</v>
      </c>
      <c r="B1176" s="61">
        <f t="shared" si="293"/>
        <v>1968</v>
      </c>
      <c r="C1176" s="61">
        <v>3</v>
      </c>
      <c r="D1176" s="59">
        <f t="shared" si="294"/>
        <v>24898</v>
      </c>
      <c r="E1176" s="26">
        <v>89.09</v>
      </c>
      <c r="F1176" s="24">
        <v>2.95</v>
      </c>
      <c r="G1176" s="26">
        <v>5.44</v>
      </c>
      <c r="H1176" s="26">
        <v>34.299999999999997</v>
      </c>
      <c r="I1176" s="24">
        <f t="shared" si="295"/>
        <v>1968.208333333245</v>
      </c>
      <c r="J1176" s="15">
        <v>5.74</v>
      </c>
      <c r="K1176" s="24">
        <f t="shared" si="285"/>
        <v>816.77088629737625</v>
      </c>
      <c r="L1176" s="24">
        <f t="shared" si="286"/>
        <v>27.045393586005837</v>
      </c>
      <c r="M1176" s="23">
        <f t="shared" si="296"/>
        <v>113573.16385319234</v>
      </c>
      <c r="N1176" s="24">
        <f t="shared" si="287"/>
        <v>49.873539358600596</v>
      </c>
      <c r="O1176" s="23">
        <f t="shared" si="288"/>
        <v>6934.9872192318589</v>
      </c>
      <c r="P1176" s="42">
        <f t="shared" si="282"/>
        <v>19.9347113082957</v>
      </c>
      <c r="Q1176" s="25"/>
      <c r="R1176" s="41">
        <f t="shared" si="283"/>
        <v>22.923790260635627</v>
      </c>
      <c r="S1176" s="41"/>
      <c r="T1176" s="40">
        <f t="shared" si="284"/>
        <v>1.0394369323284226E-2</v>
      </c>
      <c r="U1176" s="15">
        <f t="shared" si="289"/>
        <v>1.0123656295663206</v>
      </c>
      <c r="V1176" s="15">
        <f t="shared" si="297"/>
        <v>11.517360362018948</v>
      </c>
      <c r="W1176" s="13">
        <f t="shared" si="290"/>
        <v>-2.5014894991435832E-2</v>
      </c>
      <c r="X1176" s="13">
        <f t="shared" si="291"/>
        <v>-8.7105434123138092E-3</v>
      </c>
      <c r="Y1176" s="13">
        <f t="shared" si="292"/>
        <v>-1.6304351579122023E-2</v>
      </c>
      <c r="AB1176" s="39"/>
      <c r="AC1176" s="39"/>
    </row>
    <row r="1177" spans="1:29">
      <c r="A1177" s="60">
        <v>1968.04</v>
      </c>
      <c r="B1177" s="61">
        <f t="shared" si="293"/>
        <v>1968</v>
      </c>
      <c r="C1177" s="61">
        <v>4</v>
      </c>
      <c r="D1177" s="59">
        <f t="shared" si="294"/>
        <v>24929</v>
      </c>
      <c r="E1177" s="26">
        <v>95.67</v>
      </c>
      <c r="F1177" s="24">
        <v>2.96333</v>
      </c>
      <c r="G1177" s="26">
        <v>5.4833299999999996</v>
      </c>
      <c r="H1177" s="26">
        <v>34.4</v>
      </c>
      <c r="I1177" s="24">
        <f t="shared" si="295"/>
        <v>1968.2916666665783</v>
      </c>
      <c r="J1177" s="15">
        <v>5.64</v>
      </c>
      <c r="K1177" s="24">
        <f t="shared" si="285"/>
        <v>874.54616860465137</v>
      </c>
      <c r="L1177" s="24">
        <f t="shared" si="286"/>
        <v>27.088626505813956</v>
      </c>
      <c r="M1177" s="23">
        <f t="shared" si="296"/>
        <v>121920.79246801148</v>
      </c>
      <c r="N1177" s="24">
        <f t="shared" si="287"/>
        <v>50.124649761627907</v>
      </c>
      <c r="O1177" s="23">
        <f t="shared" si="288"/>
        <v>6987.895254140496</v>
      </c>
      <c r="P1177" s="42">
        <f t="shared" si="282"/>
        <v>21.277356015671746</v>
      </c>
      <c r="Q1177" s="25"/>
      <c r="R1177" s="41">
        <f t="shared" si="283"/>
        <v>24.465807304987653</v>
      </c>
      <c r="S1177" s="41"/>
      <c r="T1177" s="40">
        <f t="shared" si="284"/>
        <v>8.1724569389255916E-3</v>
      </c>
      <c r="U1177" s="15">
        <f t="shared" si="289"/>
        <v>0.98744069838917836</v>
      </c>
      <c r="V1177" s="15">
        <f t="shared" si="297"/>
        <v>11.625885065192623</v>
      </c>
      <c r="W1177" s="13">
        <f t="shared" si="290"/>
        <v>-2.8088777735389869E-2</v>
      </c>
      <c r="X1177" s="13">
        <f t="shared" si="291"/>
        <v>-1.0493246848304993E-2</v>
      </c>
      <c r="Y1177" s="13">
        <f t="shared" si="292"/>
        <v>-1.7595530887084876E-2</v>
      </c>
      <c r="AB1177" s="39"/>
      <c r="AC1177" s="39"/>
    </row>
    <row r="1178" spans="1:29">
      <c r="A1178" s="60">
        <v>1968.05</v>
      </c>
      <c r="B1178" s="61">
        <f t="shared" si="293"/>
        <v>1968</v>
      </c>
      <c r="C1178" s="61">
        <v>5</v>
      </c>
      <c r="D1178" s="59">
        <f t="shared" si="294"/>
        <v>24959</v>
      </c>
      <c r="E1178" s="26">
        <v>97.87</v>
      </c>
      <c r="F1178" s="24">
        <v>2.9766699999999999</v>
      </c>
      <c r="G1178" s="26">
        <v>5.5266700000000002</v>
      </c>
      <c r="H1178" s="26">
        <v>34.5</v>
      </c>
      <c r="I1178" s="24">
        <f t="shared" si="295"/>
        <v>1968.3749999999116</v>
      </c>
      <c r="J1178" s="15">
        <v>5.87</v>
      </c>
      <c r="K1178" s="24">
        <f t="shared" si="285"/>
        <v>892.06377391304363</v>
      </c>
      <c r="L1178" s="24">
        <f t="shared" si="286"/>
        <v>27.131699947826089</v>
      </c>
      <c r="M1178" s="23">
        <f t="shared" si="296"/>
        <v>124678.13138404465</v>
      </c>
      <c r="N1178" s="24">
        <f t="shared" si="287"/>
        <v>50.374395600000007</v>
      </c>
      <c r="O1178" s="23">
        <f t="shared" si="288"/>
        <v>7040.5117847783586</v>
      </c>
      <c r="P1178" s="42">
        <f t="shared" si="282"/>
        <v>21.630227142779891</v>
      </c>
      <c r="Q1178" s="25"/>
      <c r="R1178" s="41">
        <f t="shared" si="283"/>
        <v>24.869313748785789</v>
      </c>
      <c r="S1178" s="41"/>
      <c r="T1178" s="40">
        <f t="shared" si="284"/>
        <v>5.4011560832052663E-3</v>
      </c>
      <c r="U1178" s="15">
        <f t="shared" si="289"/>
        <v>1.0162240888211822</v>
      </c>
      <c r="V1178" s="15">
        <f t="shared" si="297"/>
        <v>11.44659707666419</v>
      </c>
      <c r="W1178" s="13">
        <f t="shared" si="290"/>
        <v>-2.5957646492055564E-2</v>
      </c>
      <c r="X1178" s="13">
        <f t="shared" si="291"/>
        <v>-1.0541948226916231E-2</v>
      </c>
      <c r="Y1178" s="13">
        <f t="shared" si="292"/>
        <v>-1.5415698265139333E-2</v>
      </c>
      <c r="AB1178" s="39"/>
      <c r="AC1178" s="39"/>
    </row>
    <row r="1179" spans="1:29">
      <c r="A1179" s="60">
        <v>1968.06</v>
      </c>
      <c r="B1179" s="61">
        <f t="shared" si="293"/>
        <v>1968</v>
      </c>
      <c r="C1179" s="61">
        <v>6</v>
      </c>
      <c r="D1179" s="59">
        <f t="shared" si="294"/>
        <v>24990</v>
      </c>
      <c r="E1179" s="26">
        <v>100.5</v>
      </c>
      <c r="F1179" s="24">
        <v>2.99</v>
      </c>
      <c r="G1179" s="26">
        <v>5.57</v>
      </c>
      <c r="H1179" s="26">
        <v>34.700000000000003</v>
      </c>
      <c r="I1179" s="24">
        <f t="shared" si="295"/>
        <v>1968.4583333332448</v>
      </c>
      <c r="J1179" s="15">
        <v>5.72</v>
      </c>
      <c r="K1179" s="24">
        <f t="shared" si="285"/>
        <v>910.7559077809799</v>
      </c>
      <c r="L1179" s="24">
        <f t="shared" si="286"/>
        <v>27.09612103746398</v>
      </c>
      <c r="M1179" s="23">
        <f t="shared" si="296"/>
        <v>127606.20096476827</v>
      </c>
      <c r="N1179" s="24">
        <f t="shared" si="287"/>
        <v>50.476720461095105</v>
      </c>
      <c r="O1179" s="23">
        <f t="shared" si="288"/>
        <v>7072.3038743657635</v>
      </c>
      <c r="P1179" s="42">
        <f t="shared" si="282"/>
        <v>22.004623431346541</v>
      </c>
      <c r="Q1179" s="25"/>
      <c r="R1179" s="41">
        <f t="shared" si="283"/>
        <v>25.296903018034911</v>
      </c>
      <c r="S1179" s="41"/>
      <c r="T1179" s="40">
        <f t="shared" si="284"/>
        <v>6.7030870496969444E-3</v>
      </c>
      <c r="U1179" s="15">
        <f t="shared" si="289"/>
        <v>1.0215537495838729</v>
      </c>
      <c r="V1179" s="15">
        <f t="shared" si="297"/>
        <v>11.565262683273817</v>
      </c>
      <c r="W1179" s="13">
        <f t="shared" si="290"/>
        <v>-2.8609620524990831E-2</v>
      </c>
      <c r="X1179" s="13">
        <f t="shared" si="291"/>
        <v>-1.2668593559625685E-2</v>
      </c>
      <c r="Y1179" s="13">
        <f t="shared" si="292"/>
        <v>-1.5941026965365146E-2</v>
      </c>
      <c r="AB1179" s="39"/>
      <c r="AC1179" s="39"/>
    </row>
    <row r="1180" spans="1:29">
      <c r="A1180" s="60">
        <v>1968.07</v>
      </c>
      <c r="B1180" s="61">
        <f t="shared" si="293"/>
        <v>1968</v>
      </c>
      <c r="C1180" s="61">
        <v>7</v>
      </c>
      <c r="D1180" s="59">
        <f t="shared" si="294"/>
        <v>25020</v>
      </c>
      <c r="E1180" s="26">
        <v>100.3</v>
      </c>
      <c r="F1180" s="24">
        <v>3.0033300000000001</v>
      </c>
      <c r="G1180" s="26">
        <v>5.6</v>
      </c>
      <c r="H1180" s="26">
        <v>34.9</v>
      </c>
      <c r="I1180" s="24">
        <f t="shared" si="295"/>
        <v>1968.5416666665781</v>
      </c>
      <c r="J1180" s="15">
        <v>5.5</v>
      </c>
      <c r="K1180" s="24">
        <f t="shared" si="285"/>
        <v>903.73461318051591</v>
      </c>
      <c r="L1180" s="24">
        <f t="shared" si="286"/>
        <v>27.06094990830946</v>
      </c>
      <c r="M1180" s="23">
        <f t="shared" si="296"/>
        <v>126938.40552115331</v>
      </c>
      <c r="N1180" s="24">
        <f t="shared" si="287"/>
        <v>50.45776504297995</v>
      </c>
      <c r="O1180" s="23">
        <f t="shared" si="288"/>
        <v>7087.2888426566151</v>
      </c>
      <c r="P1180" s="42">
        <f t="shared" si="282"/>
        <v>21.753537415670952</v>
      </c>
      <c r="Q1180" s="25"/>
      <c r="R1180" s="41">
        <f t="shared" si="283"/>
        <v>25.006714675274814</v>
      </c>
      <c r="S1180" s="41"/>
      <c r="T1180" s="40">
        <f t="shared" si="284"/>
        <v>9.6611769330873024E-3</v>
      </c>
      <c r="U1180" s="15">
        <f t="shared" si="289"/>
        <v>1.0107099146729044</v>
      </c>
      <c r="V1180" s="15">
        <f t="shared" si="297"/>
        <v>11.746832373295765</v>
      </c>
      <c r="W1180" s="13">
        <f t="shared" si="290"/>
        <v>-2.889946510850061E-2</v>
      </c>
      <c r="X1180" s="13">
        <f t="shared" si="291"/>
        <v>-1.5443154806242365E-2</v>
      </c>
      <c r="Y1180" s="13">
        <f t="shared" si="292"/>
        <v>-1.3456310302258245E-2</v>
      </c>
      <c r="AB1180" s="39"/>
      <c r="AC1180" s="39"/>
    </row>
    <row r="1181" spans="1:29">
      <c r="A1181" s="60">
        <v>1968.08</v>
      </c>
      <c r="B1181" s="61">
        <f t="shared" si="293"/>
        <v>1968</v>
      </c>
      <c r="C1181" s="61">
        <v>8</v>
      </c>
      <c r="D1181" s="59">
        <f t="shared" si="294"/>
        <v>25051</v>
      </c>
      <c r="E1181" s="26">
        <v>98.11</v>
      </c>
      <c r="F1181" s="24">
        <v>3.01667</v>
      </c>
      <c r="G1181" s="26">
        <v>5.63</v>
      </c>
      <c r="H1181" s="26">
        <v>35</v>
      </c>
      <c r="I1181" s="24">
        <f t="shared" si="295"/>
        <v>1968.6249999999113</v>
      </c>
      <c r="J1181" s="15">
        <v>5.42</v>
      </c>
      <c r="K1181" s="24">
        <f t="shared" si="285"/>
        <v>881.47630285714297</v>
      </c>
      <c r="L1181" s="24">
        <f t="shared" si="286"/>
        <v>27.103487091428576</v>
      </c>
      <c r="M1181" s="23">
        <f t="shared" si="296"/>
        <v>124129.25307153242</v>
      </c>
      <c r="N1181" s="24">
        <f t="shared" si="287"/>
        <v>50.583137142857147</v>
      </c>
      <c r="O1181" s="23">
        <f t="shared" si="288"/>
        <v>7123.1036060822289</v>
      </c>
      <c r="P1181" s="42">
        <f t="shared" si="282"/>
        <v>21.13776679361786</v>
      </c>
      <c r="Q1181" s="25"/>
      <c r="R1181" s="41">
        <f t="shared" si="283"/>
        <v>24.299558060393473</v>
      </c>
      <c r="S1181" s="41"/>
      <c r="T1181" s="40">
        <f t="shared" si="284"/>
        <v>1.2443883796378653E-2</v>
      </c>
      <c r="U1181" s="15">
        <f t="shared" si="289"/>
        <v>1.0014589299656875</v>
      </c>
      <c r="V1181" s="15">
        <f t="shared" si="297"/>
        <v>11.838718117274414</v>
      </c>
      <c r="W1181" s="13">
        <f t="shared" si="290"/>
        <v>-2.0259953645670903E-2</v>
      </c>
      <c r="X1181" s="13">
        <f t="shared" si="291"/>
        <v>-1.4454547241377402E-2</v>
      </c>
      <c r="Y1181" s="13">
        <f t="shared" si="292"/>
        <v>-5.8054064042935005E-3</v>
      </c>
      <c r="AB1181" s="39"/>
      <c r="AC1181" s="39"/>
    </row>
    <row r="1182" spans="1:29">
      <c r="A1182" s="60">
        <v>1968.09</v>
      </c>
      <c r="B1182" s="61">
        <f t="shared" si="293"/>
        <v>1968</v>
      </c>
      <c r="C1182" s="61">
        <v>9</v>
      </c>
      <c r="D1182" s="59">
        <f t="shared" si="294"/>
        <v>25082</v>
      </c>
      <c r="E1182" s="26">
        <v>101.3</v>
      </c>
      <c r="F1182" s="24">
        <v>3.03</v>
      </c>
      <c r="G1182" s="26">
        <v>5.66</v>
      </c>
      <c r="H1182" s="26">
        <v>35.1</v>
      </c>
      <c r="I1182" s="24">
        <f t="shared" si="295"/>
        <v>1968.7083333332446</v>
      </c>
      <c r="J1182" s="15">
        <v>5.46</v>
      </c>
      <c r="K1182" s="24">
        <f t="shared" si="285"/>
        <v>907.54410256410256</v>
      </c>
      <c r="L1182" s="24">
        <f t="shared" si="286"/>
        <v>27.145692307692308</v>
      </c>
      <c r="M1182" s="23">
        <f t="shared" si="296"/>
        <v>128118.66761540633</v>
      </c>
      <c r="N1182" s="24">
        <f t="shared" si="287"/>
        <v>50.707794871794874</v>
      </c>
      <c r="O1182" s="23">
        <f t="shared" si="288"/>
        <v>7158.4566505745297</v>
      </c>
      <c r="P1182" s="42">
        <f t="shared" si="282"/>
        <v>21.680275633292926</v>
      </c>
      <c r="Q1182" s="25"/>
      <c r="R1182" s="41">
        <f t="shared" si="283"/>
        <v>24.922460342186493</v>
      </c>
      <c r="S1182" s="41"/>
      <c r="T1182" s="40">
        <f t="shared" si="284"/>
        <v>1.1150936161089038E-2</v>
      </c>
      <c r="U1182" s="15">
        <f t="shared" si="289"/>
        <v>0.99542652120307873</v>
      </c>
      <c r="V1182" s="15">
        <f t="shared" si="297"/>
        <v>11.822212228666272</v>
      </c>
      <c r="W1182" s="13">
        <f t="shared" si="290"/>
        <v>-2.3698916981740425E-2</v>
      </c>
      <c r="X1182" s="13">
        <f t="shared" si="291"/>
        <v>-1.4438237545495558E-2</v>
      </c>
      <c r="Y1182" s="13">
        <f t="shared" si="292"/>
        <v>-9.2606794362448674E-3</v>
      </c>
      <c r="AB1182" s="39"/>
      <c r="AC1182" s="39"/>
    </row>
    <row r="1183" spans="1:29">
      <c r="A1183" s="60">
        <v>1968.1</v>
      </c>
      <c r="B1183" s="61">
        <f t="shared" si="293"/>
        <v>1968</v>
      </c>
      <c r="C1183" s="61">
        <v>10</v>
      </c>
      <c r="D1183" s="59">
        <f t="shared" si="294"/>
        <v>25112</v>
      </c>
      <c r="E1183" s="26">
        <v>103.8</v>
      </c>
      <c r="F1183" s="24">
        <v>3.0433300000000001</v>
      </c>
      <c r="G1183" s="26">
        <v>5.6933299999999996</v>
      </c>
      <c r="H1183" s="26">
        <v>35.299999999999997</v>
      </c>
      <c r="I1183" s="24">
        <f t="shared" si="295"/>
        <v>1968.7916666665778</v>
      </c>
      <c r="J1183" s="15">
        <v>5.58</v>
      </c>
      <c r="K1183" s="24">
        <f t="shared" si="285"/>
        <v>924.67274787535428</v>
      </c>
      <c r="L1183" s="24">
        <f t="shared" si="286"/>
        <v>27.110638861189809</v>
      </c>
      <c r="M1183" s="23">
        <f t="shared" si="296"/>
        <v>130855.66678978034</v>
      </c>
      <c r="N1183" s="24">
        <f t="shared" si="287"/>
        <v>50.717409399433436</v>
      </c>
      <c r="O1183" s="23">
        <f t="shared" si="288"/>
        <v>7177.3072582298664</v>
      </c>
      <c r="P1183" s="42">
        <f t="shared" si="282"/>
        <v>22.004606927956882</v>
      </c>
      <c r="Q1183" s="25"/>
      <c r="R1183" s="41">
        <f t="shared" si="283"/>
        <v>25.293645118119233</v>
      </c>
      <c r="S1183" s="41"/>
      <c r="T1183" s="40">
        <f t="shared" si="284"/>
        <v>9.8505894892879503E-3</v>
      </c>
      <c r="U1183" s="15">
        <f t="shared" si="289"/>
        <v>0.99557587350545962</v>
      </c>
      <c r="V1183" s="15">
        <f t="shared" si="297"/>
        <v>11.70146855719185</v>
      </c>
      <c r="W1183" s="13">
        <f t="shared" si="290"/>
        <v>-2.9367712362797227E-2</v>
      </c>
      <c r="X1183" s="13">
        <f t="shared" si="291"/>
        <v>-1.5063763787013462E-2</v>
      </c>
      <c r="Y1183" s="13">
        <f t="shared" si="292"/>
        <v>-1.4303948575783765E-2</v>
      </c>
      <c r="AB1183" s="39"/>
      <c r="AC1183" s="39"/>
    </row>
    <row r="1184" spans="1:29">
      <c r="A1184" s="60">
        <v>1968.11</v>
      </c>
      <c r="B1184" s="61">
        <f t="shared" si="293"/>
        <v>1968</v>
      </c>
      <c r="C1184" s="61">
        <v>11</v>
      </c>
      <c r="D1184" s="59">
        <f t="shared" si="294"/>
        <v>25143</v>
      </c>
      <c r="E1184" s="26">
        <v>105.4</v>
      </c>
      <c r="F1184" s="24">
        <v>3.05667</v>
      </c>
      <c r="G1184" s="26">
        <v>5.7266700000000004</v>
      </c>
      <c r="H1184" s="26">
        <v>35.4</v>
      </c>
      <c r="I1184" s="24">
        <f t="shared" si="295"/>
        <v>1968.8749999999111</v>
      </c>
      <c r="J1184" s="15">
        <v>5.7</v>
      </c>
      <c r="K1184" s="24">
        <f t="shared" si="285"/>
        <v>936.27355932203398</v>
      </c>
      <c r="L1184" s="24">
        <f t="shared" si="286"/>
        <v>27.152555033898309</v>
      </c>
      <c r="M1184" s="23">
        <f t="shared" si="296"/>
        <v>132817.57247929054</v>
      </c>
      <c r="N1184" s="24">
        <f t="shared" si="287"/>
        <v>50.870300796610181</v>
      </c>
      <c r="O1184" s="23">
        <f t="shared" si="288"/>
        <v>7216.3416298859465</v>
      </c>
      <c r="P1184" s="42">
        <f t="shared" si="282"/>
        <v>22.195529227158151</v>
      </c>
      <c r="Q1184" s="25"/>
      <c r="R1184" s="41">
        <f t="shared" si="283"/>
        <v>25.511036361496654</v>
      </c>
      <c r="S1184" s="41"/>
      <c r="T1184" s="40">
        <f t="shared" si="284"/>
        <v>8.1958793247940698E-3</v>
      </c>
      <c r="U1184" s="15">
        <f t="shared" si="289"/>
        <v>0.98016407937857886</v>
      </c>
      <c r="V1184" s="15">
        <f t="shared" si="297"/>
        <v>11.61679102368192</v>
      </c>
      <c r="W1184" s="13">
        <f t="shared" si="290"/>
        <v>-3.664322817288268E-2</v>
      </c>
      <c r="X1184" s="13">
        <f t="shared" si="291"/>
        <v>-1.5184124813503619E-2</v>
      </c>
      <c r="Y1184" s="13">
        <f t="shared" si="292"/>
        <v>-2.1459103359379061E-2</v>
      </c>
      <c r="AB1184" s="39"/>
      <c r="AC1184" s="39"/>
    </row>
    <row r="1185" spans="1:29">
      <c r="A1185" s="60">
        <v>1968.12</v>
      </c>
      <c r="B1185" s="61">
        <f t="shared" si="293"/>
        <v>1968</v>
      </c>
      <c r="C1185" s="61">
        <v>12</v>
      </c>
      <c r="D1185" s="59">
        <f t="shared" si="294"/>
        <v>25173</v>
      </c>
      <c r="E1185" s="26">
        <v>106.5</v>
      </c>
      <c r="F1185" s="24">
        <v>3.07</v>
      </c>
      <c r="G1185" s="26">
        <v>5.76</v>
      </c>
      <c r="H1185" s="26">
        <v>35.5</v>
      </c>
      <c r="I1185" s="24">
        <f t="shared" si="295"/>
        <v>1968.9583333332444</v>
      </c>
      <c r="J1185" s="15">
        <v>6.03</v>
      </c>
      <c r="K1185" s="24">
        <f t="shared" si="285"/>
        <v>943.38000000000011</v>
      </c>
      <c r="L1185" s="24">
        <f t="shared" si="286"/>
        <v>27.194146478873243</v>
      </c>
      <c r="M1185" s="23">
        <f t="shared" si="296"/>
        <v>134147.15031919503</v>
      </c>
      <c r="N1185" s="24">
        <f t="shared" si="287"/>
        <v>51.022242253521128</v>
      </c>
      <c r="O1185" s="23">
        <f t="shared" si="288"/>
        <v>7255.2824961367451</v>
      </c>
      <c r="P1185" s="42">
        <f t="shared" si="282"/>
        <v>22.277872995434876</v>
      </c>
      <c r="Q1185" s="25"/>
      <c r="R1185" s="41">
        <f t="shared" si="283"/>
        <v>25.603481925014673</v>
      </c>
      <c r="S1185" s="41"/>
      <c r="T1185" s="40">
        <f t="shared" si="284"/>
        <v>5.3697008905874283E-3</v>
      </c>
      <c r="U1185" s="15">
        <f t="shared" si="289"/>
        <v>1.0042803063246961</v>
      </c>
      <c r="V1185" s="15">
        <f t="shared" si="297"/>
        <v>11.354287021936413</v>
      </c>
      <c r="W1185" s="13">
        <f t="shared" si="290"/>
        <v>-3.6194372497889482E-2</v>
      </c>
      <c r="X1185" s="13">
        <f t="shared" si="291"/>
        <v>-1.3936881814938795E-2</v>
      </c>
      <c r="Y1185" s="13">
        <f t="shared" si="292"/>
        <v>-2.2257490682950687E-2</v>
      </c>
      <c r="AB1185" s="39"/>
      <c r="AC1185" s="39"/>
    </row>
    <row r="1186" spans="1:29">
      <c r="A1186" s="60">
        <v>1969.01</v>
      </c>
      <c r="B1186" s="61">
        <f t="shared" si="293"/>
        <v>1969</v>
      </c>
      <c r="C1186" s="61">
        <v>1</v>
      </c>
      <c r="D1186" s="59">
        <f t="shared" si="294"/>
        <v>25204</v>
      </c>
      <c r="E1186" s="26">
        <v>102</v>
      </c>
      <c r="F1186" s="24">
        <v>3.08</v>
      </c>
      <c r="G1186" s="26">
        <v>5.78</v>
      </c>
      <c r="H1186" s="26">
        <v>35.6</v>
      </c>
      <c r="I1186" s="24">
        <f t="shared" si="295"/>
        <v>1969.0416666665776</v>
      </c>
      <c r="J1186" s="15">
        <v>6.04</v>
      </c>
      <c r="K1186" s="24">
        <f t="shared" si="285"/>
        <v>900.98089887640458</v>
      </c>
      <c r="L1186" s="24">
        <f t="shared" si="286"/>
        <v>27.206089887640452</v>
      </c>
      <c r="M1186" s="23">
        <f t="shared" si="296"/>
        <v>128440.45350630292</v>
      </c>
      <c r="N1186" s="24">
        <f t="shared" si="287"/>
        <v>51.055584269662923</v>
      </c>
      <c r="O1186" s="23">
        <f t="shared" si="288"/>
        <v>7278.2923653571643</v>
      </c>
      <c r="P1186" s="42">
        <f t="shared" si="282"/>
        <v>21.194968072847161</v>
      </c>
      <c r="Q1186" s="25"/>
      <c r="R1186" s="41">
        <f t="shared" si="283"/>
        <v>24.359671474340768</v>
      </c>
      <c r="S1186" s="41"/>
      <c r="T1186" s="40">
        <f t="shared" si="284"/>
        <v>7.4976621748610098E-3</v>
      </c>
      <c r="U1186" s="15">
        <f t="shared" si="289"/>
        <v>0.99393774788232392</v>
      </c>
      <c r="V1186" s="15">
        <f t="shared" si="297"/>
        <v>11.370856267453741</v>
      </c>
      <c r="W1186" s="13">
        <f t="shared" si="290"/>
        <v>-2.8872101644775161E-2</v>
      </c>
      <c r="X1186" s="13">
        <f t="shared" si="291"/>
        <v>-1.4788467462165222E-2</v>
      </c>
      <c r="Y1186" s="13">
        <f t="shared" si="292"/>
        <v>-1.4083634182609939E-2</v>
      </c>
      <c r="AB1186" s="39"/>
      <c r="AC1186" s="39"/>
    </row>
    <row r="1187" spans="1:29">
      <c r="A1187" s="60">
        <v>1969.02</v>
      </c>
      <c r="B1187" s="61">
        <f t="shared" si="293"/>
        <v>1969</v>
      </c>
      <c r="C1187" s="61">
        <v>2</v>
      </c>
      <c r="D1187" s="59">
        <f t="shared" si="294"/>
        <v>25235</v>
      </c>
      <c r="E1187" s="26">
        <v>101.5</v>
      </c>
      <c r="F1187" s="24">
        <v>3.09</v>
      </c>
      <c r="G1187" s="26">
        <v>5.8</v>
      </c>
      <c r="H1187" s="26">
        <v>35.799999999999997</v>
      </c>
      <c r="I1187" s="24">
        <f t="shared" si="295"/>
        <v>1969.1249999999109</v>
      </c>
      <c r="J1187" s="15">
        <v>6.19</v>
      </c>
      <c r="K1187" s="24">
        <f t="shared" si="285"/>
        <v>891.55558659217888</v>
      </c>
      <c r="L1187" s="24">
        <f t="shared" si="286"/>
        <v>27.141938547486038</v>
      </c>
      <c r="M1187" s="23">
        <f t="shared" si="296"/>
        <v>127419.25411791196</v>
      </c>
      <c r="N1187" s="24">
        <f t="shared" si="287"/>
        <v>50.946033519553083</v>
      </c>
      <c r="O1187" s="23">
        <f t="shared" si="288"/>
        <v>7281.1002353092554</v>
      </c>
      <c r="P1187" s="42">
        <f t="shared" si="282"/>
        <v>20.895729901987234</v>
      </c>
      <c r="Q1187" s="25"/>
      <c r="R1187" s="41">
        <f t="shared" si="283"/>
        <v>24.016674426994665</v>
      </c>
      <c r="S1187" s="41"/>
      <c r="T1187" s="40">
        <f t="shared" si="284"/>
        <v>7.5981495746427138E-3</v>
      </c>
      <c r="U1187" s="15">
        <f t="shared" si="289"/>
        <v>0.99706147684174262</v>
      </c>
      <c r="V1187" s="15">
        <f t="shared" si="297"/>
        <v>11.238784033821517</v>
      </c>
      <c r="W1187" s="13">
        <f t="shared" si="290"/>
        <v>-3.0255130155565468E-2</v>
      </c>
      <c r="X1187" s="13">
        <f t="shared" si="291"/>
        <v>-1.4040140079615737E-2</v>
      </c>
      <c r="Y1187" s="13">
        <f t="shared" si="292"/>
        <v>-1.6214990075949731E-2</v>
      </c>
      <c r="AB1187" s="39"/>
      <c r="AC1187" s="39"/>
    </row>
    <row r="1188" spans="1:29">
      <c r="A1188" s="60">
        <v>1969.03</v>
      </c>
      <c r="B1188" s="61">
        <f t="shared" si="293"/>
        <v>1969</v>
      </c>
      <c r="C1188" s="61">
        <v>3</v>
      </c>
      <c r="D1188" s="59">
        <f t="shared" si="294"/>
        <v>25263</v>
      </c>
      <c r="E1188" s="26">
        <v>99.3</v>
      </c>
      <c r="F1188" s="24">
        <v>3.1</v>
      </c>
      <c r="G1188" s="26">
        <v>5.82</v>
      </c>
      <c r="H1188" s="26">
        <v>36.1</v>
      </c>
      <c r="I1188" s="24">
        <f t="shared" si="295"/>
        <v>1969.2083333332441</v>
      </c>
      <c r="J1188" s="15">
        <v>6.3</v>
      </c>
      <c r="K1188" s="24">
        <f t="shared" si="285"/>
        <v>864.98277008310254</v>
      </c>
      <c r="L1188" s="24">
        <f t="shared" si="286"/>
        <v>27.003490304709143</v>
      </c>
      <c r="M1188" s="23">
        <f t="shared" si="296"/>
        <v>123943.12977610006</v>
      </c>
      <c r="N1188" s="24">
        <f t="shared" si="287"/>
        <v>50.696875346260398</v>
      </c>
      <c r="O1188" s="23">
        <f t="shared" si="288"/>
        <v>7264.3405367261075</v>
      </c>
      <c r="P1188" s="42">
        <f t="shared" si="282"/>
        <v>20.202287616481659</v>
      </c>
      <c r="Q1188" s="25"/>
      <c r="R1188" s="41">
        <f t="shared" si="283"/>
        <v>23.221677104407629</v>
      </c>
      <c r="S1188" s="41"/>
      <c r="T1188" s="40">
        <f t="shared" si="284"/>
        <v>8.9937395359405287E-3</v>
      </c>
      <c r="U1188" s="15">
        <f t="shared" si="289"/>
        <v>1.0148747842994055</v>
      </c>
      <c r="V1188" s="15">
        <f t="shared" si="297"/>
        <v>11.11263595896664</v>
      </c>
      <c r="W1188" s="13">
        <f t="shared" si="290"/>
        <v>-2.6294536014482506E-2</v>
      </c>
      <c r="X1188" s="13">
        <f t="shared" si="291"/>
        <v>-1.3303355333953992E-2</v>
      </c>
      <c r="Y1188" s="13">
        <f t="shared" si="292"/>
        <v>-1.2991180680528513E-2</v>
      </c>
      <c r="AB1188" s="39"/>
      <c r="AC1188" s="39"/>
    </row>
    <row r="1189" spans="1:29">
      <c r="A1189" s="60">
        <v>1969.04</v>
      </c>
      <c r="B1189" s="61">
        <f t="shared" si="293"/>
        <v>1969</v>
      </c>
      <c r="C1189" s="61">
        <v>4</v>
      </c>
      <c r="D1189" s="59">
        <f t="shared" si="294"/>
        <v>25294</v>
      </c>
      <c r="E1189" s="26">
        <v>101.3</v>
      </c>
      <c r="F1189" s="24">
        <v>3.11</v>
      </c>
      <c r="G1189" s="26">
        <v>5.82667</v>
      </c>
      <c r="H1189" s="26">
        <v>36.299999999999997</v>
      </c>
      <c r="I1189" s="24">
        <f t="shared" si="295"/>
        <v>1969.2916666665774</v>
      </c>
      <c r="J1189" s="15">
        <v>6.17</v>
      </c>
      <c r="K1189" s="24">
        <f t="shared" si="285"/>
        <v>877.54264462809931</v>
      </c>
      <c r="L1189" s="24">
        <f t="shared" si="286"/>
        <v>26.941338842975213</v>
      </c>
      <c r="M1189" s="23">
        <f t="shared" si="296"/>
        <v>126064.5319344793</v>
      </c>
      <c r="N1189" s="24">
        <f t="shared" si="287"/>
        <v>50.475334661157035</v>
      </c>
      <c r="O1189" s="23">
        <f t="shared" si="288"/>
        <v>7251.099963343263</v>
      </c>
      <c r="P1189" s="42">
        <f t="shared" si="282"/>
        <v>20.428608081932158</v>
      </c>
      <c r="Q1189" s="25"/>
      <c r="R1189" s="41">
        <f t="shared" si="283"/>
        <v>23.482621868082422</v>
      </c>
      <c r="S1189" s="41"/>
      <c r="T1189" s="40">
        <f t="shared" si="284"/>
        <v>9.9570996914372101E-3</v>
      </c>
      <c r="U1189" s="15">
        <f t="shared" si="289"/>
        <v>0.994110352163324</v>
      </c>
      <c r="V1189" s="15">
        <f t="shared" si="297"/>
        <v>11.215796644323211</v>
      </c>
      <c r="W1189" s="13">
        <f t="shared" si="290"/>
        <v>-2.6714214502781219E-2</v>
      </c>
      <c r="X1189" s="13">
        <f t="shared" si="291"/>
        <v>-1.497342443227645E-2</v>
      </c>
      <c r="Y1189" s="13">
        <f t="shared" si="292"/>
        <v>-1.174079007050477E-2</v>
      </c>
      <c r="AB1189" s="39"/>
      <c r="AC1189" s="39"/>
    </row>
    <row r="1190" spans="1:29">
      <c r="A1190" s="60">
        <v>1969.05</v>
      </c>
      <c r="B1190" s="61">
        <f t="shared" si="293"/>
        <v>1969</v>
      </c>
      <c r="C1190" s="61">
        <v>5</v>
      </c>
      <c r="D1190" s="59">
        <f t="shared" si="294"/>
        <v>25324</v>
      </c>
      <c r="E1190" s="26">
        <v>104.6</v>
      </c>
      <c r="F1190" s="24">
        <v>3.12</v>
      </c>
      <c r="G1190" s="26">
        <v>5.8333300000000001</v>
      </c>
      <c r="H1190" s="26">
        <v>36.4</v>
      </c>
      <c r="I1190" s="24">
        <f t="shared" si="295"/>
        <v>1969.3749999999106</v>
      </c>
      <c r="J1190" s="15">
        <v>6.32</v>
      </c>
      <c r="K1190" s="24">
        <f t="shared" si="285"/>
        <v>903.64054945054954</v>
      </c>
      <c r="L1190" s="24">
        <f t="shared" si="286"/>
        <v>26.953714285714291</v>
      </c>
      <c r="M1190" s="23">
        <f t="shared" si="296"/>
        <v>130136.3330323858</v>
      </c>
      <c r="N1190" s="24">
        <f t="shared" si="287"/>
        <v>50.394201972527483</v>
      </c>
      <c r="O1190" s="23">
        <f t="shared" si="288"/>
        <v>7257.4395369771228</v>
      </c>
      <c r="P1190" s="42">
        <f t="shared" si="282"/>
        <v>20.972258271972098</v>
      </c>
      <c r="Q1190" s="25"/>
      <c r="R1190" s="41">
        <f t="shared" si="283"/>
        <v>24.10625959181035</v>
      </c>
      <c r="S1190" s="41"/>
      <c r="T1190" s="40">
        <f t="shared" si="284"/>
        <v>7.4695643878682702E-3</v>
      </c>
      <c r="U1190" s="15">
        <f t="shared" si="289"/>
        <v>0.98708467973815017</v>
      </c>
      <c r="V1190" s="15">
        <f t="shared" si="297"/>
        <v>11.119108399265317</v>
      </c>
      <c r="W1190" s="13">
        <f t="shared" si="290"/>
        <v>-3.287779118619516E-2</v>
      </c>
      <c r="X1190" s="13">
        <f t="shared" si="291"/>
        <v>-1.5061774733856059E-2</v>
      </c>
      <c r="Y1190" s="13">
        <f t="shared" si="292"/>
        <v>-1.7816016452339101E-2</v>
      </c>
      <c r="AB1190" s="39"/>
      <c r="AC1190" s="39"/>
    </row>
    <row r="1191" spans="1:29">
      <c r="A1191" s="60">
        <v>1969.06</v>
      </c>
      <c r="B1191" s="61">
        <f t="shared" si="293"/>
        <v>1969</v>
      </c>
      <c r="C1191" s="61">
        <v>6</v>
      </c>
      <c r="D1191" s="59">
        <f t="shared" si="294"/>
        <v>25355</v>
      </c>
      <c r="E1191" s="26">
        <v>99.14</v>
      </c>
      <c r="F1191" s="24">
        <v>3.13</v>
      </c>
      <c r="G1191" s="26">
        <v>5.84</v>
      </c>
      <c r="H1191" s="26">
        <v>36.6</v>
      </c>
      <c r="I1191" s="24">
        <f t="shared" si="295"/>
        <v>1969.4583333332439</v>
      </c>
      <c r="J1191" s="15">
        <v>6.57</v>
      </c>
      <c r="K1191" s="24">
        <f t="shared" si="285"/>
        <v>851.79137704918037</v>
      </c>
      <c r="L1191" s="24">
        <f t="shared" si="286"/>
        <v>26.892344262295083</v>
      </c>
      <c r="M1191" s="23">
        <f t="shared" si="296"/>
        <v>122992.09640504698</v>
      </c>
      <c r="N1191" s="24">
        <f t="shared" si="287"/>
        <v>50.176131147540985</v>
      </c>
      <c r="O1191" s="23">
        <f t="shared" si="288"/>
        <v>7245.0458241423676</v>
      </c>
      <c r="P1191" s="42">
        <f t="shared" si="282"/>
        <v>19.713341583757629</v>
      </c>
      <c r="Q1191" s="25"/>
      <c r="R1191" s="41">
        <f t="shared" si="283"/>
        <v>22.660788139262042</v>
      </c>
      <c r="S1191" s="41"/>
      <c r="T1191" s="40">
        <f t="shared" si="284"/>
        <v>8.2230104032739657E-3</v>
      </c>
      <c r="U1191" s="15">
        <f t="shared" si="289"/>
        <v>0.99463816126572757</v>
      </c>
      <c r="V1191" s="15">
        <f t="shared" si="297"/>
        <v>10.915526134938741</v>
      </c>
      <c r="W1191" s="13">
        <f t="shared" si="290"/>
        <v>-2.6155992087097957E-2</v>
      </c>
      <c r="X1191" s="13">
        <f t="shared" si="291"/>
        <v>-1.1415251035158724E-2</v>
      </c>
      <c r="Y1191" s="13">
        <f t="shared" si="292"/>
        <v>-1.4740741051939232E-2</v>
      </c>
      <c r="AB1191" s="39"/>
      <c r="AC1191" s="39"/>
    </row>
    <row r="1192" spans="1:29">
      <c r="A1192" s="60">
        <v>1969.07</v>
      </c>
      <c r="B1192" s="61">
        <f t="shared" si="293"/>
        <v>1969</v>
      </c>
      <c r="C1192" s="61">
        <v>7</v>
      </c>
      <c r="D1192" s="59">
        <f t="shared" si="294"/>
        <v>25385</v>
      </c>
      <c r="E1192" s="26">
        <v>94.71</v>
      </c>
      <c r="F1192" s="24">
        <v>3.1366700000000001</v>
      </c>
      <c r="G1192" s="26">
        <v>5.8566700000000003</v>
      </c>
      <c r="H1192" s="26">
        <v>36.799999999999997</v>
      </c>
      <c r="I1192" s="24">
        <f t="shared" si="295"/>
        <v>1969.5416666665772</v>
      </c>
      <c r="J1192" s="15">
        <v>6.72</v>
      </c>
      <c r="K1192" s="24">
        <f t="shared" si="285"/>
        <v>809.3072445652175</v>
      </c>
      <c r="L1192" s="24">
        <f t="shared" si="286"/>
        <v>26.803186092391311</v>
      </c>
      <c r="M1192" s="23">
        <f t="shared" si="296"/>
        <v>117180.23020452775</v>
      </c>
      <c r="N1192" s="24">
        <f t="shared" si="287"/>
        <v>50.045881744565229</v>
      </c>
      <c r="O1192" s="23">
        <f t="shared" si="288"/>
        <v>7246.1824393617526</v>
      </c>
      <c r="P1192" s="42">
        <f t="shared" si="282"/>
        <v>18.681708207192759</v>
      </c>
      <c r="Q1192" s="25"/>
      <c r="R1192" s="41">
        <f t="shared" si="283"/>
        <v>21.478815780067098</v>
      </c>
      <c r="S1192" s="41"/>
      <c r="T1192" s="40">
        <f t="shared" si="284"/>
        <v>9.7308502568546201E-3</v>
      </c>
      <c r="U1192" s="15">
        <f t="shared" si="289"/>
        <v>1.007770250943413</v>
      </c>
      <c r="V1192" s="15">
        <f t="shared" si="297"/>
        <v>10.797993415602901</v>
      </c>
      <c r="W1192" s="13">
        <f t="shared" si="290"/>
        <v>-2.1122186476369764E-2</v>
      </c>
      <c r="X1192" s="13">
        <f t="shared" si="291"/>
        <v>-1.0959231654178225E-2</v>
      </c>
      <c r="Y1192" s="13">
        <f t="shared" si="292"/>
        <v>-1.0162954822191539E-2</v>
      </c>
      <c r="AB1192" s="39"/>
      <c r="AC1192" s="39"/>
    </row>
    <row r="1193" spans="1:29">
      <c r="A1193" s="60">
        <v>1969.08</v>
      </c>
      <c r="B1193" s="61">
        <f t="shared" si="293"/>
        <v>1969</v>
      </c>
      <c r="C1193" s="61">
        <v>8</v>
      </c>
      <c r="D1193" s="59">
        <f t="shared" si="294"/>
        <v>25416</v>
      </c>
      <c r="E1193" s="26">
        <v>94.18</v>
      </c>
      <c r="F1193" s="24">
        <v>3.1433300000000002</v>
      </c>
      <c r="G1193" s="26">
        <v>5.8733300000000002</v>
      </c>
      <c r="H1193" s="26">
        <v>37</v>
      </c>
      <c r="I1193" s="24">
        <f t="shared" si="295"/>
        <v>1969.6249999999104</v>
      </c>
      <c r="J1193" s="15">
        <v>6.69</v>
      </c>
      <c r="K1193" s="24">
        <f t="shared" si="285"/>
        <v>800.42818378378399</v>
      </c>
      <c r="L1193" s="24">
        <f t="shared" si="286"/>
        <v>26.714906805405409</v>
      </c>
      <c r="M1193" s="23">
        <f t="shared" si="296"/>
        <v>116216.96339311874</v>
      </c>
      <c r="N1193" s="24">
        <f t="shared" si="287"/>
        <v>49.916955454054062</v>
      </c>
      <c r="O1193" s="23">
        <f t="shared" si="288"/>
        <v>7247.6170907380128</v>
      </c>
      <c r="P1193" s="42">
        <f t="shared" si="282"/>
        <v>18.429515590207743</v>
      </c>
      <c r="Q1193" s="25"/>
      <c r="R1193" s="41">
        <f t="shared" si="283"/>
        <v>21.19334928926969</v>
      </c>
      <c r="S1193" s="41"/>
      <c r="T1193" s="40">
        <f t="shared" si="284"/>
        <v>1.1318181972567835E-2</v>
      </c>
      <c r="U1193" s="15">
        <f t="shared" si="289"/>
        <v>0.97227236092193536</v>
      </c>
      <c r="V1193" s="15">
        <f t="shared" si="297"/>
        <v>10.823075471780822</v>
      </c>
      <c r="W1193" s="13">
        <f t="shared" si="290"/>
        <v>-1.6442330554510831E-2</v>
      </c>
      <c r="X1193" s="13">
        <f t="shared" si="291"/>
        <v>-1.1910586002217616E-2</v>
      </c>
      <c r="Y1193" s="13">
        <f t="shared" si="292"/>
        <v>-4.5317445522932154E-3</v>
      </c>
      <c r="AB1193" s="39"/>
      <c r="AC1193" s="39"/>
    </row>
    <row r="1194" spans="1:29">
      <c r="A1194" s="60">
        <v>1969.09</v>
      </c>
      <c r="B1194" s="61">
        <f t="shared" si="293"/>
        <v>1969</v>
      </c>
      <c r="C1194" s="61">
        <v>9</v>
      </c>
      <c r="D1194" s="59">
        <f t="shared" si="294"/>
        <v>25447</v>
      </c>
      <c r="E1194" s="26">
        <v>94.51</v>
      </c>
      <c r="F1194" s="24">
        <v>3.15</v>
      </c>
      <c r="G1194" s="26">
        <v>5.89</v>
      </c>
      <c r="H1194" s="26">
        <v>37.1</v>
      </c>
      <c r="I1194" s="24">
        <f t="shared" si="295"/>
        <v>1969.7083333332437</v>
      </c>
      <c r="J1194" s="15">
        <v>7.16</v>
      </c>
      <c r="K1194" s="24">
        <f t="shared" si="285"/>
        <v>801.06777897574136</v>
      </c>
      <c r="L1194" s="24">
        <f t="shared" si="286"/>
        <v>26.699433962264152</v>
      </c>
      <c r="M1194" s="23">
        <f t="shared" si="296"/>
        <v>116632.87712450919</v>
      </c>
      <c r="N1194" s="24">
        <f t="shared" si="287"/>
        <v>49.923703504043132</v>
      </c>
      <c r="O1194" s="23">
        <f t="shared" si="288"/>
        <v>7268.7297245091431</v>
      </c>
      <c r="P1194" s="42">
        <f t="shared" si="282"/>
        <v>18.398046344676978</v>
      </c>
      <c r="Q1194" s="25"/>
      <c r="R1194" s="41">
        <f t="shared" si="283"/>
        <v>21.161648629370436</v>
      </c>
      <c r="S1194" s="41"/>
      <c r="T1194" s="40">
        <f t="shared" si="284"/>
        <v>6.6372965809133253E-3</v>
      </c>
      <c r="U1194" s="15">
        <f t="shared" si="289"/>
        <v>1.0102292959873826</v>
      </c>
      <c r="V1194" s="15">
        <f t="shared" si="297"/>
        <v>10.49461332159653</v>
      </c>
      <c r="W1194" s="13">
        <f t="shared" si="290"/>
        <v>-1.6346310010965426E-2</v>
      </c>
      <c r="X1194" s="13">
        <f t="shared" si="291"/>
        <v>-1.1106974916049062E-2</v>
      </c>
      <c r="Y1194" s="13">
        <f t="shared" si="292"/>
        <v>-5.2393350949163642E-3</v>
      </c>
      <c r="AB1194" s="39"/>
      <c r="AC1194" s="39"/>
    </row>
    <row r="1195" spans="1:29">
      <c r="A1195" s="60">
        <v>1969.1</v>
      </c>
      <c r="B1195" s="61">
        <f t="shared" si="293"/>
        <v>1969</v>
      </c>
      <c r="C1195" s="61">
        <v>10</v>
      </c>
      <c r="D1195" s="59">
        <f t="shared" si="294"/>
        <v>25477</v>
      </c>
      <c r="E1195" s="26">
        <v>95.52</v>
      </c>
      <c r="F1195" s="24">
        <v>3.15333</v>
      </c>
      <c r="G1195" s="26">
        <v>5.8533299999999997</v>
      </c>
      <c r="H1195" s="26">
        <v>37.299999999999997</v>
      </c>
      <c r="I1195" s="24">
        <f t="shared" si="295"/>
        <v>1969.7916666665769</v>
      </c>
      <c r="J1195" s="15">
        <v>7.1</v>
      </c>
      <c r="K1195" s="24">
        <f t="shared" si="285"/>
        <v>805.28737801608588</v>
      </c>
      <c r="L1195" s="24">
        <f t="shared" si="286"/>
        <v>26.584347233243975</v>
      </c>
      <c r="M1195" s="23">
        <f t="shared" si="296"/>
        <v>117569.78667379147</v>
      </c>
      <c r="N1195" s="24">
        <f t="shared" si="287"/>
        <v>49.346867340482582</v>
      </c>
      <c r="O1195" s="23">
        <f t="shared" si="288"/>
        <v>7204.5096255371009</v>
      </c>
      <c r="P1195" s="42">
        <f t="shared" si="282"/>
        <v>18.448662031815356</v>
      </c>
      <c r="Q1195" s="25"/>
      <c r="R1195" s="41">
        <f t="shared" si="283"/>
        <v>21.223912918013713</v>
      </c>
      <c r="S1195" s="41"/>
      <c r="T1195" s="40">
        <f t="shared" si="284"/>
        <v>7.2898151339660239E-3</v>
      </c>
      <c r="U1195" s="15">
        <f t="shared" si="289"/>
        <v>1.0030799074007841</v>
      </c>
      <c r="V1195" s="15">
        <f t="shared" si="297"/>
        <v>10.545118825780046</v>
      </c>
      <c r="W1195" s="13">
        <f t="shared" si="290"/>
        <v>-2.12596026719446E-2</v>
      </c>
      <c r="X1195" s="13">
        <f t="shared" si="291"/>
        <v>-1.7668368369158527E-2</v>
      </c>
      <c r="Y1195" s="13">
        <f t="shared" si="292"/>
        <v>-3.5912343027860727E-3</v>
      </c>
      <c r="AB1195" s="39"/>
      <c r="AC1195" s="39"/>
    </row>
    <row r="1196" spans="1:29">
      <c r="A1196" s="60">
        <v>1969.11</v>
      </c>
      <c r="B1196" s="61">
        <f t="shared" si="293"/>
        <v>1969</v>
      </c>
      <c r="C1196" s="61">
        <v>11</v>
      </c>
      <c r="D1196" s="59">
        <f t="shared" si="294"/>
        <v>25508</v>
      </c>
      <c r="E1196" s="26">
        <v>96.21</v>
      </c>
      <c r="F1196" s="24">
        <v>3.1566700000000001</v>
      </c>
      <c r="G1196" s="26">
        <v>5.8166700000000002</v>
      </c>
      <c r="H1196" s="26">
        <v>37.5</v>
      </c>
      <c r="I1196" s="24">
        <f t="shared" si="295"/>
        <v>1969.8749999999102</v>
      </c>
      <c r="J1196" s="15">
        <v>7.14</v>
      </c>
      <c r="K1196" s="24">
        <f t="shared" si="285"/>
        <v>806.77857600000004</v>
      </c>
      <c r="L1196" s="24">
        <f t="shared" si="286"/>
        <v>26.470571952000004</v>
      </c>
      <c r="M1196" s="23">
        <f t="shared" si="296"/>
        <v>118109.55024000494</v>
      </c>
      <c r="N1196" s="24">
        <f t="shared" si="287"/>
        <v>48.776267952000012</v>
      </c>
      <c r="O1196" s="23">
        <f t="shared" si="288"/>
        <v>7140.6743331725356</v>
      </c>
      <c r="P1196" s="42">
        <f t="shared" si="282"/>
        <v>18.437760084691039</v>
      </c>
      <c r="Q1196" s="25"/>
      <c r="R1196" s="41">
        <f t="shared" si="283"/>
        <v>21.215681439338908</v>
      </c>
      <c r="S1196" s="41"/>
      <c r="T1196" s="40">
        <f t="shared" si="284"/>
        <v>7.4696523355253508E-3</v>
      </c>
      <c r="U1196" s="15">
        <f t="shared" si="289"/>
        <v>0.97057926051089938</v>
      </c>
      <c r="V1196" s="15">
        <f t="shared" si="297"/>
        <v>10.521182965612146</v>
      </c>
      <c r="W1196" s="13">
        <f t="shared" si="290"/>
        <v>-2.2925778303101496E-2</v>
      </c>
      <c r="X1196" s="13">
        <f t="shared" si="291"/>
        <v>-1.9618585245797182E-2</v>
      </c>
      <c r="Y1196" s="13">
        <f t="shared" si="292"/>
        <v>-3.307193057304314E-3</v>
      </c>
      <c r="AB1196" s="39"/>
      <c r="AC1196" s="39"/>
    </row>
    <row r="1197" spans="1:29">
      <c r="A1197" s="60">
        <v>1969.12</v>
      </c>
      <c r="B1197" s="61">
        <f t="shared" si="293"/>
        <v>1969</v>
      </c>
      <c r="C1197" s="61">
        <v>12</v>
      </c>
      <c r="D1197" s="59">
        <f t="shared" si="294"/>
        <v>25538</v>
      </c>
      <c r="E1197" s="26">
        <v>91.11</v>
      </c>
      <c r="F1197" s="24">
        <v>3.16</v>
      </c>
      <c r="G1197" s="26">
        <v>5.78</v>
      </c>
      <c r="H1197" s="26">
        <v>37.700000000000003</v>
      </c>
      <c r="I1197" s="24">
        <f t="shared" si="295"/>
        <v>1969.9583333332434</v>
      </c>
      <c r="J1197" s="15">
        <v>7.65</v>
      </c>
      <c r="K1197" s="24">
        <f t="shared" si="285"/>
        <v>759.95890185676399</v>
      </c>
      <c r="L1197" s="24">
        <f t="shared" si="286"/>
        <v>26.357920424403186</v>
      </c>
      <c r="M1197" s="23">
        <f t="shared" si="296"/>
        <v>111576.87328458855</v>
      </c>
      <c r="N1197" s="24">
        <f t="shared" si="287"/>
        <v>48.211639257294429</v>
      </c>
      <c r="O1197" s="23">
        <f t="shared" si="288"/>
        <v>7078.4143078138704</v>
      </c>
      <c r="P1197" s="42">
        <f t="shared" si="282"/>
        <v>17.326929913742688</v>
      </c>
      <c r="Q1197" s="25"/>
      <c r="R1197" s="41">
        <f t="shared" si="283"/>
        <v>19.945144752472125</v>
      </c>
      <c r="S1197" s="41"/>
      <c r="T1197" s="40">
        <f t="shared" si="284"/>
        <v>6.3919218866562086E-3</v>
      </c>
      <c r="U1197" s="15">
        <f t="shared" si="289"/>
        <v>0.99672430310805182</v>
      </c>
      <c r="V1197" s="15">
        <f t="shared" si="297"/>
        <v>10.157468815447984</v>
      </c>
      <c r="W1197" s="13">
        <f t="shared" si="290"/>
        <v>-1.4137035989234881E-2</v>
      </c>
      <c r="X1197" s="13">
        <f t="shared" si="291"/>
        <v>-1.4771464629442566E-2</v>
      </c>
      <c r="Y1197" s="13">
        <f t="shared" si="292"/>
        <v>6.3442864020768486E-4</v>
      </c>
      <c r="AB1197" s="39"/>
      <c r="AC1197" s="39"/>
    </row>
    <row r="1198" spans="1:29">
      <c r="A1198" s="60">
        <v>1970.01</v>
      </c>
      <c r="B1198" s="61">
        <f t="shared" si="293"/>
        <v>1970</v>
      </c>
      <c r="C1198" s="61">
        <v>1</v>
      </c>
      <c r="D1198" s="59">
        <f t="shared" si="294"/>
        <v>25569</v>
      </c>
      <c r="E1198" s="26">
        <v>90.31</v>
      </c>
      <c r="F1198" s="24">
        <v>3.1633300000000002</v>
      </c>
      <c r="G1198" s="26">
        <v>5.73</v>
      </c>
      <c r="H1198" s="26">
        <v>37.799999999999997</v>
      </c>
      <c r="I1198" s="24">
        <f t="shared" si="295"/>
        <v>1970.0416666665767</v>
      </c>
      <c r="J1198" s="15">
        <v>7.79</v>
      </c>
      <c r="K1198" s="24">
        <f t="shared" si="285"/>
        <v>751.2931904761906</v>
      </c>
      <c r="L1198" s="24">
        <f t="shared" si="286"/>
        <v>26.315892904761913</v>
      </c>
      <c r="M1198" s="23">
        <f t="shared" si="296"/>
        <v>110626.55098224727</v>
      </c>
      <c r="N1198" s="24">
        <f t="shared" si="287"/>
        <v>47.668142857142868</v>
      </c>
      <c r="O1198" s="23">
        <f t="shared" si="288"/>
        <v>7019.0470283277255</v>
      </c>
      <c r="P1198" s="42">
        <f t="shared" si="282"/>
        <v>17.09054139514021</v>
      </c>
      <c r="Q1198" s="25"/>
      <c r="R1198" s="41">
        <f t="shared" si="283"/>
        <v>19.681596538879806</v>
      </c>
      <c r="S1198" s="41"/>
      <c r="T1198" s="40">
        <f t="shared" si="284"/>
        <v>6.4112433742651992E-3</v>
      </c>
      <c r="U1198" s="15">
        <f t="shared" si="289"/>
        <v>1.0453262030836263</v>
      </c>
      <c r="V1198" s="15">
        <f t="shared" si="297"/>
        <v>10.097412439047684</v>
      </c>
      <c r="W1198" s="13">
        <f t="shared" si="290"/>
        <v>-1.1477621398428672E-2</v>
      </c>
      <c r="X1198" s="13">
        <f t="shared" si="291"/>
        <v>-1.7199657072738628E-2</v>
      </c>
      <c r="Y1198" s="13">
        <f t="shared" si="292"/>
        <v>5.7220356743099554E-3</v>
      </c>
      <c r="AB1198" s="39"/>
      <c r="AC1198" s="39"/>
    </row>
    <row r="1199" spans="1:29">
      <c r="A1199" s="60">
        <v>1970.02</v>
      </c>
      <c r="B1199" s="61">
        <f t="shared" si="293"/>
        <v>1970</v>
      </c>
      <c r="C1199" s="61">
        <v>2</v>
      </c>
      <c r="D1199" s="59">
        <f t="shared" si="294"/>
        <v>25600</v>
      </c>
      <c r="E1199" s="26">
        <v>87.16</v>
      </c>
      <c r="F1199" s="24">
        <v>3.1666699999999999</v>
      </c>
      <c r="G1199" s="26">
        <v>5.68</v>
      </c>
      <c r="H1199" s="26">
        <v>38</v>
      </c>
      <c r="I1199" s="24">
        <f t="shared" si="295"/>
        <v>1970.12499999991</v>
      </c>
      <c r="J1199" s="15">
        <v>7.24</v>
      </c>
      <c r="K1199" s="24">
        <f t="shared" si="285"/>
        <v>721.27193684210533</v>
      </c>
      <c r="L1199" s="24">
        <f t="shared" si="286"/>
        <v>26.20502758421053</v>
      </c>
      <c r="M1199" s="23">
        <f t="shared" si="296"/>
        <v>106527.5297216563</v>
      </c>
      <c r="N1199" s="24">
        <f t="shared" si="287"/>
        <v>47.003494736842107</v>
      </c>
      <c r="O1199" s="23">
        <f t="shared" si="288"/>
        <v>6942.1336486806767</v>
      </c>
      <c r="P1199" s="42">
        <f t="shared" si="282"/>
        <v>16.372586787159854</v>
      </c>
      <c r="Q1199" s="25"/>
      <c r="R1199" s="41">
        <f t="shared" si="283"/>
        <v>18.865300867228168</v>
      </c>
      <c r="S1199" s="41"/>
      <c r="T1199" s="40">
        <f t="shared" si="284"/>
        <v>1.4668881693785968E-2</v>
      </c>
      <c r="U1199" s="15">
        <f t="shared" si="289"/>
        <v>1.0181267352323757</v>
      </c>
      <c r="V1199" s="15">
        <f t="shared" si="297"/>
        <v>10.499536701637624</v>
      </c>
      <c r="W1199" s="13">
        <f t="shared" si="290"/>
        <v>-4.8549116449232432E-3</v>
      </c>
      <c r="X1199" s="13">
        <f t="shared" si="291"/>
        <v>-3.079532454964351E-2</v>
      </c>
      <c r="Y1199" s="13">
        <f t="shared" si="292"/>
        <v>2.5940412904720267E-2</v>
      </c>
      <c r="AB1199" s="39"/>
      <c r="AC1199" s="39"/>
    </row>
    <row r="1200" spans="1:29">
      <c r="A1200" s="60">
        <v>1970.03</v>
      </c>
      <c r="B1200" s="61">
        <f t="shared" si="293"/>
        <v>1970</v>
      </c>
      <c r="C1200" s="61">
        <v>3</v>
      </c>
      <c r="D1200" s="59">
        <f t="shared" si="294"/>
        <v>25628</v>
      </c>
      <c r="E1200" s="26">
        <v>88.65</v>
      </c>
      <c r="F1200" s="24">
        <v>3.17</v>
      </c>
      <c r="G1200" s="26">
        <v>5.63</v>
      </c>
      <c r="H1200" s="26">
        <v>38.200000000000003</v>
      </c>
      <c r="I1200" s="24">
        <f t="shared" si="295"/>
        <v>1970.2083333332432</v>
      </c>
      <c r="J1200" s="15">
        <v>7.07</v>
      </c>
      <c r="K1200" s="24">
        <f t="shared" si="285"/>
        <v>729.76123036649221</v>
      </c>
      <c r="L1200" s="24">
        <f t="shared" si="286"/>
        <v>26.095240837696338</v>
      </c>
      <c r="M1200" s="23">
        <f t="shared" si="296"/>
        <v>108102.52320035674</v>
      </c>
      <c r="N1200" s="24">
        <f t="shared" si="287"/>
        <v>46.345806282722513</v>
      </c>
      <c r="O1200" s="23">
        <f t="shared" si="288"/>
        <v>6865.3943104118262</v>
      </c>
      <c r="P1200" s="42">
        <f t="shared" si="282"/>
        <v>16.531690813943619</v>
      </c>
      <c r="Q1200" s="25"/>
      <c r="R1200" s="41">
        <f t="shared" si="283"/>
        <v>19.058795732982535</v>
      </c>
      <c r="S1200" s="41"/>
      <c r="T1200" s="40">
        <f t="shared" si="284"/>
        <v>1.6319779332802584E-2</v>
      </c>
      <c r="U1200" s="15">
        <f t="shared" si="289"/>
        <v>0.9834450156947917</v>
      </c>
      <c r="V1200" s="15">
        <f t="shared" si="297"/>
        <v>10.633891175200292</v>
      </c>
      <c r="W1200" s="13">
        <f t="shared" si="290"/>
        <v>-1.6882974241758775E-2</v>
      </c>
      <c r="X1200" s="13">
        <f t="shared" si="291"/>
        <v>-3.4335322596736328E-2</v>
      </c>
      <c r="Y1200" s="13">
        <f t="shared" si="292"/>
        <v>1.7452348354977554E-2</v>
      </c>
      <c r="AB1200" s="39"/>
      <c r="AC1200" s="39"/>
    </row>
    <row r="1201" spans="1:29">
      <c r="A1201" s="60">
        <v>1970.04</v>
      </c>
      <c r="B1201" s="61">
        <f t="shared" si="293"/>
        <v>1970</v>
      </c>
      <c r="C1201" s="61">
        <v>4</v>
      </c>
      <c r="D1201" s="59">
        <f t="shared" si="294"/>
        <v>25659</v>
      </c>
      <c r="E1201" s="26">
        <v>85.95</v>
      </c>
      <c r="F1201" s="24">
        <v>3.17333</v>
      </c>
      <c r="G1201" s="26">
        <v>5.5933299999999999</v>
      </c>
      <c r="H1201" s="26">
        <v>38.5</v>
      </c>
      <c r="I1201" s="24">
        <f t="shared" si="295"/>
        <v>1970.2916666665765</v>
      </c>
      <c r="J1201" s="15">
        <v>7.39</v>
      </c>
      <c r="K1201" s="24">
        <f t="shared" si="285"/>
        <v>702.02174025974034</v>
      </c>
      <c r="L1201" s="24">
        <f t="shared" si="286"/>
        <v>25.91910004675325</v>
      </c>
      <c r="M1201" s="23">
        <f t="shared" si="296"/>
        <v>104313.31734106796</v>
      </c>
      <c r="N1201" s="24">
        <f t="shared" si="287"/>
        <v>45.685157189610393</v>
      </c>
      <c r="O1201" s="23">
        <f t="shared" si="288"/>
        <v>6788.3514518128641</v>
      </c>
      <c r="P1201" s="42">
        <f t="shared" si="282"/>
        <v>15.873067819354061</v>
      </c>
      <c r="Q1201" s="25"/>
      <c r="R1201" s="41">
        <f t="shared" si="283"/>
        <v>18.311411111344047</v>
      </c>
      <c r="S1201" s="41"/>
      <c r="T1201" s="40">
        <f t="shared" si="284"/>
        <v>1.6084252196537169E-2</v>
      </c>
      <c r="U1201" s="15">
        <f t="shared" si="289"/>
        <v>0.97049894880882093</v>
      </c>
      <c r="V1201" s="15">
        <f t="shared" si="297"/>
        <v>10.37635755467578</v>
      </c>
      <c r="W1201" s="13">
        <f t="shared" si="290"/>
        <v>-1.561819126896169E-2</v>
      </c>
      <c r="X1201" s="13">
        <f t="shared" si="291"/>
        <v>-2.5013508994320088E-2</v>
      </c>
      <c r="Y1201" s="13">
        <f t="shared" si="292"/>
        <v>9.3953177253583986E-3</v>
      </c>
      <c r="AB1201" s="39"/>
      <c r="AC1201" s="39"/>
    </row>
    <row r="1202" spans="1:29">
      <c r="A1202" s="60">
        <v>1970.05</v>
      </c>
      <c r="B1202" s="61">
        <f t="shared" si="293"/>
        <v>1970</v>
      </c>
      <c r="C1202" s="61">
        <v>5</v>
      </c>
      <c r="D1202" s="59">
        <f t="shared" si="294"/>
        <v>25689</v>
      </c>
      <c r="E1202" s="26">
        <v>76.06</v>
      </c>
      <c r="F1202" s="24">
        <v>3.1766700000000001</v>
      </c>
      <c r="G1202" s="26">
        <v>5.5566700000000004</v>
      </c>
      <c r="H1202" s="26">
        <v>38.6</v>
      </c>
      <c r="I1202" s="24">
        <f t="shared" si="295"/>
        <v>1970.3749999999097</v>
      </c>
      <c r="J1202" s="15">
        <v>7.91</v>
      </c>
      <c r="K1202" s="24">
        <f t="shared" si="285"/>
        <v>619.63283937823837</v>
      </c>
      <c r="L1202" s="24">
        <f t="shared" si="286"/>
        <v>25.879161870466326</v>
      </c>
      <c r="M1202" s="23">
        <f t="shared" si="296"/>
        <v>92391.609914726549</v>
      </c>
      <c r="N1202" s="24">
        <f t="shared" si="287"/>
        <v>45.268146326424876</v>
      </c>
      <c r="O1202" s="23">
        <f t="shared" si="288"/>
        <v>6749.7986729537679</v>
      </c>
      <c r="P1202" s="42">
        <f t="shared" si="282"/>
        <v>13.983836060789191</v>
      </c>
      <c r="Q1202" s="25"/>
      <c r="R1202" s="41">
        <f t="shared" si="283"/>
        <v>16.149570146153575</v>
      </c>
      <c r="S1202" s="41"/>
      <c r="T1202" s="40">
        <f t="shared" si="284"/>
        <v>1.9662032140303626E-2</v>
      </c>
      <c r="U1202" s="15">
        <f t="shared" si="289"/>
        <v>1.0114065562340058</v>
      </c>
      <c r="V1202" s="15">
        <f t="shared" si="297"/>
        <v>10.044155383994211</v>
      </c>
      <c r="W1202" s="13">
        <f t="shared" si="290"/>
        <v>3.2911346716124612E-4</v>
      </c>
      <c r="X1202" s="13">
        <f t="shared" si="291"/>
        <v>-1.4347637263584123E-2</v>
      </c>
      <c r="Y1202" s="13">
        <f t="shared" si="292"/>
        <v>1.4676750730745369E-2</v>
      </c>
      <c r="AB1202" s="39"/>
      <c r="AC1202" s="39"/>
    </row>
    <row r="1203" spans="1:29">
      <c r="A1203" s="60">
        <v>1970.06</v>
      </c>
      <c r="B1203" s="61">
        <f t="shared" si="293"/>
        <v>1970</v>
      </c>
      <c r="C1203" s="61">
        <v>6</v>
      </c>
      <c r="D1203" s="59">
        <f t="shared" si="294"/>
        <v>25720</v>
      </c>
      <c r="E1203" s="26">
        <v>75.59</v>
      </c>
      <c r="F1203" s="24">
        <v>3.18</v>
      </c>
      <c r="G1203" s="26">
        <v>5.52</v>
      </c>
      <c r="H1203" s="26">
        <v>38.799999999999997</v>
      </c>
      <c r="I1203" s="24">
        <f t="shared" si="295"/>
        <v>1970.458333333243</v>
      </c>
      <c r="J1203" s="15">
        <v>7.84</v>
      </c>
      <c r="K1203" s="24">
        <f t="shared" si="285"/>
        <v>612.62967525773206</v>
      </c>
      <c r="L1203" s="24">
        <f t="shared" si="286"/>
        <v>25.772752577319594</v>
      </c>
      <c r="M1203" s="23">
        <f t="shared" si="296"/>
        <v>91667.630480666761</v>
      </c>
      <c r="N1203" s="24">
        <f t="shared" si="287"/>
        <v>44.737608247422685</v>
      </c>
      <c r="O1203" s="23">
        <f t="shared" si="288"/>
        <v>6694.0775268326561</v>
      </c>
      <c r="P1203" s="42">
        <f t="shared" si="282"/>
        <v>13.799691797725179</v>
      </c>
      <c r="Q1203" s="25"/>
      <c r="R1203" s="41">
        <f t="shared" si="283"/>
        <v>15.955062559858026</v>
      </c>
      <c r="S1203" s="41"/>
      <c r="T1203" s="40">
        <f t="shared" si="284"/>
        <v>2.1499547604048069E-2</v>
      </c>
      <c r="U1203" s="15">
        <f t="shared" si="289"/>
        <v>1.0331072842441178</v>
      </c>
      <c r="V1203" s="15">
        <f t="shared" si="297"/>
        <v>10.106360047373879</v>
      </c>
      <c r="W1203" s="13">
        <f t="shared" si="290"/>
        <v>6.6845801773449676E-3</v>
      </c>
      <c r="X1203" s="13">
        <f t="shared" si="291"/>
        <v>-1.2755533215716874E-2</v>
      </c>
      <c r="Y1203" s="13">
        <f t="shared" si="292"/>
        <v>1.9440113393061842E-2</v>
      </c>
      <c r="AB1203" s="39"/>
      <c r="AC1203" s="39"/>
    </row>
    <row r="1204" spans="1:29">
      <c r="A1204" s="60">
        <v>1970.07</v>
      </c>
      <c r="B1204" s="61">
        <f t="shared" si="293"/>
        <v>1970</v>
      </c>
      <c r="C1204" s="61">
        <v>7</v>
      </c>
      <c r="D1204" s="59">
        <f t="shared" si="294"/>
        <v>25750</v>
      </c>
      <c r="E1204" s="26">
        <v>75.72</v>
      </c>
      <c r="F1204" s="24">
        <v>3.1833300000000002</v>
      </c>
      <c r="G1204" s="26">
        <v>5.4666699999999997</v>
      </c>
      <c r="H1204" s="26">
        <v>39</v>
      </c>
      <c r="I1204" s="24">
        <f t="shared" si="295"/>
        <v>1970.5416666665762</v>
      </c>
      <c r="J1204" s="15">
        <v>7.46</v>
      </c>
      <c r="K1204" s="24">
        <f t="shared" si="285"/>
        <v>610.53618461538463</v>
      </c>
      <c r="L1204" s="24">
        <f t="shared" si="286"/>
        <v>25.667434661538465</v>
      </c>
      <c r="M1204" s="23">
        <f t="shared" si="296"/>
        <v>91674.432985582724</v>
      </c>
      <c r="N1204" s="24">
        <f t="shared" si="287"/>
        <v>44.078180723076926</v>
      </c>
      <c r="O1204" s="23">
        <f t="shared" si="288"/>
        <v>6618.513900809502</v>
      </c>
      <c r="P1204" s="42">
        <f t="shared" si="282"/>
        <v>13.726499744359765</v>
      </c>
      <c r="Q1204" s="25"/>
      <c r="R1204" s="41">
        <f t="shared" si="283"/>
        <v>15.888935332500397</v>
      </c>
      <c r="S1204" s="41"/>
      <c r="T1204" s="40">
        <f t="shared" si="284"/>
        <v>2.6214326254140607E-2</v>
      </c>
      <c r="U1204" s="15">
        <f t="shared" si="289"/>
        <v>1.0013364030516227</v>
      </c>
      <c r="V1204" s="15">
        <f t="shared" si="297"/>
        <v>10.387410827355499</v>
      </c>
      <c r="W1204" s="13">
        <f t="shared" si="290"/>
        <v>1.1574313955990734E-2</v>
      </c>
      <c r="X1204" s="13">
        <f t="shared" si="291"/>
        <v>-1.7551010788146693E-2</v>
      </c>
      <c r="Y1204" s="13">
        <f t="shared" si="292"/>
        <v>2.9125324744137426E-2</v>
      </c>
      <c r="AB1204" s="39"/>
      <c r="AC1204" s="39"/>
    </row>
    <row r="1205" spans="1:29">
      <c r="A1205" s="60">
        <v>1970.08</v>
      </c>
      <c r="B1205" s="61">
        <f t="shared" si="293"/>
        <v>1970</v>
      </c>
      <c r="C1205" s="61">
        <v>8</v>
      </c>
      <c r="D1205" s="59">
        <f t="shared" si="294"/>
        <v>25781</v>
      </c>
      <c r="E1205" s="26">
        <v>77.92</v>
      </c>
      <c r="F1205" s="24">
        <v>3.1866699999999999</v>
      </c>
      <c r="G1205" s="26">
        <v>5.4133300000000002</v>
      </c>
      <c r="H1205" s="26">
        <v>39</v>
      </c>
      <c r="I1205" s="24">
        <f t="shared" si="295"/>
        <v>1970.6249999999095</v>
      </c>
      <c r="J1205" s="15">
        <v>7.53</v>
      </c>
      <c r="K1205" s="24">
        <f t="shared" si="285"/>
        <v>628.27495384615395</v>
      </c>
      <c r="L1205" s="24">
        <f t="shared" si="286"/>
        <v>25.694365338461541</v>
      </c>
      <c r="M1205" s="23">
        <f t="shared" si="296"/>
        <v>94659.488889110595</v>
      </c>
      <c r="N1205" s="24">
        <f t="shared" si="287"/>
        <v>43.648096200000005</v>
      </c>
      <c r="O1205" s="23">
        <f t="shared" si="288"/>
        <v>6576.2711882454951</v>
      </c>
      <c r="P1205" s="42">
        <f t="shared" si="282"/>
        <v>14.100456516815445</v>
      </c>
      <c r="Q1205" s="25"/>
      <c r="R1205" s="41">
        <f t="shared" si="283"/>
        <v>16.339508329168662</v>
      </c>
      <c r="S1205" s="41"/>
      <c r="T1205" s="40">
        <f t="shared" si="284"/>
        <v>2.3582231493170874E-2</v>
      </c>
      <c r="U1205" s="15">
        <f t="shared" si="289"/>
        <v>1.0160954098001953</v>
      </c>
      <c r="V1205" s="15">
        <f t="shared" si="297"/>
        <v>10.401292594883635</v>
      </c>
      <c r="W1205" s="13">
        <f t="shared" si="290"/>
        <v>1.1089305510932679E-2</v>
      </c>
      <c r="X1205" s="13">
        <f t="shared" si="291"/>
        <v>-2.2639234506384609E-2</v>
      </c>
      <c r="Y1205" s="13">
        <f t="shared" si="292"/>
        <v>3.3728540017317288E-2</v>
      </c>
      <c r="AB1205" s="39"/>
      <c r="AC1205" s="39"/>
    </row>
    <row r="1206" spans="1:29">
      <c r="A1206" s="60">
        <v>1970.09</v>
      </c>
      <c r="B1206" s="61">
        <f t="shared" si="293"/>
        <v>1970</v>
      </c>
      <c r="C1206" s="61">
        <v>9</v>
      </c>
      <c r="D1206" s="59">
        <f t="shared" si="294"/>
        <v>25812</v>
      </c>
      <c r="E1206" s="26">
        <v>82.58</v>
      </c>
      <c r="F1206" s="24">
        <v>3.19</v>
      </c>
      <c r="G1206" s="26">
        <v>5.36</v>
      </c>
      <c r="H1206" s="26">
        <v>39.200000000000003</v>
      </c>
      <c r="I1206" s="24">
        <f t="shared" si="295"/>
        <v>1970.7083333332428</v>
      </c>
      <c r="J1206" s="15">
        <v>7.39</v>
      </c>
      <c r="K1206" s="24">
        <f t="shared" si="285"/>
        <v>662.45170408163267</v>
      </c>
      <c r="L1206" s="24">
        <f t="shared" si="286"/>
        <v>25.58998469387755</v>
      </c>
      <c r="M1206" s="23">
        <f t="shared" si="296"/>
        <v>100130.04748365186</v>
      </c>
      <c r="N1206" s="24">
        <f t="shared" si="287"/>
        <v>42.997591836734692</v>
      </c>
      <c r="O1206" s="23">
        <f t="shared" si="288"/>
        <v>6499.116668834753</v>
      </c>
      <c r="P1206" s="42">
        <f t="shared" si="282"/>
        <v>14.842661145242223</v>
      </c>
      <c r="Q1206" s="25"/>
      <c r="R1206" s="41">
        <f t="shared" si="283"/>
        <v>17.215125541252302</v>
      </c>
      <c r="S1206" s="41"/>
      <c r="T1206" s="40">
        <f t="shared" si="284"/>
        <v>2.1961852727596307E-2</v>
      </c>
      <c r="U1206" s="15">
        <f t="shared" si="289"/>
        <v>1.0103781482444136</v>
      </c>
      <c r="V1206" s="15">
        <f t="shared" si="297"/>
        <v>10.514783693988544</v>
      </c>
      <c r="W1206" s="13">
        <f t="shared" si="290"/>
        <v>7.3995040543766155E-3</v>
      </c>
      <c r="X1206" s="13">
        <f t="shared" si="291"/>
        <v>-2.5982514542431612E-2</v>
      </c>
      <c r="Y1206" s="13">
        <f t="shared" si="292"/>
        <v>3.3382018596808227E-2</v>
      </c>
      <c r="AB1206" s="39"/>
      <c r="AC1206" s="39"/>
    </row>
    <row r="1207" spans="1:29">
      <c r="A1207" s="60">
        <v>1970.1</v>
      </c>
      <c r="B1207" s="61">
        <f t="shared" si="293"/>
        <v>1970</v>
      </c>
      <c r="C1207" s="61">
        <v>10</v>
      </c>
      <c r="D1207" s="59">
        <f t="shared" si="294"/>
        <v>25842</v>
      </c>
      <c r="E1207" s="26">
        <v>84.37</v>
      </c>
      <c r="F1207" s="24">
        <v>3.17333</v>
      </c>
      <c r="G1207" s="26">
        <v>5.2833300000000003</v>
      </c>
      <c r="H1207" s="26">
        <v>39.4</v>
      </c>
      <c r="I1207" s="24">
        <f t="shared" si="295"/>
        <v>1970.791666666576</v>
      </c>
      <c r="J1207" s="15">
        <v>7.33</v>
      </c>
      <c r="K1207" s="24">
        <f t="shared" si="285"/>
        <v>673.3753857868021</v>
      </c>
      <c r="L1207" s="24">
        <f t="shared" si="286"/>
        <v>25.327039385786804</v>
      </c>
      <c r="M1207" s="23">
        <f t="shared" si="296"/>
        <v>102100.18643539751</v>
      </c>
      <c r="N1207" s="24">
        <f t="shared" si="287"/>
        <v>42.167409944162451</v>
      </c>
      <c r="O1207" s="23">
        <f t="shared" si="288"/>
        <v>6393.611212513084</v>
      </c>
      <c r="P1207" s="42">
        <f t="shared" si="282"/>
        <v>15.064185404089633</v>
      </c>
      <c r="Q1207" s="25"/>
      <c r="R1207" s="41">
        <f t="shared" si="283"/>
        <v>17.486678518763043</v>
      </c>
      <c r="S1207" s="41"/>
      <c r="T1207" s="40">
        <f t="shared" si="284"/>
        <v>2.1401934611650089E-2</v>
      </c>
      <c r="U1207" s="15">
        <f t="shared" si="289"/>
        <v>1.0413211919527887</v>
      </c>
      <c r="V1207" s="15">
        <f t="shared" si="297"/>
        <v>10.569979212552536</v>
      </c>
      <c r="W1207" s="13">
        <f t="shared" si="290"/>
        <v>7.7786185512358497E-3</v>
      </c>
      <c r="X1207" s="13">
        <f t="shared" si="291"/>
        <v>-2.7846164942143425E-2</v>
      </c>
      <c r="Y1207" s="13">
        <f t="shared" si="292"/>
        <v>3.5624783493379275E-2</v>
      </c>
      <c r="AB1207" s="39"/>
      <c r="AC1207" s="39"/>
    </row>
    <row r="1208" spans="1:29">
      <c r="A1208" s="60">
        <v>1970.11</v>
      </c>
      <c r="B1208" s="61">
        <f t="shared" si="293"/>
        <v>1970</v>
      </c>
      <c r="C1208" s="61">
        <v>11</v>
      </c>
      <c r="D1208" s="59">
        <f t="shared" si="294"/>
        <v>25873</v>
      </c>
      <c r="E1208" s="26">
        <v>84.28</v>
      </c>
      <c r="F1208" s="24">
        <v>3.1566700000000001</v>
      </c>
      <c r="G1208" s="26">
        <v>5.2066699999999999</v>
      </c>
      <c r="H1208" s="26">
        <v>39.6</v>
      </c>
      <c r="I1208" s="24">
        <f t="shared" si="295"/>
        <v>1970.8749999999093</v>
      </c>
      <c r="J1208" s="15">
        <v>6.84</v>
      </c>
      <c r="K1208" s="24">
        <f t="shared" si="285"/>
        <v>669.25981818181822</v>
      </c>
      <c r="L1208" s="24">
        <f t="shared" si="286"/>
        <v>25.066829500000001</v>
      </c>
      <c r="M1208" s="23">
        <f t="shared" si="296"/>
        <v>101792.89440530146</v>
      </c>
      <c r="N1208" s="24">
        <f t="shared" si="287"/>
        <v>41.345693136363636</v>
      </c>
      <c r="O1208" s="23">
        <f t="shared" si="288"/>
        <v>6288.5857797016006</v>
      </c>
      <c r="P1208" s="42">
        <f t="shared" si="282"/>
        <v>14.950761908791732</v>
      </c>
      <c r="Q1208" s="25"/>
      <c r="R1208" s="41">
        <f t="shared" si="283"/>
        <v>17.369848985307854</v>
      </c>
      <c r="S1208" s="41"/>
      <c r="T1208" s="40">
        <f t="shared" si="284"/>
        <v>2.7326345228659815E-2</v>
      </c>
      <c r="U1208" s="15">
        <f t="shared" si="289"/>
        <v>1.0386907764634588</v>
      </c>
      <c r="V1208" s="15">
        <f t="shared" si="297"/>
        <v>10.951153739639832</v>
      </c>
      <c r="W1208" s="13">
        <f t="shared" si="290"/>
        <v>1.1810279795561707E-2</v>
      </c>
      <c r="X1208" s="13">
        <f t="shared" si="291"/>
        <v>-3.6280350482559065E-2</v>
      </c>
      <c r="Y1208" s="13">
        <f t="shared" si="292"/>
        <v>4.8090630278120772E-2</v>
      </c>
      <c r="AB1208" s="39"/>
      <c r="AC1208" s="39"/>
    </row>
    <row r="1209" spans="1:29">
      <c r="A1209" s="60">
        <v>1970.12</v>
      </c>
      <c r="B1209" s="61">
        <f t="shared" si="293"/>
        <v>1970</v>
      </c>
      <c r="C1209" s="61">
        <v>12</v>
      </c>
      <c r="D1209" s="59">
        <f t="shared" si="294"/>
        <v>25903</v>
      </c>
      <c r="E1209" s="26">
        <v>90.05</v>
      </c>
      <c r="F1209" s="24">
        <v>3.14</v>
      </c>
      <c r="G1209" s="26">
        <v>5.13</v>
      </c>
      <c r="H1209" s="26">
        <v>39.799999999999997</v>
      </c>
      <c r="I1209" s="24">
        <f t="shared" si="295"/>
        <v>1970.9583333332425</v>
      </c>
      <c r="J1209" s="15">
        <v>6.39</v>
      </c>
      <c r="K1209" s="24">
        <f t="shared" si="285"/>
        <v>711.4855025125629</v>
      </c>
      <c r="L1209" s="24">
        <f t="shared" si="286"/>
        <v>24.809155778894478</v>
      </c>
      <c r="M1209" s="23">
        <f t="shared" si="296"/>
        <v>108529.77618373209</v>
      </c>
      <c r="N1209" s="24">
        <f t="shared" si="287"/>
        <v>40.532155778894477</v>
      </c>
      <c r="O1209" s="23">
        <f t="shared" si="288"/>
        <v>6182.7623744869024</v>
      </c>
      <c r="P1209" s="42">
        <f t="shared" si="282"/>
        <v>15.873840687205744</v>
      </c>
      <c r="Q1209" s="25"/>
      <c r="R1209" s="41">
        <f t="shared" si="283"/>
        <v>18.454515548006217</v>
      </c>
      <c r="S1209" s="41"/>
      <c r="T1209" s="40">
        <f t="shared" si="284"/>
        <v>2.8455287421124534E-2</v>
      </c>
      <c r="U1209" s="15">
        <f t="shared" si="289"/>
        <v>1.0163958032214011</v>
      </c>
      <c r="V1209" s="15">
        <f t="shared" si="297"/>
        <v>11.317702268529887</v>
      </c>
      <c r="W1209" s="13">
        <f t="shared" si="290"/>
        <v>3.1555751529841469E-3</v>
      </c>
      <c r="X1209" s="13">
        <f t="shared" si="291"/>
        <v>-4.0187095108721205E-2</v>
      </c>
      <c r="Y1209" s="13">
        <f t="shared" si="292"/>
        <v>4.3342670261705352E-2</v>
      </c>
      <c r="AB1209" s="39"/>
      <c r="AC1209" s="39"/>
    </row>
    <row r="1210" spans="1:29">
      <c r="A1210" s="60">
        <v>1971.01</v>
      </c>
      <c r="B1210" s="61">
        <f t="shared" si="293"/>
        <v>1971</v>
      </c>
      <c r="C1210" s="61">
        <v>1</v>
      </c>
      <c r="D1210" s="59">
        <f t="shared" si="294"/>
        <v>25934</v>
      </c>
      <c r="E1210" s="26">
        <v>93.49</v>
      </c>
      <c r="F1210" s="24">
        <v>3.13</v>
      </c>
      <c r="G1210" s="26">
        <v>5.16</v>
      </c>
      <c r="H1210" s="26">
        <v>39.799999999999997</v>
      </c>
      <c r="I1210" s="24">
        <f t="shared" si="295"/>
        <v>1971.0416666665758</v>
      </c>
      <c r="J1210" s="15">
        <v>6.24</v>
      </c>
      <c r="K1210" s="24">
        <f t="shared" si="285"/>
        <v>738.66495979899514</v>
      </c>
      <c r="L1210" s="24">
        <f t="shared" si="286"/>
        <v>24.730145728643219</v>
      </c>
      <c r="M1210" s="23">
        <f t="shared" si="296"/>
        <v>112990.08282848459</v>
      </c>
      <c r="N1210" s="24">
        <f t="shared" si="287"/>
        <v>40.769185929648245</v>
      </c>
      <c r="O1210" s="23">
        <f t="shared" si="288"/>
        <v>6236.2694127177283</v>
      </c>
      <c r="P1210" s="42">
        <f t="shared" si="282"/>
        <v>16.461793943491944</v>
      </c>
      <c r="Q1210" s="25"/>
      <c r="R1210" s="41">
        <f t="shared" si="283"/>
        <v>19.149002748259807</v>
      </c>
      <c r="S1210" s="41"/>
      <c r="T1210" s="40">
        <f t="shared" si="284"/>
        <v>2.7705281704982702E-2</v>
      </c>
      <c r="U1210" s="15">
        <f t="shared" si="289"/>
        <v>1.0148506806126156</v>
      </c>
      <c r="V1210" s="15">
        <f t="shared" si="297"/>
        <v>11.503265087843108</v>
      </c>
      <c r="W1210" s="13">
        <f t="shared" si="290"/>
        <v>-1.6709123430017625E-3</v>
      </c>
      <c r="X1210" s="13">
        <f t="shared" si="291"/>
        <v>-4.0063139342521037E-2</v>
      </c>
      <c r="Y1210" s="13">
        <f t="shared" si="292"/>
        <v>3.8392226999519274E-2</v>
      </c>
      <c r="AB1210" s="39"/>
      <c r="AC1210" s="39"/>
    </row>
    <row r="1211" spans="1:29">
      <c r="A1211" s="60">
        <v>1971.02</v>
      </c>
      <c r="B1211" s="61">
        <f t="shared" si="293"/>
        <v>1971</v>
      </c>
      <c r="C1211" s="61">
        <v>2</v>
      </c>
      <c r="D1211" s="59">
        <f t="shared" si="294"/>
        <v>25965</v>
      </c>
      <c r="E1211" s="26">
        <v>97.11</v>
      </c>
      <c r="F1211" s="24">
        <v>3.12</v>
      </c>
      <c r="G1211" s="26">
        <v>5.19</v>
      </c>
      <c r="H1211" s="26">
        <v>39.9</v>
      </c>
      <c r="I1211" s="24">
        <f t="shared" si="295"/>
        <v>1971.1249999999091</v>
      </c>
      <c r="J1211" s="15">
        <v>6.11</v>
      </c>
      <c r="K1211" s="24">
        <f t="shared" si="285"/>
        <v>765.34362406015043</v>
      </c>
      <c r="L1211" s="24">
        <f t="shared" si="286"/>
        <v>24.589353383458651</v>
      </c>
      <c r="M1211" s="23">
        <f t="shared" si="296"/>
        <v>117384.43491533943</v>
      </c>
      <c r="N1211" s="24">
        <f t="shared" si="287"/>
        <v>40.903443609022567</v>
      </c>
      <c r="O1211" s="23">
        <f t="shared" si="288"/>
        <v>6273.5579982557083</v>
      </c>
      <c r="P1211" s="42">
        <f t="shared" si="282"/>
        <v>17.034534781502131</v>
      </c>
      <c r="Q1211" s="25"/>
      <c r="R1211" s="41">
        <f t="shared" si="283"/>
        <v>19.824574232687667</v>
      </c>
      <c r="S1211" s="41"/>
      <c r="T1211" s="40">
        <f t="shared" si="284"/>
        <v>2.7221175943178057E-2</v>
      </c>
      <c r="U1211" s="15">
        <f t="shared" si="289"/>
        <v>1.0360949321896797</v>
      </c>
      <c r="V1211" s="15">
        <f t="shared" si="297"/>
        <v>11.644838016688313</v>
      </c>
      <c r="W1211" s="13">
        <f t="shared" si="290"/>
        <v>-9.5863670714833038E-3</v>
      </c>
      <c r="X1211" s="13">
        <f t="shared" si="291"/>
        <v>-4.452039276429598E-2</v>
      </c>
      <c r="Y1211" s="13">
        <f t="shared" si="292"/>
        <v>3.4934025692812676E-2</v>
      </c>
      <c r="AB1211" s="39"/>
      <c r="AC1211" s="39"/>
    </row>
    <row r="1212" spans="1:29">
      <c r="A1212" s="60">
        <v>1971.03</v>
      </c>
      <c r="B1212" s="61">
        <f t="shared" si="293"/>
        <v>1971</v>
      </c>
      <c r="C1212" s="61">
        <v>3</v>
      </c>
      <c r="D1212" s="59">
        <f t="shared" si="294"/>
        <v>25993</v>
      </c>
      <c r="E1212" s="26">
        <v>99.6</v>
      </c>
      <c r="F1212" s="24">
        <v>3.11</v>
      </c>
      <c r="G1212" s="26">
        <v>5.22</v>
      </c>
      <c r="H1212" s="26">
        <v>40</v>
      </c>
      <c r="I1212" s="24">
        <f t="shared" si="295"/>
        <v>1971.2083333332423</v>
      </c>
      <c r="J1212" s="15">
        <v>5.7</v>
      </c>
      <c r="K1212" s="24">
        <f t="shared" si="285"/>
        <v>783.00540000000001</v>
      </c>
      <c r="L1212" s="24">
        <f t="shared" si="286"/>
        <v>24.449265000000004</v>
      </c>
      <c r="M1212" s="23">
        <f t="shared" si="296"/>
        <v>120405.79827677537</v>
      </c>
      <c r="N1212" s="24">
        <f t="shared" si="287"/>
        <v>41.037030000000001</v>
      </c>
      <c r="O1212" s="23">
        <f t="shared" si="288"/>
        <v>6310.4243675177449</v>
      </c>
      <c r="P1212" s="42">
        <f t="shared" si="282"/>
        <v>17.402902607188881</v>
      </c>
      <c r="Q1212" s="25"/>
      <c r="R1212" s="41">
        <f t="shared" si="283"/>
        <v>20.261603158151786</v>
      </c>
      <c r="S1212" s="41"/>
      <c r="T1212" s="40">
        <f t="shared" si="284"/>
        <v>3.0336339371474154E-2</v>
      </c>
      <c r="U1212" s="15">
        <f t="shared" si="289"/>
        <v>0.99497715756358207</v>
      </c>
      <c r="V1212" s="15">
        <f t="shared" si="297"/>
        <v>12.034994761122331</v>
      </c>
      <c r="W1212" s="13">
        <f t="shared" si="290"/>
        <v>-8.7534280564597333E-3</v>
      </c>
      <c r="X1212" s="13">
        <f t="shared" si="291"/>
        <v>-4.6906446445454719E-2</v>
      </c>
      <c r="Y1212" s="13">
        <f t="shared" si="292"/>
        <v>3.8153018388994986E-2</v>
      </c>
      <c r="AB1212" s="39"/>
      <c r="AC1212" s="39"/>
    </row>
    <row r="1213" spans="1:29">
      <c r="A1213" s="60">
        <v>1971.04</v>
      </c>
      <c r="B1213" s="61">
        <f t="shared" si="293"/>
        <v>1971</v>
      </c>
      <c r="C1213" s="61">
        <v>4</v>
      </c>
      <c r="D1213" s="59">
        <f t="shared" si="294"/>
        <v>26024</v>
      </c>
      <c r="E1213" s="26">
        <v>103</v>
      </c>
      <c r="F1213" s="24">
        <v>3.1066699999999998</v>
      </c>
      <c r="G1213" s="26">
        <v>5.2533300000000001</v>
      </c>
      <c r="H1213" s="26">
        <v>40.1</v>
      </c>
      <c r="I1213" s="24">
        <f t="shared" si="295"/>
        <v>1971.2916666665756</v>
      </c>
      <c r="J1213" s="15">
        <v>5.83</v>
      </c>
      <c r="K1213" s="24">
        <f t="shared" si="285"/>
        <v>807.71521197007485</v>
      </c>
      <c r="L1213" s="24">
        <f t="shared" si="286"/>
        <v>24.362180753117208</v>
      </c>
      <c r="M1213" s="23">
        <f t="shared" si="296"/>
        <v>124517.71153727702</v>
      </c>
      <c r="N1213" s="24">
        <f t="shared" si="287"/>
        <v>41.196063635910228</v>
      </c>
      <c r="O1213" s="23">
        <f t="shared" si="288"/>
        <v>6350.8022286419755</v>
      </c>
      <c r="P1213" s="42">
        <f t="shared" si="282"/>
        <v>17.92411044795961</v>
      </c>
      <c r="Q1213" s="25"/>
      <c r="R1213" s="41">
        <f t="shared" si="283"/>
        <v>20.875485334712362</v>
      </c>
      <c r="S1213" s="41"/>
      <c r="T1213" s="40">
        <f t="shared" si="284"/>
        <v>2.7622614301182624E-2</v>
      </c>
      <c r="U1213" s="15">
        <f t="shared" si="289"/>
        <v>0.9638031448454738</v>
      </c>
      <c r="V1213" s="15">
        <f t="shared" si="297"/>
        <v>11.94468317078713</v>
      </c>
      <c r="W1213" s="13">
        <f t="shared" si="290"/>
        <v>-1.1471603257818597E-2</v>
      </c>
      <c r="X1213" s="13">
        <f t="shared" si="291"/>
        <v>-4.8695950276563149E-2</v>
      </c>
      <c r="Y1213" s="13">
        <f t="shared" si="292"/>
        <v>3.7224347018744552E-2</v>
      </c>
      <c r="AB1213" s="39"/>
      <c r="AC1213" s="39"/>
    </row>
    <row r="1214" spans="1:29">
      <c r="A1214" s="60">
        <v>1971.05</v>
      </c>
      <c r="B1214" s="61">
        <f t="shared" si="293"/>
        <v>1971</v>
      </c>
      <c r="C1214" s="61">
        <v>5</v>
      </c>
      <c r="D1214" s="59">
        <f t="shared" si="294"/>
        <v>26054</v>
      </c>
      <c r="E1214" s="26">
        <v>101.6</v>
      </c>
      <c r="F1214" s="24">
        <v>3.1033300000000001</v>
      </c>
      <c r="G1214" s="26">
        <v>5.28667</v>
      </c>
      <c r="H1214" s="26">
        <v>40.299999999999997</v>
      </c>
      <c r="I1214" s="24">
        <f t="shared" si="295"/>
        <v>1971.3749999999088</v>
      </c>
      <c r="J1214" s="15">
        <v>6.39</v>
      </c>
      <c r="K1214" s="24">
        <f t="shared" si="285"/>
        <v>792.78253101736982</v>
      </c>
      <c r="L1214" s="24">
        <f t="shared" si="286"/>
        <v>24.215214684863529</v>
      </c>
      <c r="M1214" s="23">
        <f t="shared" si="296"/>
        <v>122526.76888516797</v>
      </c>
      <c r="N1214" s="24">
        <f t="shared" si="287"/>
        <v>41.251767945409433</v>
      </c>
      <c r="O1214" s="23">
        <f t="shared" si="288"/>
        <v>6375.5767053361315</v>
      </c>
      <c r="P1214" s="42">
        <f t="shared" si="282"/>
        <v>17.564153279699383</v>
      </c>
      <c r="Q1214" s="25"/>
      <c r="R1214" s="41">
        <f t="shared" si="283"/>
        <v>20.463891147264636</v>
      </c>
      <c r="S1214" s="41"/>
      <c r="T1214" s="40">
        <f t="shared" si="284"/>
        <v>2.3678614175411603E-2</v>
      </c>
      <c r="U1214" s="15">
        <f t="shared" si="289"/>
        <v>0.99584933245988749</v>
      </c>
      <c r="V1214" s="15">
        <f t="shared" si="297"/>
        <v>11.455190086548795</v>
      </c>
      <c r="W1214" s="13">
        <f t="shared" si="290"/>
        <v>-1.226102345412039E-2</v>
      </c>
      <c r="X1214" s="13">
        <f t="shared" si="291"/>
        <v>-4.6506538769724881E-2</v>
      </c>
      <c r="Y1214" s="13">
        <f t="shared" si="292"/>
        <v>3.4245515315604491E-2</v>
      </c>
      <c r="AB1214" s="39"/>
      <c r="AC1214" s="39"/>
    </row>
    <row r="1215" spans="1:29">
      <c r="A1215" s="60">
        <v>1971.06</v>
      </c>
      <c r="B1215" s="61">
        <f t="shared" si="293"/>
        <v>1971</v>
      </c>
      <c r="C1215" s="61">
        <v>6</v>
      </c>
      <c r="D1215" s="59">
        <f t="shared" si="294"/>
        <v>26085</v>
      </c>
      <c r="E1215" s="26">
        <v>99.72</v>
      </c>
      <c r="F1215" s="24">
        <v>3.1</v>
      </c>
      <c r="G1215" s="26">
        <v>5.32</v>
      </c>
      <c r="H1215" s="26">
        <v>40.6</v>
      </c>
      <c r="I1215" s="24">
        <f t="shared" si="295"/>
        <v>1971.4583333332421</v>
      </c>
      <c r="J1215" s="15">
        <v>6.52</v>
      </c>
      <c r="K1215" s="24">
        <f t="shared" si="285"/>
        <v>772.36333004926109</v>
      </c>
      <c r="L1215" s="24">
        <f t="shared" si="286"/>
        <v>24.010492610837442</v>
      </c>
      <c r="M1215" s="23">
        <f t="shared" si="296"/>
        <v>119680.16473295788</v>
      </c>
      <c r="N1215" s="24">
        <f t="shared" si="287"/>
        <v>41.205103448275871</v>
      </c>
      <c r="O1215" s="23">
        <f t="shared" si="288"/>
        <v>6384.8623784530291</v>
      </c>
      <c r="P1215" s="42">
        <f t="shared" si="282"/>
        <v>17.083166880070706</v>
      </c>
      <c r="Q1215" s="25"/>
      <c r="R1215" s="41">
        <f t="shared" si="283"/>
        <v>19.911939063113682</v>
      </c>
      <c r="S1215" s="41"/>
      <c r="T1215" s="40">
        <f t="shared" si="284"/>
        <v>2.4746298795041699E-2</v>
      </c>
      <c r="U1215" s="15">
        <f t="shared" si="289"/>
        <v>0.99026847808800322</v>
      </c>
      <c r="V1215" s="15">
        <f t="shared" si="297"/>
        <v>11.323350469357061</v>
      </c>
      <c r="W1215" s="13">
        <f t="shared" si="290"/>
        <v>-9.9668358478816055E-3</v>
      </c>
      <c r="X1215" s="13">
        <f t="shared" si="291"/>
        <v>-4.1937497891791575E-2</v>
      </c>
      <c r="Y1215" s="13">
        <f t="shared" si="292"/>
        <v>3.197066204390997E-2</v>
      </c>
      <c r="AB1215" s="39"/>
      <c r="AC1215" s="39"/>
    </row>
    <row r="1216" spans="1:29">
      <c r="A1216" s="60">
        <v>1971.07</v>
      </c>
      <c r="B1216" s="61">
        <f t="shared" si="293"/>
        <v>1971</v>
      </c>
      <c r="C1216" s="61">
        <v>7</v>
      </c>
      <c r="D1216" s="59">
        <f t="shared" si="294"/>
        <v>26115</v>
      </c>
      <c r="E1216" s="26">
        <v>99</v>
      </c>
      <c r="F1216" s="24">
        <v>3.09667</v>
      </c>
      <c r="G1216" s="26">
        <v>5.3566700000000003</v>
      </c>
      <c r="H1216" s="26">
        <v>40.700000000000003</v>
      </c>
      <c r="I1216" s="24">
        <f t="shared" si="295"/>
        <v>1971.5416666665753</v>
      </c>
      <c r="J1216" s="15">
        <v>6.73</v>
      </c>
      <c r="K1216" s="24">
        <f t="shared" si="285"/>
        <v>764.90270270270275</v>
      </c>
      <c r="L1216" s="24">
        <f t="shared" si="286"/>
        <v>23.925770226044225</v>
      </c>
      <c r="M1216" s="23">
        <f t="shared" si="296"/>
        <v>118833.06457397234</v>
      </c>
      <c r="N1216" s="24">
        <f t="shared" si="287"/>
        <v>41.387185459459459</v>
      </c>
      <c r="O1216" s="23">
        <f t="shared" si="288"/>
        <v>6429.7930506208122</v>
      </c>
      <c r="P1216" s="42">
        <f t="shared" si="282"/>
        <v>16.889414708693359</v>
      </c>
      <c r="Q1216" s="25"/>
      <c r="R1216" s="41">
        <f t="shared" si="283"/>
        <v>19.694941690150532</v>
      </c>
      <c r="S1216" s="41"/>
      <c r="T1216" s="40">
        <f t="shared" si="284"/>
        <v>2.2881739151916665E-2</v>
      </c>
      <c r="U1216" s="15">
        <f t="shared" si="289"/>
        <v>1.0165126805988081</v>
      </c>
      <c r="V1216" s="15">
        <f t="shared" si="297"/>
        <v>11.185606281758727</v>
      </c>
      <c r="W1216" s="13">
        <f t="shared" si="290"/>
        <v>-1.2361256495427408E-2</v>
      </c>
      <c r="X1216" s="13">
        <f t="shared" si="291"/>
        <v>-4.4890131515096465E-2</v>
      </c>
      <c r="Y1216" s="13">
        <f t="shared" si="292"/>
        <v>3.2528875019669057E-2</v>
      </c>
      <c r="AB1216" s="39"/>
      <c r="AC1216" s="39"/>
    </row>
    <row r="1217" spans="1:29">
      <c r="A1217" s="60">
        <v>1971.08</v>
      </c>
      <c r="B1217" s="61">
        <f t="shared" si="293"/>
        <v>1971</v>
      </c>
      <c r="C1217" s="61">
        <v>8</v>
      </c>
      <c r="D1217" s="59">
        <f t="shared" si="294"/>
        <v>26146</v>
      </c>
      <c r="E1217" s="26">
        <v>97.24</v>
      </c>
      <c r="F1217" s="24">
        <v>3.0933299999999999</v>
      </c>
      <c r="G1217" s="26">
        <v>5.3933299999999997</v>
      </c>
      <c r="H1217" s="26">
        <v>40.799999999999997</v>
      </c>
      <c r="I1217" s="24">
        <f t="shared" si="295"/>
        <v>1971.6249999999086</v>
      </c>
      <c r="J1217" s="15">
        <v>6.58</v>
      </c>
      <c r="K1217" s="24">
        <f t="shared" si="285"/>
        <v>749.46300000000008</v>
      </c>
      <c r="L1217" s="24">
        <f t="shared" si="286"/>
        <v>23.841386073529417</v>
      </c>
      <c r="M1217" s="23">
        <f t="shared" si="296"/>
        <v>116743.05787326326</v>
      </c>
      <c r="N1217" s="24">
        <f t="shared" si="287"/>
        <v>41.568297838235303</v>
      </c>
      <c r="O1217" s="23">
        <f t="shared" si="288"/>
        <v>6475.0497359071069</v>
      </c>
      <c r="P1217" s="42">
        <f t="shared" si="282"/>
        <v>16.519449443051567</v>
      </c>
      <c r="Q1217" s="25"/>
      <c r="R1217" s="41">
        <f t="shared" si="283"/>
        <v>19.273018870882765</v>
      </c>
      <c r="S1217" s="41"/>
      <c r="T1217" s="40">
        <f t="shared" si="284"/>
        <v>2.6305165708427128E-2</v>
      </c>
      <c r="U1217" s="15">
        <f t="shared" si="289"/>
        <v>1.0381033092028704</v>
      </c>
      <c r="V1217" s="15">
        <f t="shared" si="297"/>
        <v>11.34244221719737</v>
      </c>
      <c r="W1217" s="13">
        <f t="shared" si="290"/>
        <v>-1.056679231660862E-2</v>
      </c>
      <c r="X1217" s="13">
        <f t="shared" si="291"/>
        <v>-4.9076659971994618E-2</v>
      </c>
      <c r="Y1217" s="13">
        <f t="shared" si="292"/>
        <v>3.8509867655385999E-2</v>
      </c>
      <c r="AB1217" s="39"/>
      <c r="AC1217" s="39"/>
    </row>
    <row r="1218" spans="1:29">
      <c r="A1218" s="60">
        <v>1971.09</v>
      </c>
      <c r="B1218" s="61">
        <f t="shared" si="293"/>
        <v>1971</v>
      </c>
      <c r="C1218" s="61">
        <v>9</v>
      </c>
      <c r="D1218" s="59">
        <f t="shared" si="294"/>
        <v>26177</v>
      </c>
      <c r="E1218" s="26">
        <v>99.4</v>
      </c>
      <c r="F1218" s="24">
        <v>3.09</v>
      </c>
      <c r="G1218" s="26">
        <v>5.43</v>
      </c>
      <c r="H1218" s="26">
        <v>40.799999999999997</v>
      </c>
      <c r="I1218" s="24">
        <f t="shared" si="295"/>
        <v>1971.7083333332419</v>
      </c>
      <c r="J1218" s="15">
        <v>6.14</v>
      </c>
      <c r="K1218" s="24">
        <f t="shared" si="285"/>
        <v>766.1108823529413</v>
      </c>
      <c r="L1218" s="24">
        <f t="shared" si="286"/>
        <v>23.815720588235298</v>
      </c>
      <c r="M1218" s="23">
        <f t="shared" si="296"/>
        <v>119645.42667631358</v>
      </c>
      <c r="N1218" s="24">
        <f t="shared" si="287"/>
        <v>41.850926470588242</v>
      </c>
      <c r="O1218" s="23">
        <f t="shared" si="288"/>
        <v>6535.9624431829243</v>
      </c>
      <c r="P1218" s="42">
        <f t="shared" ref="P1218:P1281" si="298">K1218/AVERAGE(N1098:N1217)</f>
        <v>16.856792547836001</v>
      </c>
      <c r="Q1218" s="25"/>
      <c r="R1218" s="41">
        <f t="shared" ref="R1218:R1281" si="299">M1218/AVERAGE(O1098:O1217)</f>
        <v>19.674910494388278</v>
      </c>
      <c r="S1218" s="41"/>
      <c r="T1218" s="40">
        <f t="shared" ref="T1218:T1281" si="300">1/P1218-(J1218/100-(((H1218/H1098)^(1/10))-1))</f>
        <v>2.9149353637379943E-2</v>
      </c>
      <c r="U1218" s="15">
        <f t="shared" si="289"/>
        <v>1.0208326848149401</v>
      </c>
      <c r="V1218" s="15">
        <f t="shared" si="297"/>
        <v>11.774626800114932</v>
      </c>
      <c r="W1218" s="13">
        <f t="shared" si="290"/>
        <v>-2.2457744157994841E-2</v>
      </c>
      <c r="X1218" s="13">
        <f t="shared" si="291"/>
        <v>-5.4197352679455246E-2</v>
      </c>
      <c r="Y1218" s="13">
        <f t="shared" si="292"/>
        <v>3.1739608521460405E-2</v>
      </c>
      <c r="AB1218" s="39"/>
      <c r="AC1218" s="39"/>
    </row>
    <row r="1219" spans="1:29">
      <c r="A1219" s="60">
        <v>1971.1</v>
      </c>
      <c r="B1219" s="61">
        <f t="shared" si="293"/>
        <v>1971</v>
      </c>
      <c r="C1219" s="61">
        <v>10</v>
      </c>
      <c r="D1219" s="59">
        <f t="shared" si="294"/>
        <v>26207</v>
      </c>
      <c r="E1219" s="26">
        <v>97.29</v>
      </c>
      <c r="F1219" s="24">
        <v>3.0833300000000001</v>
      </c>
      <c r="G1219" s="26">
        <v>5.52</v>
      </c>
      <c r="H1219" s="26">
        <v>40.9</v>
      </c>
      <c r="I1219" s="24">
        <f t="shared" si="295"/>
        <v>1971.7916666665751</v>
      </c>
      <c r="J1219" s="15">
        <v>5.93</v>
      </c>
      <c r="K1219" s="24">
        <f t="shared" si="285"/>
        <v>748.01499755501243</v>
      </c>
      <c r="L1219" s="24">
        <f t="shared" si="286"/>
        <v>23.706209090464551</v>
      </c>
      <c r="M1219" s="23">
        <f t="shared" si="296"/>
        <v>117127.86913074731</v>
      </c>
      <c r="N1219" s="24">
        <f t="shared" si="287"/>
        <v>42.440567237163819</v>
      </c>
      <c r="O1219" s="23">
        <f t="shared" si="288"/>
        <v>6645.5528584821159</v>
      </c>
      <c r="P1219" s="42">
        <f t="shared" si="298"/>
        <v>16.428862709159475</v>
      </c>
      <c r="Q1219" s="25"/>
      <c r="R1219" s="41">
        <f t="shared" si="299"/>
        <v>19.184397344751762</v>
      </c>
      <c r="S1219" s="41"/>
      <c r="T1219" s="40">
        <f t="shared" si="300"/>
        <v>3.3047046104171383E-2</v>
      </c>
      <c r="U1219" s="15">
        <f t="shared" si="289"/>
        <v>1.0139708836443282</v>
      </c>
      <c r="V1219" s="15">
        <f t="shared" si="297"/>
        <v>11.990535322089366</v>
      </c>
      <c r="W1219" s="13">
        <f t="shared" si="290"/>
        <v>-1.8905454566532809E-2</v>
      </c>
      <c r="X1219" s="13">
        <f t="shared" si="291"/>
        <v>-5.4109870934527682E-2</v>
      </c>
      <c r="Y1219" s="13">
        <f t="shared" si="292"/>
        <v>3.5204416367994873E-2</v>
      </c>
      <c r="AB1219" s="39"/>
      <c r="AC1219" s="39"/>
    </row>
    <row r="1220" spans="1:29">
      <c r="A1220" s="60">
        <v>1971.11</v>
      </c>
      <c r="B1220" s="61">
        <f t="shared" si="293"/>
        <v>1971</v>
      </c>
      <c r="C1220" s="61">
        <v>11</v>
      </c>
      <c r="D1220" s="59">
        <f t="shared" si="294"/>
        <v>26238</v>
      </c>
      <c r="E1220" s="26">
        <v>92.78</v>
      </c>
      <c r="F1220" s="24">
        <v>3.07667</v>
      </c>
      <c r="G1220" s="26">
        <v>5.61</v>
      </c>
      <c r="H1220" s="26">
        <v>40.9</v>
      </c>
      <c r="I1220" s="24">
        <f t="shared" si="295"/>
        <v>1971.8749999999084</v>
      </c>
      <c r="J1220" s="15">
        <v>5.81</v>
      </c>
      <c r="K1220" s="24">
        <f t="shared" si="285"/>
        <v>713.33982396088027</v>
      </c>
      <c r="L1220" s="24">
        <f t="shared" si="286"/>
        <v>23.655003623471888</v>
      </c>
      <c r="M1220" s="23">
        <f t="shared" si="296"/>
        <v>112006.92789300656</v>
      </c>
      <c r="N1220" s="24">
        <f t="shared" si="287"/>
        <v>43.13253300733497</v>
      </c>
      <c r="O1220" s="23">
        <f t="shared" si="288"/>
        <v>6772.5680694089979</v>
      </c>
      <c r="P1220" s="42">
        <f t="shared" si="298"/>
        <v>15.638712654326644</v>
      </c>
      <c r="Q1220" s="25"/>
      <c r="R1220" s="41">
        <f t="shared" si="299"/>
        <v>18.271922182649199</v>
      </c>
      <c r="S1220" s="41"/>
      <c r="T1220" s="40">
        <f t="shared" si="300"/>
        <v>3.7322442309907056E-2</v>
      </c>
      <c r="U1220" s="15">
        <f t="shared" si="289"/>
        <v>0.99586108486765323</v>
      </c>
      <c r="V1220" s="15">
        <f t="shared" si="297"/>
        <v>12.158053695907483</v>
      </c>
      <c r="W1220" s="13">
        <f t="shared" si="290"/>
        <v>-1.1864829171232549E-2</v>
      </c>
      <c r="X1220" s="13">
        <f t="shared" si="291"/>
        <v>-4.5906608894522138E-2</v>
      </c>
      <c r="Y1220" s="13">
        <f t="shared" si="292"/>
        <v>3.4041779723289589E-2</v>
      </c>
      <c r="AB1220" s="39"/>
      <c r="AC1220" s="39"/>
    </row>
    <row r="1221" spans="1:29">
      <c r="A1221" s="60">
        <v>1971.12</v>
      </c>
      <c r="B1221" s="61">
        <f t="shared" si="293"/>
        <v>1971</v>
      </c>
      <c r="C1221" s="61">
        <v>12</v>
      </c>
      <c r="D1221" s="59">
        <f t="shared" si="294"/>
        <v>26268</v>
      </c>
      <c r="E1221" s="26">
        <v>99.17</v>
      </c>
      <c r="F1221" s="24">
        <v>3.07</v>
      </c>
      <c r="G1221" s="26">
        <v>5.7</v>
      </c>
      <c r="H1221" s="26">
        <v>41.1</v>
      </c>
      <c r="I1221" s="24">
        <f t="shared" si="295"/>
        <v>1971.9583333332416</v>
      </c>
      <c r="J1221" s="15">
        <v>5.93</v>
      </c>
      <c r="K1221" s="24">
        <f t="shared" si="285"/>
        <v>758.75908029197092</v>
      </c>
      <c r="L1221" s="24">
        <f t="shared" si="286"/>
        <v>23.488861313868615</v>
      </c>
      <c r="M1221" s="23">
        <f t="shared" si="296"/>
        <v>119445.89894655229</v>
      </c>
      <c r="N1221" s="24">
        <f t="shared" si="287"/>
        <v>43.611240875912415</v>
      </c>
      <c r="O1221" s="23">
        <f t="shared" si="288"/>
        <v>6865.3990520857924</v>
      </c>
      <c r="P1221" s="42">
        <f t="shared" si="298"/>
        <v>16.603557212925335</v>
      </c>
      <c r="Q1221" s="25"/>
      <c r="R1221" s="41">
        <f t="shared" si="299"/>
        <v>19.405829401067091</v>
      </c>
      <c r="S1221" s="41"/>
      <c r="T1221" s="40">
        <f t="shared" si="300"/>
        <v>3.2909901694790147E-2</v>
      </c>
      <c r="U1221" s="15">
        <f t="shared" si="289"/>
        <v>1.003446248011016</v>
      </c>
      <c r="V1221" s="15">
        <f t="shared" si="297"/>
        <v>12.048814136947962</v>
      </c>
      <c r="W1221" s="13">
        <f t="shared" si="290"/>
        <v>-1.7358370037446336E-2</v>
      </c>
      <c r="X1221" s="13">
        <f t="shared" si="291"/>
        <v>-4.5989603996534179E-2</v>
      </c>
      <c r="Y1221" s="13">
        <f t="shared" si="292"/>
        <v>2.8631233959087843E-2</v>
      </c>
      <c r="AB1221" s="39"/>
      <c r="AC1221" s="39"/>
    </row>
    <row r="1222" spans="1:29">
      <c r="A1222" s="60">
        <v>1972.01</v>
      </c>
      <c r="B1222" s="61">
        <f t="shared" si="293"/>
        <v>1972</v>
      </c>
      <c r="C1222" s="61">
        <v>1</v>
      </c>
      <c r="D1222" s="59">
        <f t="shared" si="294"/>
        <v>26299</v>
      </c>
      <c r="E1222" s="26">
        <v>103.3</v>
      </c>
      <c r="F1222" s="24">
        <v>3.07</v>
      </c>
      <c r="G1222" s="26">
        <v>5.7366700000000002</v>
      </c>
      <c r="H1222" s="26">
        <v>41.1</v>
      </c>
      <c r="I1222" s="24">
        <f t="shared" si="295"/>
        <v>1972.0416666665749</v>
      </c>
      <c r="J1222" s="15">
        <v>5.95</v>
      </c>
      <c r="K1222" s="24">
        <f t="shared" si="285"/>
        <v>790.35810218978111</v>
      </c>
      <c r="L1222" s="24">
        <f t="shared" si="286"/>
        <v>23.488861313868615</v>
      </c>
      <c r="M1222" s="23">
        <f t="shared" si="296"/>
        <v>124728.44210607385</v>
      </c>
      <c r="N1222" s="24">
        <f t="shared" si="287"/>
        <v>43.891806525547452</v>
      </c>
      <c r="O1222" s="23">
        <f t="shared" si="288"/>
        <v>6926.6787219424077</v>
      </c>
      <c r="P1222" s="42">
        <f t="shared" si="298"/>
        <v>17.262996797035175</v>
      </c>
      <c r="Q1222" s="25"/>
      <c r="R1222" s="41">
        <f t="shared" si="299"/>
        <v>20.180821727051931</v>
      </c>
      <c r="S1222" s="41"/>
      <c r="T1222" s="40">
        <f t="shared" si="300"/>
        <v>3.0409213945432362E-2</v>
      </c>
      <c r="U1222" s="15">
        <f t="shared" si="289"/>
        <v>0.99529466757156304</v>
      </c>
      <c r="V1222" s="15">
        <f t="shared" si="297"/>
        <v>12.09033733870252</v>
      </c>
      <c r="W1222" s="13">
        <f t="shared" si="290"/>
        <v>-2.671487359601088E-2</v>
      </c>
      <c r="X1222" s="13">
        <f t="shared" si="291"/>
        <v>-4.9917893224626586E-2</v>
      </c>
      <c r="Y1222" s="13">
        <f t="shared" si="292"/>
        <v>2.3203019628615706E-2</v>
      </c>
      <c r="AB1222" s="39"/>
      <c r="AC1222" s="39"/>
    </row>
    <row r="1223" spans="1:29">
      <c r="A1223" s="60">
        <v>1972.02</v>
      </c>
      <c r="B1223" s="61">
        <f t="shared" si="293"/>
        <v>1972</v>
      </c>
      <c r="C1223" s="61">
        <v>2</v>
      </c>
      <c r="D1223" s="59">
        <f t="shared" si="294"/>
        <v>26330</v>
      </c>
      <c r="E1223" s="26">
        <v>105.2</v>
      </c>
      <c r="F1223" s="24">
        <v>3.07</v>
      </c>
      <c r="G1223" s="26">
        <v>5.7733299999999996</v>
      </c>
      <c r="H1223" s="26">
        <v>41.3</v>
      </c>
      <c r="I1223" s="24">
        <f t="shared" si="295"/>
        <v>1972.1249999999081</v>
      </c>
      <c r="J1223" s="15">
        <v>6.08</v>
      </c>
      <c r="K1223" s="24">
        <f t="shared" si="285"/>
        <v>800.99738498789361</v>
      </c>
      <c r="L1223" s="24">
        <f t="shared" si="286"/>
        <v>23.375113801452787</v>
      </c>
      <c r="M1223" s="23">
        <f t="shared" si="296"/>
        <v>126714.86187987888</v>
      </c>
      <c r="N1223" s="24">
        <f t="shared" si="287"/>
        <v>43.958386242130757</v>
      </c>
      <c r="O1223" s="23">
        <f t="shared" si="288"/>
        <v>6954.0562123285281</v>
      </c>
      <c r="P1223" s="42">
        <f t="shared" si="298"/>
        <v>17.464147605486168</v>
      </c>
      <c r="Q1223" s="25"/>
      <c r="R1223" s="41">
        <f t="shared" si="299"/>
        <v>20.418898605460935</v>
      </c>
      <c r="S1223" s="41"/>
      <c r="T1223" s="40">
        <f t="shared" si="300"/>
        <v>2.8599563798766728E-2</v>
      </c>
      <c r="U1223" s="15">
        <f t="shared" si="289"/>
        <v>1.0058103589465617</v>
      </c>
      <c r="V1223" s="15">
        <f t="shared" si="297"/>
        <v>11.975174925052459</v>
      </c>
      <c r="W1223" s="13">
        <f t="shared" si="290"/>
        <v>-3.0433439385573302E-2</v>
      </c>
      <c r="X1223" s="13">
        <f t="shared" si="291"/>
        <v>-4.7372210081731425E-2</v>
      </c>
      <c r="Y1223" s="13">
        <f t="shared" si="292"/>
        <v>1.6938770696158123E-2</v>
      </c>
      <c r="AB1223" s="39"/>
      <c r="AC1223" s="39"/>
    </row>
    <row r="1224" spans="1:29">
      <c r="A1224" s="60">
        <v>1972.03</v>
      </c>
      <c r="B1224" s="61">
        <f t="shared" si="293"/>
        <v>1972</v>
      </c>
      <c r="C1224" s="61">
        <v>3</v>
      </c>
      <c r="D1224" s="59">
        <f t="shared" si="294"/>
        <v>26359</v>
      </c>
      <c r="E1224" s="26">
        <v>107.7</v>
      </c>
      <c r="F1224" s="24">
        <v>3.07</v>
      </c>
      <c r="G1224" s="26">
        <v>5.81</v>
      </c>
      <c r="H1224" s="26">
        <v>41.4</v>
      </c>
      <c r="I1224" s="24">
        <f t="shared" si="295"/>
        <v>1972.2083333332414</v>
      </c>
      <c r="J1224" s="15">
        <v>6.07</v>
      </c>
      <c r="K1224" s="24">
        <f t="shared" si="285"/>
        <v>818.05173913043495</v>
      </c>
      <c r="L1224" s="24">
        <f t="shared" si="286"/>
        <v>23.318652173913048</v>
      </c>
      <c r="M1224" s="23">
        <f t="shared" si="296"/>
        <v>129720.2089099601</v>
      </c>
      <c r="N1224" s="24">
        <f t="shared" si="287"/>
        <v>44.130739130434783</v>
      </c>
      <c r="O1224" s="23">
        <f t="shared" si="288"/>
        <v>6997.905420305181</v>
      </c>
      <c r="P1224" s="42">
        <f t="shared" si="298"/>
        <v>17.805643849614942</v>
      </c>
      <c r="Q1224" s="25"/>
      <c r="R1224" s="41">
        <f t="shared" si="299"/>
        <v>20.819715240429748</v>
      </c>
      <c r="S1224" s="41"/>
      <c r="T1224" s="40">
        <f t="shared" si="300"/>
        <v>2.7851006076088453E-2</v>
      </c>
      <c r="U1224" s="15">
        <f t="shared" si="289"/>
        <v>0.99618186497252592</v>
      </c>
      <c r="V1224" s="15">
        <f t="shared" si="297"/>
        <v>12.015661378728367</v>
      </c>
      <c r="W1224" s="13">
        <f t="shared" si="290"/>
        <v>-3.5287453923462331E-2</v>
      </c>
      <c r="X1224" s="13">
        <f t="shared" si="291"/>
        <v>-4.3605540234173401E-2</v>
      </c>
      <c r="Y1224" s="13">
        <f t="shared" si="292"/>
        <v>8.3180863107110703E-3</v>
      </c>
      <c r="AB1224" s="39"/>
      <c r="AC1224" s="39"/>
    </row>
    <row r="1225" spans="1:29">
      <c r="A1225" s="60">
        <v>1972.04</v>
      </c>
      <c r="B1225" s="61">
        <f t="shared" si="293"/>
        <v>1972</v>
      </c>
      <c r="C1225" s="61">
        <v>4</v>
      </c>
      <c r="D1225" s="59">
        <f t="shared" si="294"/>
        <v>26390</v>
      </c>
      <c r="E1225" s="26">
        <v>108.8</v>
      </c>
      <c r="F1225" s="24">
        <v>3.07</v>
      </c>
      <c r="G1225" s="26">
        <v>5.8633300000000004</v>
      </c>
      <c r="H1225" s="26">
        <v>41.5</v>
      </c>
      <c r="I1225" s="24">
        <f t="shared" si="295"/>
        <v>1972.2916666665747</v>
      </c>
      <c r="J1225" s="15">
        <v>6.19</v>
      </c>
      <c r="K1225" s="24">
        <f t="shared" si="285"/>
        <v>824.41561445783134</v>
      </c>
      <c r="L1225" s="24">
        <f t="shared" si="286"/>
        <v>23.262462650602412</v>
      </c>
      <c r="M1225" s="23">
        <f t="shared" si="296"/>
        <v>131036.74038549322</v>
      </c>
      <c r="N1225" s="24">
        <f t="shared" si="287"/>
        <v>44.428500043373504</v>
      </c>
      <c r="O1225" s="23">
        <f t="shared" si="288"/>
        <v>7061.6879687911223</v>
      </c>
      <c r="P1225" s="42">
        <f t="shared" si="298"/>
        <v>17.915161678498297</v>
      </c>
      <c r="Q1225" s="25"/>
      <c r="R1225" s="41">
        <f t="shared" si="299"/>
        <v>20.948428276212145</v>
      </c>
      <c r="S1225" s="41"/>
      <c r="T1225" s="40">
        <f t="shared" si="300"/>
        <v>2.6214335260434145E-2</v>
      </c>
      <c r="U1225" s="15">
        <f t="shared" si="289"/>
        <v>1.0096085045152758</v>
      </c>
      <c r="V1225" s="15">
        <f t="shared" si="297"/>
        <v>11.940941108221567</v>
      </c>
      <c r="W1225" s="13">
        <f t="shared" si="290"/>
        <v>-3.1522616565126449E-2</v>
      </c>
      <c r="X1225" s="13">
        <f t="shared" si="291"/>
        <v>-4.2364617970634733E-2</v>
      </c>
      <c r="Y1225" s="13">
        <f t="shared" si="292"/>
        <v>1.0842001405508284E-2</v>
      </c>
      <c r="AB1225" s="39"/>
      <c r="AC1225" s="39"/>
    </row>
    <row r="1226" spans="1:29">
      <c r="A1226" s="60">
        <v>1972.05</v>
      </c>
      <c r="B1226" s="61">
        <f t="shared" si="293"/>
        <v>1972</v>
      </c>
      <c r="C1226" s="61">
        <v>5</v>
      </c>
      <c r="D1226" s="59">
        <f t="shared" si="294"/>
        <v>26420</v>
      </c>
      <c r="E1226" s="26">
        <v>107.7</v>
      </c>
      <c r="F1226" s="24">
        <v>3.07</v>
      </c>
      <c r="G1226" s="26">
        <v>5.9166699999999999</v>
      </c>
      <c r="H1226" s="26">
        <v>41.6</v>
      </c>
      <c r="I1226" s="24">
        <f t="shared" si="295"/>
        <v>1972.3749999999079</v>
      </c>
      <c r="J1226" s="15">
        <v>6.13</v>
      </c>
      <c r="K1226" s="24">
        <f t="shared" ref="K1226:K1289" si="301">E1226*$H$1851/H1226</f>
        <v>814.1187980769231</v>
      </c>
      <c r="L1226" s="24">
        <f t="shared" ref="L1226:L1289" si="302">F1226*$H$1851/H1226</f>
        <v>23.206543269230771</v>
      </c>
      <c r="M1226" s="23">
        <f t="shared" si="296"/>
        <v>129707.49323529023</v>
      </c>
      <c r="N1226" s="24">
        <f t="shared" ref="N1226:N1289" si="303">G1226*$H$1851/H1226</f>
        <v>44.724905004807695</v>
      </c>
      <c r="O1226" s="23">
        <f t="shared" ref="O1226:O1289" si="304">N1226*(M1226/K1226)</f>
        <v>7125.6864809697745</v>
      </c>
      <c r="P1226" s="42">
        <f t="shared" si="298"/>
        <v>17.662646200372553</v>
      </c>
      <c r="Q1226" s="25"/>
      <c r="R1226" s="41">
        <f t="shared" si="299"/>
        <v>20.654075196229318</v>
      </c>
      <c r="S1226" s="41"/>
      <c r="T1226" s="40">
        <f t="shared" si="300"/>
        <v>2.7860827719040644E-2</v>
      </c>
      <c r="U1226" s="15">
        <f t="shared" ref="U1226:U1289" si="305">((J1226/J1227+J1226/1200+((1+J1227/1200)^(-119))*(1-J1226/J1227)))</f>
        <v>1.0065930534275818</v>
      </c>
      <c r="V1226" s="15">
        <f t="shared" si="297"/>
        <v>12.02669570512565</v>
      </c>
      <c r="W1226" s="13">
        <f t="shared" ref="W1226:W1289" si="306">(($M1346/$M1226)^(1/10)-1)</f>
        <v>-3.0896914942138087E-2</v>
      </c>
      <c r="X1226" s="13">
        <f t="shared" ref="X1226:X1289" si="307">(($V1346/$V1226)^(1/10)-1)</f>
        <v>-4.15774270225443E-2</v>
      </c>
      <c r="Y1226" s="13">
        <f t="shared" ref="Y1226:Y1289" si="308">W1226-X1226</f>
        <v>1.0680512080406213E-2</v>
      </c>
      <c r="AB1226" s="39"/>
      <c r="AC1226" s="39"/>
    </row>
    <row r="1227" spans="1:29">
      <c r="A1227" s="60">
        <v>1972.06</v>
      </c>
      <c r="B1227" s="61">
        <f t="shared" ref="B1227:B1290" si="309">VALUE(LEFT(A1227, 4))</f>
        <v>1972</v>
      </c>
      <c r="C1227" s="61">
        <v>6</v>
      </c>
      <c r="D1227" s="59">
        <f t="shared" ref="D1227:D1290" si="310">DATE(B1227, VALUE(C1227), 1)</f>
        <v>26451</v>
      </c>
      <c r="E1227" s="26">
        <v>108</v>
      </c>
      <c r="F1227" s="24">
        <v>3.07</v>
      </c>
      <c r="G1227" s="26">
        <v>5.97</v>
      </c>
      <c r="H1227" s="26">
        <v>41.7</v>
      </c>
      <c r="I1227" s="24">
        <f t="shared" ref="I1227:I1290" si="311">I1226+1/12</f>
        <v>1972.4583333332412</v>
      </c>
      <c r="J1227" s="15">
        <v>6.11</v>
      </c>
      <c r="K1227" s="24">
        <f t="shared" si="301"/>
        <v>814.42877697841743</v>
      </c>
      <c r="L1227" s="24">
        <f t="shared" si="302"/>
        <v>23.150892086330938</v>
      </c>
      <c r="M1227" s="23">
        <f t="shared" ref="M1227:M1290" si="312">M1226*((K1227+(L1227/12))/K1226)</f>
        <v>130064.25148954577</v>
      </c>
      <c r="N1227" s="24">
        <f t="shared" si="303"/>
        <v>45.01981294964029</v>
      </c>
      <c r="O1227" s="23">
        <f t="shared" si="304"/>
        <v>7189.6627906721124</v>
      </c>
      <c r="P1227" s="42">
        <f t="shared" si="298"/>
        <v>17.640857315740259</v>
      </c>
      <c r="Q1227" s="25"/>
      <c r="R1227" s="41">
        <f t="shared" si="299"/>
        <v>20.62910595881559</v>
      </c>
      <c r="S1227" s="41"/>
      <c r="T1227" s="40">
        <f t="shared" si="300"/>
        <v>2.8378696724454144E-2</v>
      </c>
      <c r="U1227" s="15">
        <f t="shared" si="305"/>
        <v>1.0050916666666667</v>
      </c>
      <c r="V1227" s="15">
        <f t="shared" ref="V1227:V1290" si="313">V1226*U1226*H1226/H1227</f>
        <v>12.076957205338593</v>
      </c>
      <c r="W1227" s="13">
        <f t="shared" si="306"/>
        <v>-3.759134406467568E-2</v>
      </c>
      <c r="X1227" s="13">
        <f t="shared" si="307"/>
        <v>-4.5548115657706001E-2</v>
      </c>
      <c r="Y1227" s="13">
        <f t="shared" si="308"/>
        <v>7.9567715930303207E-3</v>
      </c>
      <c r="AB1227" s="39"/>
      <c r="AC1227" s="39"/>
    </row>
    <row r="1228" spans="1:29">
      <c r="A1228" s="60">
        <v>1972.07</v>
      </c>
      <c r="B1228" s="61">
        <f t="shared" si="309"/>
        <v>1972</v>
      </c>
      <c r="C1228" s="61">
        <v>7</v>
      </c>
      <c r="D1228" s="59">
        <f t="shared" si="310"/>
        <v>26481</v>
      </c>
      <c r="E1228" s="26">
        <v>107.2</v>
      </c>
      <c r="F1228" s="24">
        <v>3.0733299999999999</v>
      </c>
      <c r="G1228" s="26">
        <v>6.0266700000000002</v>
      </c>
      <c r="H1228" s="26">
        <v>41.9</v>
      </c>
      <c r="I1228" s="24">
        <f t="shared" si="311"/>
        <v>1972.5416666665744</v>
      </c>
      <c r="J1228" s="15">
        <v>6.11</v>
      </c>
      <c r="K1228" s="24">
        <f t="shared" si="301"/>
        <v>804.53727923627707</v>
      </c>
      <c r="L1228" s="24">
        <f t="shared" si="302"/>
        <v>23.06537832458234</v>
      </c>
      <c r="M1228" s="23">
        <f t="shared" si="312"/>
        <v>128791.54128007218</v>
      </c>
      <c r="N1228" s="24">
        <f t="shared" si="303"/>
        <v>45.230230267303114</v>
      </c>
      <c r="O1228" s="23">
        <f t="shared" si="304"/>
        <v>7240.5234896116845</v>
      </c>
      <c r="P1228" s="42">
        <f t="shared" si="298"/>
        <v>17.398690031138177</v>
      </c>
      <c r="Q1228" s="25"/>
      <c r="R1228" s="41">
        <f t="shared" si="299"/>
        <v>20.34661116729319</v>
      </c>
      <c r="S1228" s="41"/>
      <c r="T1228" s="40">
        <f t="shared" si="300"/>
        <v>2.9320452728723502E-2</v>
      </c>
      <c r="U1228" s="15">
        <f t="shared" si="305"/>
        <v>0.99770122457419719</v>
      </c>
      <c r="V1228" s="15">
        <f t="shared" si="313"/>
        <v>12.080508954865152</v>
      </c>
      <c r="W1228" s="13">
        <f t="shared" si="306"/>
        <v>-3.6904166721433262E-2</v>
      </c>
      <c r="X1228" s="13">
        <f t="shared" si="307"/>
        <v>-4.3181112257929199E-2</v>
      </c>
      <c r="Y1228" s="13">
        <f t="shared" si="308"/>
        <v>6.276945536495937E-3</v>
      </c>
      <c r="AB1228" s="39"/>
      <c r="AC1228" s="39"/>
    </row>
    <row r="1229" spans="1:29">
      <c r="A1229" s="60">
        <v>1972.08</v>
      </c>
      <c r="B1229" s="61">
        <f t="shared" si="309"/>
        <v>1972</v>
      </c>
      <c r="C1229" s="61">
        <v>8</v>
      </c>
      <c r="D1229" s="59">
        <f t="shared" si="310"/>
        <v>26512</v>
      </c>
      <c r="E1229" s="26">
        <v>111</v>
      </c>
      <c r="F1229" s="24">
        <v>3.07667</v>
      </c>
      <c r="G1229" s="26">
        <v>6.0833300000000001</v>
      </c>
      <c r="H1229" s="26">
        <v>42</v>
      </c>
      <c r="I1229" s="24">
        <f t="shared" si="311"/>
        <v>1972.6249999999077</v>
      </c>
      <c r="J1229" s="15">
        <v>6.21</v>
      </c>
      <c r="K1229" s="24">
        <f t="shared" si="301"/>
        <v>831.07285714285729</v>
      </c>
      <c r="L1229" s="24">
        <f t="shared" si="302"/>
        <v>23.035467814285717</v>
      </c>
      <c r="M1229" s="23">
        <f t="shared" si="312"/>
        <v>133346.69265580113</v>
      </c>
      <c r="N1229" s="24">
        <f t="shared" si="303"/>
        <v>45.546760757142863</v>
      </c>
      <c r="O1229" s="23">
        <f t="shared" si="304"/>
        <v>7308.0354579622945</v>
      </c>
      <c r="P1229" s="42">
        <f t="shared" si="298"/>
        <v>17.943404688029805</v>
      </c>
      <c r="Q1229" s="25"/>
      <c r="R1229" s="41">
        <f t="shared" si="299"/>
        <v>20.982640900740659</v>
      </c>
      <c r="S1229" s="41"/>
      <c r="T1229" s="40">
        <f t="shared" si="300"/>
        <v>2.6821906525101379E-2</v>
      </c>
      <c r="U1229" s="15">
        <f t="shared" si="305"/>
        <v>0.98042551346167606</v>
      </c>
      <c r="V1229" s="15">
        <f t="shared" si="313"/>
        <v>12.02404158113483</v>
      </c>
      <c r="W1229" s="13">
        <f t="shared" si="306"/>
        <v>-3.9682342651760072E-2</v>
      </c>
      <c r="X1229" s="13">
        <f t="shared" si="307"/>
        <v>-3.7247063348183396E-2</v>
      </c>
      <c r="Y1229" s="13">
        <f t="shared" si="308"/>
        <v>-2.4352793035766762E-3</v>
      </c>
      <c r="AB1229" s="39"/>
      <c r="AC1229" s="39"/>
    </row>
    <row r="1230" spans="1:29">
      <c r="A1230" s="60">
        <v>1972.09</v>
      </c>
      <c r="B1230" s="61">
        <f t="shared" si="309"/>
        <v>1972</v>
      </c>
      <c r="C1230" s="61">
        <v>9</v>
      </c>
      <c r="D1230" s="59">
        <f t="shared" si="310"/>
        <v>26543</v>
      </c>
      <c r="E1230" s="26">
        <v>109.4</v>
      </c>
      <c r="F1230" s="24">
        <v>3.08</v>
      </c>
      <c r="G1230" s="26">
        <v>6.14</v>
      </c>
      <c r="H1230" s="26">
        <v>42.1</v>
      </c>
      <c r="I1230" s="24">
        <f t="shared" si="311"/>
        <v>1972.7083333332409</v>
      </c>
      <c r="J1230" s="15">
        <v>6.55</v>
      </c>
      <c r="K1230" s="24">
        <f t="shared" si="301"/>
        <v>817.14783847981005</v>
      </c>
      <c r="L1230" s="24">
        <f t="shared" si="302"/>
        <v>23.005624703087886</v>
      </c>
      <c r="M1230" s="23">
        <f t="shared" si="312"/>
        <v>131420.01257445905</v>
      </c>
      <c r="N1230" s="24">
        <f t="shared" si="303"/>
        <v>45.861862232779103</v>
      </c>
      <c r="O1230" s="23">
        <f t="shared" si="304"/>
        <v>7375.8581097548322</v>
      </c>
      <c r="P1230" s="42">
        <f t="shared" si="298"/>
        <v>17.613854552912116</v>
      </c>
      <c r="Q1230" s="25"/>
      <c r="R1230" s="41">
        <f t="shared" si="299"/>
        <v>20.596901878448616</v>
      </c>
      <c r="S1230" s="41"/>
      <c r="T1230" s="40">
        <f t="shared" si="300"/>
        <v>2.4369897516160741E-2</v>
      </c>
      <c r="U1230" s="15">
        <f t="shared" si="305"/>
        <v>1.010569702584494</v>
      </c>
      <c r="V1230" s="15">
        <f t="shared" si="313"/>
        <v>11.760675532657569</v>
      </c>
      <c r="W1230" s="13">
        <f t="shared" si="306"/>
        <v>-2.743704158225746E-2</v>
      </c>
      <c r="X1230" s="13">
        <f t="shared" si="307"/>
        <v>-3.0410703049408183E-2</v>
      </c>
      <c r="Y1230" s="13">
        <f t="shared" si="308"/>
        <v>2.9736614671507233E-3</v>
      </c>
      <c r="AB1230" s="39"/>
      <c r="AC1230" s="39"/>
    </row>
    <row r="1231" spans="1:29">
      <c r="A1231" s="60">
        <v>1972.1</v>
      </c>
      <c r="B1231" s="61">
        <f t="shared" si="309"/>
        <v>1972</v>
      </c>
      <c r="C1231" s="61">
        <v>10</v>
      </c>
      <c r="D1231" s="59">
        <f t="shared" si="310"/>
        <v>26573</v>
      </c>
      <c r="E1231" s="26">
        <v>109.6</v>
      </c>
      <c r="F1231" s="24">
        <v>3.1033300000000001</v>
      </c>
      <c r="G1231" s="26">
        <v>6.2333299999999996</v>
      </c>
      <c r="H1231" s="26">
        <v>42.3</v>
      </c>
      <c r="I1231" s="24">
        <f t="shared" si="311"/>
        <v>1972.7916666665742</v>
      </c>
      <c r="J1231" s="15">
        <v>6.48</v>
      </c>
      <c r="K1231" s="24">
        <f t="shared" si="301"/>
        <v>814.77106382978729</v>
      </c>
      <c r="L1231" s="24">
        <f t="shared" si="302"/>
        <v>23.070287276595749</v>
      </c>
      <c r="M1231" s="23">
        <f t="shared" si="312"/>
        <v>131346.95647463322</v>
      </c>
      <c r="N1231" s="24">
        <f t="shared" si="303"/>
        <v>46.33884046808511</v>
      </c>
      <c r="O1231" s="23">
        <f t="shared" si="304"/>
        <v>7470.1544179016919</v>
      </c>
      <c r="P1231" s="42">
        <f t="shared" si="298"/>
        <v>17.533183854158555</v>
      </c>
      <c r="Q1231" s="25"/>
      <c r="R1231" s="41">
        <f t="shared" si="299"/>
        <v>20.502387938457538</v>
      </c>
      <c r="S1231" s="41"/>
      <c r="T1231" s="40">
        <f t="shared" si="300"/>
        <v>2.5820850137224773E-2</v>
      </c>
      <c r="U1231" s="15">
        <f t="shared" si="305"/>
        <v>1.0201347118183646</v>
      </c>
      <c r="V1231" s="15">
        <f t="shared" si="313"/>
        <v>11.828788605134843</v>
      </c>
      <c r="W1231" s="13">
        <f t="shared" si="306"/>
        <v>-1.9371423442052227E-2</v>
      </c>
      <c r="X1231" s="13">
        <f t="shared" si="307"/>
        <v>-2.2282554803891186E-2</v>
      </c>
      <c r="Y1231" s="13">
        <f t="shared" si="308"/>
        <v>2.9111313618389589E-3</v>
      </c>
      <c r="AB1231" s="39"/>
      <c r="AC1231" s="39"/>
    </row>
    <row r="1232" spans="1:29">
      <c r="A1232" s="60">
        <v>1972.11</v>
      </c>
      <c r="B1232" s="61">
        <f t="shared" si="309"/>
        <v>1972</v>
      </c>
      <c r="C1232" s="61">
        <v>11</v>
      </c>
      <c r="D1232" s="59">
        <f t="shared" si="310"/>
        <v>26604</v>
      </c>
      <c r="E1232" s="26">
        <v>115.1</v>
      </c>
      <c r="F1232" s="24">
        <v>3.1266699999999998</v>
      </c>
      <c r="G1232" s="26">
        <v>6.32667</v>
      </c>
      <c r="H1232" s="26">
        <v>42.4</v>
      </c>
      <c r="I1232" s="24">
        <f t="shared" si="311"/>
        <v>1972.8749999999075</v>
      </c>
      <c r="J1232" s="15">
        <v>6.28</v>
      </c>
      <c r="K1232" s="24">
        <f t="shared" si="301"/>
        <v>853.64023584905669</v>
      </c>
      <c r="L1232" s="24">
        <f t="shared" si="302"/>
        <v>23.188977551886797</v>
      </c>
      <c r="M1232" s="23">
        <f t="shared" si="312"/>
        <v>137924.46577194362</v>
      </c>
      <c r="N1232" s="24">
        <f t="shared" si="303"/>
        <v>46.921807740566045</v>
      </c>
      <c r="O1232" s="23">
        <f t="shared" si="304"/>
        <v>7581.2561239390325</v>
      </c>
      <c r="P1232" s="42">
        <f t="shared" si="298"/>
        <v>18.338894714968056</v>
      </c>
      <c r="Q1232" s="25"/>
      <c r="R1232" s="41">
        <f t="shared" si="299"/>
        <v>21.441895093127499</v>
      </c>
      <c r="S1232" s="41"/>
      <c r="T1232" s="40">
        <f t="shared" si="300"/>
        <v>2.5559143714735631E-2</v>
      </c>
      <c r="U1232" s="15">
        <f t="shared" si="305"/>
        <v>0.99936045600343393</v>
      </c>
      <c r="V1232" s="15">
        <f t="shared" si="313"/>
        <v>12.038498048598125</v>
      </c>
      <c r="W1232" s="13">
        <f t="shared" si="306"/>
        <v>-1.9646452748045884E-2</v>
      </c>
      <c r="X1232" s="13">
        <f t="shared" si="307"/>
        <v>-2.0798928150206786E-2</v>
      </c>
      <c r="Y1232" s="13">
        <f t="shared" si="308"/>
        <v>1.1524754021609018E-3</v>
      </c>
      <c r="AB1232" s="39"/>
      <c r="AC1232" s="39"/>
    </row>
    <row r="1233" spans="1:29">
      <c r="A1233" s="60">
        <v>1972.12</v>
      </c>
      <c r="B1233" s="61">
        <f t="shared" si="309"/>
        <v>1972</v>
      </c>
      <c r="C1233" s="61">
        <v>12</v>
      </c>
      <c r="D1233" s="59">
        <f t="shared" si="310"/>
        <v>26634</v>
      </c>
      <c r="E1233" s="26">
        <v>117.5</v>
      </c>
      <c r="F1233" s="24">
        <v>3.15</v>
      </c>
      <c r="G1233" s="26">
        <v>6.42</v>
      </c>
      <c r="H1233" s="26">
        <v>42.5</v>
      </c>
      <c r="I1233" s="24">
        <f t="shared" si="311"/>
        <v>1972.9583333332407</v>
      </c>
      <c r="J1233" s="15">
        <v>6.36</v>
      </c>
      <c r="K1233" s="24">
        <f t="shared" si="301"/>
        <v>869.38941176470598</v>
      </c>
      <c r="L1233" s="24">
        <f t="shared" si="302"/>
        <v>23.30703529411765</v>
      </c>
      <c r="M1233" s="23">
        <f t="shared" si="312"/>
        <v>140782.90750342206</v>
      </c>
      <c r="N1233" s="24">
        <f t="shared" si="303"/>
        <v>47.501957647058831</v>
      </c>
      <c r="O1233" s="23">
        <f t="shared" si="304"/>
        <v>7692.1384355061246</v>
      </c>
      <c r="P1233" s="42">
        <f t="shared" si="298"/>
        <v>18.645719442073684</v>
      </c>
      <c r="Q1233" s="25"/>
      <c r="R1233" s="41">
        <f t="shared" si="299"/>
        <v>21.796816349100634</v>
      </c>
      <c r="S1233" s="41"/>
      <c r="T1233" s="40">
        <f t="shared" si="300"/>
        <v>2.4105412407063515E-2</v>
      </c>
      <c r="U1233" s="15">
        <f t="shared" si="305"/>
        <v>0.99799154109454147</v>
      </c>
      <c r="V1233" s="15">
        <f t="shared" si="313"/>
        <v>12.002491137327134</v>
      </c>
      <c r="W1233" s="13">
        <f t="shared" si="306"/>
        <v>-1.9936100049576466E-2</v>
      </c>
      <c r="X1233" s="13">
        <f t="shared" si="307"/>
        <v>-1.9187130722097656E-2</v>
      </c>
      <c r="Y1233" s="13">
        <f t="shared" si="308"/>
        <v>-7.4896932747881007E-4</v>
      </c>
      <c r="AB1233" s="39"/>
      <c r="AC1233" s="39"/>
    </row>
    <row r="1234" spans="1:29">
      <c r="A1234" s="60">
        <v>1973.01</v>
      </c>
      <c r="B1234" s="61">
        <f t="shared" si="309"/>
        <v>1973</v>
      </c>
      <c r="C1234" s="61">
        <v>1</v>
      </c>
      <c r="D1234" s="59">
        <f t="shared" si="310"/>
        <v>26665</v>
      </c>
      <c r="E1234" s="26">
        <v>118.4</v>
      </c>
      <c r="F1234" s="24">
        <v>3.1566700000000001</v>
      </c>
      <c r="G1234" s="26">
        <v>6.5466699999999998</v>
      </c>
      <c r="H1234" s="26">
        <v>42.6</v>
      </c>
      <c r="I1234" s="24">
        <f t="shared" si="311"/>
        <v>1973.041666666574</v>
      </c>
      <c r="J1234" s="15">
        <v>6.46</v>
      </c>
      <c r="K1234" s="24">
        <f t="shared" si="301"/>
        <v>873.99211267605642</v>
      </c>
      <c r="L1234" s="24">
        <f t="shared" si="302"/>
        <v>23.30155981690141</v>
      </c>
      <c r="M1234" s="23">
        <f t="shared" si="312"/>
        <v>141842.67816840412</v>
      </c>
      <c r="N1234" s="24">
        <f t="shared" si="303"/>
        <v>48.325489394366201</v>
      </c>
      <c r="O1234" s="23">
        <f t="shared" si="304"/>
        <v>7842.881806459005</v>
      </c>
      <c r="P1234" s="42">
        <f t="shared" si="298"/>
        <v>18.712530467302436</v>
      </c>
      <c r="Q1234" s="25"/>
      <c r="R1234" s="41">
        <f t="shared" si="299"/>
        <v>21.8703385327109</v>
      </c>
      <c r="S1234" s="41"/>
      <c r="T1234" s="40">
        <f t="shared" si="300"/>
        <v>2.3156980894173076E-2</v>
      </c>
      <c r="U1234" s="15">
        <f t="shared" si="305"/>
        <v>0.99233292289622221</v>
      </c>
      <c r="V1234" s="15">
        <f t="shared" si="313"/>
        <v>11.950266353342112</v>
      </c>
      <c r="W1234" s="13">
        <f t="shared" si="306"/>
        <v>-1.7092971405117674E-2</v>
      </c>
      <c r="X1234" s="13">
        <f t="shared" si="307"/>
        <v>-1.7623536714926669E-2</v>
      </c>
      <c r="Y1234" s="13">
        <f t="shared" si="308"/>
        <v>5.3056530980899463E-4</v>
      </c>
      <c r="AB1234" s="39"/>
      <c r="AC1234" s="39"/>
    </row>
    <row r="1235" spans="1:29">
      <c r="A1235" s="60">
        <v>1973.02</v>
      </c>
      <c r="B1235" s="61">
        <f t="shared" si="309"/>
        <v>1973</v>
      </c>
      <c r="C1235" s="61">
        <v>2</v>
      </c>
      <c r="D1235" s="59">
        <f t="shared" si="310"/>
        <v>26696</v>
      </c>
      <c r="E1235" s="26">
        <v>114.2</v>
      </c>
      <c r="F1235" s="24">
        <v>3.1633300000000002</v>
      </c>
      <c r="G1235" s="26">
        <v>6.67333</v>
      </c>
      <c r="H1235" s="26">
        <v>42.9</v>
      </c>
      <c r="I1235" s="24">
        <f t="shared" si="311"/>
        <v>1973.1249999999072</v>
      </c>
      <c r="J1235" s="15">
        <v>6.64</v>
      </c>
      <c r="K1235" s="24">
        <f t="shared" si="301"/>
        <v>837.09398601398607</v>
      </c>
      <c r="L1235" s="24">
        <f t="shared" si="302"/>
        <v>23.187430111888119</v>
      </c>
      <c r="M1235" s="23">
        <f t="shared" si="312"/>
        <v>136167.97191613622</v>
      </c>
      <c r="N1235" s="24">
        <f t="shared" si="303"/>
        <v>48.915975566433573</v>
      </c>
      <c r="O1235" s="23">
        <f t="shared" si="304"/>
        <v>7957.0386342128668</v>
      </c>
      <c r="P1235" s="42">
        <f t="shared" si="298"/>
        <v>17.889889599193754</v>
      </c>
      <c r="Q1235" s="25"/>
      <c r="R1235" s="41">
        <f t="shared" si="299"/>
        <v>20.905882678986927</v>
      </c>
      <c r="S1235" s="41"/>
      <c r="T1235" s="40">
        <f t="shared" si="300"/>
        <v>2.4540442446005298E-2</v>
      </c>
      <c r="U1235" s="15">
        <f t="shared" si="305"/>
        <v>1.0004739008511474</v>
      </c>
      <c r="V1235" s="15">
        <f t="shared" si="313"/>
        <v>11.775715168193363</v>
      </c>
      <c r="W1235" s="13">
        <f t="shared" si="306"/>
        <v>-1.1089656938960912E-2</v>
      </c>
      <c r="X1235" s="13">
        <f t="shared" si="307"/>
        <v>-1.6980219507644834E-2</v>
      </c>
      <c r="Y1235" s="13">
        <f t="shared" si="308"/>
        <v>5.8905625686839214E-3</v>
      </c>
      <c r="AB1235" s="39"/>
      <c r="AC1235" s="39"/>
    </row>
    <row r="1236" spans="1:29">
      <c r="A1236" s="60">
        <v>1973.03</v>
      </c>
      <c r="B1236" s="61">
        <f t="shared" si="309"/>
        <v>1973</v>
      </c>
      <c r="C1236" s="61">
        <v>3</v>
      </c>
      <c r="D1236" s="59">
        <f t="shared" si="310"/>
        <v>26724</v>
      </c>
      <c r="E1236" s="26">
        <v>112.4</v>
      </c>
      <c r="F1236" s="24">
        <v>3.17</v>
      </c>
      <c r="G1236" s="26">
        <v>6.8</v>
      </c>
      <c r="H1236" s="26">
        <v>43.3</v>
      </c>
      <c r="I1236" s="24">
        <f t="shared" si="311"/>
        <v>1973.2083333332405</v>
      </c>
      <c r="J1236" s="15">
        <v>6.71</v>
      </c>
      <c r="K1236" s="24">
        <f t="shared" si="301"/>
        <v>816.2887759815244</v>
      </c>
      <c r="L1236" s="24">
        <f t="shared" si="302"/>
        <v>23.021667436489611</v>
      </c>
      <c r="M1236" s="23">
        <f t="shared" si="312"/>
        <v>133095.71382090996</v>
      </c>
      <c r="N1236" s="24">
        <f t="shared" si="303"/>
        <v>49.38401847575058</v>
      </c>
      <c r="O1236" s="23">
        <f t="shared" si="304"/>
        <v>8052.0538610514923</v>
      </c>
      <c r="P1236" s="42">
        <f t="shared" si="298"/>
        <v>17.412142058290339</v>
      </c>
      <c r="Q1236" s="25"/>
      <c r="R1236" s="41">
        <f t="shared" si="299"/>
        <v>20.345254441323711</v>
      </c>
      <c r="S1236" s="41"/>
      <c r="T1236" s="40">
        <f t="shared" si="300"/>
        <v>2.5995009873511887E-2</v>
      </c>
      <c r="U1236" s="15">
        <f t="shared" si="305"/>
        <v>1.0084879014746988</v>
      </c>
      <c r="V1236" s="15">
        <f t="shared" si="313"/>
        <v>11.672461549314491</v>
      </c>
      <c r="W1236" s="13">
        <f t="shared" si="306"/>
        <v>-5.0631756542042217E-3</v>
      </c>
      <c r="X1236" s="13">
        <f t="shared" si="307"/>
        <v>-1.3986529408438031E-2</v>
      </c>
      <c r="Y1236" s="13">
        <f t="shared" si="308"/>
        <v>8.9233537542338093E-3</v>
      </c>
      <c r="AB1236" s="39"/>
      <c r="AC1236" s="39"/>
    </row>
    <row r="1237" spans="1:29">
      <c r="A1237" s="60">
        <v>1973.04</v>
      </c>
      <c r="B1237" s="61">
        <f t="shared" si="309"/>
        <v>1973</v>
      </c>
      <c r="C1237" s="61">
        <v>4</v>
      </c>
      <c r="D1237" s="59">
        <f t="shared" si="310"/>
        <v>26755</v>
      </c>
      <c r="E1237" s="26">
        <v>110.3</v>
      </c>
      <c r="F1237" s="24">
        <v>3.1866699999999999</v>
      </c>
      <c r="G1237" s="26">
        <v>6.9433299999999996</v>
      </c>
      <c r="H1237" s="26">
        <v>43.6</v>
      </c>
      <c r="I1237" s="24">
        <f t="shared" si="311"/>
        <v>1973.2916666665737</v>
      </c>
      <c r="J1237" s="15">
        <v>6.67</v>
      </c>
      <c r="K1237" s="24">
        <f t="shared" si="301"/>
        <v>795.52610091743122</v>
      </c>
      <c r="L1237" s="24">
        <f t="shared" si="302"/>
        <v>22.98349193119266</v>
      </c>
      <c r="M1237" s="23">
        <f t="shared" si="312"/>
        <v>130022.65179893837</v>
      </c>
      <c r="N1237" s="24">
        <f t="shared" si="303"/>
        <v>50.077971371559634</v>
      </c>
      <c r="O1237" s="23">
        <f t="shared" si="304"/>
        <v>8184.8610962386465</v>
      </c>
      <c r="P1237" s="42">
        <f t="shared" si="298"/>
        <v>16.935740066050826</v>
      </c>
      <c r="Q1237" s="25"/>
      <c r="R1237" s="41">
        <f t="shared" si="299"/>
        <v>19.787325522958447</v>
      </c>
      <c r="S1237" s="41"/>
      <c r="T1237" s="40">
        <f t="shared" si="300"/>
        <v>2.872587050572295E-2</v>
      </c>
      <c r="U1237" s="15">
        <f t="shared" si="305"/>
        <v>0.99262871327900482</v>
      </c>
      <c r="V1237" s="15">
        <f t="shared" si="313"/>
        <v>11.690539443832611</v>
      </c>
      <c r="W1237" s="13">
        <f t="shared" si="306"/>
        <v>6.5990840437635256E-4</v>
      </c>
      <c r="X1237" s="13">
        <f t="shared" si="307"/>
        <v>-1.3320197333000272E-2</v>
      </c>
      <c r="Y1237" s="13">
        <f t="shared" si="308"/>
        <v>1.3980105737376625E-2</v>
      </c>
      <c r="AB1237" s="39"/>
      <c r="AC1237" s="39"/>
    </row>
    <row r="1238" spans="1:29">
      <c r="A1238" s="60">
        <v>1973.05</v>
      </c>
      <c r="B1238" s="61">
        <f t="shared" si="309"/>
        <v>1973</v>
      </c>
      <c r="C1238" s="61">
        <v>5</v>
      </c>
      <c r="D1238" s="59">
        <f t="shared" si="310"/>
        <v>26785</v>
      </c>
      <c r="E1238" s="26">
        <v>107.2</v>
      </c>
      <c r="F1238" s="24">
        <v>3.2033299999999998</v>
      </c>
      <c r="G1238" s="26">
        <v>7.0866699999999998</v>
      </c>
      <c r="H1238" s="26">
        <v>43.9</v>
      </c>
      <c r="I1238" s="24">
        <f t="shared" si="311"/>
        <v>1973.374999999907</v>
      </c>
      <c r="J1238" s="15">
        <v>6.85</v>
      </c>
      <c r="K1238" s="24">
        <f t="shared" si="301"/>
        <v>767.88410022779067</v>
      </c>
      <c r="L1238" s="24">
        <f t="shared" si="302"/>
        <v>22.94576655580866</v>
      </c>
      <c r="M1238" s="23">
        <f t="shared" si="312"/>
        <v>125817.30419868379</v>
      </c>
      <c r="N1238" s="24">
        <f t="shared" si="303"/>
        <v>50.762511348519368</v>
      </c>
      <c r="O1238" s="23">
        <f t="shared" si="304"/>
        <v>8317.4040591948342</v>
      </c>
      <c r="P1238" s="42">
        <f t="shared" si="298"/>
        <v>16.31433875966858</v>
      </c>
      <c r="Q1238" s="25"/>
      <c r="R1238" s="41">
        <f t="shared" si="299"/>
        <v>19.06114572900686</v>
      </c>
      <c r="S1238" s="41"/>
      <c r="T1238" s="40">
        <f t="shared" si="300"/>
        <v>2.988582385959894E-2</v>
      </c>
      <c r="U1238" s="15">
        <f t="shared" si="305"/>
        <v>1.0021246957992085</v>
      </c>
      <c r="V1238" s="15">
        <f t="shared" si="313"/>
        <v>11.525064225038022</v>
      </c>
      <c r="W1238" s="13">
        <f t="shared" si="306"/>
        <v>7.6997385593502443E-3</v>
      </c>
      <c r="X1238" s="13">
        <f t="shared" si="307"/>
        <v>-1.1538385700090914E-2</v>
      </c>
      <c r="Y1238" s="13">
        <f t="shared" si="308"/>
        <v>1.9238124259441158E-2</v>
      </c>
      <c r="AB1238" s="39"/>
      <c r="AC1238" s="39"/>
    </row>
    <row r="1239" spans="1:29">
      <c r="A1239" s="60">
        <v>1973.06</v>
      </c>
      <c r="B1239" s="61">
        <f t="shared" si="309"/>
        <v>1973</v>
      </c>
      <c r="C1239" s="61">
        <v>6</v>
      </c>
      <c r="D1239" s="59">
        <f t="shared" si="310"/>
        <v>26816</v>
      </c>
      <c r="E1239" s="26">
        <v>104.8</v>
      </c>
      <c r="F1239" s="24">
        <v>3.22</v>
      </c>
      <c r="G1239" s="26">
        <v>7.23</v>
      </c>
      <c r="H1239" s="26">
        <v>44.2</v>
      </c>
      <c r="I1239" s="24">
        <f t="shared" si="311"/>
        <v>1973.4583333332403</v>
      </c>
      <c r="J1239" s="15">
        <v>6.9</v>
      </c>
      <c r="K1239" s="24">
        <f t="shared" si="301"/>
        <v>745.59746606334841</v>
      </c>
      <c r="L1239" s="24">
        <f t="shared" si="302"/>
        <v>22.908624434389143</v>
      </c>
      <c r="M1239" s="23">
        <f t="shared" si="312"/>
        <v>122478.45078486488</v>
      </c>
      <c r="N1239" s="24">
        <f t="shared" si="303"/>
        <v>51.437687782805433</v>
      </c>
      <c r="O1239" s="23">
        <f t="shared" si="304"/>
        <v>8449.61067914669</v>
      </c>
      <c r="P1239" s="42">
        <f t="shared" si="298"/>
        <v>15.808323047681982</v>
      </c>
      <c r="Q1239" s="25"/>
      <c r="R1239" s="41">
        <f t="shared" si="299"/>
        <v>18.470601678103719</v>
      </c>
      <c r="S1239" s="41"/>
      <c r="T1239" s="40">
        <f t="shared" si="300"/>
        <v>3.1714766309810488E-2</v>
      </c>
      <c r="U1239" s="15">
        <f t="shared" si="305"/>
        <v>0.98943146265705451</v>
      </c>
      <c r="V1239" s="15">
        <f t="shared" si="313"/>
        <v>11.471160859673637</v>
      </c>
      <c r="W1239" s="13">
        <f t="shared" si="306"/>
        <v>1.18665240778284E-2</v>
      </c>
      <c r="X1239" s="13">
        <f t="shared" si="307"/>
        <v>-1.3351240060321401E-2</v>
      </c>
      <c r="Y1239" s="13">
        <f t="shared" si="308"/>
        <v>2.5217764138149801E-2</v>
      </c>
      <c r="AB1239" s="39"/>
      <c r="AC1239" s="39"/>
    </row>
    <row r="1240" spans="1:29">
      <c r="A1240" s="60">
        <v>1973.07</v>
      </c>
      <c r="B1240" s="61">
        <f t="shared" si="309"/>
        <v>1973</v>
      </c>
      <c r="C1240" s="61">
        <v>7</v>
      </c>
      <c r="D1240" s="59">
        <f t="shared" si="310"/>
        <v>26846</v>
      </c>
      <c r="E1240" s="26">
        <v>105.8</v>
      </c>
      <c r="F1240" s="24">
        <v>3.2366700000000002</v>
      </c>
      <c r="G1240" s="26">
        <v>7.3833299999999999</v>
      </c>
      <c r="H1240" s="26">
        <v>44.3</v>
      </c>
      <c r="I1240" s="24">
        <f t="shared" si="311"/>
        <v>1973.5416666665735</v>
      </c>
      <c r="J1240" s="15">
        <v>7.13</v>
      </c>
      <c r="K1240" s="24">
        <f t="shared" si="301"/>
        <v>751.01282167042905</v>
      </c>
      <c r="L1240" s="24">
        <f t="shared" si="302"/>
        <v>22.975242623024837</v>
      </c>
      <c r="M1240" s="23">
        <f t="shared" si="312"/>
        <v>123682.53486907005</v>
      </c>
      <c r="N1240" s="24">
        <f t="shared" si="303"/>
        <v>52.409976338600458</v>
      </c>
      <c r="O1240" s="23">
        <f t="shared" si="304"/>
        <v>8631.2757105373439</v>
      </c>
      <c r="P1240" s="42">
        <f t="shared" si="298"/>
        <v>15.88951857398879</v>
      </c>
      <c r="Q1240" s="25"/>
      <c r="R1240" s="41">
        <f t="shared" si="299"/>
        <v>18.565516582822454</v>
      </c>
      <c r="S1240" s="41"/>
      <c r="T1240" s="40">
        <f t="shared" si="300"/>
        <v>2.8987491947744776E-2</v>
      </c>
      <c r="U1240" s="15">
        <f t="shared" si="305"/>
        <v>0.98701058762603067</v>
      </c>
      <c r="V1240" s="15">
        <f t="shared" si="313"/>
        <v>11.324306863996544</v>
      </c>
      <c r="W1240" s="13">
        <f t="shared" si="306"/>
        <v>1.1185898648329529E-2</v>
      </c>
      <c r="X1240" s="13">
        <f t="shared" si="307"/>
        <v>-1.4708496170451557E-2</v>
      </c>
      <c r="Y1240" s="13">
        <f t="shared" si="308"/>
        <v>2.5894394818781086E-2</v>
      </c>
      <c r="AB1240" s="39"/>
      <c r="AC1240" s="39"/>
    </row>
    <row r="1241" spans="1:29">
      <c r="A1241" s="60">
        <v>1973.08</v>
      </c>
      <c r="B1241" s="61">
        <f t="shared" si="309"/>
        <v>1973</v>
      </c>
      <c r="C1241" s="61">
        <v>8</v>
      </c>
      <c r="D1241" s="59">
        <f t="shared" si="310"/>
        <v>26877</v>
      </c>
      <c r="E1241" s="26">
        <v>103.8</v>
      </c>
      <c r="F1241" s="24">
        <v>3.2533300000000001</v>
      </c>
      <c r="G1241" s="26">
        <v>7.53667</v>
      </c>
      <c r="H1241" s="26">
        <v>45.1</v>
      </c>
      <c r="I1241" s="24">
        <f t="shared" si="311"/>
        <v>1973.6249999999068</v>
      </c>
      <c r="J1241" s="15">
        <v>7.4</v>
      </c>
      <c r="K1241" s="24">
        <f t="shared" si="301"/>
        <v>723.74607538802672</v>
      </c>
      <c r="L1241" s="24">
        <f t="shared" si="302"/>
        <v>22.683861458980047</v>
      </c>
      <c r="M1241" s="23">
        <f t="shared" si="312"/>
        <v>119503.35121629367</v>
      </c>
      <c r="N1241" s="24">
        <f t="shared" si="303"/>
        <v>52.549473352549889</v>
      </c>
      <c r="O1241" s="23">
        <f t="shared" si="304"/>
        <v>8676.8528132110205</v>
      </c>
      <c r="P1241" s="42">
        <f t="shared" si="298"/>
        <v>15.278501094706129</v>
      </c>
      <c r="Q1241" s="25"/>
      <c r="R1241" s="41">
        <f t="shared" si="299"/>
        <v>17.852222658614036</v>
      </c>
      <c r="S1241" s="41"/>
      <c r="T1241" s="40">
        <f t="shared" si="300"/>
        <v>3.0662641868366522E-2</v>
      </c>
      <c r="U1241" s="15">
        <f t="shared" si="305"/>
        <v>1.0281999418118777</v>
      </c>
      <c r="V1241" s="15">
        <f t="shared" si="313"/>
        <v>10.978945392737891</v>
      </c>
      <c r="W1241" s="13">
        <f t="shared" si="306"/>
        <v>1.1895906260810163E-2</v>
      </c>
      <c r="X1241" s="13">
        <f t="shared" si="307"/>
        <v>-1.3727563292538103E-2</v>
      </c>
      <c r="Y1241" s="13">
        <f t="shared" si="308"/>
        <v>2.5623469553348266E-2</v>
      </c>
      <c r="AB1241" s="39"/>
      <c r="AC1241" s="39"/>
    </row>
    <row r="1242" spans="1:29">
      <c r="A1242" s="60">
        <v>1973.09</v>
      </c>
      <c r="B1242" s="61">
        <f t="shared" si="309"/>
        <v>1973</v>
      </c>
      <c r="C1242" s="61">
        <v>9</v>
      </c>
      <c r="D1242" s="59">
        <f t="shared" si="310"/>
        <v>26908</v>
      </c>
      <c r="E1242" s="26">
        <v>105.6</v>
      </c>
      <c r="F1242" s="24">
        <v>3.27</v>
      </c>
      <c r="G1242" s="26">
        <v>7.69</v>
      </c>
      <c r="H1242" s="26">
        <v>45.2</v>
      </c>
      <c r="I1242" s="24">
        <f t="shared" si="311"/>
        <v>1973.70833333324</v>
      </c>
      <c r="J1242" s="15">
        <v>7.09</v>
      </c>
      <c r="K1242" s="24">
        <f t="shared" si="301"/>
        <v>734.66761061946909</v>
      </c>
      <c r="L1242" s="24">
        <f t="shared" si="302"/>
        <v>22.749650442477876</v>
      </c>
      <c r="M1242" s="23">
        <f t="shared" si="312"/>
        <v>121619.72195493417</v>
      </c>
      <c r="N1242" s="24">
        <f t="shared" si="303"/>
        <v>53.499942477876111</v>
      </c>
      <c r="O1242" s="23">
        <f t="shared" si="304"/>
        <v>8856.5877067560959</v>
      </c>
      <c r="P1242" s="42">
        <f t="shared" si="298"/>
        <v>15.475308601805564</v>
      </c>
      <c r="Q1242" s="25"/>
      <c r="R1242" s="41">
        <f t="shared" si="299"/>
        <v>18.082083727935434</v>
      </c>
      <c r="S1242" s="41"/>
      <c r="T1242" s="40">
        <f t="shared" si="300"/>
        <v>3.3160456131076405E-2</v>
      </c>
      <c r="U1242" s="15">
        <f t="shared" si="305"/>
        <v>1.0275149478054186</v>
      </c>
      <c r="V1242" s="15">
        <f t="shared" si="313"/>
        <v>11.263576343583996</v>
      </c>
      <c r="W1242" s="13">
        <f t="shared" si="306"/>
        <v>1.2916279581847601E-2</v>
      </c>
      <c r="X1242" s="13">
        <f t="shared" si="307"/>
        <v>-1.4634266551174058E-2</v>
      </c>
      <c r="Y1242" s="13">
        <f t="shared" si="308"/>
        <v>2.7550546133021658E-2</v>
      </c>
      <c r="AB1242" s="39"/>
      <c r="AC1242" s="39"/>
    </row>
    <row r="1243" spans="1:29">
      <c r="A1243" s="60">
        <v>1973.1</v>
      </c>
      <c r="B1243" s="61">
        <f t="shared" si="309"/>
        <v>1973</v>
      </c>
      <c r="C1243" s="61">
        <v>10</v>
      </c>
      <c r="D1243" s="59">
        <f t="shared" si="310"/>
        <v>26938</v>
      </c>
      <c r="E1243" s="26">
        <v>109.8</v>
      </c>
      <c r="F1243" s="24">
        <v>3.30667</v>
      </c>
      <c r="G1243" s="26">
        <v>7.8466699999999996</v>
      </c>
      <c r="H1243" s="26">
        <v>45.6</v>
      </c>
      <c r="I1243" s="24">
        <f t="shared" si="311"/>
        <v>1973.7916666665733</v>
      </c>
      <c r="J1243" s="15">
        <v>6.79</v>
      </c>
      <c r="K1243" s="24">
        <f t="shared" si="301"/>
        <v>757.1865789473685</v>
      </c>
      <c r="L1243" s="24">
        <f t="shared" si="302"/>
        <v>22.802970355263163</v>
      </c>
      <c r="M1243" s="23">
        <f t="shared" si="312"/>
        <v>125662.17353442204</v>
      </c>
      <c r="N1243" s="24">
        <f t="shared" si="303"/>
        <v>54.111049302631578</v>
      </c>
      <c r="O1243" s="23">
        <f t="shared" si="304"/>
        <v>8980.2332168246194</v>
      </c>
      <c r="P1243" s="42">
        <f t="shared" si="298"/>
        <v>15.913516308933389</v>
      </c>
      <c r="Q1243" s="25"/>
      <c r="R1243" s="41">
        <f t="shared" si="299"/>
        <v>18.592078071081108</v>
      </c>
      <c r="S1243" s="41"/>
      <c r="T1243" s="40">
        <f t="shared" si="300"/>
        <v>3.4958996134951792E-2</v>
      </c>
      <c r="U1243" s="15">
        <f t="shared" si="305"/>
        <v>1.0099911491177134</v>
      </c>
      <c r="V1243" s="15">
        <f t="shared" si="313"/>
        <v>11.471971189843391</v>
      </c>
      <c r="W1243" s="13">
        <f t="shared" si="306"/>
        <v>9.9629290667921921E-3</v>
      </c>
      <c r="X1243" s="13">
        <f t="shared" si="307"/>
        <v>-1.5151288843267774E-2</v>
      </c>
      <c r="Y1243" s="13">
        <f t="shared" si="308"/>
        <v>2.5114217910059966E-2</v>
      </c>
      <c r="AB1243" s="39"/>
      <c r="AC1243" s="39"/>
    </row>
    <row r="1244" spans="1:29">
      <c r="A1244" s="60">
        <v>1973.11</v>
      </c>
      <c r="B1244" s="61">
        <f t="shared" si="309"/>
        <v>1973</v>
      </c>
      <c r="C1244" s="61">
        <v>11</v>
      </c>
      <c r="D1244" s="59">
        <f t="shared" si="310"/>
        <v>26969</v>
      </c>
      <c r="E1244" s="26">
        <v>102</v>
      </c>
      <c r="F1244" s="24">
        <v>3.3433299999999999</v>
      </c>
      <c r="G1244" s="26">
        <v>8.0033300000000001</v>
      </c>
      <c r="H1244" s="26">
        <v>45.9</v>
      </c>
      <c r="I1244" s="24">
        <f t="shared" si="311"/>
        <v>1973.8749999999065</v>
      </c>
      <c r="J1244" s="15">
        <v>6.73</v>
      </c>
      <c r="K1244" s="24">
        <f t="shared" si="301"/>
        <v>698.80000000000018</v>
      </c>
      <c r="L1244" s="24">
        <f t="shared" si="302"/>
        <v>22.905088274509808</v>
      </c>
      <c r="M1244" s="23">
        <f t="shared" si="312"/>
        <v>116289.15238618576</v>
      </c>
      <c r="N1244" s="24">
        <f t="shared" si="303"/>
        <v>54.830656901960793</v>
      </c>
      <c r="O1244" s="23">
        <f t="shared" si="304"/>
        <v>9124.5143330091378</v>
      </c>
      <c r="P1244" s="42">
        <f t="shared" si="298"/>
        <v>14.65184515971057</v>
      </c>
      <c r="Q1244" s="25"/>
      <c r="R1244" s="41">
        <f t="shared" si="299"/>
        <v>17.119742977139481</v>
      </c>
      <c r="S1244" s="41"/>
      <c r="T1244" s="40">
        <f t="shared" si="300"/>
        <v>4.1652328760251128E-2</v>
      </c>
      <c r="U1244" s="15">
        <f t="shared" si="305"/>
        <v>1.0048865171192618</v>
      </c>
      <c r="V1244" s="15">
        <f t="shared" si="313"/>
        <v>11.510860022422449</v>
      </c>
      <c r="W1244" s="13">
        <f t="shared" si="306"/>
        <v>1.6454975003629801E-2</v>
      </c>
      <c r="X1244" s="13">
        <f t="shared" si="307"/>
        <v>-1.5597269561874794E-2</v>
      </c>
      <c r="Y1244" s="13">
        <f t="shared" si="308"/>
        <v>3.2052244565504595E-2</v>
      </c>
      <c r="AB1244" s="39"/>
      <c r="AC1244" s="39"/>
    </row>
    <row r="1245" spans="1:29">
      <c r="A1245" s="60">
        <v>1973.12</v>
      </c>
      <c r="B1245" s="61">
        <f t="shared" si="309"/>
        <v>1973</v>
      </c>
      <c r="C1245" s="61">
        <v>12</v>
      </c>
      <c r="D1245" s="59">
        <f t="shared" si="310"/>
        <v>26999</v>
      </c>
      <c r="E1245" s="26">
        <v>94.78</v>
      </c>
      <c r="F1245" s="24">
        <v>3.38</v>
      </c>
      <c r="G1245" s="26">
        <v>8.16</v>
      </c>
      <c r="H1245" s="26">
        <v>46.2</v>
      </c>
      <c r="I1245" s="24">
        <f t="shared" si="311"/>
        <v>1973.9583333332398</v>
      </c>
      <c r="J1245" s="15">
        <v>6.74</v>
      </c>
      <c r="K1245" s="24">
        <f t="shared" si="301"/>
        <v>645.11945454545457</v>
      </c>
      <c r="L1245" s="24">
        <f t="shared" si="302"/>
        <v>23.005948051948053</v>
      </c>
      <c r="M1245" s="23">
        <f t="shared" si="312"/>
        <v>107675.07117939733</v>
      </c>
      <c r="N1245" s="24">
        <f t="shared" si="303"/>
        <v>55.540987012987017</v>
      </c>
      <c r="O1245" s="23">
        <f t="shared" si="304"/>
        <v>9270.1897111614508</v>
      </c>
      <c r="P1245" s="42">
        <f t="shared" si="298"/>
        <v>13.493329686205891</v>
      </c>
      <c r="Q1245" s="25"/>
      <c r="R1245" s="41">
        <f t="shared" si="299"/>
        <v>15.771102210645219</v>
      </c>
      <c r="S1245" s="41"/>
      <c r="T1245" s="40">
        <f t="shared" si="300"/>
        <v>4.775292805378345E-2</v>
      </c>
      <c r="U1245" s="15">
        <f t="shared" si="305"/>
        <v>0.98776947809049742</v>
      </c>
      <c r="V1245" s="15">
        <f t="shared" si="313"/>
        <v>11.491996945830225</v>
      </c>
      <c r="W1245" s="13">
        <f t="shared" si="306"/>
        <v>2.4077050220234097E-2</v>
      </c>
      <c r="X1245" s="13">
        <f t="shared" si="307"/>
        <v>-1.5376635272250416E-2</v>
      </c>
      <c r="Y1245" s="13">
        <f t="shared" si="308"/>
        <v>3.9453685492484514E-2</v>
      </c>
      <c r="AB1245" s="39"/>
      <c r="AC1245" s="39"/>
    </row>
    <row r="1246" spans="1:29">
      <c r="A1246" s="60">
        <v>1974.01</v>
      </c>
      <c r="B1246" s="61">
        <f t="shared" si="309"/>
        <v>1974</v>
      </c>
      <c r="C1246" s="61">
        <v>1</v>
      </c>
      <c r="D1246" s="59">
        <f t="shared" si="310"/>
        <v>27030</v>
      </c>
      <c r="E1246" s="26">
        <v>96.11</v>
      </c>
      <c r="F1246" s="24">
        <v>3.4</v>
      </c>
      <c r="G1246" s="26">
        <v>8.2266700000000004</v>
      </c>
      <c r="H1246" s="26">
        <v>46.6</v>
      </c>
      <c r="I1246" s="24">
        <f t="shared" si="311"/>
        <v>1974.0416666665731</v>
      </c>
      <c r="J1246" s="15">
        <v>6.99</v>
      </c>
      <c r="K1246" s="24">
        <f t="shared" si="301"/>
        <v>648.55687982832626</v>
      </c>
      <c r="L1246" s="24">
        <f t="shared" si="302"/>
        <v>22.943433476394848</v>
      </c>
      <c r="M1246" s="23">
        <f t="shared" si="312"/>
        <v>108567.92080696819</v>
      </c>
      <c r="N1246" s="24">
        <f t="shared" si="303"/>
        <v>55.514134081545073</v>
      </c>
      <c r="O1246" s="23">
        <f t="shared" si="304"/>
        <v>9293.0231720430875</v>
      </c>
      <c r="P1246" s="42">
        <f t="shared" si="298"/>
        <v>13.530721892513952</v>
      </c>
      <c r="Q1246" s="25"/>
      <c r="R1246" s="41">
        <f t="shared" si="299"/>
        <v>15.819141518464646</v>
      </c>
      <c r="S1246" s="41"/>
      <c r="T1246" s="40">
        <f t="shared" si="300"/>
        <v>4.5945965557319016E-2</v>
      </c>
      <c r="U1246" s="15">
        <f t="shared" si="305"/>
        <v>1.0079694972375672</v>
      </c>
      <c r="V1246" s="15">
        <f t="shared" si="313"/>
        <v>11.254006539345372</v>
      </c>
      <c r="W1246" s="13">
        <f t="shared" si="306"/>
        <v>2.4229443866257139E-2</v>
      </c>
      <c r="X1246" s="13">
        <f t="shared" si="307"/>
        <v>-1.2015977017232893E-2</v>
      </c>
      <c r="Y1246" s="13">
        <f t="shared" si="308"/>
        <v>3.6245420883490032E-2</v>
      </c>
      <c r="AB1246" s="39"/>
      <c r="AC1246" s="39"/>
    </row>
    <row r="1247" spans="1:29">
      <c r="A1247" s="60">
        <v>1974.02</v>
      </c>
      <c r="B1247" s="61">
        <f t="shared" si="309"/>
        <v>1974</v>
      </c>
      <c r="C1247" s="61">
        <v>2</v>
      </c>
      <c r="D1247" s="59">
        <f t="shared" si="310"/>
        <v>27061</v>
      </c>
      <c r="E1247" s="26">
        <v>93.45</v>
      </c>
      <c r="F1247" s="24">
        <v>3.42</v>
      </c>
      <c r="G1247" s="26">
        <v>8.2933299999999992</v>
      </c>
      <c r="H1247" s="26">
        <v>47.2</v>
      </c>
      <c r="I1247" s="24">
        <f t="shared" si="311"/>
        <v>1974.1249999999063</v>
      </c>
      <c r="J1247" s="15">
        <v>6.96</v>
      </c>
      <c r="K1247" s="24">
        <f t="shared" si="301"/>
        <v>622.59082627118653</v>
      </c>
      <c r="L1247" s="24">
        <f t="shared" si="302"/>
        <v>22.785025423728815</v>
      </c>
      <c r="M1247" s="23">
        <f t="shared" si="312"/>
        <v>104539.07313318564</v>
      </c>
      <c r="N1247" s="24">
        <f t="shared" si="303"/>
        <v>55.252554063559316</v>
      </c>
      <c r="O1247" s="23">
        <f t="shared" si="304"/>
        <v>9277.4428184873432</v>
      </c>
      <c r="P1247" s="42">
        <f t="shared" si="298"/>
        <v>12.95732128020539</v>
      </c>
      <c r="Q1247" s="25"/>
      <c r="R1247" s="41">
        <f t="shared" si="299"/>
        <v>15.154292146338731</v>
      </c>
      <c r="S1247" s="41"/>
      <c r="T1247" s="40">
        <f t="shared" si="300"/>
        <v>5.0850367922704129E-2</v>
      </c>
      <c r="U1247" s="15">
        <f t="shared" si="305"/>
        <v>0.98812468410760568</v>
      </c>
      <c r="V1247" s="15">
        <f t="shared" si="313"/>
        <v>11.199495796676839</v>
      </c>
      <c r="W1247" s="13">
        <f t="shared" si="306"/>
        <v>2.2230186502816274E-2</v>
      </c>
      <c r="X1247" s="13">
        <f t="shared" si="307"/>
        <v>-1.2036619668587267E-2</v>
      </c>
      <c r="Y1247" s="13">
        <f t="shared" si="308"/>
        <v>3.4266806171403541E-2</v>
      </c>
      <c r="AB1247" s="39"/>
      <c r="AC1247" s="39"/>
    </row>
    <row r="1248" spans="1:29">
      <c r="A1248" s="60">
        <v>1974.03</v>
      </c>
      <c r="B1248" s="61">
        <f t="shared" si="309"/>
        <v>1974</v>
      </c>
      <c r="C1248" s="61">
        <v>3</v>
      </c>
      <c r="D1248" s="59">
        <f t="shared" si="310"/>
        <v>27089</v>
      </c>
      <c r="E1248" s="26">
        <v>97.44</v>
      </c>
      <c r="F1248" s="24">
        <v>3.44</v>
      </c>
      <c r="G1248" s="26">
        <v>8.36</v>
      </c>
      <c r="H1248" s="26">
        <v>47.8</v>
      </c>
      <c r="I1248" s="24">
        <f t="shared" si="311"/>
        <v>1974.2083333332396</v>
      </c>
      <c r="J1248" s="15">
        <v>7.21</v>
      </c>
      <c r="K1248" s="24">
        <f t="shared" si="301"/>
        <v>641.02473640167375</v>
      </c>
      <c r="L1248" s="24">
        <f t="shared" si="302"/>
        <v>22.630594142259419</v>
      </c>
      <c r="M1248" s="23">
        <f t="shared" si="312"/>
        <v>107950.96459432012</v>
      </c>
      <c r="N1248" s="24">
        <f t="shared" si="303"/>
        <v>54.997606694560673</v>
      </c>
      <c r="O1248" s="23">
        <f t="shared" si="304"/>
        <v>9261.802791548811</v>
      </c>
      <c r="P1248" s="42">
        <f t="shared" si="298"/>
        <v>13.310364239140164</v>
      </c>
      <c r="Q1248" s="25"/>
      <c r="R1248" s="41">
        <f t="shared" si="299"/>
        <v>15.571122142264318</v>
      </c>
      <c r="S1248" s="41"/>
      <c r="T1248" s="40">
        <f t="shared" si="300"/>
        <v>4.7622016397860817E-2</v>
      </c>
      <c r="U1248" s="15">
        <f t="shared" si="305"/>
        <v>0.98507465515458947</v>
      </c>
      <c r="V1248" s="15">
        <f t="shared" si="313"/>
        <v>10.927588226428282</v>
      </c>
      <c r="W1248" s="13">
        <f t="shared" si="306"/>
        <v>1.9205013338245314E-2</v>
      </c>
      <c r="X1248" s="13">
        <f t="shared" si="307"/>
        <v>-1.1549315348687084E-2</v>
      </c>
      <c r="Y1248" s="13">
        <f t="shared" si="308"/>
        <v>3.0754328686932397E-2</v>
      </c>
      <c r="AB1248" s="39"/>
      <c r="AC1248" s="39"/>
    </row>
    <row r="1249" spans="1:29">
      <c r="A1249" s="60">
        <v>1974.04</v>
      </c>
      <c r="B1249" s="61">
        <f t="shared" si="309"/>
        <v>1974</v>
      </c>
      <c r="C1249" s="61">
        <v>4</v>
      </c>
      <c r="D1249" s="59">
        <f t="shared" si="310"/>
        <v>27120</v>
      </c>
      <c r="E1249" s="26">
        <v>92.46</v>
      </c>
      <c r="F1249" s="24">
        <v>3.46</v>
      </c>
      <c r="G1249" s="26">
        <v>8.4866700000000002</v>
      </c>
      <c r="H1249" s="26">
        <v>48</v>
      </c>
      <c r="I1249" s="24">
        <f t="shared" si="311"/>
        <v>1974.2916666665728</v>
      </c>
      <c r="J1249" s="15">
        <v>7.51</v>
      </c>
      <c r="K1249" s="24">
        <f t="shared" si="301"/>
        <v>605.72857499999998</v>
      </c>
      <c r="L1249" s="24">
        <f t="shared" si="302"/>
        <v>22.667325000000002</v>
      </c>
      <c r="M1249" s="23">
        <f t="shared" si="312"/>
        <v>102325.06411791353</v>
      </c>
      <c r="N1249" s="24">
        <f t="shared" si="303"/>
        <v>55.598296837500008</v>
      </c>
      <c r="O1249" s="23">
        <f t="shared" si="304"/>
        <v>9392.1593326581587</v>
      </c>
      <c r="P1249" s="42">
        <f t="shared" si="298"/>
        <v>12.550411048540907</v>
      </c>
      <c r="Q1249" s="25"/>
      <c r="R1249" s="41">
        <f t="shared" si="299"/>
        <v>14.688309996556297</v>
      </c>
      <c r="S1249" s="41"/>
      <c r="T1249" s="40">
        <f t="shared" si="300"/>
        <v>4.9607504754646897E-2</v>
      </c>
      <c r="U1249" s="15">
        <f t="shared" si="305"/>
        <v>1.0013886996776262</v>
      </c>
      <c r="V1249" s="15">
        <f t="shared" si="313"/>
        <v>10.719638161304275</v>
      </c>
      <c r="W1249" s="13">
        <f t="shared" si="306"/>
        <v>2.4697271508143048E-2</v>
      </c>
      <c r="X1249" s="13">
        <f t="shared" si="307"/>
        <v>-1.0846436354005617E-2</v>
      </c>
      <c r="Y1249" s="13">
        <f t="shared" si="308"/>
        <v>3.5543707862148666E-2</v>
      </c>
      <c r="AB1249" s="39"/>
      <c r="AC1249" s="39"/>
    </row>
    <row r="1250" spans="1:29">
      <c r="A1250" s="60">
        <v>1974.05</v>
      </c>
      <c r="B1250" s="61">
        <f t="shared" si="309"/>
        <v>1974</v>
      </c>
      <c r="C1250" s="61">
        <v>5</v>
      </c>
      <c r="D1250" s="59">
        <f t="shared" si="310"/>
        <v>27150</v>
      </c>
      <c r="E1250" s="26">
        <v>89.67</v>
      </c>
      <c r="F1250" s="24">
        <v>3.48</v>
      </c>
      <c r="G1250" s="26">
        <v>8.6133299999999995</v>
      </c>
      <c r="H1250" s="26">
        <v>48.6</v>
      </c>
      <c r="I1250" s="24">
        <f t="shared" si="311"/>
        <v>1974.3749999999061</v>
      </c>
      <c r="J1250" s="15">
        <v>7.58</v>
      </c>
      <c r="K1250" s="24">
        <f t="shared" si="301"/>
        <v>580.19811111111119</v>
      </c>
      <c r="L1250" s="24">
        <f t="shared" si="302"/>
        <v>22.516888888888893</v>
      </c>
      <c r="M1250" s="23">
        <f t="shared" si="312"/>
        <v>98329.210288306218</v>
      </c>
      <c r="N1250" s="24">
        <f t="shared" si="303"/>
        <v>55.731435222222224</v>
      </c>
      <c r="O1250" s="23">
        <f t="shared" si="304"/>
        <v>9445.0979909956113</v>
      </c>
      <c r="P1250" s="42">
        <f t="shared" si="298"/>
        <v>11.99543694732966</v>
      </c>
      <c r="Q1250" s="25"/>
      <c r="R1250" s="41">
        <f t="shared" si="299"/>
        <v>14.045930080444709</v>
      </c>
      <c r="S1250" s="41"/>
      <c r="T1250" s="40">
        <f t="shared" si="300"/>
        <v>5.3892868651376033E-2</v>
      </c>
      <c r="U1250" s="15">
        <f t="shared" si="305"/>
        <v>1.0091041723610832</v>
      </c>
      <c r="V1250" s="15">
        <f t="shared" si="313"/>
        <v>10.601999525296936</v>
      </c>
      <c r="W1250" s="13">
        <f t="shared" si="306"/>
        <v>2.8230560552379602E-2</v>
      </c>
      <c r="X1250" s="13">
        <f t="shared" si="307"/>
        <v>-1.3270756867215239E-2</v>
      </c>
      <c r="Y1250" s="13">
        <f t="shared" si="308"/>
        <v>4.1501317419594841E-2</v>
      </c>
      <c r="AB1250" s="39"/>
      <c r="AC1250" s="39"/>
    </row>
    <row r="1251" spans="1:29">
      <c r="A1251" s="60">
        <v>1974.06</v>
      </c>
      <c r="B1251" s="61">
        <f t="shared" si="309"/>
        <v>1974</v>
      </c>
      <c r="C1251" s="61">
        <v>6</v>
      </c>
      <c r="D1251" s="59">
        <f t="shared" si="310"/>
        <v>27181</v>
      </c>
      <c r="E1251" s="26">
        <v>89.79</v>
      </c>
      <c r="F1251" s="24">
        <v>3.5</v>
      </c>
      <c r="G1251" s="26">
        <v>8.74</v>
      </c>
      <c r="H1251" s="26">
        <v>49</v>
      </c>
      <c r="I1251" s="24">
        <f t="shared" si="311"/>
        <v>1974.4583333332394</v>
      </c>
      <c r="J1251" s="15">
        <v>7.54</v>
      </c>
      <c r="K1251" s="24">
        <f t="shared" si="301"/>
        <v>576.23190612244912</v>
      </c>
      <c r="L1251" s="24">
        <f t="shared" si="302"/>
        <v>22.461428571428574</v>
      </c>
      <c r="M1251" s="23">
        <f t="shared" si="312"/>
        <v>97974.258092981676</v>
      </c>
      <c r="N1251" s="24">
        <f t="shared" si="303"/>
        <v>56.089395918367359</v>
      </c>
      <c r="O1251" s="23">
        <f t="shared" si="304"/>
        <v>9536.6412265581894</v>
      </c>
      <c r="P1251" s="42">
        <f t="shared" si="298"/>
        <v>11.888498820078999</v>
      </c>
      <c r="Q1251" s="25"/>
      <c r="R1251" s="41">
        <f t="shared" si="299"/>
        <v>13.927722593419727</v>
      </c>
      <c r="S1251" s="41"/>
      <c r="T1251" s="40">
        <f t="shared" si="300"/>
        <v>5.5562453619213095E-2</v>
      </c>
      <c r="U1251" s="15">
        <f t="shared" si="305"/>
        <v>0.98768742668372878</v>
      </c>
      <c r="V1251" s="15">
        <f t="shared" si="313"/>
        <v>10.611187083234322</v>
      </c>
      <c r="W1251" s="13">
        <f t="shared" si="306"/>
        <v>2.6390310882116186E-2</v>
      </c>
      <c r="X1251" s="13">
        <f t="shared" si="307"/>
        <v>-1.3344768012055308E-2</v>
      </c>
      <c r="Y1251" s="13">
        <f t="shared" si="308"/>
        <v>3.9735078894171494E-2</v>
      </c>
      <c r="AB1251" s="39"/>
      <c r="AC1251" s="39"/>
    </row>
    <row r="1252" spans="1:29">
      <c r="A1252" s="60">
        <v>1974.07</v>
      </c>
      <c r="B1252" s="61">
        <f t="shared" si="309"/>
        <v>1974</v>
      </c>
      <c r="C1252" s="61">
        <v>7</v>
      </c>
      <c r="D1252" s="59">
        <f t="shared" si="310"/>
        <v>27211</v>
      </c>
      <c r="E1252" s="26">
        <v>79.31</v>
      </c>
      <c r="F1252" s="24">
        <v>3.53</v>
      </c>
      <c r="G1252" s="26">
        <v>8.8633299999999995</v>
      </c>
      <c r="H1252" s="26">
        <v>49.4</v>
      </c>
      <c r="I1252" s="24">
        <f t="shared" si="311"/>
        <v>1974.5416666665726</v>
      </c>
      <c r="J1252" s="15">
        <v>7.81</v>
      </c>
      <c r="K1252" s="24">
        <f t="shared" si="301"/>
        <v>504.85470850202438</v>
      </c>
      <c r="L1252" s="24">
        <f t="shared" si="302"/>
        <v>22.47052226720648</v>
      </c>
      <c r="M1252" s="23">
        <f t="shared" si="312"/>
        <v>86156.677624209013</v>
      </c>
      <c r="N1252" s="24">
        <f t="shared" si="303"/>
        <v>56.420298619433197</v>
      </c>
      <c r="O1252" s="23">
        <f t="shared" si="304"/>
        <v>9628.4839930271137</v>
      </c>
      <c r="P1252" s="42">
        <f t="shared" si="298"/>
        <v>10.394141805327051</v>
      </c>
      <c r="Q1252" s="25"/>
      <c r="R1252" s="41">
        <f t="shared" si="299"/>
        <v>12.18850654569599</v>
      </c>
      <c r="S1252" s="41"/>
      <c r="T1252" s="40">
        <f t="shared" si="300"/>
        <v>6.5469660475618752E-2</v>
      </c>
      <c r="U1252" s="15">
        <f t="shared" si="305"/>
        <v>0.99082437643708132</v>
      </c>
      <c r="V1252" s="15">
        <f t="shared" si="313"/>
        <v>10.395673424102574</v>
      </c>
      <c r="W1252" s="13">
        <f t="shared" si="306"/>
        <v>3.8321555671837704E-2</v>
      </c>
      <c r="X1252" s="13">
        <f t="shared" si="307"/>
        <v>-9.520370637920994E-3</v>
      </c>
      <c r="Y1252" s="13">
        <f t="shared" si="308"/>
        <v>4.7841926309758698E-2</v>
      </c>
      <c r="AB1252" s="39"/>
      <c r="AC1252" s="39"/>
    </row>
    <row r="1253" spans="1:29">
      <c r="A1253" s="60">
        <v>1974.08</v>
      </c>
      <c r="B1253" s="61">
        <f t="shared" si="309"/>
        <v>1974</v>
      </c>
      <c r="C1253" s="61">
        <v>8</v>
      </c>
      <c r="D1253" s="59">
        <f t="shared" si="310"/>
        <v>27242</v>
      </c>
      <c r="E1253" s="26">
        <v>76.03</v>
      </c>
      <c r="F1253" s="24">
        <v>3.56</v>
      </c>
      <c r="G1253" s="26">
        <v>8.9866700000000002</v>
      </c>
      <c r="H1253" s="26">
        <v>50</v>
      </c>
      <c r="I1253" s="24">
        <f t="shared" si="311"/>
        <v>1974.6249999999059</v>
      </c>
      <c r="J1253" s="15">
        <v>8.0399999999999991</v>
      </c>
      <c r="K1253" s="24">
        <f t="shared" si="301"/>
        <v>478.16787600000004</v>
      </c>
      <c r="L1253" s="24">
        <f t="shared" si="302"/>
        <v>22.389552000000002</v>
      </c>
      <c r="M1253" s="23">
        <f t="shared" si="312"/>
        <v>81920.809355199774</v>
      </c>
      <c r="N1253" s="24">
        <f t="shared" si="303"/>
        <v>56.518964964000006</v>
      </c>
      <c r="O1253" s="23">
        <f t="shared" si="304"/>
        <v>9682.9577772996599</v>
      </c>
      <c r="P1253" s="42">
        <f t="shared" si="298"/>
        <v>9.8241957231411945</v>
      </c>
      <c r="Q1253" s="25"/>
      <c r="R1253" s="41">
        <f t="shared" si="299"/>
        <v>11.532942434954492</v>
      </c>
      <c r="S1253" s="41"/>
      <c r="T1253" s="40">
        <f t="shared" si="300"/>
        <v>7.0354100557487823E-2</v>
      </c>
      <c r="U1253" s="15">
        <f t="shared" si="305"/>
        <v>1.0066999999999999</v>
      </c>
      <c r="V1253" s="15">
        <f t="shared" si="313"/>
        <v>10.176683198423012</v>
      </c>
      <c r="W1253" s="13">
        <f t="shared" si="306"/>
        <v>5.2398375851310242E-2</v>
      </c>
      <c r="X1253" s="13">
        <f t="shared" si="307"/>
        <v>-3.2127273530165867E-3</v>
      </c>
      <c r="Y1253" s="13">
        <f t="shared" si="308"/>
        <v>5.5611103204326828E-2</v>
      </c>
      <c r="AB1253" s="39"/>
      <c r="AC1253" s="39"/>
    </row>
    <row r="1254" spans="1:29">
      <c r="A1254" s="60">
        <v>1974.09</v>
      </c>
      <c r="B1254" s="61">
        <f t="shared" si="309"/>
        <v>1974</v>
      </c>
      <c r="C1254" s="61">
        <v>9</v>
      </c>
      <c r="D1254" s="59">
        <f t="shared" si="310"/>
        <v>27273</v>
      </c>
      <c r="E1254" s="26">
        <v>68.12</v>
      </c>
      <c r="F1254" s="24">
        <v>3.59</v>
      </c>
      <c r="G1254" s="26">
        <v>9.11</v>
      </c>
      <c r="H1254" s="26">
        <v>50.6</v>
      </c>
      <c r="I1254" s="24">
        <f t="shared" si="311"/>
        <v>1974.7083333332391</v>
      </c>
      <c r="J1254" s="15">
        <v>8.0399999999999991</v>
      </c>
      <c r="K1254" s="24">
        <f t="shared" si="301"/>
        <v>423.34022134387362</v>
      </c>
      <c r="L1254" s="24">
        <f t="shared" si="302"/>
        <v>22.310501976284588</v>
      </c>
      <c r="M1254" s="23">
        <f t="shared" si="312"/>
        <v>72846.134544633664</v>
      </c>
      <c r="N1254" s="24">
        <f t="shared" si="303"/>
        <v>56.615229249011861</v>
      </c>
      <c r="O1254" s="23">
        <f t="shared" si="304"/>
        <v>9742.0476468234374</v>
      </c>
      <c r="P1254" s="42">
        <f t="shared" si="298"/>
        <v>8.680421305646334</v>
      </c>
      <c r="Q1254" s="25"/>
      <c r="R1254" s="41">
        <f t="shared" si="299"/>
        <v>10.206222645077473</v>
      </c>
      <c r="S1254" s="41"/>
      <c r="T1254" s="40">
        <f t="shared" si="300"/>
        <v>8.4680210820316584E-2</v>
      </c>
      <c r="U1254" s="15">
        <f t="shared" si="305"/>
        <v>1.016304763687051</v>
      </c>
      <c r="V1254" s="15">
        <f t="shared" si="313"/>
        <v>10.123386339775145</v>
      </c>
      <c r="W1254" s="13">
        <f t="shared" si="306"/>
        <v>6.5807880219377113E-2</v>
      </c>
      <c r="X1254" s="13">
        <f t="shared" si="307"/>
        <v>-1.0004189719038381E-3</v>
      </c>
      <c r="Y1254" s="13">
        <f t="shared" si="308"/>
        <v>6.6808299191280951E-2</v>
      </c>
      <c r="AB1254" s="39"/>
      <c r="AC1254" s="39"/>
    </row>
    <row r="1255" spans="1:29">
      <c r="A1255" s="60">
        <v>1974.1</v>
      </c>
      <c r="B1255" s="61">
        <f t="shared" si="309"/>
        <v>1974</v>
      </c>
      <c r="C1255" s="61">
        <v>10</v>
      </c>
      <c r="D1255" s="59">
        <f t="shared" si="310"/>
        <v>27303</v>
      </c>
      <c r="E1255" s="26">
        <v>69.44</v>
      </c>
      <c r="F1255" s="24">
        <v>3.5933299999999999</v>
      </c>
      <c r="G1255" s="26">
        <v>9.0366700000000009</v>
      </c>
      <c r="H1255" s="26">
        <v>51.1</v>
      </c>
      <c r="I1255" s="24">
        <f t="shared" si="311"/>
        <v>1974.7916666665724</v>
      </c>
      <c r="J1255" s="15">
        <v>7.9</v>
      </c>
      <c r="K1255" s="24">
        <f t="shared" si="301"/>
        <v>427.32098630136994</v>
      </c>
      <c r="L1255" s="24">
        <f t="shared" si="302"/>
        <v>22.112691816046969</v>
      </c>
      <c r="M1255" s="23">
        <f t="shared" si="312"/>
        <v>73848.20961781159</v>
      </c>
      <c r="N1255" s="24">
        <f t="shared" si="303"/>
        <v>55.610004857142869</v>
      </c>
      <c r="O1255" s="23">
        <f t="shared" si="304"/>
        <v>9610.3384275200096</v>
      </c>
      <c r="P1255" s="42">
        <f t="shared" si="298"/>
        <v>8.7449838338095862</v>
      </c>
      <c r="Q1255" s="25"/>
      <c r="R1255" s="41">
        <f t="shared" si="299"/>
        <v>10.29719069438956</v>
      </c>
      <c r="S1255" s="41"/>
      <c r="T1255" s="40">
        <f t="shared" si="300"/>
        <v>8.6262543163718508E-2</v>
      </c>
      <c r="U1255" s="15">
        <f t="shared" si="305"/>
        <v>1.0218213915607526</v>
      </c>
      <c r="V1255" s="15">
        <f t="shared" si="313"/>
        <v>10.187776038061639</v>
      </c>
      <c r="W1255" s="13">
        <f t="shared" si="306"/>
        <v>6.3612158967854215E-2</v>
      </c>
      <c r="X1255" s="13">
        <f t="shared" si="307"/>
        <v>1.1449390348712285E-3</v>
      </c>
      <c r="Y1255" s="13">
        <f t="shared" si="308"/>
        <v>6.2467219932982987E-2</v>
      </c>
      <c r="AB1255" s="39"/>
      <c r="AC1255" s="39"/>
    </row>
    <row r="1256" spans="1:29">
      <c r="A1256" s="60">
        <v>1974.11</v>
      </c>
      <c r="B1256" s="61">
        <f t="shared" si="309"/>
        <v>1974</v>
      </c>
      <c r="C1256" s="61">
        <v>11</v>
      </c>
      <c r="D1256" s="59">
        <f t="shared" si="310"/>
        <v>27334</v>
      </c>
      <c r="E1256" s="26">
        <v>71.739999999999995</v>
      </c>
      <c r="F1256" s="24">
        <v>3.59667</v>
      </c>
      <c r="G1256" s="26">
        <v>8.9633299999999991</v>
      </c>
      <c r="H1256" s="26">
        <v>51.5</v>
      </c>
      <c r="I1256" s="24">
        <f t="shared" si="311"/>
        <v>1974.8749999999056</v>
      </c>
      <c r="J1256" s="15">
        <v>7.68</v>
      </c>
      <c r="K1256" s="24">
        <f t="shared" si="301"/>
        <v>438.04583300970876</v>
      </c>
      <c r="L1256" s="24">
        <f t="shared" si="302"/>
        <v>21.96133685825243</v>
      </c>
      <c r="M1256" s="23">
        <f t="shared" si="312"/>
        <v>76017.916251016941</v>
      </c>
      <c r="N1256" s="24">
        <f t="shared" si="303"/>
        <v>54.730267025242718</v>
      </c>
      <c r="O1256" s="23">
        <f t="shared" si="304"/>
        <v>9497.8208707865579</v>
      </c>
      <c r="P1256" s="42">
        <f t="shared" si="298"/>
        <v>8.9489845127556062</v>
      </c>
      <c r="Q1256" s="25"/>
      <c r="R1256" s="41">
        <f t="shared" si="299"/>
        <v>10.551515010335232</v>
      </c>
      <c r="S1256" s="41"/>
      <c r="T1256" s="40">
        <f t="shared" si="300"/>
        <v>8.6337963625103556E-2</v>
      </c>
      <c r="U1256" s="15">
        <f t="shared" si="305"/>
        <v>1.0239057981194166</v>
      </c>
      <c r="V1256" s="15">
        <f t="shared" si="313"/>
        <v>10.329232439670005</v>
      </c>
      <c r="W1256" s="13">
        <f t="shared" si="306"/>
        <v>6.1895250998547979E-2</v>
      </c>
      <c r="X1256" s="13">
        <f t="shared" si="307"/>
        <v>4.1611956541700579E-3</v>
      </c>
      <c r="Y1256" s="13">
        <f t="shared" si="308"/>
        <v>5.7734055344377921E-2</v>
      </c>
      <c r="AB1256" s="39"/>
      <c r="AC1256" s="39"/>
    </row>
    <row r="1257" spans="1:29">
      <c r="A1257" s="60">
        <v>1974.12</v>
      </c>
      <c r="B1257" s="61">
        <f t="shared" si="309"/>
        <v>1974</v>
      </c>
      <c r="C1257" s="61">
        <v>12</v>
      </c>
      <c r="D1257" s="59">
        <f t="shared" si="310"/>
        <v>27364</v>
      </c>
      <c r="E1257" s="26">
        <v>67.069999999999993</v>
      </c>
      <c r="F1257" s="24">
        <v>3.6</v>
      </c>
      <c r="G1257" s="26">
        <v>8.89</v>
      </c>
      <c r="H1257" s="26">
        <v>51.9</v>
      </c>
      <c r="I1257" s="24">
        <f t="shared" si="311"/>
        <v>1974.9583333332389</v>
      </c>
      <c r="J1257" s="15">
        <v>7.43</v>
      </c>
      <c r="K1257" s="24">
        <f t="shared" si="301"/>
        <v>406.3744161849711</v>
      </c>
      <c r="L1257" s="24">
        <f t="shared" si="302"/>
        <v>21.812254335260121</v>
      </c>
      <c r="M1257" s="23">
        <f t="shared" si="312"/>
        <v>70837.138128936233</v>
      </c>
      <c r="N1257" s="24">
        <f t="shared" si="303"/>
        <v>53.864150289017346</v>
      </c>
      <c r="O1257" s="23">
        <f t="shared" si="304"/>
        <v>9389.3269414975875</v>
      </c>
      <c r="P1257" s="42">
        <f t="shared" si="298"/>
        <v>8.2890600559230823</v>
      </c>
      <c r="Q1257" s="25"/>
      <c r="R1257" s="41">
        <f t="shared" si="299"/>
        <v>9.7894832311996289</v>
      </c>
      <c r="S1257" s="41"/>
      <c r="T1257" s="40">
        <f t="shared" si="300"/>
        <v>9.8548157675612313E-2</v>
      </c>
      <c r="U1257" s="15">
        <f t="shared" si="305"/>
        <v>1.001305009112839</v>
      </c>
      <c r="V1257" s="15">
        <f t="shared" si="313"/>
        <v>10.494649147065823</v>
      </c>
      <c r="W1257" s="13">
        <f t="shared" si="306"/>
        <v>6.8660825719678797E-2</v>
      </c>
      <c r="X1257" s="13">
        <f t="shared" si="307"/>
        <v>3.9393603191506532E-3</v>
      </c>
      <c r="Y1257" s="13">
        <f t="shared" si="308"/>
        <v>6.4721465400528144E-2</v>
      </c>
      <c r="AB1257" s="39"/>
      <c r="AC1257" s="39"/>
    </row>
    <row r="1258" spans="1:29">
      <c r="A1258" s="60">
        <v>1975.01</v>
      </c>
      <c r="B1258" s="61">
        <f t="shared" si="309"/>
        <v>1975</v>
      </c>
      <c r="C1258" s="61">
        <v>1</v>
      </c>
      <c r="D1258" s="59">
        <f t="shared" si="310"/>
        <v>27395</v>
      </c>
      <c r="E1258" s="26">
        <v>72.56</v>
      </c>
      <c r="F1258" s="24">
        <v>3.6233300000000002</v>
      </c>
      <c r="G1258" s="26">
        <v>8.7433300000000003</v>
      </c>
      <c r="H1258" s="26">
        <v>52.1</v>
      </c>
      <c r="I1258" s="24">
        <f t="shared" si="311"/>
        <v>1975.0416666665722</v>
      </c>
      <c r="J1258" s="15">
        <v>7.5</v>
      </c>
      <c r="K1258" s="24">
        <f t="shared" si="301"/>
        <v>437.9504337811901</v>
      </c>
      <c r="L1258" s="24">
        <f t="shared" si="302"/>
        <v>21.869334967370445</v>
      </c>
      <c r="M1258" s="23">
        <f t="shared" si="312"/>
        <v>76658.989565168158</v>
      </c>
      <c r="N1258" s="24">
        <f t="shared" si="303"/>
        <v>52.772121915547032</v>
      </c>
      <c r="O1258" s="23">
        <f t="shared" si="304"/>
        <v>9237.2497689473767</v>
      </c>
      <c r="P1258" s="42">
        <f t="shared" si="298"/>
        <v>8.9209955084042516</v>
      </c>
      <c r="Q1258" s="25"/>
      <c r="R1258" s="41">
        <f t="shared" si="299"/>
        <v>10.54988951823022</v>
      </c>
      <c r="S1258" s="41"/>
      <c r="T1258" s="40">
        <f t="shared" si="300"/>
        <v>8.9707103762060481E-2</v>
      </c>
      <c r="U1258" s="15">
        <f t="shared" si="305"/>
        <v>1.0139660362715821</v>
      </c>
      <c r="V1258" s="15">
        <f t="shared" si="313"/>
        <v>10.468005624484324</v>
      </c>
      <c r="W1258" s="13">
        <f t="shared" si="306"/>
        <v>6.4931914539633206E-2</v>
      </c>
      <c r="X1258" s="13">
        <f t="shared" si="307"/>
        <v>5.6681404395635404E-3</v>
      </c>
      <c r="Y1258" s="13">
        <f t="shared" si="308"/>
        <v>5.9263774100069666E-2</v>
      </c>
      <c r="AB1258" s="39"/>
      <c r="AC1258" s="39"/>
    </row>
    <row r="1259" spans="1:29">
      <c r="A1259" s="60">
        <v>1975.02</v>
      </c>
      <c r="B1259" s="61">
        <f t="shared" si="309"/>
        <v>1975</v>
      </c>
      <c r="C1259" s="61">
        <v>2</v>
      </c>
      <c r="D1259" s="59">
        <f t="shared" si="310"/>
        <v>27426</v>
      </c>
      <c r="E1259" s="26">
        <v>80.099999999999994</v>
      </c>
      <c r="F1259" s="24">
        <v>3.6466699999999999</v>
      </c>
      <c r="G1259" s="26">
        <v>8.5966699999999996</v>
      </c>
      <c r="H1259" s="26">
        <v>52.5</v>
      </c>
      <c r="I1259" s="24">
        <f t="shared" si="311"/>
        <v>1975.1249999999054</v>
      </c>
      <c r="J1259" s="15">
        <v>7.39</v>
      </c>
      <c r="K1259" s="24">
        <f t="shared" si="301"/>
        <v>479.77611428571436</v>
      </c>
      <c r="L1259" s="24">
        <f t="shared" si="302"/>
        <v>21.842511394285715</v>
      </c>
      <c r="M1259" s="23">
        <f t="shared" si="312"/>
        <v>84298.780627562708</v>
      </c>
      <c r="N1259" s="24">
        <f t="shared" si="303"/>
        <v>51.491597108571433</v>
      </c>
      <c r="O1259" s="23">
        <f t="shared" si="304"/>
        <v>9047.3008546510537</v>
      </c>
      <c r="P1259" s="42">
        <f t="shared" si="298"/>
        <v>9.7622467161664694</v>
      </c>
      <c r="Q1259" s="25"/>
      <c r="R1259" s="41">
        <f t="shared" si="299"/>
        <v>11.556048733542466</v>
      </c>
      <c r="S1259" s="41"/>
      <c r="T1259" s="40">
        <f t="shared" si="300"/>
        <v>8.1952795686783569E-2</v>
      </c>
      <c r="U1259" s="15">
        <f t="shared" si="305"/>
        <v>0.98265975689433727</v>
      </c>
      <c r="V1259" s="15">
        <f t="shared" si="313"/>
        <v>10.53333205895003</v>
      </c>
      <c r="W1259" s="13">
        <f t="shared" si="306"/>
        <v>6.0315045360044062E-2</v>
      </c>
      <c r="X1259" s="13">
        <f t="shared" si="307"/>
        <v>4.7498443692819414E-3</v>
      </c>
      <c r="Y1259" s="13">
        <f t="shared" si="308"/>
        <v>5.556520099076212E-2</v>
      </c>
      <c r="AB1259" s="39"/>
      <c r="AC1259" s="39"/>
    </row>
    <row r="1260" spans="1:29">
      <c r="A1260" s="60">
        <v>1975.03</v>
      </c>
      <c r="B1260" s="61">
        <f t="shared" si="309"/>
        <v>1975</v>
      </c>
      <c r="C1260" s="61">
        <v>3</v>
      </c>
      <c r="D1260" s="59">
        <f t="shared" si="310"/>
        <v>27454</v>
      </c>
      <c r="E1260" s="26">
        <v>83.78</v>
      </c>
      <c r="F1260" s="24">
        <v>3.67</v>
      </c>
      <c r="G1260" s="26">
        <v>8.4499999999999993</v>
      </c>
      <c r="H1260" s="26">
        <v>52.7</v>
      </c>
      <c r="I1260" s="24">
        <f t="shared" si="311"/>
        <v>1975.2083333332387</v>
      </c>
      <c r="J1260" s="15">
        <v>7.73</v>
      </c>
      <c r="K1260" s="24">
        <f t="shared" si="301"/>
        <v>499.91382922201143</v>
      </c>
      <c r="L1260" s="24">
        <f t="shared" si="302"/>
        <v>21.89882732447818</v>
      </c>
      <c r="M1260" s="23">
        <f t="shared" si="312"/>
        <v>88157.709397350656</v>
      </c>
      <c r="N1260" s="24">
        <f t="shared" si="303"/>
        <v>50.421005692599614</v>
      </c>
      <c r="O1260" s="23">
        <f t="shared" si="304"/>
        <v>8891.5331153928491</v>
      </c>
      <c r="P1260" s="42">
        <f t="shared" si="298"/>
        <v>10.163796767444037</v>
      </c>
      <c r="Q1260" s="25"/>
      <c r="R1260" s="41">
        <f t="shared" si="299"/>
        <v>12.041659481362911</v>
      </c>
      <c r="S1260" s="41"/>
      <c r="T1260" s="40">
        <f t="shared" si="300"/>
        <v>7.4569236357281576E-2</v>
      </c>
      <c r="U1260" s="15">
        <f t="shared" si="305"/>
        <v>0.97262439769767806</v>
      </c>
      <c r="V1260" s="15">
        <f t="shared" si="313"/>
        <v>10.311399996538825</v>
      </c>
      <c r="W1260" s="13">
        <f t="shared" si="306"/>
        <v>5.4678490262492829E-2</v>
      </c>
      <c r="X1260" s="13">
        <f t="shared" si="307"/>
        <v>5.4239159836235729E-3</v>
      </c>
      <c r="Y1260" s="13">
        <f t="shared" si="308"/>
        <v>4.9254574278869256E-2</v>
      </c>
      <c r="AB1260" s="39"/>
      <c r="AC1260" s="39"/>
    </row>
    <row r="1261" spans="1:29">
      <c r="A1261" s="60">
        <v>1975.04</v>
      </c>
      <c r="B1261" s="61">
        <f t="shared" si="309"/>
        <v>1975</v>
      </c>
      <c r="C1261" s="61">
        <v>4</v>
      </c>
      <c r="D1261" s="59">
        <f t="shared" si="310"/>
        <v>27485</v>
      </c>
      <c r="E1261" s="26">
        <v>84.72</v>
      </c>
      <c r="F1261" s="24">
        <v>3.6833300000000002</v>
      </c>
      <c r="G1261" s="26">
        <v>8.2866700000000009</v>
      </c>
      <c r="H1261" s="26">
        <v>52.9</v>
      </c>
      <c r="I1261" s="24">
        <f t="shared" si="311"/>
        <v>1975.2916666665719</v>
      </c>
      <c r="J1261" s="15">
        <v>8.23</v>
      </c>
      <c r="K1261" s="24">
        <f t="shared" si="301"/>
        <v>503.61155387523632</v>
      </c>
      <c r="L1261" s="24">
        <f t="shared" si="302"/>
        <v>21.895273190926279</v>
      </c>
      <c r="M1261" s="23">
        <f t="shared" si="312"/>
        <v>89131.54928977738</v>
      </c>
      <c r="N1261" s="24">
        <f t="shared" si="303"/>
        <v>49.259475391304356</v>
      </c>
      <c r="O1261" s="23">
        <f t="shared" si="304"/>
        <v>8718.1744045457926</v>
      </c>
      <c r="P1261" s="42">
        <f t="shared" si="298"/>
        <v>10.233076136605918</v>
      </c>
      <c r="Q1261" s="25"/>
      <c r="R1261" s="41">
        <f t="shared" si="299"/>
        <v>12.133964603730423</v>
      </c>
      <c r="S1261" s="41"/>
      <c r="T1261" s="40">
        <f t="shared" si="300"/>
        <v>6.8966142111467649E-2</v>
      </c>
      <c r="U1261" s="15">
        <f t="shared" si="305"/>
        <v>1.0184408106982208</v>
      </c>
      <c r="V1261" s="15">
        <f t="shared" si="313"/>
        <v>9.9912019361534021</v>
      </c>
      <c r="W1261" s="13">
        <f t="shared" si="306"/>
        <v>5.4102054931585375E-2</v>
      </c>
      <c r="X1261" s="13">
        <f t="shared" si="307"/>
        <v>1.163394002838225E-2</v>
      </c>
      <c r="Y1261" s="13">
        <f t="shared" si="308"/>
        <v>4.2468114903203125E-2</v>
      </c>
      <c r="AB1261" s="39"/>
      <c r="AC1261" s="39"/>
    </row>
    <row r="1262" spans="1:29">
      <c r="A1262" s="60">
        <v>1975.05</v>
      </c>
      <c r="B1262" s="61">
        <f t="shared" si="309"/>
        <v>1975</v>
      </c>
      <c r="C1262" s="61">
        <v>5</v>
      </c>
      <c r="D1262" s="59">
        <f t="shared" si="310"/>
        <v>27515</v>
      </c>
      <c r="E1262" s="26">
        <v>90.1</v>
      </c>
      <c r="F1262" s="24">
        <v>3.6966700000000001</v>
      </c>
      <c r="G1262" s="26">
        <v>8.1233299999999993</v>
      </c>
      <c r="H1262" s="26">
        <v>53.2</v>
      </c>
      <c r="I1262" s="24">
        <f t="shared" si="311"/>
        <v>1975.3749999999052</v>
      </c>
      <c r="J1262" s="15">
        <v>8.06</v>
      </c>
      <c r="K1262" s="24">
        <f t="shared" si="301"/>
        <v>532.57229323308275</v>
      </c>
      <c r="L1262" s="24">
        <f t="shared" si="302"/>
        <v>21.850655041353388</v>
      </c>
      <c r="M1262" s="23">
        <f t="shared" si="312"/>
        <v>94579.426940385601</v>
      </c>
      <c r="N1262" s="24">
        <f t="shared" si="303"/>
        <v>48.016209620300749</v>
      </c>
      <c r="O1262" s="23">
        <f t="shared" si="304"/>
        <v>8527.1908573545224</v>
      </c>
      <c r="P1262" s="42">
        <f t="shared" si="298"/>
        <v>10.818139119335809</v>
      </c>
      <c r="Q1262" s="25"/>
      <c r="R1262" s="41">
        <f t="shared" si="299"/>
        <v>12.836132514309522</v>
      </c>
      <c r="S1262" s="41"/>
      <c r="T1262" s="40">
        <f t="shared" si="300"/>
        <v>6.5977109538501555E-2</v>
      </c>
      <c r="U1262" s="15">
        <f t="shared" si="305"/>
        <v>1.0204615670414772</v>
      </c>
      <c r="V1262" s="15">
        <f t="shared" si="313"/>
        <v>10.118067454970522</v>
      </c>
      <c r="W1262" s="13">
        <f t="shared" si="306"/>
        <v>5.0307742047225323E-2</v>
      </c>
      <c r="X1262" s="13">
        <f t="shared" si="307"/>
        <v>1.440398535142684E-2</v>
      </c>
      <c r="Y1262" s="13">
        <f t="shared" si="308"/>
        <v>3.5903756695798483E-2</v>
      </c>
      <c r="AB1262" s="39"/>
      <c r="AC1262" s="39"/>
    </row>
    <row r="1263" spans="1:29">
      <c r="A1263" s="60">
        <v>1975.06</v>
      </c>
      <c r="B1263" s="61">
        <f t="shared" si="309"/>
        <v>1975</v>
      </c>
      <c r="C1263" s="61">
        <v>6</v>
      </c>
      <c r="D1263" s="59">
        <f t="shared" si="310"/>
        <v>27546</v>
      </c>
      <c r="E1263" s="26">
        <v>92.4</v>
      </c>
      <c r="F1263" s="24">
        <v>3.71</v>
      </c>
      <c r="G1263" s="26">
        <v>7.96</v>
      </c>
      <c r="H1263" s="26">
        <v>53.6</v>
      </c>
      <c r="I1263" s="24">
        <f t="shared" si="311"/>
        <v>1975.4583333332384</v>
      </c>
      <c r="J1263" s="15">
        <v>7.86</v>
      </c>
      <c r="K1263" s="24">
        <f t="shared" si="301"/>
        <v>542.09149253731357</v>
      </c>
      <c r="L1263" s="24">
        <f t="shared" si="302"/>
        <v>21.765794776119403</v>
      </c>
      <c r="M1263" s="23">
        <f t="shared" si="312"/>
        <v>96592.055326203583</v>
      </c>
      <c r="N1263" s="24">
        <f t="shared" si="303"/>
        <v>46.69965671641792</v>
      </c>
      <c r="O1263" s="23">
        <f t="shared" si="304"/>
        <v>8321.1337705257629</v>
      </c>
      <c r="P1263" s="42">
        <f t="shared" si="298"/>
        <v>11.011354609247666</v>
      </c>
      <c r="Q1263" s="25"/>
      <c r="R1263" s="41">
        <f t="shared" si="299"/>
        <v>13.073236851521386</v>
      </c>
      <c r="S1263" s="41"/>
      <c r="T1263" s="40">
        <f t="shared" si="300"/>
        <v>6.6475448855364869E-2</v>
      </c>
      <c r="U1263" s="15">
        <f t="shared" si="305"/>
        <v>0.992923556041309</v>
      </c>
      <c r="V1263" s="15">
        <f t="shared" si="313"/>
        <v>10.24804599313857</v>
      </c>
      <c r="W1263" s="13">
        <f t="shared" si="306"/>
        <v>5.0408871619804785E-2</v>
      </c>
      <c r="X1263" s="13">
        <f t="shared" si="307"/>
        <v>1.797969051405679E-2</v>
      </c>
      <c r="Y1263" s="13">
        <f t="shared" si="308"/>
        <v>3.2429181105747995E-2</v>
      </c>
      <c r="AB1263" s="39"/>
      <c r="AC1263" s="39"/>
    </row>
    <row r="1264" spans="1:29">
      <c r="A1264" s="60">
        <v>1975.07</v>
      </c>
      <c r="B1264" s="61">
        <f t="shared" si="309"/>
        <v>1975</v>
      </c>
      <c r="C1264" s="61">
        <v>7</v>
      </c>
      <c r="D1264" s="59">
        <f t="shared" si="310"/>
        <v>27576</v>
      </c>
      <c r="E1264" s="26">
        <v>92.49</v>
      </c>
      <c r="F1264" s="24">
        <v>3.71</v>
      </c>
      <c r="G1264" s="26">
        <v>7.8933299999999997</v>
      </c>
      <c r="H1264" s="26">
        <v>54.2</v>
      </c>
      <c r="I1264" s="24">
        <f t="shared" si="311"/>
        <v>1975.5416666665717</v>
      </c>
      <c r="J1264" s="15">
        <v>8.06</v>
      </c>
      <c r="K1264" s="24">
        <f t="shared" si="301"/>
        <v>536.6126457564576</v>
      </c>
      <c r="L1264" s="24">
        <f t="shared" si="302"/>
        <v>21.524845018450183</v>
      </c>
      <c r="M1264" s="23">
        <f t="shared" si="312"/>
        <v>95935.427571409542</v>
      </c>
      <c r="N1264" s="24">
        <f t="shared" si="303"/>
        <v>45.795877339483397</v>
      </c>
      <c r="O1264" s="23">
        <f t="shared" si="304"/>
        <v>8187.3714835358851</v>
      </c>
      <c r="P1264" s="42">
        <f t="shared" si="298"/>
        <v>10.90276704823858</v>
      </c>
      <c r="Q1264" s="25"/>
      <c r="R1264" s="41">
        <f t="shared" si="299"/>
        <v>12.952412030935086</v>
      </c>
      <c r="S1264" s="41"/>
      <c r="T1264" s="40">
        <f t="shared" si="300"/>
        <v>6.6554175378377031E-2</v>
      </c>
      <c r="U1264" s="15">
        <f t="shared" si="305"/>
        <v>0.98388835997198798</v>
      </c>
      <c r="V1264" s="15">
        <f t="shared" si="313"/>
        <v>10.062882067731312</v>
      </c>
      <c r="W1264" s="13">
        <f t="shared" si="306"/>
        <v>5.3270079003936877E-2</v>
      </c>
      <c r="X1264" s="13">
        <f t="shared" si="307"/>
        <v>1.9563915986630542E-2</v>
      </c>
      <c r="Y1264" s="13">
        <f t="shared" si="308"/>
        <v>3.3706163017306334E-2</v>
      </c>
      <c r="AB1264" s="39"/>
      <c r="AC1264" s="39"/>
    </row>
    <row r="1265" spans="1:29">
      <c r="A1265" s="60">
        <v>1975.08</v>
      </c>
      <c r="B1265" s="61">
        <f t="shared" si="309"/>
        <v>1975</v>
      </c>
      <c r="C1265" s="61">
        <v>8</v>
      </c>
      <c r="D1265" s="59">
        <f t="shared" si="310"/>
        <v>27607</v>
      </c>
      <c r="E1265" s="26">
        <v>85.71</v>
      </c>
      <c r="F1265" s="24">
        <v>3.71</v>
      </c>
      <c r="G1265" s="26">
        <v>7.82667</v>
      </c>
      <c r="H1265" s="26">
        <v>54.3</v>
      </c>
      <c r="I1265" s="24">
        <f t="shared" si="311"/>
        <v>1975.624999999905</v>
      </c>
      <c r="J1265" s="15">
        <v>8.4</v>
      </c>
      <c r="K1265" s="24">
        <f t="shared" si="301"/>
        <v>496.36034254143652</v>
      </c>
      <c r="L1265" s="24">
        <f t="shared" si="302"/>
        <v>21.485204419889506</v>
      </c>
      <c r="M1265" s="23">
        <f t="shared" si="312"/>
        <v>89059.227530020755</v>
      </c>
      <c r="N1265" s="24">
        <f t="shared" si="303"/>
        <v>45.325499966850835</v>
      </c>
      <c r="O1265" s="23">
        <f t="shared" si="304"/>
        <v>8132.5071092333164</v>
      </c>
      <c r="P1265" s="42">
        <f t="shared" si="298"/>
        <v>10.08976959332802</v>
      </c>
      <c r="Q1265" s="25"/>
      <c r="R1265" s="41">
        <f t="shared" si="299"/>
        <v>11.997338854776945</v>
      </c>
      <c r="S1265" s="41"/>
      <c r="T1265" s="40">
        <f t="shared" si="300"/>
        <v>7.0739198937496903E-2</v>
      </c>
      <c r="U1265" s="15">
        <f t="shared" si="305"/>
        <v>1.004988328663875</v>
      </c>
      <c r="V1265" s="15">
        <f t="shared" si="313"/>
        <v>9.8825191041302691</v>
      </c>
      <c r="W1265" s="13">
        <f t="shared" si="306"/>
        <v>5.8963523143215069E-2</v>
      </c>
      <c r="X1265" s="13">
        <f t="shared" si="307"/>
        <v>2.1968778190045057E-2</v>
      </c>
      <c r="Y1265" s="13">
        <f t="shared" si="308"/>
        <v>3.6994744953170011E-2</v>
      </c>
      <c r="AB1265" s="39"/>
      <c r="AC1265" s="39"/>
    </row>
    <row r="1266" spans="1:29">
      <c r="A1266" s="60">
        <v>1975.09</v>
      </c>
      <c r="B1266" s="61">
        <f t="shared" si="309"/>
        <v>1975</v>
      </c>
      <c r="C1266" s="61">
        <v>9</v>
      </c>
      <c r="D1266" s="59">
        <f t="shared" si="310"/>
        <v>27638</v>
      </c>
      <c r="E1266" s="26">
        <v>84.67</v>
      </c>
      <c r="F1266" s="24">
        <v>3.71</v>
      </c>
      <c r="G1266" s="26">
        <v>7.76</v>
      </c>
      <c r="H1266" s="26">
        <v>54.6</v>
      </c>
      <c r="I1266" s="24">
        <f t="shared" si="311"/>
        <v>1975.7083333332382</v>
      </c>
      <c r="J1266" s="15">
        <v>8.43</v>
      </c>
      <c r="K1266" s="24">
        <f t="shared" si="301"/>
        <v>487.64337362637366</v>
      </c>
      <c r="L1266" s="24">
        <f t="shared" si="302"/>
        <v>21.367153846153847</v>
      </c>
      <c r="M1266" s="23">
        <f t="shared" si="312"/>
        <v>87814.672018572601</v>
      </c>
      <c r="N1266" s="24">
        <f t="shared" si="303"/>
        <v>44.69248351648352</v>
      </c>
      <c r="O1266" s="23">
        <f t="shared" si="304"/>
        <v>8048.2089862303455</v>
      </c>
      <c r="P1266" s="42">
        <f t="shared" si="298"/>
        <v>9.9189053565594243</v>
      </c>
      <c r="Q1266" s="25"/>
      <c r="R1266" s="41">
        <f t="shared" si="299"/>
        <v>11.805187590081793</v>
      </c>
      <c r="S1266" s="41"/>
      <c r="T1266" s="40">
        <f t="shared" si="300"/>
        <v>7.272825998014891E-2</v>
      </c>
      <c r="U1266" s="15">
        <f t="shared" si="305"/>
        <v>1.0267152349594735</v>
      </c>
      <c r="V1266" s="15">
        <f t="shared" si="313"/>
        <v>9.8772459379022717</v>
      </c>
      <c r="W1266" s="13">
        <f t="shared" si="306"/>
        <v>5.8146770807186332E-2</v>
      </c>
      <c r="X1266" s="13">
        <f t="shared" si="307"/>
        <v>2.2365128299606907E-2</v>
      </c>
      <c r="Y1266" s="13">
        <f t="shared" si="308"/>
        <v>3.5781642507579425E-2</v>
      </c>
      <c r="AB1266" s="39"/>
      <c r="AC1266" s="39"/>
    </row>
    <row r="1267" spans="1:29">
      <c r="A1267" s="60">
        <v>1975.1</v>
      </c>
      <c r="B1267" s="61">
        <f t="shared" si="309"/>
        <v>1975</v>
      </c>
      <c r="C1267" s="61">
        <v>10</v>
      </c>
      <c r="D1267" s="59">
        <f t="shared" si="310"/>
        <v>27668</v>
      </c>
      <c r="E1267" s="26">
        <v>88.57</v>
      </c>
      <c r="F1267" s="24">
        <v>3.7</v>
      </c>
      <c r="G1267" s="26">
        <v>7.82667</v>
      </c>
      <c r="H1267" s="26">
        <v>54.9</v>
      </c>
      <c r="I1267" s="24">
        <f t="shared" si="311"/>
        <v>1975.7916666665715</v>
      </c>
      <c r="J1267" s="15">
        <v>8.14</v>
      </c>
      <c r="K1267" s="24">
        <f t="shared" si="301"/>
        <v>507.31734426229508</v>
      </c>
      <c r="L1267" s="24">
        <f t="shared" si="302"/>
        <v>21.193114754098364</v>
      </c>
      <c r="M1267" s="23">
        <f t="shared" si="312"/>
        <v>91675.592209340815</v>
      </c>
      <c r="N1267" s="24">
        <f t="shared" si="303"/>
        <v>44.830139311475413</v>
      </c>
      <c r="O1267" s="23">
        <f t="shared" si="304"/>
        <v>8101.1020354192342</v>
      </c>
      <c r="P1267" s="42">
        <f t="shared" si="298"/>
        <v>10.327599777501115</v>
      </c>
      <c r="Q1267" s="25"/>
      <c r="R1267" s="41">
        <f t="shared" si="299"/>
        <v>12.300949653188093</v>
      </c>
      <c r="S1267" s="41"/>
      <c r="T1267" s="40">
        <f t="shared" si="300"/>
        <v>7.1883662268419538E-2</v>
      </c>
      <c r="U1267" s="15">
        <f t="shared" si="305"/>
        <v>1.0129178826624958</v>
      </c>
      <c r="V1267" s="15">
        <f t="shared" si="313"/>
        <v>10.085702933700668</v>
      </c>
      <c r="W1267" s="13">
        <f t="shared" si="306"/>
        <v>5.4780838431220724E-2</v>
      </c>
      <c r="X1267" s="13">
        <f t="shared" si="307"/>
        <v>2.154842705265736E-2</v>
      </c>
      <c r="Y1267" s="13">
        <f t="shared" si="308"/>
        <v>3.3232411378563365E-2</v>
      </c>
      <c r="AB1267" s="39"/>
      <c r="AC1267" s="39"/>
    </row>
    <row r="1268" spans="1:29">
      <c r="A1268" s="60">
        <v>1975.11</v>
      </c>
      <c r="B1268" s="61">
        <f t="shared" si="309"/>
        <v>1975</v>
      </c>
      <c r="C1268" s="61">
        <v>11</v>
      </c>
      <c r="D1268" s="59">
        <f t="shared" si="310"/>
        <v>27699</v>
      </c>
      <c r="E1268" s="26">
        <v>90.07</v>
      </c>
      <c r="F1268" s="24">
        <v>3.69</v>
      </c>
      <c r="G1268" s="26">
        <v>7.8933299999999997</v>
      </c>
      <c r="H1268" s="26">
        <v>55.3</v>
      </c>
      <c r="I1268" s="24">
        <f t="shared" si="311"/>
        <v>1975.8749999999047</v>
      </c>
      <c r="J1268" s="15">
        <v>8.0500000000000007</v>
      </c>
      <c r="K1268" s="24">
        <f t="shared" si="301"/>
        <v>512.17743580470164</v>
      </c>
      <c r="L1268" s="24">
        <f t="shared" si="302"/>
        <v>20.982954792043401</v>
      </c>
      <c r="M1268" s="23">
        <f t="shared" si="312"/>
        <v>92869.822693341426</v>
      </c>
      <c r="N1268" s="24">
        <f t="shared" si="303"/>
        <v>44.88492860397831</v>
      </c>
      <c r="O1268" s="23">
        <f t="shared" si="304"/>
        <v>8138.6938776510806</v>
      </c>
      <c r="P1268" s="42">
        <f t="shared" si="298"/>
        <v>10.435859457947899</v>
      </c>
      <c r="Q1268" s="25"/>
      <c r="R1268" s="41">
        <f t="shared" si="299"/>
        <v>12.438145517109907</v>
      </c>
      <c r="S1268" s="41"/>
      <c r="T1268" s="40">
        <f t="shared" si="300"/>
        <v>7.2546406133995697E-2</v>
      </c>
      <c r="U1268" s="15">
        <f t="shared" si="305"/>
        <v>1.010123789893028</v>
      </c>
      <c r="V1268" s="15">
        <f t="shared" si="313"/>
        <v>10.14209382379943</v>
      </c>
      <c r="W1268" s="13">
        <f t="shared" si="306"/>
        <v>5.9701009740135369E-2</v>
      </c>
      <c r="X1268" s="13">
        <f t="shared" si="307"/>
        <v>2.4478480153615312E-2</v>
      </c>
      <c r="Y1268" s="13">
        <f t="shared" si="308"/>
        <v>3.5222529586520057E-2</v>
      </c>
      <c r="AB1268" s="39"/>
      <c r="AC1268" s="39"/>
    </row>
    <row r="1269" spans="1:29">
      <c r="A1269" s="60">
        <v>1975.12</v>
      </c>
      <c r="B1269" s="61">
        <f t="shared" si="309"/>
        <v>1975</v>
      </c>
      <c r="C1269" s="61">
        <v>12</v>
      </c>
      <c r="D1269" s="59">
        <f t="shared" si="310"/>
        <v>27729</v>
      </c>
      <c r="E1269" s="26">
        <v>88.7</v>
      </c>
      <c r="F1269" s="24">
        <v>3.68</v>
      </c>
      <c r="G1269" s="26">
        <v>7.96</v>
      </c>
      <c r="H1269" s="26">
        <v>55.5</v>
      </c>
      <c r="I1269" s="24">
        <f t="shared" si="311"/>
        <v>1975.958333333238</v>
      </c>
      <c r="J1269" s="15">
        <v>8</v>
      </c>
      <c r="K1269" s="24">
        <f t="shared" si="301"/>
        <v>502.56940540540546</v>
      </c>
      <c r="L1269" s="24">
        <f t="shared" si="302"/>
        <v>20.850681081081085</v>
      </c>
      <c r="M1269" s="23">
        <f t="shared" si="312"/>
        <v>91442.72059825038</v>
      </c>
      <c r="N1269" s="24">
        <f t="shared" si="303"/>
        <v>45.100929729729735</v>
      </c>
      <c r="O1269" s="23">
        <f t="shared" si="304"/>
        <v>8206.1336636084907</v>
      </c>
      <c r="P1269" s="42">
        <f t="shared" si="298"/>
        <v>10.250368416256839</v>
      </c>
      <c r="Q1269" s="25"/>
      <c r="R1269" s="41">
        <f t="shared" si="299"/>
        <v>12.225327151884684</v>
      </c>
      <c r="S1269" s="41"/>
      <c r="T1269" s="40">
        <f t="shared" si="300"/>
        <v>7.4829117279938503E-2</v>
      </c>
      <c r="U1269" s="15">
        <f t="shared" si="305"/>
        <v>1.0246283579987883</v>
      </c>
      <c r="V1269" s="15">
        <f t="shared" si="313"/>
        <v>10.207852159753267</v>
      </c>
      <c r="W1269" s="13">
        <f t="shared" si="306"/>
        <v>6.6540747241630394E-2</v>
      </c>
      <c r="X1269" s="13">
        <f t="shared" si="307"/>
        <v>2.7736080867243551E-2</v>
      </c>
      <c r="Y1269" s="13">
        <f t="shared" si="308"/>
        <v>3.8804666374386843E-2</v>
      </c>
      <c r="AB1269" s="39"/>
      <c r="AC1269" s="39"/>
    </row>
    <row r="1270" spans="1:29">
      <c r="A1270" s="60">
        <v>1976.01</v>
      </c>
      <c r="B1270" s="61">
        <f t="shared" si="309"/>
        <v>1976</v>
      </c>
      <c r="C1270" s="61">
        <v>1</v>
      </c>
      <c r="D1270" s="59">
        <f t="shared" si="310"/>
        <v>27760</v>
      </c>
      <c r="E1270" s="26">
        <v>96.86</v>
      </c>
      <c r="F1270" s="24">
        <v>3.6833300000000002</v>
      </c>
      <c r="G1270" s="26">
        <v>8.1933299999999996</v>
      </c>
      <c r="H1270" s="26">
        <v>55.6</v>
      </c>
      <c r="I1270" s="24">
        <f t="shared" si="311"/>
        <v>1976.0416666665712</v>
      </c>
      <c r="J1270" s="15">
        <v>7.74</v>
      </c>
      <c r="K1270" s="24">
        <f t="shared" si="301"/>
        <v>547.81646762589935</v>
      </c>
      <c r="L1270" s="24">
        <f t="shared" si="302"/>
        <v>20.832013521582738</v>
      </c>
      <c r="M1270" s="23">
        <f t="shared" si="312"/>
        <v>99991.309287310578</v>
      </c>
      <c r="N1270" s="24">
        <f t="shared" si="303"/>
        <v>46.339470356115108</v>
      </c>
      <c r="O1270" s="23">
        <f t="shared" si="304"/>
        <v>8458.2055969750181</v>
      </c>
      <c r="P1270" s="42">
        <f t="shared" si="298"/>
        <v>11.185051362622149</v>
      </c>
      <c r="Q1270" s="25"/>
      <c r="R1270" s="41">
        <f t="shared" si="299"/>
        <v>13.344852948567917</v>
      </c>
      <c r="S1270" s="41"/>
      <c r="T1270" s="40">
        <f t="shared" si="300"/>
        <v>6.9467036472156643E-2</v>
      </c>
      <c r="U1270" s="15">
        <f t="shared" si="305"/>
        <v>1.0030033225385899</v>
      </c>
      <c r="V1270" s="15">
        <f t="shared" si="313"/>
        <v>10.440443187794996</v>
      </c>
      <c r="W1270" s="13">
        <f t="shared" si="306"/>
        <v>5.7555200461476774E-2</v>
      </c>
      <c r="X1270" s="13">
        <f t="shared" si="307"/>
        <v>2.6392245638532819E-2</v>
      </c>
      <c r="Y1270" s="13">
        <f t="shared" si="308"/>
        <v>3.1162954822943956E-2</v>
      </c>
      <c r="AB1270" s="39"/>
      <c r="AC1270" s="39"/>
    </row>
    <row r="1271" spans="1:29">
      <c r="A1271" s="60">
        <v>1976.02</v>
      </c>
      <c r="B1271" s="61">
        <f t="shared" si="309"/>
        <v>1976</v>
      </c>
      <c r="C1271" s="61">
        <v>2</v>
      </c>
      <c r="D1271" s="59">
        <f t="shared" si="310"/>
        <v>27791</v>
      </c>
      <c r="E1271" s="26">
        <v>100.6</v>
      </c>
      <c r="F1271" s="24">
        <v>3.6866699999999999</v>
      </c>
      <c r="G1271" s="26">
        <v>8.4266699999999997</v>
      </c>
      <c r="H1271" s="26">
        <v>55.8</v>
      </c>
      <c r="I1271" s="24">
        <f t="shared" si="311"/>
        <v>1976.1249999999045</v>
      </c>
      <c r="J1271" s="15">
        <v>7.79</v>
      </c>
      <c r="K1271" s="24">
        <f t="shared" si="301"/>
        <v>566.9296774193549</v>
      </c>
      <c r="L1271" s="24">
        <f t="shared" si="302"/>
        <v>20.77616932258065</v>
      </c>
      <c r="M1271" s="23">
        <f t="shared" si="312"/>
        <v>103796.00427699398</v>
      </c>
      <c r="N1271" s="24">
        <f t="shared" si="303"/>
        <v>47.488362870967748</v>
      </c>
      <c r="O1271" s="23">
        <f t="shared" si="304"/>
        <v>8694.3804707834679</v>
      </c>
      <c r="P1271" s="42">
        <f t="shared" si="298"/>
        <v>11.586092994449688</v>
      </c>
      <c r="Q1271" s="25"/>
      <c r="R1271" s="41">
        <f t="shared" si="299"/>
        <v>13.825819214816356</v>
      </c>
      <c r="S1271" s="41"/>
      <c r="T1271" s="40">
        <f t="shared" si="300"/>
        <v>6.5589115311616292E-2</v>
      </c>
      <c r="U1271" s="15">
        <f t="shared" si="305"/>
        <v>1.0106384742735481</v>
      </c>
      <c r="V1271" s="15">
        <f t="shared" si="313"/>
        <v>10.434265875645833</v>
      </c>
      <c r="W1271" s="13">
        <f t="shared" si="306"/>
        <v>5.9759385545582244E-2</v>
      </c>
      <c r="X1271" s="13">
        <f t="shared" si="307"/>
        <v>3.0782917131401577E-2</v>
      </c>
      <c r="Y1271" s="13">
        <f t="shared" si="308"/>
        <v>2.8976468414180667E-2</v>
      </c>
      <c r="AB1271" s="39"/>
      <c r="AC1271" s="39"/>
    </row>
    <row r="1272" spans="1:29">
      <c r="A1272" s="60">
        <v>1976.03</v>
      </c>
      <c r="B1272" s="61">
        <f t="shared" si="309"/>
        <v>1976</v>
      </c>
      <c r="C1272" s="61">
        <v>3</v>
      </c>
      <c r="D1272" s="59">
        <f t="shared" si="310"/>
        <v>27820</v>
      </c>
      <c r="E1272" s="26">
        <v>101.1</v>
      </c>
      <c r="F1272" s="24">
        <v>3.69</v>
      </c>
      <c r="G1272" s="26">
        <v>8.66</v>
      </c>
      <c r="H1272" s="26">
        <v>55.9</v>
      </c>
      <c r="I1272" s="24">
        <f t="shared" si="311"/>
        <v>1976.2083333332378</v>
      </c>
      <c r="J1272" s="15">
        <v>7.73</v>
      </c>
      <c r="K1272" s="24">
        <f t="shared" si="301"/>
        <v>568.72819320214671</v>
      </c>
      <c r="L1272" s="24">
        <f t="shared" si="302"/>
        <v>20.757735241502687</v>
      </c>
      <c r="M1272" s="23">
        <f t="shared" si="312"/>
        <v>104441.986070613</v>
      </c>
      <c r="N1272" s="24">
        <f t="shared" si="303"/>
        <v>48.71598568872988</v>
      </c>
      <c r="O1272" s="23">
        <f t="shared" si="304"/>
        <v>8946.2670560980077</v>
      </c>
      <c r="P1272" s="42">
        <f t="shared" si="298"/>
        <v>11.631754403566511</v>
      </c>
      <c r="Q1272" s="25"/>
      <c r="R1272" s="41">
        <f t="shared" si="299"/>
        <v>13.881952375762484</v>
      </c>
      <c r="S1272" s="41"/>
      <c r="T1272" s="40">
        <f t="shared" si="300"/>
        <v>6.5709741950206554E-2</v>
      </c>
      <c r="U1272" s="15">
        <f t="shared" si="305"/>
        <v>1.0182782363989127</v>
      </c>
      <c r="V1272" s="15">
        <f t="shared" si="313"/>
        <v>10.526406017813608</v>
      </c>
      <c r="W1272" s="13">
        <f t="shared" si="306"/>
        <v>6.5965076576071979E-2</v>
      </c>
      <c r="X1272" s="13">
        <f t="shared" si="307"/>
        <v>3.7411724396097856E-2</v>
      </c>
      <c r="Y1272" s="13">
        <f t="shared" si="308"/>
        <v>2.8553352179974123E-2</v>
      </c>
      <c r="AB1272" s="39"/>
      <c r="AC1272" s="39"/>
    </row>
    <row r="1273" spans="1:29">
      <c r="A1273" s="60">
        <v>1976.04</v>
      </c>
      <c r="B1273" s="61">
        <f t="shared" si="309"/>
        <v>1976</v>
      </c>
      <c r="C1273" s="61">
        <v>4</v>
      </c>
      <c r="D1273" s="59">
        <f t="shared" si="310"/>
        <v>27851</v>
      </c>
      <c r="E1273" s="26">
        <v>101.9</v>
      </c>
      <c r="F1273" s="24">
        <v>3.71333</v>
      </c>
      <c r="G1273" s="26">
        <v>8.8566699999999994</v>
      </c>
      <c r="H1273" s="26">
        <v>56.1</v>
      </c>
      <c r="I1273" s="24">
        <f t="shared" si="311"/>
        <v>1976.291666666571</v>
      </c>
      <c r="J1273" s="15">
        <v>7.56</v>
      </c>
      <c r="K1273" s="24">
        <f t="shared" si="301"/>
        <v>571.18491978609632</v>
      </c>
      <c r="L1273" s="24">
        <f t="shared" si="302"/>
        <v>20.814505379679147</v>
      </c>
      <c r="M1273" s="23">
        <f t="shared" si="312"/>
        <v>105211.67611289212</v>
      </c>
      <c r="N1273" s="24">
        <f t="shared" si="303"/>
        <v>49.644713871657757</v>
      </c>
      <c r="O1273" s="23">
        <f t="shared" si="304"/>
        <v>9144.5053530791774</v>
      </c>
      <c r="P1273" s="42">
        <f t="shared" si="298"/>
        <v>11.689164132206367</v>
      </c>
      <c r="Q1273" s="25"/>
      <c r="R1273" s="41">
        <f t="shared" si="299"/>
        <v>13.951298003011846</v>
      </c>
      <c r="S1273" s="41"/>
      <c r="T1273" s="40">
        <f t="shared" si="300"/>
        <v>6.6708507735152842E-2</v>
      </c>
      <c r="U1273" s="15">
        <f t="shared" si="305"/>
        <v>0.98297414533144722</v>
      </c>
      <c r="V1273" s="15">
        <f t="shared" si="313"/>
        <v>10.680596928502533</v>
      </c>
      <c r="W1273" s="13">
        <f t="shared" si="306"/>
        <v>6.8264915193053E-2</v>
      </c>
      <c r="X1273" s="13">
        <f t="shared" si="307"/>
        <v>4.0195100538251038E-2</v>
      </c>
      <c r="Y1273" s="13">
        <f t="shared" si="308"/>
        <v>2.8069814654801961E-2</v>
      </c>
      <c r="AB1273" s="39"/>
      <c r="AC1273" s="39"/>
    </row>
    <row r="1274" spans="1:29">
      <c r="A1274" s="60">
        <v>1976.05</v>
      </c>
      <c r="B1274" s="61">
        <f t="shared" si="309"/>
        <v>1976</v>
      </c>
      <c r="C1274" s="61">
        <v>5</v>
      </c>
      <c r="D1274" s="59">
        <f t="shared" si="310"/>
        <v>27881</v>
      </c>
      <c r="E1274" s="26">
        <v>101.2</v>
      </c>
      <c r="F1274" s="24">
        <v>3.7366700000000002</v>
      </c>
      <c r="G1274" s="26">
        <v>9.0533300000000008</v>
      </c>
      <c r="H1274" s="26">
        <v>56.5</v>
      </c>
      <c r="I1274" s="24">
        <f t="shared" si="311"/>
        <v>1976.3749999999043</v>
      </c>
      <c r="J1274" s="15">
        <v>7.9</v>
      </c>
      <c r="K1274" s="24">
        <f t="shared" si="301"/>
        <v>563.24516814159301</v>
      </c>
      <c r="L1274" s="24">
        <f t="shared" si="302"/>
        <v>20.797048640707967</v>
      </c>
      <c r="M1274" s="23">
        <f t="shared" si="312"/>
        <v>104068.41492547262</v>
      </c>
      <c r="N1274" s="24">
        <f t="shared" si="303"/>
        <v>50.387790297345141</v>
      </c>
      <c r="O1274" s="23">
        <f t="shared" si="304"/>
        <v>9309.9377756643189</v>
      </c>
      <c r="P1274" s="42">
        <f t="shared" si="298"/>
        <v>11.532053585609424</v>
      </c>
      <c r="Q1274" s="25"/>
      <c r="R1274" s="41">
        <f t="shared" si="299"/>
        <v>13.764637153557761</v>
      </c>
      <c r="S1274" s="41"/>
      <c r="T1274" s="40">
        <f t="shared" si="300"/>
        <v>6.5225091420169745E-2</v>
      </c>
      <c r="U1274" s="15">
        <f t="shared" si="305"/>
        <v>1.0093323134082954</v>
      </c>
      <c r="V1274" s="15">
        <f t="shared" si="313"/>
        <v>10.4244231992834</v>
      </c>
      <c r="W1274" s="13">
        <f t="shared" si="306"/>
        <v>6.9663406403566608E-2</v>
      </c>
      <c r="X1274" s="13">
        <f t="shared" si="307"/>
        <v>4.0089934897060919E-2</v>
      </c>
      <c r="Y1274" s="13">
        <f t="shared" si="308"/>
        <v>2.9573471506505689E-2</v>
      </c>
      <c r="AB1274" s="39"/>
      <c r="AC1274" s="39"/>
    </row>
    <row r="1275" spans="1:29">
      <c r="A1275" s="60">
        <v>1976.06</v>
      </c>
      <c r="B1275" s="61">
        <f t="shared" si="309"/>
        <v>1976</v>
      </c>
      <c r="C1275" s="61">
        <v>6</v>
      </c>
      <c r="D1275" s="59">
        <f t="shared" si="310"/>
        <v>27912</v>
      </c>
      <c r="E1275" s="26">
        <v>101.8</v>
      </c>
      <c r="F1275" s="24">
        <v>3.76</v>
      </c>
      <c r="G1275" s="26">
        <v>9.25</v>
      </c>
      <c r="H1275" s="26">
        <v>56.8</v>
      </c>
      <c r="I1275" s="24">
        <f t="shared" si="311"/>
        <v>1976.4583333332375</v>
      </c>
      <c r="J1275" s="15">
        <v>7.86</v>
      </c>
      <c r="K1275" s="24">
        <f t="shared" si="301"/>
        <v>563.59204225352119</v>
      </c>
      <c r="L1275" s="24">
        <f t="shared" si="302"/>
        <v>20.8163661971831</v>
      </c>
      <c r="M1275" s="23">
        <f t="shared" si="312"/>
        <v>104453.01800328073</v>
      </c>
      <c r="N1275" s="24">
        <f t="shared" si="303"/>
        <v>51.210475352112681</v>
      </c>
      <c r="O1275" s="23">
        <f t="shared" si="304"/>
        <v>9491.0649953865104</v>
      </c>
      <c r="P1275" s="42">
        <f t="shared" si="298"/>
        <v>11.543841631417102</v>
      </c>
      <c r="Q1275" s="25"/>
      <c r="R1275" s="41">
        <f t="shared" si="299"/>
        <v>13.779039853350032</v>
      </c>
      <c r="S1275" s="41"/>
      <c r="T1275" s="40">
        <f t="shared" si="300"/>
        <v>6.5769695495819083E-2</v>
      </c>
      <c r="U1275" s="15">
        <f t="shared" si="305"/>
        <v>1.0086144194586297</v>
      </c>
      <c r="V1275" s="15">
        <f t="shared" si="313"/>
        <v>10.466134786582916</v>
      </c>
      <c r="W1275" s="13">
        <f t="shared" si="306"/>
        <v>7.1984653442048296E-2</v>
      </c>
      <c r="X1275" s="13">
        <f t="shared" si="307"/>
        <v>3.9126818913099326E-2</v>
      </c>
      <c r="Y1275" s="13">
        <f t="shared" si="308"/>
        <v>3.285783452894897E-2</v>
      </c>
      <c r="AB1275" s="39"/>
      <c r="AC1275" s="39"/>
    </row>
    <row r="1276" spans="1:29">
      <c r="A1276" s="60">
        <v>1976.07</v>
      </c>
      <c r="B1276" s="61">
        <f t="shared" si="309"/>
        <v>1976</v>
      </c>
      <c r="C1276" s="61">
        <v>7</v>
      </c>
      <c r="D1276" s="59">
        <f t="shared" si="310"/>
        <v>27942</v>
      </c>
      <c r="E1276" s="26">
        <v>104.2</v>
      </c>
      <c r="F1276" s="24">
        <v>3.79</v>
      </c>
      <c r="G1276" s="26">
        <v>9.35</v>
      </c>
      <c r="H1276" s="26">
        <v>57.1</v>
      </c>
      <c r="I1276" s="24">
        <f t="shared" si="311"/>
        <v>1976.5416666665708</v>
      </c>
      <c r="J1276" s="15">
        <v>7.83</v>
      </c>
      <c r="K1276" s="24">
        <f t="shared" si="301"/>
        <v>573.84819614711034</v>
      </c>
      <c r="L1276" s="24">
        <f t="shared" si="302"/>
        <v>20.872213660245187</v>
      </c>
      <c r="M1276" s="23">
        <f t="shared" si="312"/>
        <v>106676.19826333193</v>
      </c>
      <c r="N1276" s="24">
        <f t="shared" si="303"/>
        <v>51.492136602451836</v>
      </c>
      <c r="O1276" s="23">
        <f t="shared" si="304"/>
        <v>9572.1924545312231</v>
      </c>
      <c r="P1276" s="42">
        <f t="shared" si="298"/>
        <v>11.757490488689909</v>
      </c>
      <c r="Q1276" s="25"/>
      <c r="R1276" s="41">
        <f t="shared" si="299"/>
        <v>14.033225918703801</v>
      </c>
      <c r="S1276" s="41"/>
      <c r="T1276" s="40">
        <f t="shared" si="300"/>
        <v>6.4726844830016686E-2</v>
      </c>
      <c r="U1276" s="15">
        <f t="shared" si="305"/>
        <v>1.0106646066851026</v>
      </c>
      <c r="V1276" s="15">
        <f t="shared" si="313"/>
        <v>10.500832319214037</v>
      </c>
      <c r="W1276" s="13">
        <f t="shared" si="306"/>
        <v>6.7785412056091454E-2</v>
      </c>
      <c r="X1276" s="13">
        <f t="shared" si="307"/>
        <v>4.3036614725714406E-2</v>
      </c>
      <c r="Y1276" s="13">
        <f t="shared" si="308"/>
        <v>2.4748797330377048E-2</v>
      </c>
      <c r="AB1276" s="39"/>
      <c r="AC1276" s="39"/>
    </row>
    <row r="1277" spans="1:29">
      <c r="A1277" s="60">
        <v>1976.08</v>
      </c>
      <c r="B1277" s="61">
        <f t="shared" si="309"/>
        <v>1976</v>
      </c>
      <c r="C1277" s="61">
        <v>8</v>
      </c>
      <c r="D1277" s="59">
        <f t="shared" si="310"/>
        <v>27973</v>
      </c>
      <c r="E1277" s="26">
        <v>103.3</v>
      </c>
      <c r="F1277" s="24">
        <v>3.82</v>
      </c>
      <c r="G1277" s="26">
        <v>9.4499999999999993</v>
      </c>
      <c r="H1277" s="26">
        <v>57.4</v>
      </c>
      <c r="I1277" s="24">
        <f t="shared" si="311"/>
        <v>1976.624999999904</v>
      </c>
      <c r="J1277" s="15">
        <v>7.77</v>
      </c>
      <c r="K1277" s="24">
        <f t="shared" si="301"/>
        <v>565.91843205574924</v>
      </c>
      <c r="L1277" s="24">
        <f t="shared" si="302"/>
        <v>20.927477351916377</v>
      </c>
      <c r="M1277" s="23">
        <f t="shared" si="312"/>
        <v>105526.28013650565</v>
      </c>
      <c r="N1277" s="24">
        <f t="shared" si="303"/>
        <v>51.770853658536588</v>
      </c>
      <c r="O1277" s="23">
        <f t="shared" si="304"/>
        <v>9653.6626068729747</v>
      </c>
      <c r="P1277" s="42">
        <f t="shared" si="298"/>
        <v>11.597986002509252</v>
      </c>
      <c r="Q1277" s="25"/>
      <c r="R1277" s="41">
        <f t="shared" si="299"/>
        <v>13.842562825921174</v>
      </c>
      <c r="S1277" s="41"/>
      <c r="T1277" s="40">
        <f t="shared" si="300"/>
        <v>6.6401884511022413E-2</v>
      </c>
      <c r="U1277" s="15">
        <f t="shared" si="305"/>
        <v>1.0189914585181015</v>
      </c>
      <c r="V1277" s="15">
        <f t="shared" si="313"/>
        <v>10.55735186768576</v>
      </c>
      <c r="W1277" s="13">
        <f t="shared" si="306"/>
        <v>7.1162833541595916E-2</v>
      </c>
      <c r="X1277" s="13">
        <f t="shared" si="307"/>
        <v>4.3869515569996187E-2</v>
      </c>
      <c r="Y1277" s="13">
        <f t="shared" si="308"/>
        <v>2.7293317971599729E-2</v>
      </c>
      <c r="AB1277" s="39"/>
      <c r="AC1277" s="39"/>
    </row>
    <row r="1278" spans="1:29">
      <c r="A1278" s="60">
        <v>1976.09</v>
      </c>
      <c r="B1278" s="61">
        <f t="shared" si="309"/>
        <v>1976</v>
      </c>
      <c r="C1278" s="61">
        <v>9</v>
      </c>
      <c r="D1278" s="59">
        <f t="shared" si="310"/>
        <v>28004</v>
      </c>
      <c r="E1278" s="26">
        <v>105.5</v>
      </c>
      <c r="F1278" s="24">
        <v>3.85</v>
      </c>
      <c r="G1278" s="26">
        <v>9.5500000000000007</v>
      </c>
      <c r="H1278" s="26">
        <v>57.6</v>
      </c>
      <c r="I1278" s="24">
        <f t="shared" si="311"/>
        <v>1976.7083333332373</v>
      </c>
      <c r="J1278" s="15">
        <v>7.59</v>
      </c>
      <c r="K1278" s="24">
        <f t="shared" si="301"/>
        <v>575.96406250000007</v>
      </c>
      <c r="L1278" s="24">
        <f t="shared" si="302"/>
        <v>21.018593750000004</v>
      </c>
      <c r="M1278" s="23">
        <f t="shared" si="312"/>
        <v>107726.08923071921</v>
      </c>
      <c r="N1278" s="24">
        <f t="shared" si="303"/>
        <v>52.137031250000014</v>
      </c>
      <c r="O1278" s="23">
        <f t="shared" si="304"/>
        <v>9751.5085512167643</v>
      </c>
      <c r="P1278" s="42">
        <f t="shared" si="298"/>
        <v>11.805990949539792</v>
      </c>
      <c r="Q1278" s="25"/>
      <c r="R1278" s="41">
        <f t="shared" si="299"/>
        <v>14.089874827138555</v>
      </c>
      <c r="S1278" s="41"/>
      <c r="T1278" s="40">
        <f t="shared" si="300"/>
        <v>6.7050799195108118E-2</v>
      </c>
      <c r="U1278" s="15">
        <f t="shared" si="305"/>
        <v>1.018940201004066</v>
      </c>
      <c r="V1278" s="15">
        <f t="shared" si="313"/>
        <v>10.720497727124755</v>
      </c>
      <c r="W1278" s="13">
        <f t="shared" si="306"/>
        <v>6.5816844211692427E-2</v>
      </c>
      <c r="X1278" s="13">
        <f t="shared" si="307"/>
        <v>4.0368985530300217E-2</v>
      </c>
      <c r="Y1278" s="13">
        <f t="shared" si="308"/>
        <v>2.544785868139221E-2</v>
      </c>
      <c r="AB1278" s="39"/>
      <c r="AC1278" s="39"/>
    </row>
    <row r="1279" spans="1:29">
      <c r="A1279" s="60">
        <v>1976.1</v>
      </c>
      <c r="B1279" s="61">
        <f t="shared" si="309"/>
        <v>1976</v>
      </c>
      <c r="C1279" s="61">
        <v>10</v>
      </c>
      <c r="D1279" s="59">
        <f t="shared" si="310"/>
        <v>28034</v>
      </c>
      <c r="E1279" s="26">
        <v>101.9</v>
      </c>
      <c r="F1279" s="24">
        <v>3.9166699999999999</v>
      </c>
      <c r="G1279" s="26">
        <v>9.67</v>
      </c>
      <c r="H1279" s="26">
        <v>57.9</v>
      </c>
      <c r="I1279" s="24">
        <f t="shared" si="311"/>
        <v>1976.7916666665706</v>
      </c>
      <c r="J1279" s="15">
        <v>7.41</v>
      </c>
      <c r="K1279" s="24">
        <f t="shared" si="301"/>
        <v>553.42787564766854</v>
      </c>
      <c r="L1279" s="24">
        <f t="shared" si="302"/>
        <v>21.271779761658031</v>
      </c>
      <c r="M1279" s="23">
        <f t="shared" si="312"/>
        <v>103842.55733868781</v>
      </c>
      <c r="N1279" s="24">
        <f t="shared" si="303"/>
        <v>52.518621761658039</v>
      </c>
      <c r="O1279" s="23">
        <f t="shared" si="304"/>
        <v>9854.3427817969678</v>
      </c>
      <c r="P1279" s="42">
        <f t="shared" si="298"/>
        <v>11.345696136316699</v>
      </c>
      <c r="Q1279" s="25"/>
      <c r="R1279" s="41">
        <f t="shared" si="299"/>
        <v>13.54159168993014</v>
      </c>
      <c r="S1279" s="41"/>
      <c r="T1279" s="40">
        <f t="shared" si="300"/>
        <v>7.2191659112081932E-2</v>
      </c>
      <c r="U1279" s="15">
        <f t="shared" si="305"/>
        <v>1.0146294332391081</v>
      </c>
      <c r="V1279" s="15">
        <f t="shared" si="313"/>
        <v>10.866947424437852</v>
      </c>
      <c r="W1279" s="13">
        <f t="shared" si="306"/>
        <v>6.9544710671768595E-2</v>
      </c>
      <c r="X1279" s="13">
        <f t="shared" si="307"/>
        <v>3.9651868739782214E-2</v>
      </c>
      <c r="Y1279" s="13">
        <f t="shared" si="308"/>
        <v>2.989284193198638E-2</v>
      </c>
      <c r="AB1279" s="39"/>
      <c r="AC1279" s="39"/>
    </row>
    <row r="1280" spans="1:29">
      <c r="A1280" s="60">
        <v>1976.11</v>
      </c>
      <c r="B1280" s="61">
        <f t="shared" si="309"/>
        <v>1976</v>
      </c>
      <c r="C1280" s="61">
        <v>11</v>
      </c>
      <c r="D1280" s="59">
        <f t="shared" si="310"/>
        <v>28065</v>
      </c>
      <c r="E1280" s="26">
        <v>101.2</v>
      </c>
      <c r="F1280" s="24">
        <v>3.98333</v>
      </c>
      <c r="G1280" s="26">
        <v>9.7899999999999991</v>
      </c>
      <c r="H1280" s="26">
        <v>58</v>
      </c>
      <c r="I1280" s="24">
        <f t="shared" si="311"/>
        <v>1976.8749999999038</v>
      </c>
      <c r="J1280" s="15">
        <v>7.29</v>
      </c>
      <c r="K1280" s="24">
        <f t="shared" si="301"/>
        <v>548.67848275862082</v>
      </c>
      <c r="L1280" s="24">
        <f t="shared" si="302"/>
        <v>21.596516410344829</v>
      </c>
      <c r="M1280" s="23">
        <f t="shared" si="312"/>
        <v>103289.09290532932</v>
      </c>
      <c r="N1280" s="24">
        <f t="shared" si="303"/>
        <v>53.078679310344825</v>
      </c>
      <c r="O1280" s="23">
        <f t="shared" si="304"/>
        <v>9992.0970310590292</v>
      </c>
      <c r="P1280" s="42">
        <f t="shared" si="298"/>
        <v>11.248855860507962</v>
      </c>
      <c r="Q1280" s="25"/>
      <c r="R1280" s="41">
        <f t="shared" si="299"/>
        <v>13.427973102245351</v>
      </c>
      <c r="S1280" s="41"/>
      <c r="T1280" s="40">
        <f t="shared" si="300"/>
        <v>7.4333053535413127E-2</v>
      </c>
      <c r="U1280" s="15">
        <f t="shared" si="305"/>
        <v>1.0362174650586484</v>
      </c>
      <c r="V1280" s="15">
        <f t="shared" si="313"/>
        <v>11.006914491285707</v>
      </c>
      <c r="W1280" s="13">
        <f t="shared" si="306"/>
        <v>7.3741610091351939E-2</v>
      </c>
      <c r="X1280" s="13">
        <f t="shared" si="307"/>
        <v>4.0173409496399914E-2</v>
      </c>
      <c r="Y1280" s="13">
        <f t="shared" si="308"/>
        <v>3.3568200594952025E-2</v>
      </c>
      <c r="AB1280" s="39"/>
      <c r="AC1280" s="39"/>
    </row>
    <row r="1281" spans="1:29">
      <c r="A1281" s="60">
        <v>1976.12</v>
      </c>
      <c r="B1281" s="61">
        <f t="shared" si="309"/>
        <v>1976</v>
      </c>
      <c r="C1281" s="61">
        <v>12</v>
      </c>
      <c r="D1281" s="59">
        <f t="shared" si="310"/>
        <v>28095</v>
      </c>
      <c r="E1281" s="26">
        <v>104.7</v>
      </c>
      <c r="F1281" s="24">
        <v>4.05</v>
      </c>
      <c r="G1281" s="26">
        <v>9.91</v>
      </c>
      <c r="H1281" s="26">
        <v>58.2</v>
      </c>
      <c r="I1281" s="24">
        <f t="shared" si="311"/>
        <v>1976.9583333332371</v>
      </c>
      <c r="J1281" s="15">
        <v>6.87</v>
      </c>
      <c r="K1281" s="24">
        <f t="shared" si="301"/>
        <v>565.70381443298982</v>
      </c>
      <c r="L1281" s="24">
        <f t="shared" si="302"/>
        <v>21.882525773195876</v>
      </c>
      <c r="M1281" s="23">
        <f t="shared" si="312"/>
        <v>106837.40637615364</v>
      </c>
      <c r="N1281" s="24">
        <f t="shared" si="303"/>
        <v>53.544649484536087</v>
      </c>
      <c r="O1281" s="23">
        <f t="shared" si="304"/>
        <v>10112.308473616833</v>
      </c>
      <c r="P1281" s="42">
        <f t="shared" si="298"/>
        <v>11.597589726582941</v>
      </c>
      <c r="Q1281" s="25"/>
      <c r="R1281" s="41">
        <f t="shared" si="299"/>
        <v>13.845167133360251</v>
      </c>
      <c r="S1281" s="41"/>
      <c r="T1281" s="40">
        <f t="shared" si="300"/>
        <v>7.6224314233364607E-2</v>
      </c>
      <c r="U1281" s="15">
        <f t="shared" si="305"/>
        <v>0.98168657038634366</v>
      </c>
      <c r="V1281" s="15">
        <f t="shared" si="313"/>
        <v>11.366362678214569</v>
      </c>
      <c r="W1281" s="13">
        <f t="shared" si="306"/>
        <v>7.1839431937081866E-2</v>
      </c>
      <c r="X1281" s="13">
        <f t="shared" si="307"/>
        <v>3.8387610610941314E-2</v>
      </c>
      <c r="Y1281" s="13">
        <f t="shared" si="308"/>
        <v>3.3451821326140552E-2</v>
      </c>
      <c r="AB1281" s="39"/>
      <c r="AC1281" s="39"/>
    </row>
    <row r="1282" spans="1:29">
      <c r="A1282" s="60">
        <v>1977.01</v>
      </c>
      <c r="B1282" s="61">
        <f t="shared" si="309"/>
        <v>1977</v>
      </c>
      <c r="C1282" s="61">
        <v>1</v>
      </c>
      <c r="D1282" s="59">
        <f t="shared" si="310"/>
        <v>28126</v>
      </c>
      <c r="E1282" s="26">
        <v>103.8</v>
      </c>
      <c r="F1282" s="24">
        <v>4.0966699999999996</v>
      </c>
      <c r="G1282" s="26">
        <v>9.9666700000000006</v>
      </c>
      <c r="H1282" s="26">
        <v>58.5</v>
      </c>
      <c r="I1282" s="24">
        <f t="shared" si="311"/>
        <v>1977.0416666665703</v>
      </c>
      <c r="J1282" s="15">
        <v>7.21</v>
      </c>
      <c r="K1282" s="24">
        <f t="shared" si="301"/>
        <v>557.96492307692313</v>
      </c>
      <c r="L1282" s="24">
        <f t="shared" si="302"/>
        <v>22.021176892307693</v>
      </c>
      <c r="M1282" s="23">
        <f t="shared" si="312"/>
        <v>105722.43075480165</v>
      </c>
      <c r="N1282" s="24">
        <f t="shared" si="303"/>
        <v>53.574684584615397</v>
      </c>
      <c r="O1282" s="23">
        <f t="shared" si="304"/>
        <v>10151.257985847391</v>
      </c>
      <c r="P1282" s="42">
        <f t="shared" ref="P1282:P1345" si="314">K1282/AVERAGE(N1162:N1281)</f>
        <v>11.437961346787551</v>
      </c>
      <c r="Q1282" s="25"/>
      <c r="R1282" s="41">
        <f t="shared" ref="R1282:R1345" si="315">M1282/AVERAGE(O1162:O1281)</f>
        <v>13.656100626714075</v>
      </c>
      <c r="S1282" s="41"/>
      <c r="T1282" s="40">
        <f t="shared" ref="T1282:T1345" si="316">1/P1282-(J1282/100-(((H1282/H1162)^(1/10))-1))</f>
        <v>7.45721288198717E-2</v>
      </c>
      <c r="U1282" s="15">
        <f t="shared" si="305"/>
        <v>0.99338209216165363</v>
      </c>
      <c r="V1282" s="15">
        <f t="shared" si="313"/>
        <v>11.100984028188186</v>
      </c>
      <c r="W1282" s="13">
        <f t="shared" si="306"/>
        <v>7.923736731565123E-2</v>
      </c>
      <c r="X1282" s="13">
        <f t="shared" si="307"/>
        <v>4.10217667319277E-2</v>
      </c>
      <c r="Y1282" s="13">
        <f t="shared" si="308"/>
        <v>3.821560058372353E-2</v>
      </c>
      <c r="AB1282" s="39"/>
      <c r="AC1282" s="39"/>
    </row>
    <row r="1283" spans="1:29">
      <c r="A1283" s="60">
        <v>1977.02</v>
      </c>
      <c r="B1283" s="61">
        <f t="shared" si="309"/>
        <v>1977</v>
      </c>
      <c r="C1283" s="61">
        <v>2</v>
      </c>
      <c r="D1283" s="59">
        <f t="shared" si="310"/>
        <v>28157</v>
      </c>
      <c r="E1283" s="26">
        <v>101</v>
      </c>
      <c r="F1283" s="24">
        <v>4.1433299999999997</v>
      </c>
      <c r="G1283" s="26">
        <v>10.023300000000001</v>
      </c>
      <c r="H1283" s="26">
        <v>59.1</v>
      </c>
      <c r="I1283" s="24">
        <f t="shared" si="311"/>
        <v>1977.1249999999036</v>
      </c>
      <c r="J1283" s="15">
        <v>7.39</v>
      </c>
      <c r="K1283" s="24">
        <f t="shared" si="301"/>
        <v>537.4020304568528</v>
      </c>
      <c r="L1283" s="24">
        <f t="shared" si="302"/>
        <v>22.045880741116754</v>
      </c>
      <c r="M1283" s="23">
        <f t="shared" si="312"/>
        <v>102174.30392055603</v>
      </c>
      <c r="N1283" s="24">
        <f t="shared" si="303"/>
        <v>53.332096751269042</v>
      </c>
      <c r="O1283" s="23">
        <f t="shared" si="304"/>
        <v>10139.83861868227</v>
      </c>
      <c r="P1283" s="42">
        <f t="shared" si="314"/>
        <v>11.014841854222775</v>
      </c>
      <c r="Q1283" s="25"/>
      <c r="R1283" s="41">
        <f t="shared" si="315"/>
        <v>13.154123053942888</v>
      </c>
      <c r="S1283" s="41"/>
      <c r="T1283" s="40">
        <f t="shared" si="316"/>
        <v>7.7211979817013124E-2</v>
      </c>
      <c r="U1283" s="15">
        <f t="shared" si="305"/>
        <v>1.0012631318497678</v>
      </c>
      <c r="V1283" s="15">
        <f t="shared" si="313"/>
        <v>10.915564234010471</v>
      </c>
      <c r="W1283" s="13">
        <f t="shared" si="306"/>
        <v>8.9339489756051549E-2</v>
      </c>
      <c r="X1283" s="13">
        <f t="shared" si="307"/>
        <v>4.1764967267658104E-2</v>
      </c>
      <c r="Y1283" s="13">
        <f t="shared" si="308"/>
        <v>4.7574522488393445E-2</v>
      </c>
      <c r="AB1283" s="39"/>
      <c r="AC1283" s="39"/>
    </row>
    <row r="1284" spans="1:29">
      <c r="A1284" s="60">
        <v>1977.03</v>
      </c>
      <c r="B1284" s="61">
        <f t="shared" si="309"/>
        <v>1977</v>
      </c>
      <c r="C1284" s="61">
        <v>3</v>
      </c>
      <c r="D1284" s="59">
        <f t="shared" si="310"/>
        <v>28185</v>
      </c>
      <c r="E1284" s="26">
        <v>100.6</v>
      </c>
      <c r="F1284" s="24">
        <v>4.1900000000000004</v>
      </c>
      <c r="G1284" s="26">
        <v>10.08</v>
      </c>
      <c r="H1284" s="26">
        <v>59.5</v>
      </c>
      <c r="I1284" s="24">
        <f t="shared" si="311"/>
        <v>1977.2083333332369</v>
      </c>
      <c r="J1284" s="15">
        <v>7.46</v>
      </c>
      <c r="K1284" s="24">
        <f t="shared" si="301"/>
        <v>531.67522689075633</v>
      </c>
      <c r="L1284" s="24">
        <f t="shared" si="302"/>
        <v>22.144326050420172</v>
      </c>
      <c r="M1284" s="23">
        <f t="shared" si="312"/>
        <v>101436.33919288423</v>
      </c>
      <c r="N1284" s="24">
        <f t="shared" si="303"/>
        <v>53.273223529411773</v>
      </c>
      <c r="O1284" s="23">
        <f t="shared" si="304"/>
        <v>10163.800189505699</v>
      </c>
      <c r="P1284" s="42">
        <f t="shared" si="314"/>
        <v>10.895746511662741</v>
      </c>
      <c r="Q1284" s="25"/>
      <c r="R1284" s="41">
        <f t="shared" si="315"/>
        <v>13.015883122750957</v>
      </c>
      <c r="S1284" s="41"/>
      <c r="T1284" s="40">
        <f t="shared" si="316"/>
        <v>7.7897822669790784E-2</v>
      </c>
      <c r="U1284" s="15">
        <f t="shared" si="305"/>
        <v>1.0125353142511471</v>
      </c>
      <c r="V1284" s="15">
        <f t="shared" si="313"/>
        <v>10.855877395351104</v>
      </c>
      <c r="W1284" s="13">
        <f t="shared" si="306"/>
        <v>9.4320159578388685E-2</v>
      </c>
      <c r="X1284" s="13">
        <f t="shared" si="307"/>
        <v>4.2498238359535589E-2</v>
      </c>
      <c r="Y1284" s="13">
        <f t="shared" si="308"/>
        <v>5.1821921218853095E-2</v>
      </c>
      <c r="AB1284" s="39"/>
      <c r="AC1284" s="39"/>
    </row>
    <row r="1285" spans="1:29">
      <c r="A1285" s="60">
        <v>1977.04</v>
      </c>
      <c r="B1285" s="61">
        <f t="shared" si="309"/>
        <v>1977</v>
      </c>
      <c r="C1285" s="61">
        <v>4</v>
      </c>
      <c r="D1285" s="59">
        <f t="shared" si="310"/>
        <v>28216</v>
      </c>
      <c r="E1285" s="26">
        <v>99.05</v>
      </c>
      <c r="F1285" s="24">
        <v>4.2466699999999999</v>
      </c>
      <c r="G1285" s="26">
        <v>10.193300000000001</v>
      </c>
      <c r="H1285" s="26">
        <v>60</v>
      </c>
      <c r="I1285" s="24">
        <f t="shared" si="311"/>
        <v>1977.2916666665701</v>
      </c>
      <c r="J1285" s="15">
        <v>7.37</v>
      </c>
      <c r="K1285" s="24">
        <f t="shared" si="301"/>
        <v>519.12105000000008</v>
      </c>
      <c r="L1285" s="24">
        <f t="shared" si="302"/>
        <v>22.256797470000002</v>
      </c>
      <c r="M1285" s="23">
        <f t="shared" si="312"/>
        <v>99395.032108484316</v>
      </c>
      <c r="N1285" s="24">
        <f t="shared" si="303"/>
        <v>53.423085300000011</v>
      </c>
      <c r="O1285" s="23">
        <f t="shared" si="304"/>
        <v>10228.807478964294</v>
      </c>
      <c r="P1285" s="42">
        <f t="shared" si="314"/>
        <v>10.636037409141359</v>
      </c>
      <c r="Q1285" s="25"/>
      <c r="R1285" s="41">
        <f t="shared" si="315"/>
        <v>12.710931427883891</v>
      </c>
      <c r="S1285" s="41"/>
      <c r="T1285" s="40">
        <f t="shared" si="316"/>
        <v>8.1605709886888492E-2</v>
      </c>
      <c r="U1285" s="15">
        <f t="shared" si="305"/>
        <v>0.99984783618779671</v>
      </c>
      <c r="V1285" s="15">
        <f t="shared" si="313"/>
        <v>10.900359569723975</v>
      </c>
      <c r="W1285" s="13">
        <f t="shared" si="306"/>
        <v>9.5021562613185395E-2</v>
      </c>
      <c r="X1285" s="13">
        <f t="shared" si="307"/>
        <v>3.6567249736940699E-2</v>
      </c>
      <c r="Y1285" s="13">
        <f t="shared" si="308"/>
        <v>5.8454312876244696E-2</v>
      </c>
      <c r="AB1285" s="39"/>
      <c r="AC1285" s="39"/>
    </row>
    <row r="1286" spans="1:29">
      <c r="A1286" s="60">
        <v>1977.05</v>
      </c>
      <c r="B1286" s="61">
        <f t="shared" si="309"/>
        <v>1977</v>
      </c>
      <c r="C1286" s="61">
        <v>5</v>
      </c>
      <c r="D1286" s="59">
        <f t="shared" si="310"/>
        <v>28246</v>
      </c>
      <c r="E1286" s="26">
        <v>98.76</v>
      </c>
      <c r="F1286" s="24">
        <v>4.3033299999999999</v>
      </c>
      <c r="G1286" s="26">
        <v>10.306699999999999</v>
      </c>
      <c r="H1286" s="26">
        <v>60.3</v>
      </c>
      <c r="I1286" s="24">
        <f t="shared" si="311"/>
        <v>1977.3749999999034</v>
      </c>
      <c r="J1286" s="15">
        <v>7.46</v>
      </c>
      <c r="K1286" s="24">
        <f t="shared" si="301"/>
        <v>515.02602985074634</v>
      </c>
      <c r="L1286" s="24">
        <f t="shared" si="302"/>
        <v>22.44154480597015</v>
      </c>
      <c r="M1286" s="23">
        <f t="shared" si="312"/>
        <v>98969.036757931972</v>
      </c>
      <c r="N1286" s="24">
        <f t="shared" si="303"/>
        <v>53.74867134328359</v>
      </c>
      <c r="O1286" s="23">
        <f t="shared" si="304"/>
        <v>10328.515301265466</v>
      </c>
      <c r="P1286" s="42">
        <f t="shared" si="314"/>
        <v>10.548486693556997</v>
      </c>
      <c r="Q1286" s="25"/>
      <c r="R1286" s="41">
        <f t="shared" si="315"/>
        <v>12.612312925720722</v>
      </c>
      <c r="S1286" s="41"/>
      <c r="T1286" s="40">
        <f t="shared" si="316"/>
        <v>8.1695254846814613E-2</v>
      </c>
      <c r="U1286" s="15">
        <f t="shared" si="305"/>
        <v>1.0189038765071172</v>
      </c>
      <c r="V1286" s="15">
        <f t="shared" si="313"/>
        <v>10.844478536773591</v>
      </c>
      <c r="W1286" s="13">
        <f t="shared" si="306"/>
        <v>9.5294936166097299E-2</v>
      </c>
      <c r="X1286" s="13">
        <f t="shared" si="307"/>
        <v>3.3304986560434235E-2</v>
      </c>
      <c r="Y1286" s="13">
        <f t="shared" si="308"/>
        <v>6.1989949605663064E-2</v>
      </c>
      <c r="AB1286" s="39"/>
      <c r="AC1286" s="39"/>
    </row>
    <row r="1287" spans="1:29">
      <c r="A1287" s="60">
        <v>1977.06</v>
      </c>
      <c r="B1287" s="61">
        <f t="shared" si="309"/>
        <v>1977</v>
      </c>
      <c r="C1287" s="61">
        <v>6</v>
      </c>
      <c r="D1287" s="59">
        <f t="shared" si="310"/>
        <v>28277</v>
      </c>
      <c r="E1287" s="26">
        <v>99.29</v>
      </c>
      <c r="F1287" s="24">
        <v>4.3600000000000003</v>
      </c>
      <c r="G1287" s="26">
        <v>10.42</v>
      </c>
      <c r="H1287" s="26">
        <v>60.7</v>
      </c>
      <c r="I1287" s="24">
        <f t="shared" si="311"/>
        <v>1977.4583333332366</v>
      </c>
      <c r="J1287" s="15">
        <v>7.28</v>
      </c>
      <c r="K1287" s="24">
        <f t="shared" si="301"/>
        <v>514.37781548599673</v>
      </c>
      <c r="L1287" s="24">
        <f t="shared" si="302"/>
        <v>22.587242174629328</v>
      </c>
      <c r="M1287" s="23">
        <f t="shared" si="312"/>
        <v>99206.176840923319</v>
      </c>
      <c r="N1287" s="24">
        <f t="shared" si="303"/>
        <v>53.98143657331137</v>
      </c>
      <c r="O1287" s="23">
        <f t="shared" si="304"/>
        <v>10411.203169326427</v>
      </c>
      <c r="P1287" s="42">
        <f t="shared" si="314"/>
        <v>10.530023959090757</v>
      </c>
      <c r="Q1287" s="25"/>
      <c r="R1287" s="41">
        <f t="shared" si="315"/>
        <v>12.596542842152298</v>
      </c>
      <c r="S1287" s="41"/>
      <c r="T1287" s="40">
        <f t="shared" si="316"/>
        <v>8.4044111752430414E-2</v>
      </c>
      <c r="U1287" s="15">
        <f t="shared" si="305"/>
        <v>1.0025501542407664</v>
      </c>
      <c r="V1287" s="15">
        <f t="shared" si="313"/>
        <v>10.976667505023977</v>
      </c>
      <c r="W1287" s="13">
        <f t="shared" si="306"/>
        <v>9.9475403338105561E-2</v>
      </c>
      <c r="X1287" s="13">
        <f t="shared" si="307"/>
        <v>3.3863681104560062E-2</v>
      </c>
      <c r="Y1287" s="13">
        <f t="shared" si="308"/>
        <v>6.56117222335455E-2</v>
      </c>
      <c r="AB1287" s="39"/>
      <c r="AC1287" s="39"/>
    </row>
    <row r="1288" spans="1:29">
      <c r="A1288" s="60">
        <v>1977.07</v>
      </c>
      <c r="B1288" s="61">
        <f t="shared" si="309"/>
        <v>1977</v>
      </c>
      <c r="C1288" s="61">
        <v>7</v>
      </c>
      <c r="D1288" s="59">
        <f t="shared" si="310"/>
        <v>28307</v>
      </c>
      <c r="E1288" s="26">
        <v>100.2</v>
      </c>
      <c r="F1288" s="24">
        <v>4.4066700000000001</v>
      </c>
      <c r="G1288" s="26">
        <v>10.5167</v>
      </c>
      <c r="H1288" s="26">
        <v>61</v>
      </c>
      <c r="I1288" s="24">
        <f t="shared" si="311"/>
        <v>1977.5416666665699</v>
      </c>
      <c r="J1288" s="15">
        <v>7.33</v>
      </c>
      <c r="K1288" s="24">
        <f t="shared" si="301"/>
        <v>516.53921311475415</v>
      </c>
      <c r="L1288" s="24">
        <f t="shared" si="302"/>
        <v>22.716745052459018</v>
      </c>
      <c r="M1288" s="23">
        <f t="shared" si="312"/>
        <v>99988.145727442519</v>
      </c>
      <c r="N1288" s="24">
        <f t="shared" si="303"/>
        <v>54.21445052459017</v>
      </c>
      <c r="O1288" s="23">
        <f t="shared" si="304"/>
        <v>10494.464392932083</v>
      </c>
      <c r="P1288" s="42">
        <f t="shared" si="314"/>
        <v>10.567692447775404</v>
      </c>
      <c r="Q1288" s="25"/>
      <c r="R1288" s="41">
        <f t="shared" si="315"/>
        <v>12.647994539435667</v>
      </c>
      <c r="S1288" s="41"/>
      <c r="T1288" s="40">
        <f t="shared" si="316"/>
        <v>8.3410742744201086E-2</v>
      </c>
      <c r="U1288" s="15">
        <f t="shared" si="305"/>
        <v>1.0012002758042795</v>
      </c>
      <c r="V1288" s="15">
        <f t="shared" si="313"/>
        <v>10.950538422997242</v>
      </c>
      <c r="W1288" s="13">
        <f t="shared" si="306"/>
        <v>0.10170574691312284</v>
      </c>
      <c r="X1288" s="13">
        <f t="shared" si="307"/>
        <v>3.4213911769439331E-2</v>
      </c>
      <c r="Y1288" s="13">
        <f t="shared" si="308"/>
        <v>6.749183514368351E-2</v>
      </c>
      <c r="AB1288" s="39"/>
      <c r="AC1288" s="39"/>
    </row>
    <row r="1289" spans="1:29">
      <c r="A1289" s="60">
        <v>1977.08</v>
      </c>
      <c r="B1289" s="61">
        <f t="shared" si="309"/>
        <v>1977</v>
      </c>
      <c r="C1289" s="61">
        <v>8</v>
      </c>
      <c r="D1289" s="59">
        <f t="shared" si="310"/>
        <v>28338</v>
      </c>
      <c r="E1289" s="26">
        <v>97.75</v>
      </c>
      <c r="F1289" s="24">
        <v>4.4533300000000002</v>
      </c>
      <c r="G1289" s="26">
        <v>10.613300000000001</v>
      </c>
      <c r="H1289" s="26">
        <v>61.2</v>
      </c>
      <c r="I1289" s="24">
        <f t="shared" si="311"/>
        <v>1977.6249999999031</v>
      </c>
      <c r="J1289" s="15">
        <v>7.4</v>
      </c>
      <c r="K1289" s="24">
        <f t="shared" si="301"/>
        <v>502.26250000000005</v>
      </c>
      <c r="L1289" s="24">
        <f t="shared" si="302"/>
        <v>22.882257382352943</v>
      </c>
      <c r="M1289" s="23">
        <f t="shared" si="312"/>
        <v>97593.672730593418</v>
      </c>
      <c r="N1289" s="24">
        <f t="shared" si="303"/>
        <v>54.53363264705883</v>
      </c>
      <c r="O1289" s="23">
        <f t="shared" si="304"/>
        <v>10596.326616793936</v>
      </c>
      <c r="P1289" s="42">
        <f t="shared" si="314"/>
        <v>10.268385666710994</v>
      </c>
      <c r="Q1289" s="25"/>
      <c r="R1289" s="41">
        <f t="shared" si="315"/>
        <v>12.297488474266254</v>
      </c>
      <c r="S1289" s="41"/>
      <c r="T1289" s="40">
        <f t="shared" si="316"/>
        <v>8.5499137405506076E-2</v>
      </c>
      <c r="U1289" s="15">
        <f t="shared" si="305"/>
        <v>1.0103846340465472</v>
      </c>
      <c r="V1289" s="15">
        <f t="shared" si="313"/>
        <v>10.927853062874544</v>
      </c>
      <c r="W1289" s="13">
        <f t="shared" si="306"/>
        <v>0.11072523406677393</v>
      </c>
      <c r="X1289" s="13">
        <f t="shared" si="307"/>
        <v>3.2485070408091898E-2</v>
      </c>
      <c r="Y1289" s="13">
        <f t="shared" si="308"/>
        <v>7.8240163658682027E-2</v>
      </c>
      <c r="AB1289" s="39"/>
      <c r="AC1289" s="39"/>
    </row>
    <row r="1290" spans="1:29">
      <c r="A1290" s="60">
        <v>1977.09</v>
      </c>
      <c r="B1290" s="61">
        <f t="shared" si="309"/>
        <v>1977</v>
      </c>
      <c r="C1290" s="61">
        <v>9</v>
      </c>
      <c r="D1290" s="59">
        <f t="shared" si="310"/>
        <v>28369</v>
      </c>
      <c r="E1290" s="26">
        <v>96.23</v>
      </c>
      <c r="F1290" s="24">
        <v>4.5</v>
      </c>
      <c r="G1290" s="26">
        <v>10.71</v>
      </c>
      <c r="H1290" s="26">
        <v>61.4</v>
      </c>
      <c r="I1290" s="24">
        <f t="shared" si="311"/>
        <v>1977.7083333332364</v>
      </c>
      <c r="J1290" s="15">
        <v>7.34</v>
      </c>
      <c r="K1290" s="24">
        <f t="shared" ref="K1290:K1353" si="317">E1290*$H$1851/H1290</f>
        <v>492.84178827361575</v>
      </c>
      <c r="L1290" s="24">
        <f t="shared" ref="L1290:L1353" si="318">F1290*$H$1851/H1290</f>
        <v>23.046742671009774</v>
      </c>
      <c r="M1290" s="23">
        <f t="shared" si="312"/>
        <v>96136.332856253561</v>
      </c>
      <c r="N1290" s="24">
        <f t="shared" ref="N1290:N1353" si="319">G1290*$H$1851/H1290</f>
        <v>54.851247557003269</v>
      </c>
      <c r="O1290" s="23">
        <f t="shared" ref="O1290:O1353" si="320">N1290*(M1290/K1290)</f>
        <v>10699.575235274608</v>
      </c>
      <c r="P1290" s="42">
        <f t="shared" si="314"/>
        <v>10.067742820070702</v>
      </c>
      <c r="Q1290" s="25"/>
      <c r="R1290" s="41">
        <f t="shared" si="315"/>
        <v>12.065823759131622</v>
      </c>
      <c r="S1290" s="41"/>
      <c r="T1290" s="40">
        <f t="shared" si="316"/>
        <v>8.8069929756703108E-2</v>
      </c>
      <c r="U1290" s="15">
        <f t="shared" ref="U1290:U1353" si="321">((J1290/J1291+J1290/1200+((1+J1291/1200)^(-119))*(1-J1290/J1291)))</f>
        <v>0.99356194027754619</v>
      </c>
      <c r="V1290" s="15">
        <f t="shared" si="313"/>
        <v>11.00536955785395</v>
      </c>
      <c r="W1290" s="13">
        <f t="shared" ref="W1290:W1353" si="322">(($M1410/$M1290)^(1/10)-1)</f>
        <v>0.10840109360941375</v>
      </c>
      <c r="X1290" s="13">
        <f t="shared" ref="X1290:X1353" si="323">(($V1410/$V1290)^(1/10)-1)</f>
        <v>2.7534316055390695E-2</v>
      </c>
      <c r="Y1290" s="13">
        <f t="shared" ref="Y1290:Y1353" si="324">W1290-X1290</f>
        <v>8.086677755402305E-2</v>
      </c>
      <c r="AB1290" s="39"/>
      <c r="AC1290" s="39"/>
    </row>
    <row r="1291" spans="1:29">
      <c r="A1291" s="60">
        <v>1977.1</v>
      </c>
      <c r="B1291" s="61">
        <f t="shared" ref="B1291:B1354" si="325">VALUE(LEFT(A1291, 4))</f>
        <v>1977</v>
      </c>
      <c r="C1291" s="61">
        <v>10</v>
      </c>
      <c r="D1291" s="59">
        <f t="shared" ref="D1291:D1354" si="326">DATE(B1291, VALUE(C1291), 1)</f>
        <v>28399</v>
      </c>
      <c r="E1291" s="26">
        <v>93.74</v>
      </c>
      <c r="F1291" s="24">
        <v>4.5566700000000004</v>
      </c>
      <c r="G1291" s="26">
        <v>10.77</v>
      </c>
      <c r="H1291" s="26">
        <v>61.6</v>
      </c>
      <c r="I1291" s="24">
        <f t="shared" ref="I1291:I1354" si="327">I1290+1/12</f>
        <v>1977.7916666665697</v>
      </c>
      <c r="J1291" s="15">
        <v>7.52</v>
      </c>
      <c r="K1291" s="24">
        <f t="shared" si="317"/>
        <v>478.53052597402598</v>
      </c>
      <c r="L1291" s="24">
        <f t="shared" si="318"/>
        <v>23.261208574675329</v>
      </c>
      <c r="M1291" s="23">
        <f t="shared" ref="M1291:M1354" si="328">M1290*((K1291+(L1291/12))/K1290)</f>
        <v>93722.823361968694</v>
      </c>
      <c r="N1291" s="24">
        <f t="shared" si="319"/>
        <v>54.979451298701299</v>
      </c>
      <c r="O1291" s="23">
        <f t="shared" si="320"/>
        <v>10768.026537320278</v>
      </c>
      <c r="P1291" s="42">
        <f t="shared" si="314"/>
        <v>9.7666662995565439</v>
      </c>
      <c r="Q1291" s="25"/>
      <c r="R1291" s="41">
        <f t="shared" si="315"/>
        <v>11.715003066672729</v>
      </c>
      <c r="S1291" s="41"/>
      <c r="T1291" s="40">
        <f t="shared" si="316"/>
        <v>8.9361650655281483E-2</v>
      </c>
      <c r="U1291" s="15">
        <f t="shared" si="321"/>
        <v>1.0020926949617748</v>
      </c>
      <c r="V1291" s="15">
        <f t="shared" ref="V1291:V1354" si="329">V1290*U1290*H1290/H1291</f>
        <v>10.89901465497225</v>
      </c>
      <c r="W1291" s="13">
        <f t="shared" si="322"/>
        <v>9.7005940139350377E-2</v>
      </c>
      <c r="X1291" s="13">
        <f t="shared" si="323"/>
        <v>2.8413459183427081E-2</v>
      </c>
      <c r="Y1291" s="13">
        <f t="shared" si="324"/>
        <v>6.8592480955923296E-2</v>
      </c>
      <c r="AB1291" s="39"/>
      <c r="AC1291" s="39"/>
    </row>
    <row r="1292" spans="1:29">
      <c r="A1292" s="60">
        <v>1977.11</v>
      </c>
      <c r="B1292" s="61">
        <f t="shared" si="325"/>
        <v>1977</v>
      </c>
      <c r="C1292" s="61">
        <v>11</v>
      </c>
      <c r="D1292" s="59">
        <f t="shared" si="326"/>
        <v>28430</v>
      </c>
      <c r="E1292" s="26">
        <v>94.28</v>
      </c>
      <c r="F1292" s="24">
        <v>4.6133300000000004</v>
      </c>
      <c r="G1292" s="26">
        <v>10.83</v>
      </c>
      <c r="H1292" s="26">
        <v>61.9</v>
      </c>
      <c r="I1292" s="24">
        <f t="shared" si="327"/>
        <v>1977.8749999999029</v>
      </c>
      <c r="J1292" s="15">
        <v>7.58</v>
      </c>
      <c r="K1292" s="24">
        <f t="shared" si="317"/>
        <v>478.9545848142165</v>
      </c>
      <c r="L1292" s="24">
        <f t="shared" si="318"/>
        <v>23.436312630048469</v>
      </c>
      <c r="M1292" s="23">
        <f t="shared" si="328"/>
        <v>94188.388452222745</v>
      </c>
      <c r="N1292" s="24">
        <f t="shared" si="319"/>
        <v>55.017799676898228</v>
      </c>
      <c r="O1292" s="23">
        <f t="shared" si="320"/>
        <v>10819.476526703143</v>
      </c>
      <c r="P1292" s="42">
        <f t="shared" si="314"/>
        <v>9.7662999836601969</v>
      </c>
      <c r="Q1292" s="25"/>
      <c r="R1292" s="41">
        <f t="shared" si="315"/>
        <v>11.724729783734958</v>
      </c>
      <c r="S1292" s="41"/>
      <c r="T1292" s="40">
        <f t="shared" si="316"/>
        <v>8.8966828403053047E-2</v>
      </c>
      <c r="U1292" s="15">
        <f t="shared" si="321"/>
        <v>0.99870095138461501</v>
      </c>
      <c r="V1292" s="15">
        <f t="shared" si="329"/>
        <v>10.868890061883482</v>
      </c>
      <c r="W1292" s="13">
        <f t="shared" si="322"/>
        <v>8.2069444828506644E-2</v>
      </c>
      <c r="X1292" s="13">
        <f t="shared" si="323"/>
        <v>3.3776049189570001E-2</v>
      </c>
      <c r="Y1292" s="13">
        <f t="shared" si="324"/>
        <v>4.8293395638936643E-2</v>
      </c>
      <c r="AB1292" s="39"/>
      <c r="AC1292" s="39"/>
    </row>
    <row r="1293" spans="1:29">
      <c r="A1293" s="60">
        <v>1977.12</v>
      </c>
      <c r="B1293" s="61">
        <f t="shared" si="325"/>
        <v>1977</v>
      </c>
      <c r="C1293" s="61">
        <v>12</v>
      </c>
      <c r="D1293" s="59">
        <f t="shared" si="326"/>
        <v>28460</v>
      </c>
      <c r="E1293" s="26">
        <v>93.82</v>
      </c>
      <c r="F1293" s="24">
        <v>4.67</v>
      </c>
      <c r="G1293" s="26">
        <v>10.89</v>
      </c>
      <c r="H1293" s="26">
        <v>62.1</v>
      </c>
      <c r="I1293" s="24">
        <f t="shared" si="327"/>
        <v>1977.9583333332362</v>
      </c>
      <c r="J1293" s="15">
        <v>7.69</v>
      </c>
      <c r="K1293" s="24">
        <f t="shared" si="317"/>
        <v>475.08272463768117</v>
      </c>
      <c r="L1293" s="24">
        <f t="shared" si="318"/>
        <v>23.647797101449278</v>
      </c>
      <c r="M1293" s="23">
        <f t="shared" si="328"/>
        <v>93814.507606177373</v>
      </c>
      <c r="N1293" s="24">
        <f t="shared" si="319"/>
        <v>55.144434782608698</v>
      </c>
      <c r="O1293" s="23">
        <f t="shared" si="320"/>
        <v>10889.362479548834</v>
      </c>
      <c r="P1293" s="42">
        <f t="shared" si="314"/>
        <v>9.6782665825359189</v>
      </c>
      <c r="Q1293" s="25"/>
      <c r="R1293" s="41">
        <f t="shared" si="315"/>
        <v>11.629817356636796</v>
      </c>
      <c r="S1293" s="41"/>
      <c r="T1293" s="40">
        <f t="shared" si="316"/>
        <v>8.8827047432467457E-2</v>
      </c>
      <c r="U1293" s="15">
        <f t="shared" si="321"/>
        <v>0.98793292468503968</v>
      </c>
      <c r="V1293" s="15">
        <f t="shared" si="329"/>
        <v>10.819811840965137</v>
      </c>
      <c r="W1293" s="13">
        <f t="shared" si="322"/>
        <v>8.1048218319675014E-2</v>
      </c>
      <c r="X1293" s="13">
        <f t="shared" si="323"/>
        <v>3.4127278894454216E-2</v>
      </c>
      <c r="Y1293" s="13">
        <f t="shared" si="324"/>
        <v>4.6920939425220798E-2</v>
      </c>
      <c r="AB1293" s="39"/>
      <c r="AC1293" s="39"/>
    </row>
    <row r="1294" spans="1:29">
      <c r="A1294" s="60">
        <v>1978.01</v>
      </c>
      <c r="B1294" s="61">
        <f t="shared" si="325"/>
        <v>1978</v>
      </c>
      <c r="C1294" s="61">
        <v>1</v>
      </c>
      <c r="D1294" s="59">
        <f t="shared" si="326"/>
        <v>28491</v>
      </c>
      <c r="E1294" s="26">
        <v>90.25</v>
      </c>
      <c r="F1294" s="24">
        <v>4.71333</v>
      </c>
      <c r="G1294" s="26">
        <v>10.9</v>
      </c>
      <c r="H1294" s="26">
        <v>62.5</v>
      </c>
      <c r="I1294" s="24">
        <f t="shared" si="327"/>
        <v>1978.0416666665694</v>
      </c>
      <c r="J1294" s="15">
        <v>7.96</v>
      </c>
      <c r="K1294" s="24">
        <f t="shared" si="317"/>
        <v>454.08024000000006</v>
      </c>
      <c r="L1294" s="24">
        <f t="shared" si="318"/>
        <v>23.714460028800005</v>
      </c>
      <c r="M1294" s="23">
        <f t="shared" si="328"/>
        <v>90057.391291492153</v>
      </c>
      <c r="N1294" s="24">
        <f t="shared" si="319"/>
        <v>54.84182400000001</v>
      </c>
      <c r="O1294" s="23">
        <f t="shared" si="320"/>
        <v>10876.737563182987</v>
      </c>
      <c r="P1294" s="42">
        <f t="shared" si="314"/>
        <v>9.2414622609346875</v>
      </c>
      <c r="Q1294" s="25"/>
      <c r="R1294" s="41">
        <f t="shared" si="315"/>
        <v>11.117327063419959</v>
      </c>
      <c r="S1294" s="41"/>
      <c r="T1294" s="40">
        <f t="shared" si="316"/>
        <v>9.1067923597768566E-2</v>
      </c>
      <c r="U1294" s="15">
        <f t="shared" si="321"/>
        <v>1.0018578918241261</v>
      </c>
      <c r="V1294" s="15">
        <f t="shared" si="329"/>
        <v>10.620837167104357</v>
      </c>
      <c r="W1294" s="13">
        <f t="shared" si="322"/>
        <v>8.9718220637121426E-2</v>
      </c>
      <c r="X1294" s="13">
        <f t="shared" si="323"/>
        <v>3.8717588187234808E-2</v>
      </c>
      <c r="Y1294" s="13">
        <f t="shared" si="324"/>
        <v>5.1000632449886618E-2</v>
      </c>
      <c r="AB1294" s="39"/>
      <c r="AC1294" s="39"/>
    </row>
    <row r="1295" spans="1:29">
      <c r="A1295" s="60">
        <v>1978.02</v>
      </c>
      <c r="B1295" s="61">
        <f t="shared" si="325"/>
        <v>1978</v>
      </c>
      <c r="C1295" s="61">
        <v>2</v>
      </c>
      <c r="D1295" s="59">
        <f t="shared" si="326"/>
        <v>28522</v>
      </c>
      <c r="E1295" s="26">
        <v>88.98</v>
      </c>
      <c r="F1295" s="24">
        <v>4.7566699999999997</v>
      </c>
      <c r="G1295" s="26">
        <v>10.91</v>
      </c>
      <c r="H1295" s="26">
        <v>62.9</v>
      </c>
      <c r="I1295" s="24">
        <f t="shared" si="327"/>
        <v>1978.1249999999027</v>
      </c>
      <c r="J1295" s="15">
        <v>8.0299999999999994</v>
      </c>
      <c r="K1295" s="24">
        <f t="shared" si="317"/>
        <v>444.8434149443562</v>
      </c>
      <c r="L1295" s="24">
        <f t="shared" si="318"/>
        <v>23.780325090620035</v>
      </c>
      <c r="M1295" s="23">
        <f t="shared" si="328"/>
        <v>88618.486576802432</v>
      </c>
      <c r="N1295" s="24">
        <f t="shared" si="319"/>
        <v>54.543062003179664</v>
      </c>
      <c r="O1295" s="23">
        <f t="shared" si="320"/>
        <v>10865.674180185599</v>
      </c>
      <c r="P1295" s="42">
        <f t="shared" si="314"/>
        <v>9.0452635707047389</v>
      </c>
      <c r="Q1295" s="25"/>
      <c r="R1295" s="41">
        <f t="shared" si="315"/>
        <v>10.894504079092547</v>
      </c>
      <c r="S1295" s="41"/>
      <c r="T1295" s="40">
        <f t="shared" si="316"/>
        <v>9.3081792692157092E-2</v>
      </c>
      <c r="U1295" s="15">
        <f t="shared" si="321"/>
        <v>1.0060097554972645</v>
      </c>
      <c r="V1295" s="15">
        <f t="shared" si="329"/>
        <v>10.572902954732209</v>
      </c>
      <c r="W1295" s="13">
        <f t="shared" si="322"/>
        <v>9.4772665217043972E-2</v>
      </c>
      <c r="X1295" s="13">
        <f t="shared" si="323"/>
        <v>4.2836977883915939E-2</v>
      </c>
      <c r="Y1295" s="13">
        <f t="shared" si="324"/>
        <v>5.1935687333128033E-2</v>
      </c>
      <c r="AB1295" s="39"/>
      <c r="AC1295" s="39"/>
    </row>
    <row r="1296" spans="1:29">
      <c r="A1296" s="60">
        <v>1978.03</v>
      </c>
      <c r="B1296" s="61">
        <f t="shared" si="325"/>
        <v>1978</v>
      </c>
      <c r="C1296" s="61">
        <v>3</v>
      </c>
      <c r="D1296" s="59">
        <f t="shared" si="326"/>
        <v>28550</v>
      </c>
      <c r="E1296" s="26">
        <v>88.82</v>
      </c>
      <c r="F1296" s="24">
        <v>4.8</v>
      </c>
      <c r="G1296" s="26">
        <v>10.92</v>
      </c>
      <c r="H1296" s="26">
        <v>63.4</v>
      </c>
      <c r="I1296" s="24">
        <f t="shared" si="327"/>
        <v>1978.2083333332359</v>
      </c>
      <c r="J1296" s="15">
        <v>8.0399999999999991</v>
      </c>
      <c r="K1296" s="24">
        <f t="shared" si="317"/>
        <v>440.54159621451106</v>
      </c>
      <c r="L1296" s="24">
        <f t="shared" si="318"/>
        <v>23.807697160883283</v>
      </c>
      <c r="M1296" s="23">
        <f t="shared" si="328"/>
        <v>88156.742471963618</v>
      </c>
      <c r="N1296" s="24">
        <f t="shared" si="319"/>
        <v>54.162511041009466</v>
      </c>
      <c r="O1296" s="23">
        <f t="shared" si="320"/>
        <v>10838.455615782961</v>
      </c>
      <c r="P1296" s="42">
        <f t="shared" si="314"/>
        <v>8.9504200776338898</v>
      </c>
      <c r="Q1296" s="25"/>
      <c r="R1296" s="41">
        <f t="shared" si="315"/>
        <v>10.793768769045753</v>
      </c>
      <c r="S1296" s="41"/>
      <c r="T1296" s="40">
        <f t="shared" si="316"/>
        <v>9.468462655343847E-2</v>
      </c>
      <c r="U1296" s="15">
        <f t="shared" si="321"/>
        <v>0.99923451046474232</v>
      </c>
      <c r="V1296" s="15">
        <f t="shared" si="329"/>
        <v>10.55255989244019</v>
      </c>
      <c r="W1296" s="13">
        <f t="shared" si="322"/>
        <v>9.8363580009471541E-2</v>
      </c>
      <c r="X1296" s="13">
        <f t="shared" si="323"/>
        <v>4.2180432319903316E-2</v>
      </c>
      <c r="Y1296" s="13">
        <f t="shared" si="324"/>
        <v>5.6183147689568225E-2</v>
      </c>
      <c r="AB1296" s="39"/>
      <c r="AC1296" s="39"/>
    </row>
    <row r="1297" spans="1:29">
      <c r="A1297" s="60">
        <v>1978.04</v>
      </c>
      <c r="B1297" s="61">
        <f t="shared" si="325"/>
        <v>1978</v>
      </c>
      <c r="C1297" s="61">
        <v>4</v>
      </c>
      <c r="D1297" s="59">
        <f t="shared" si="326"/>
        <v>28581</v>
      </c>
      <c r="E1297" s="26">
        <v>92.71</v>
      </c>
      <c r="F1297" s="24">
        <v>4.8366699999999998</v>
      </c>
      <c r="G1297" s="26">
        <v>11.023300000000001</v>
      </c>
      <c r="H1297" s="26">
        <v>63.9</v>
      </c>
      <c r="I1297" s="24">
        <f t="shared" si="327"/>
        <v>1978.2916666665692</v>
      </c>
      <c r="J1297" s="15">
        <v>8.15</v>
      </c>
      <c r="K1297" s="24">
        <f t="shared" si="317"/>
        <v>456.23766197183102</v>
      </c>
      <c r="L1297" s="24">
        <f t="shared" si="318"/>
        <v>23.801866169014087</v>
      </c>
      <c r="M1297" s="23">
        <f t="shared" si="328"/>
        <v>91694.596685280587</v>
      </c>
      <c r="N1297" s="24">
        <f t="shared" si="319"/>
        <v>54.247056619718322</v>
      </c>
      <c r="O1297" s="23">
        <f t="shared" si="320"/>
        <v>10902.567658729949</v>
      </c>
      <c r="P1297" s="42">
        <f t="shared" si="314"/>
        <v>9.2625887208668409</v>
      </c>
      <c r="Q1297" s="25"/>
      <c r="R1297" s="41">
        <f t="shared" si="315"/>
        <v>11.182400797006657</v>
      </c>
      <c r="S1297" s="41"/>
      <c r="T1297" s="40">
        <f t="shared" si="316"/>
        <v>9.0345091115402981E-2</v>
      </c>
      <c r="U1297" s="15">
        <f t="shared" si="321"/>
        <v>0.99333439042893168</v>
      </c>
      <c r="V1297" s="15">
        <f t="shared" si="329"/>
        <v>10.461974334248307</v>
      </c>
      <c r="W1297" s="13">
        <f t="shared" si="322"/>
        <v>9.2518948888489216E-2</v>
      </c>
      <c r="X1297" s="13">
        <f t="shared" si="323"/>
        <v>4.0841713895991116E-2</v>
      </c>
      <c r="Y1297" s="13">
        <f t="shared" si="324"/>
        <v>5.16772349924981E-2</v>
      </c>
      <c r="AB1297" s="39"/>
      <c r="AC1297" s="39"/>
    </row>
    <row r="1298" spans="1:29">
      <c r="A1298" s="60">
        <v>1978.05</v>
      </c>
      <c r="B1298" s="61">
        <f t="shared" si="325"/>
        <v>1978</v>
      </c>
      <c r="C1298" s="61">
        <v>5</v>
      </c>
      <c r="D1298" s="59">
        <f t="shared" si="326"/>
        <v>28611</v>
      </c>
      <c r="E1298" s="26">
        <v>97.41</v>
      </c>
      <c r="F1298" s="24">
        <v>4.8733300000000002</v>
      </c>
      <c r="G1298" s="26">
        <v>11.1267</v>
      </c>
      <c r="H1298" s="26">
        <v>64.5</v>
      </c>
      <c r="I1298" s="24">
        <f t="shared" si="327"/>
        <v>1978.3749999999025</v>
      </c>
      <c r="J1298" s="15">
        <v>8.35</v>
      </c>
      <c r="K1298" s="24">
        <f t="shared" si="317"/>
        <v>474.90773023255815</v>
      </c>
      <c r="L1298" s="24">
        <f t="shared" si="318"/>
        <v>23.759183748837213</v>
      </c>
      <c r="M1298" s="23">
        <f t="shared" si="328"/>
        <v>95844.831532959666</v>
      </c>
      <c r="N1298" s="24">
        <f t="shared" si="319"/>
        <v>54.246543906976747</v>
      </c>
      <c r="O1298" s="23">
        <f t="shared" si="320"/>
        <v>10947.917944952083</v>
      </c>
      <c r="P1298" s="42">
        <f t="shared" si="314"/>
        <v>9.6349107285984452</v>
      </c>
      <c r="Q1298" s="25"/>
      <c r="R1298" s="41">
        <f t="shared" si="315"/>
        <v>11.642215937209841</v>
      </c>
      <c r="S1298" s="41"/>
      <c r="T1298" s="40">
        <f t="shared" si="316"/>
        <v>8.4858837775058288E-2</v>
      </c>
      <c r="U1298" s="15">
        <f t="shared" si="321"/>
        <v>0.99959168787242791</v>
      </c>
      <c r="V1298" s="15">
        <f t="shared" si="329"/>
        <v>10.295566908244892</v>
      </c>
      <c r="W1298" s="13">
        <f t="shared" si="322"/>
        <v>8.4922700252628269E-2</v>
      </c>
      <c r="X1298" s="13">
        <f t="shared" si="323"/>
        <v>4.0386377893305125E-2</v>
      </c>
      <c r="Y1298" s="13">
        <f t="shared" si="324"/>
        <v>4.4536322359323144E-2</v>
      </c>
      <c r="AB1298" s="39"/>
      <c r="AC1298" s="39"/>
    </row>
    <row r="1299" spans="1:29">
      <c r="A1299" s="60">
        <v>1978.06</v>
      </c>
      <c r="B1299" s="61">
        <f t="shared" si="325"/>
        <v>1978</v>
      </c>
      <c r="C1299" s="61">
        <v>6</v>
      </c>
      <c r="D1299" s="59">
        <f t="shared" si="326"/>
        <v>28642</v>
      </c>
      <c r="E1299" s="26">
        <v>97.66</v>
      </c>
      <c r="F1299" s="24">
        <v>4.91</v>
      </c>
      <c r="G1299" s="26">
        <v>11.23</v>
      </c>
      <c r="H1299" s="26">
        <v>65.2</v>
      </c>
      <c r="I1299" s="24">
        <f t="shared" si="327"/>
        <v>1978.4583333332357</v>
      </c>
      <c r="J1299" s="15">
        <v>8.4600000000000009</v>
      </c>
      <c r="K1299" s="24">
        <f t="shared" si="317"/>
        <v>471.01477914110433</v>
      </c>
      <c r="L1299" s="24">
        <f t="shared" si="318"/>
        <v>23.680960122699389</v>
      </c>
      <c r="M1299" s="23">
        <f t="shared" si="328"/>
        <v>95457.434654879544</v>
      </c>
      <c r="N1299" s="24">
        <f t="shared" si="319"/>
        <v>54.162358895705523</v>
      </c>
      <c r="O1299" s="23">
        <f t="shared" si="320"/>
        <v>10976.725283373922</v>
      </c>
      <c r="P1299" s="42">
        <f t="shared" si="314"/>
        <v>9.5496789810417368</v>
      </c>
      <c r="Q1299" s="25"/>
      <c r="R1299" s="41">
        <f t="shared" si="315"/>
        <v>11.549477957050742</v>
      </c>
      <c r="S1299" s="41"/>
      <c r="T1299" s="40">
        <f t="shared" si="316"/>
        <v>8.5219062554306821E-2</v>
      </c>
      <c r="U1299" s="15">
        <f t="shared" si="321"/>
        <v>0.99508799039775164</v>
      </c>
      <c r="V1299" s="15">
        <f t="shared" si="329"/>
        <v>10.180873008747447</v>
      </c>
      <c r="W1299" s="13">
        <f t="shared" si="322"/>
        <v>9.1242744616041982E-2</v>
      </c>
      <c r="X1299" s="13">
        <f t="shared" si="323"/>
        <v>4.3044982803519316E-2</v>
      </c>
      <c r="Y1299" s="13">
        <f t="shared" si="324"/>
        <v>4.8197761812522666E-2</v>
      </c>
      <c r="AB1299" s="39"/>
      <c r="AC1299" s="39"/>
    </row>
    <row r="1300" spans="1:29">
      <c r="A1300" s="60">
        <v>1978.07</v>
      </c>
      <c r="B1300" s="61">
        <f t="shared" si="325"/>
        <v>1978</v>
      </c>
      <c r="C1300" s="61">
        <v>7</v>
      </c>
      <c r="D1300" s="59">
        <f t="shared" si="326"/>
        <v>28672</v>
      </c>
      <c r="E1300" s="26">
        <v>97.19</v>
      </c>
      <c r="F1300" s="24">
        <v>4.9466700000000001</v>
      </c>
      <c r="G1300" s="26">
        <v>11.343299999999999</v>
      </c>
      <c r="H1300" s="26">
        <v>65.7</v>
      </c>
      <c r="I1300" s="24">
        <f t="shared" si="327"/>
        <v>1978.541666666569</v>
      </c>
      <c r="J1300" s="15">
        <v>8.64</v>
      </c>
      <c r="K1300" s="24">
        <f t="shared" si="317"/>
        <v>465.18063013698634</v>
      </c>
      <c r="L1300" s="24">
        <f t="shared" si="318"/>
        <v>23.676253397260279</v>
      </c>
      <c r="M1300" s="23">
        <f t="shared" si="328"/>
        <v>94674.925529148066</v>
      </c>
      <c r="N1300" s="24">
        <f t="shared" si="319"/>
        <v>54.292452328767119</v>
      </c>
      <c r="O1300" s="23">
        <f t="shared" si="320"/>
        <v>11049.759057050984</v>
      </c>
      <c r="P1300" s="42">
        <f t="shared" si="314"/>
        <v>9.4255240477873592</v>
      </c>
      <c r="Q1300" s="25"/>
      <c r="R1300" s="41">
        <f t="shared" si="315"/>
        <v>11.409884648364532</v>
      </c>
      <c r="S1300" s="41"/>
      <c r="T1300" s="40">
        <f t="shared" si="316"/>
        <v>8.499996751231309E-2</v>
      </c>
      <c r="U1300" s="15">
        <f t="shared" si="321"/>
        <v>1.0226360524630467</v>
      </c>
      <c r="V1300" s="15">
        <f t="shared" si="329"/>
        <v>10.053765037633978</v>
      </c>
      <c r="W1300" s="13">
        <f t="shared" si="322"/>
        <v>9.1346708577503044E-2</v>
      </c>
      <c r="X1300" s="13">
        <f t="shared" si="323"/>
        <v>4.3736554819766127E-2</v>
      </c>
      <c r="Y1300" s="13">
        <f t="shared" si="324"/>
        <v>4.7610153757736917E-2</v>
      </c>
      <c r="AB1300" s="39"/>
      <c r="AC1300" s="39"/>
    </row>
    <row r="1301" spans="1:29">
      <c r="A1301" s="60">
        <v>1978.08</v>
      </c>
      <c r="B1301" s="61">
        <f t="shared" si="325"/>
        <v>1978</v>
      </c>
      <c r="C1301" s="61">
        <v>8</v>
      </c>
      <c r="D1301" s="59">
        <f t="shared" si="326"/>
        <v>28703</v>
      </c>
      <c r="E1301" s="26">
        <v>103.9</v>
      </c>
      <c r="F1301" s="24">
        <v>4.9833299999999996</v>
      </c>
      <c r="G1301" s="26">
        <v>11.4567</v>
      </c>
      <c r="H1301" s="26">
        <v>66</v>
      </c>
      <c r="I1301" s="24">
        <f t="shared" si="327"/>
        <v>1978.6249999999022</v>
      </c>
      <c r="J1301" s="15">
        <v>8.41</v>
      </c>
      <c r="K1301" s="24">
        <f t="shared" si="317"/>
        <v>495.03627272727277</v>
      </c>
      <c r="L1301" s="24">
        <f t="shared" si="318"/>
        <v>23.7433023</v>
      </c>
      <c r="M1301" s="23">
        <f t="shared" si="328"/>
        <v>101153.92563869349</v>
      </c>
      <c r="N1301" s="24">
        <f t="shared" si="319"/>
        <v>54.585967909090918</v>
      </c>
      <c r="O1301" s="23">
        <f t="shared" si="320"/>
        <v>11153.899709959765</v>
      </c>
      <c r="P1301" s="42">
        <f t="shared" si="314"/>
        <v>10.023970854003748</v>
      </c>
      <c r="Q1301" s="25"/>
      <c r="R1301" s="41">
        <f t="shared" si="315"/>
        <v>12.142389731257978</v>
      </c>
      <c r="S1301" s="41"/>
      <c r="T1301" s="40">
        <f t="shared" si="316"/>
        <v>8.1146475737117155E-2</v>
      </c>
      <c r="U1301" s="15">
        <f t="shared" si="321"/>
        <v>1.0063374885085377</v>
      </c>
      <c r="V1301" s="15">
        <f t="shared" si="329"/>
        <v>10.234609215065746</v>
      </c>
      <c r="W1301" s="13">
        <f t="shared" si="322"/>
        <v>8.181584472013137E-2</v>
      </c>
      <c r="X1301" s="13">
        <f t="shared" si="323"/>
        <v>4.087556207648535E-2</v>
      </c>
      <c r="Y1301" s="13">
        <f t="shared" si="324"/>
        <v>4.094028264364602E-2</v>
      </c>
      <c r="AB1301" s="39"/>
      <c r="AC1301" s="39"/>
    </row>
    <row r="1302" spans="1:29">
      <c r="A1302" s="60">
        <v>1978.09</v>
      </c>
      <c r="B1302" s="61">
        <f t="shared" si="325"/>
        <v>1978</v>
      </c>
      <c r="C1302" s="61">
        <v>9</v>
      </c>
      <c r="D1302" s="59">
        <f t="shared" si="326"/>
        <v>28734</v>
      </c>
      <c r="E1302" s="26">
        <v>103.9</v>
      </c>
      <c r="F1302" s="24">
        <v>5.0199999999999996</v>
      </c>
      <c r="G1302" s="26">
        <v>11.57</v>
      </c>
      <c r="H1302" s="26">
        <v>66.5</v>
      </c>
      <c r="I1302" s="24">
        <f t="shared" si="327"/>
        <v>1978.7083333332355</v>
      </c>
      <c r="J1302" s="15">
        <v>8.42</v>
      </c>
      <c r="K1302" s="24">
        <f t="shared" si="317"/>
        <v>491.31419548872185</v>
      </c>
      <c r="L1302" s="24">
        <f t="shared" si="318"/>
        <v>23.738183458646617</v>
      </c>
      <c r="M1302" s="23">
        <f t="shared" si="328"/>
        <v>100797.5843692476</v>
      </c>
      <c r="N1302" s="24">
        <f t="shared" si="319"/>
        <v>54.711311278195495</v>
      </c>
      <c r="O1302" s="23">
        <f t="shared" si="320"/>
        <v>11224.524072687149</v>
      </c>
      <c r="P1302" s="42">
        <f t="shared" si="314"/>
        <v>9.9418874730044067</v>
      </c>
      <c r="Q1302" s="25"/>
      <c r="R1302" s="41">
        <f t="shared" si="315"/>
        <v>12.051024072050538</v>
      </c>
      <c r="S1302" s="41"/>
      <c r="T1302" s="40">
        <f t="shared" si="316"/>
        <v>8.2370404038653686E-2</v>
      </c>
      <c r="U1302" s="15">
        <f t="shared" si="321"/>
        <v>0.99239643270836309</v>
      </c>
      <c r="V1302" s="15">
        <f t="shared" si="329"/>
        <v>10.222031302277738</v>
      </c>
      <c r="W1302" s="13">
        <f t="shared" si="322"/>
        <v>8.3541731911288108E-2</v>
      </c>
      <c r="X1302" s="13">
        <f t="shared" si="323"/>
        <v>4.2985741591868631E-2</v>
      </c>
      <c r="Y1302" s="13">
        <f t="shared" si="324"/>
        <v>4.0555990319419477E-2</v>
      </c>
      <c r="AB1302" s="39"/>
      <c r="AC1302" s="39"/>
    </row>
    <row r="1303" spans="1:29">
      <c r="A1303" s="60">
        <v>1978.1</v>
      </c>
      <c r="B1303" s="61">
        <f t="shared" si="325"/>
        <v>1978</v>
      </c>
      <c r="C1303" s="61">
        <v>10</v>
      </c>
      <c r="D1303" s="59">
        <f t="shared" si="326"/>
        <v>28764</v>
      </c>
      <c r="E1303" s="26">
        <v>100.6</v>
      </c>
      <c r="F1303" s="24">
        <v>5.03667</v>
      </c>
      <c r="G1303" s="26">
        <v>11.8233</v>
      </c>
      <c r="H1303" s="26">
        <v>67.099999999999994</v>
      </c>
      <c r="I1303" s="24">
        <f t="shared" si="327"/>
        <v>1978.7916666665687</v>
      </c>
      <c r="J1303" s="15">
        <v>8.64</v>
      </c>
      <c r="K1303" s="24">
        <f t="shared" si="317"/>
        <v>471.45567809239947</v>
      </c>
      <c r="L1303" s="24">
        <f t="shared" si="318"/>
        <v>23.604042447093892</v>
      </c>
      <c r="M1303" s="23">
        <f t="shared" si="328"/>
        <v>97126.977262305139</v>
      </c>
      <c r="N1303" s="24">
        <f t="shared" si="319"/>
        <v>55.409164202682575</v>
      </c>
      <c r="O1303" s="23">
        <f t="shared" si="320"/>
        <v>11415.123163672091</v>
      </c>
      <c r="P1303" s="42">
        <f t="shared" si="314"/>
        <v>9.5336083582088307</v>
      </c>
      <c r="Q1303" s="25"/>
      <c r="R1303" s="41">
        <f t="shared" si="315"/>
        <v>11.565326820474874</v>
      </c>
      <c r="S1303" s="41"/>
      <c r="T1303" s="40">
        <f t="shared" si="316"/>
        <v>8.4829822270452784E-2</v>
      </c>
      <c r="U1303" s="15">
        <f t="shared" si="321"/>
        <v>0.99598416780962151</v>
      </c>
      <c r="V1303" s="15">
        <f t="shared" si="329"/>
        <v>10.053598242339907</v>
      </c>
      <c r="W1303" s="13">
        <f t="shared" si="322"/>
        <v>9.1273189175097524E-2</v>
      </c>
      <c r="X1303" s="13">
        <f t="shared" si="323"/>
        <v>4.6376801650140909E-2</v>
      </c>
      <c r="Y1303" s="13">
        <f t="shared" si="324"/>
        <v>4.4896387524956616E-2</v>
      </c>
      <c r="AB1303" s="39"/>
      <c r="AC1303" s="39"/>
    </row>
    <row r="1304" spans="1:29">
      <c r="A1304" s="60">
        <v>1978.11</v>
      </c>
      <c r="B1304" s="61">
        <f t="shared" si="325"/>
        <v>1978</v>
      </c>
      <c r="C1304" s="61">
        <v>11</v>
      </c>
      <c r="D1304" s="59">
        <f t="shared" si="326"/>
        <v>28795</v>
      </c>
      <c r="E1304" s="26">
        <v>94.71</v>
      </c>
      <c r="F1304" s="24">
        <v>5.0533299999999999</v>
      </c>
      <c r="G1304" s="26">
        <v>12.076700000000001</v>
      </c>
      <c r="H1304" s="26">
        <v>67.400000000000006</v>
      </c>
      <c r="I1304" s="24">
        <f t="shared" si="327"/>
        <v>1978.874999999902</v>
      </c>
      <c r="J1304" s="15">
        <v>8.81</v>
      </c>
      <c r="K1304" s="24">
        <f t="shared" si="317"/>
        <v>441.87695252225518</v>
      </c>
      <c r="L1304" s="24">
        <f t="shared" si="318"/>
        <v>23.576708483679525</v>
      </c>
      <c r="M1304" s="23">
        <f t="shared" si="328"/>
        <v>91438.076987132605</v>
      </c>
      <c r="N1304" s="24">
        <f t="shared" si="319"/>
        <v>56.344793501483686</v>
      </c>
      <c r="O1304" s="23">
        <f t="shared" si="320"/>
        <v>11659.489223424185</v>
      </c>
      <c r="P1304" s="42">
        <f t="shared" si="314"/>
        <v>8.9284189022931475</v>
      </c>
      <c r="Q1304" s="25"/>
      <c r="R1304" s="41">
        <f t="shared" si="315"/>
        <v>10.842331646474502</v>
      </c>
      <c r="S1304" s="41"/>
      <c r="T1304" s="40">
        <f t="shared" si="316"/>
        <v>9.0413709782575208E-2</v>
      </c>
      <c r="U1304" s="15">
        <f t="shared" si="321"/>
        <v>0.99425825928905653</v>
      </c>
      <c r="V1304" s="15">
        <f t="shared" si="329"/>
        <v>9.9686554295766214</v>
      </c>
      <c r="W1304" s="13">
        <f t="shared" si="322"/>
        <v>9.5553222239581626E-2</v>
      </c>
      <c r="X1304" s="13">
        <f t="shared" si="323"/>
        <v>4.684701020306048E-2</v>
      </c>
      <c r="Y1304" s="13">
        <f t="shared" si="324"/>
        <v>4.8706212036521146E-2</v>
      </c>
      <c r="AB1304" s="39"/>
      <c r="AC1304" s="39"/>
    </row>
    <row r="1305" spans="1:29">
      <c r="A1305" s="60">
        <v>1978.12</v>
      </c>
      <c r="B1305" s="61">
        <f t="shared" si="325"/>
        <v>1978</v>
      </c>
      <c r="C1305" s="61">
        <v>12</v>
      </c>
      <c r="D1305" s="59">
        <f t="shared" si="326"/>
        <v>28825</v>
      </c>
      <c r="E1305" s="26">
        <v>96.11</v>
      </c>
      <c r="F1305" s="24">
        <v>5.07</v>
      </c>
      <c r="G1305" s="26">
        <v>12.33</v>
      </c>
      <c r="H1305" s="26">
        <v>67.7</v>
      </c>
      <c r="I1305" s="24">
        <f t="shared" si="327"/>
        <v>1978.9583333332353</v>
      </c>
      <c r="J1305" s="15">
        <v>9.01</v>
      </c>
      <c r="K1305" s="24">
        <f t="shared" si="317"/>
        <v>446.42172230428361</v>
      </c>
      <c r="L1305" s="24">
        <f t="shared" si="318"/>
        <v>23.549663220088629</v>
      </c>
      <c r="M1305" s="23">
        <f t="shared" si="328"/>
        <v>92784.627572538462</v>
      </c>
      <c r="N1305" s="24">
        <f t="shared" si="319"/>
        <v>57.271666174298382</v>
      </c>
      <c r="O1305" s="23">
        <f t="shared" si="320"/>
        <v>11903.386307037763</v>
      </c>
      <c r="P1305" s="42">
        <f t="shared" si="314"/>
        <v>9.0119418191338276</v>
      </c>
      <c r="Q1305" s="25"/>
      <c r="R1305" s="41">
        <f t="shared" si="315"/>
        <v>10.953907642577766</v>
      </c>
      <c r="S1305" s="41"/>
      <c r="T1305" s="40">
        <f t="shared" si="316"/>
        <v>8.7548492443670398E-2</v>
      </c>
      <c r="U1305" s="15">
        <f t="shared" si="321"/>
        <v>1.0016432159641684</v>
      </c>
      <c r="V1305" s="15">
        <f t="shared" si="329"/>
        <v>9.8674973833645971</v>
      </c>
      <c r="W1305" s="13">
        <f t="shared" si="322"/>
        <v>9.6292541907303075E-2</v>
      </c>
      <c r="X1305" s="13">
        <f t="shared" si="323"/>
        <v>4.7499532134704703E-2</v>
      </c>
      <c r="Y1305" s="13">
        <f t="shared" si="324"/>
        <v>4.8793009772598372E-2</v>
      </c>
      <c r="AB1305" s="39"/>
      <c r="AC1305" s="39"/>
    </row>
    <row r="1306" spans="1:29">
      <c r="A1306" s="60">
        <v>1979.01</v>
      </c>
      <c r="B1306" s="61">
        <f t="shared" si="325"/>
        <v>1979</v>
      </c>
      <c r="C1306" s="61">
        <v>1</v>
      </c>
      <c r="D1306" s="59">
        <f t="shared" si="326"/>
        <v>28856</v>
      </c>
      <c r="E1306" s="26">
        <v>99.71</v>
      </c>
      <c r="F1306" s="24">
        <v>5.1133300000000004</v>
      </c>
      <c r="G1306" s="26">
        <v>12.6533</v>
      </c>
      <c r="H1306" s="26">
        <v>68.3</v>
      </c>
      <c r="I1306" s="24">
        <f t="shared" si="327"/>
        <v>1979.0416666665685</v>
      </c>
      <c r="J1306" s="15">
        <v>9.1</v>
      </c>
      <c r="K1306" s="24">
        <f t="shared" si="317"/>
        <v>459.07476720351394</v>
      </c>
      <c r="L1306" s="24">
        <f t="shared" si="318"/>
        <v>23.542280407027825</v>
      </c>
      <c r="M1306" s="23">
        <f t="shared" si="328"/>
        <v>95822.199747451436</v>
      </c>
      <c r="N1306" s="24">
        <f t="shared" si="319"/>
        <v>58.257052972181562</v>
      </c>
      <c r="O1306" s="23">
        <f t="shared" si="320"/>
        <v>12159.934209852847</v>
      </c>
      <c r="P1306" s="42">
        <f t="shared" si="314"/>
        <v>9.257636919139971</v>
      </c>
      <c r="Q1306" s="25"/>
      <c r="R1306" s="41">
        <f t="shared" si="315"/>
        <v>11.261020341262222</v>
      </c>
      <c r="S1306" s="41"/>
      <c r="T1306" s="40">
        <f t="shared" si="316"/>
        <v>8.4344881137919769E-2</v>
      </c>
      <c r="U1306" s="15">
        <f t="shared" si="321"/>
        <v>1.0075833333333333</v>
      </c>
      <c r="V1306" s="15">
        <f t="shared" si="329"/>
        <v>9.7968856473269863</v>
      </c>
      <c r="W1306" s="13">
        <f t="shared" si="322"/>
        <v>9.6003361516135977E-2</v>
      </c>
      <c r="X1306" s="13">
        <f t="shared" si="323"/>
        <v>4.8659868105674908E-2</v>
      </c>
      <c r="Y1306" s="13">
        <f t="shared" si="324"/>
        <v>4.7343493410461068E-2</v>
      </c>
      <c r="AB1306" s="39"/>
      <c r="AC1306" s="39"/>
    </row>
    <row r="1307" spans="1:29">
      <c r="A1307" s="60">
        <v>1979.02</v>
      </c>
      <c r="B1307" s="61">
        <f t="shared" si="325"/>
        <v>1979</v>
      </c>
      <c r="C1307" s="61">
        <v>2</v>
      </c>
      <c r="D1307" s="59">
        <f t="shared" si="326"/>
        <v>28887</v>
      </c>
      <c r="E1307" s="26">
        <v>98.23</v>
      </c>
      <c r="F1307" s="24">
        <v>5.1566700000000001</v>
      </c>
      <c r="G1307" s="26">
        <v>12.976699999999999</v>
      </c>
      <c r="H1307" s="26">
        <v>69.099999999999994</v>
      </c>
      <c r="I1307" s="24">
        <f t="shared" si="327"/>
        <v>1979.1249999999018</v>
      </c>
      <c r="J1307" s="15">
        <v>9.1</v>
      </c>
      <c r="K1307" s="24">
        <f t="shared" si="317"/>
        <v>447.0246859623735</v>
      </c>
      <c r="L1307" s="24">
        <f t="shared" si="318"/>
        <v>23.466952940665706</v>
      </c>
      <c r="M1307" s="23">
        <f t="shared" si="328"/>
        <v>93715.18485630033</v>
      </c>
      <c r="N1307" s="24">
        <f t="shared" si="319"/>
        <v>59.054313777134595</v>
      </c>
      <c r="O1307" s="23">
        <f t="shared" si="320"/>
        <v>12380.269157332305</v>
      </c>
      <c r="P1307" s="42">
        <f t="shared" si="314"/>
        <v>9.0037403710456339</v>
      </c>
      <c r="Q1307" s="25"/>
      <c r="R1307" s="41">
        <f t="shared" si="315"/>
        <v>10.961002211569221</v>
      </c>
      <c r="S1307" s="41"/>
      <c r="T1307" s="40">
        <f t="shared" si="316"/>
        <v>8.80360566011366E-2</v>
      </c>
      <c r="U1307" s="15">
        <f t="shared" si="321"/>
        <v>1.0062810771389346</v>
      </c>
      <c r="V1307" s="15">
        <f t="shared" si="329"/>
        <v>9.7568958754378077</v>
      </c>
      <c r="W1307" s="13">
        <f t="shared" si="322"/>
        <v>0.1015635398802115</v>
      </c>
      <c r="X1307" s="13">
        <f t="shared" si="323"/>
        <v>4.8905711599098511E-2</v>
      </c>
      <c r="Y1307" s="13">
        <f t="shared" si="324"/>
        <v>5.2657828281112984E-2</v>
      </c>
      <c r="AB1307" s="39"/>
      <c r="AC1307" s="39"/>
    </row>
    <row r="1308" spans="1:29">
      <c r="A1308" s="60">
        <v>1979.03</v>
      </c>
      <c r="B1308" s="61">
        <f t="shared" si="325"/>
        <v>1979</v>
      </c>
      <c r="C1308" s="61">
        <v>3</v>
      </c>
      <c r="D1308" s="59">
        <f t="shared" si="326"/>
        <v>28915</v>
      </c>
      <c r="E1308" s="26">
        <v>100.1</v>
      </c>
      <c r="F1308" s="24">
        <v>5.2</v>
      </c>
      <c r="G1308" s="26">
        <v>13.3</v>
      </c>
      <c r="H1308" s="26">
        <v>69.8</v>
      </c>
      <c r="I1308" s="24">
        <f t="shared" si="327"/>
        <v>1979.208333333235</v>
      </c>
      <c r="J1308" s="15">
        <v>9.1199999999999992</v>
      </c>
      <c r="K1308" s="24">
        <f t="shared" si="317"/>
        <v>450.96627507163333</v>
      </c>
      <c r="L1308" s="24">
        <f t="shared" si="318"/>
        <v>23.426819484240692</v>
      </c>
      <c r="M1308" s="23">
        <f t="shared" si="328"/>
        <v>94950.778391124535</v>
      </c>
      <c r="N1308" s="24">
        <f t="shared" si="319"/>
        <v>59.918595988538698</v>
      </c>
      <c r="O1308" s="23">
        <f t="shared" si="320"/>
        <v>12615.837688331232</v>
      </c>
      <c r="P1308" s="42">
        <f t="shared" si="314"/>
        <v>9.0707850296607653</v>
      </c>
      <c r="Q1308" s="25"/>
      <c r="R1308" s="41">
        <f t="shared" si="315"/>
        <v>11.050596484076509</v>
      </c>
      <c r="S1308" s="41"/>
      <c r="T1308" s="40">
        <f t="shared" si="316"/>
        <v>8.7200380134632091E-2</v>
      </c>
      <c r="U1308" s="15">
        <f t="shared" si="321"/>
        <v>1.0037031360281712</v>
      </c>
      <c r="V1308" s="15">
        <f t="shared" si="329"/>
        <v>9.7197165709569884</v>
      </c>
      <c r="W1308" s="13">
        <f t="shared" si="322"/>
        <v>9.9315980743650556E-2</v>
      </c>
      <c r="X1308" s="13">
        <f t="shared" si="323"/>
        <v>4.8220175595768078E-2</v>
      </c>
      <c r="Y1308" s="13">
        <f t="shared" si="324"/>
        <v>5.1095805147882478E-2</v>
      </c>
      <c r="AB1308" s="39"/>
      <c r="AC1308" s="39"/>
    </row>
    <row r="1309" spans="1:29">
      <c r="A1309" s="60">
        <v>1979.04</v>
      </c>
      <c r="B1309" s="61">
        <f t="shared" si="325"/>
        <v>1979</v>
      </c>
      <c r="C1309" s="61">
        <v>4</v>
      </c>
      <c r="D1309" s="59">
        <f t="shared" si="326"/>
        <v>28946</v>
      </c>
      <c r="E1309" s="26">
        <v>102.1</v>
      </c>
      <c r="F1309" s="24">
        <v>5.2466699999999999</v>
      </c>
      <c r="G1309" s="26">
        <v>13.5267</v>
      </c>
      <c r="H1309" s="26">
        <v>70.599999999999994</v>
      </c>
      <c r="I1309" s="24">
        <f t="shared" si="327"/>
        <v>1979.2916666665683</v>
      </c>
      <c r="J1309" s="15">
        <v>9.18</v>
      </c>
      <c r="K1309" s="24">
        <f t="shared" si="317"/>
        <v>454.76439093484424</v>
      </c>
      <c r="L1309" s="24">
        <f t="shared" si="318"/>
        <v>23.369232977337116</v>
      </c>
      <c r="M1309" s="23">
        <f t="shared" si="328"/>
        <v>96160.502176667127</v>
      </c>
      <c r="N1309" s="24">
        <f t="shared" si="319"/>
        <v>60.249377932011342</v>
      </c>
      <c r="O1309" s="23">
        <f t="shared" si="320"/>
        <v>12739.8067070825</v>
      </c>
      <c r="P1309" s="42">
        <f t="shared" si="314"/>
        <v>9.133063566217416</v>
      </c>
      <c r="Q1309" s="25"/>
      <c r="R1309" s="41">
        <f t="shared" si="315"/>
        <v>11.133601762772864</v>
      </c>
      <c r="S1309" s="41"/>
      <c r="T1309" s="40">
        <f t="shared" si="316"/>
        <v>8.6475950262932477E-2</v>
      </c>
      <c r="U1309" s="15">
        <f t="shared" si="321"/>
        <v>1.003117086251853</v>
      </c>
      <c r="V1309" s="15">
        <f t="shared" si="329"/>
        <v>9.6451637145821678</v>
      </c>
      <c r="W1309" s="13">
        <f t="shared" si="322"/>
        <v>0.10106179802981496</v>
      </c>
      <c r="X1309" s="13">
        <f t="shared" si="323"/>
        <v>5.0369438134763911E-2</v>
      </c>
      <c r="Y1309" s="13">
        <f t="shared" si="324"/>
        <v>5.0692359895051053E-2</v>
      </c>
      <c r="AB1309" s="39"/>
      <c r="AC1309" s="39"/>
    </row>
    <row r="1310" spans="1:29">
      <c r="A1310" s="60">
        <v>1979.05</v>
      </c>
      <c r="B1310" s="61">
        <f t="shared" si="325"/>
        <v>1979</v>
      </c>
      <c r="C1310" s="61">
        <v>5</v>
      </c>
      <c r="D1310" s="59">
        <f t="shared" si="326"/>
        <v>28976</v>
      </c>
      <c r="E1310" s="26">
        <v>99.73</v>
      </c>
      <c r="F1310" s="24">
        <v>5.2933300000000001</v>
      </c>
      <c r="G1310" s="26">
        <v>13.753299999999999</v>
      </c>
      <c r="H1310" s="26">
        <v>71.5</v>
      </c>
      <c r="I1310" s="24">
        <f t="shared" si="327"/>
        <v>1979.3749999999015</v>
      </c>
      <c r="J1310" s="15">
        <v>9.25</v>
      </c>
      <c r="K1310" s="24">
        <f t="shared" si="317"/>
        <v>438.61672447552456</v>
      </c>
      <c r="L1310" s="24">
        <f t="shared" si="318"/>
        <v>23.28028743776224</v>
      </c>
      <c r="M1310" s="23">
        <f t="shared" si="328"/>
        <v>93156.278307397908</v>
      </c>
      <c r="N1310" s="24">
        <f t="shared" si="319"/>
        <v>60.487590461538467</v>
      </c>
      <c r="O1310" s="23">
        <f t="shared" si="320"/>
        <v>12846.748645795002</v>
      </c>
      <c r="P1310" s="42">
        <f t="shared" si="314"/>
        <v>8.7943832898149576</v>
      </c>
      <c r="Q1310" s="25"/>
      <c r="R1310" s="41">
        <f t="shared" si="315"/>
        <v>10.728950511599068</v>
      </c>
      <c r="S1310" s="41"/>
      <c r="T1310" s="40">
        <f t="shared" si="316"/>
        <v>9.1052965524399787E-2</v>
      </c>
      <c r="U1310" s="15">
        <f t="shared" si="321"/>
        <v>1.030044769334399</v>
      </c>
      <c r="V1310" s="15">
        <f t="shared" si="329"/>
        <v>9.5534424285124437</v>
      </c>
      <c r="W1310" s="13">
        <f t="shared" si="322"/>
        <v>0.10840015297084626</v>
      </c>
      <c r="X1310" s="13">
        <f t="shared" si="323"/>
        <v>5.3756804855167539E-2</v>
      </c>
      <c r="Y1310" s="13">
        <f t="shared" si="324"/>
        <v>5.4643348115678725E-2</v>
      </c>
      <c r="AB1310" s="39"/>
      <c r="AC1310" s="39"/>
    </row>
    <row r="1311" spans="1:29">
      <c r="A1311" s="60">
        <v>1979.06</v>
      </c>
      <c r="B1311" s="61">
        <f t="shared" si="325"/>
        <v>1979</v>
      </c>
      <c r="C1311" s="61">
        <v>6</v>
      </c>
      <c r="D1311" s="59">
        <f t="shared" si="326"/>
        <v>29007</v>
      </c>
      <c r="E1311" s="26">
        <v>101.7</v>
      </c>
      <c r="F1311" s="24">
        <v>5.34</v>
      </c>
      <c r="G1311" s="26">
        <v>13.98</v>
      </c>
      <c r="H1311" s="26">
        <v>72.3</v>
      </c>
      <c r="I1311" s="24">
        <f t="shared" si="327"/>
        <v>1979.4583333332348</v>
      </c>
      <c r="J1311" s="15">
        <v>8.91</v>
      </c>
      <c r="K1311" s="24">
        <f t="shared" si="317"/>
        <v>442.33170124481336</v>
      </c>
      <c r="L1311" s="24">
        <f t="shared" si="318"/>
        <v>23.225676348547722</v>
      </c>
      <c r="M1311" s="23">
        <f t="shared" si="328"/>
        <v>94356.357658236695</v>
      </c>
      <c r="N1311" s="24">
        <f t="shared" si="319"/>
        <v>60.804298755186728</v>
      </c>
      <c r="O1311" s="23">
        <f t="shared" si="320"/>
        <v>12970.519961279733</v>
      </c>
      <c r="P1311" s="42">
        <f t="shared" si="314"/>
        <v>8.8539377646939528</v>
      </c>
      <c r="Q1311" s="25"/>
      <c r="R1311" s="41">
        <f t="shared" si="315"/>
        <v>10.809180598290324</v>
      </c>
      <c r="S1311" s="41"/>
      <c r="T1311" s="40">
        <f t="shared" si="316"/>
        <v>9.4292456494697308E-2</v>
      </c>
      <c r="U1311" s="15">
        <f t="shared" si="321"/>
        <v>1.0048016460396398</v>
      </c>
      <c r="V1311" s="15">
        <f t="shared" si="329"/>
        <v>9.7315884963734316</v>
      </c>
      <c r="W1311" s="13">
        <f t="shared" si="322"/>
        <v>0.11041797916582263</v>
      </c>
      <c r="X1311" s="13">
        <f t="shared" si="323"/>
        <v>5.6350250301478111E-2</v>
      </c>
      <c r="Y1311" s="13">
        <f t="shared" si="324"/>
        <v>5.4067728864344522E-2</v>
      </c>
      <c r="AB1311" s="39"/>
      <c r="AC1311" s="39"/>
    </row>
    <row r="1312" spans="1:29">
      <c r="A1312" s="60">
        <v>1979.07</v>
      </c>
      <c r="B1312" s="61">
        <f t="shared" si="325"/>
        <v>1979</v>
      </c>
      <c r="C1312" s="61">
        <v>7</v>
      </c>
      <c r="D1312" s="59">
        <f t="shared" si="326"/>
        <v>29037</v>
      </c>
      <c r="E1312" s="26">
        <v>102.7</v>
      </c>
      <c r="F1312" s="24">
        <v>5.3966700000000003</v>
      </c>
      <c r="G1312" s="26">
        <v>14.1967</v>
      </c>
      <c r="H1312" s="26">
        <v>73.099999999999994</v>
      </c>
      <c r="I1312" s="24">
        <f t="shared" si="327"/>
        <v>1979.5416666665681</v>
      </c>
      <c r="J1312" s="15">
        <v>8.9499999999999993</v>
      </c>
      <c r="K1312" s="24">
        <f t="shared" si="317"/>
        <v>441.79264021887838</v>
      </c>
      <c r="L1312" s="24">
        <f t="shared" si="318"/>
        <v>23.215278361149117</v>
      </c>
      <c r="M1312" s="23">
        <f t="shared" si="328"/>
        <v>94654.049617344237</v>
      </c>
      <c r="N1312" s="24">
        <f t="shared" si="319"/>
        <v>61.071057209302339</v>
      </c>
      <c r="O1312" s="23">
        <f t="shared" si="320"/>
        <v>13084.47075172883</v>
      </c>
      <c r="P1312" s="42">
        <f t="shared" si="314"/>
        <v>8.8274980455423666</v>
      </c>
      <c r="Q1312" s="25"/>
      <c r="R1312" s="41">
        <f t="shared" si="315"/>
        <v>10.78433851707503</v>
      </c>
      <c r="S1312" s="41"/>
      <c r="T1312" s="40">
        <f t="shared" si="316"/>
        <v>9.4825501424015093E-2</v>
      </c>
      <c r="U1312" s="15">
        <f t="shared" si="321"/>
        <v>1.0022294077638916</v>
      </c>
      <c r="V1312" s="15">
        <f t="shared" si="329"/>
        <v>9.6713031040074586</v>
      </c>
      <c r="W1312" s="13">
        <f t="shared" si="322"/>
        <v>0.11287090177119952</v>
      </c>
      <c r="X1312" s="13">
        <f t="shared" si="323"/>
        <v>5.9327623602140944E-2</v>
      </c>
      <c r="Y1312" s="13">
        <f t="shared" si="324"/>
        <v>5.3543278169058572E-2</v>
      </c>
      <c r="AB1312" s="39"/>
      <c r="AC1312" s="39"/>
    </row>
    <row r="1313" spans="1:29">
      <c r="A1313" s="60">
        <v>1979.08</v>
      </c>
      <c r="B1313" s="61">
        <f t="shared" si="325"/>
        <v>1979</v>
      </c>
      <c r="C1313" s="61">
        <v>8</v>
      </c>
      <c r="D1313" s="59">
        <f t="shared" si="326"/>
        <v>29068</v>
      </c>
      <c r="E1313" s="26">
        <v>107.4</v>
      </c>
      <c r="F1313" s="24">
        <v>5.4533300000000002</v>
      </c>
      <c r="G1313" s="26">
        <v>14.4133</v>
      </c>
      <c r="H1313" s="26">
        <v>73.8</v>
      </c>
      <c r="I1313" s="24">
        <f t="shared" si="327"/>
        <v>1979.6249999999013</v>
      </c>
      <c r="J1313" s="15">
        <v>9.0299999999999994</v>
      </c>
      <c r="K1313" s="24">
        <f t="shared" si="317"/>
        <v>457.62878048780499</v>
      </c>
      <c r="L1313" s="24">
        <f t="shared" si="318"/>
        <v>23.236506121951223</v>
      </c>
      <c r="M1313" s="23">
        <f t="shared" si="328"/>
        <v>98461.810175658436</v>
      </c>
      <c r="N1313" s="24">
        <f t="shared" si="319"/>
        <v>61.414719756097568</v>
      </c>
      <c r="O1313" s="23">
        <f t="shared" si="320"/>
        <v>13213.776616432193</v>
      </c>
      <c r="P1313" s="42">
        <f t="shared" si="314"/>
        <v>9.1271657972150351</v>
      </c>
      <c r="Q1313" s="25"/>
      <c r="R1313" s="41">
        <f t="shared" si="315"/>
        <v>11.156331375849181</v>
      </c>
      <c r="S1313" s="41"/>
      <c r="T1313" s="40">
        <f t="shared" si="316"/>
        <v>9.0746477696883918E-2</v>
      </c>
      <c r="U1313" s="15">
        <f t="shared" si="321"/>
        <v>0.9881636923006627</v>
      </c>
      <c r="V1313" s="15">
        <f t="shared" si="329"/>
        <v>9.6009266441916079</v>
      </c>
      <c r="W1313" s="13">
        <f t="shared" si="322"/>
        <v>0.11340784433525886</v>
      </c>
      <c r="X1313" s="13">
        <f t="shared" si="323"/>
        <v>5.9991130331344067E-2</v>
      </c>
      <c r="Y1313" s="13">
        <f t="shared" si="324"/>
        <v>5.3416714003914789E-2</v>
      </c>
      <c r="AB1313" s="39"/>
      <c r="AC1313" s="39"/>
    </row>
    <row r="1314" spans="1:29">
      <c r="A1314" s="60">
        <v>1979.09</v>
      </c>
      <c r="B1314" s="61">
        <f t="shared" si="325"/>
        <v>1979</v>
      </c>
      <c r="C1314" s="61">
        <v>9</v>
      </c>
      <c r="D1314" s="59">
        <f t="shared" si="326"/>
        <v>29099</v>
      </c>
      <c r="E1314" s="26">
        <v>108.6</v>
      </c>
      <c r="F1314" s="24">
        <v>5.51</v>
      </c>
      <c r="G1314" s="26">
        <v>14.63</v>
      </c>
      <c r="H1314" s="26">
        <v>74.599999999999994</v>
      </c>
      <c r="I1314" s="24">
        <f t="shared" si="327"/>
        <v>1979.7083333332346</v>
      </c>
      <c r="J1314" s="15">
        <v>9.33</v>
      </c>
      <c r="K1314" s="24">
        <f t="shared" si="317"/>
        <v>457.77957104557646</v>
      </c>
      <c r="L1314" s="24">
        <f t="shared" si="318"/>
        <v>23.226201072386061</v>
      </c>
      <c r="M1314" s="23">
        <f t="shared" si="328"/>
        <v>98910.692771025046</v>
      </c>
      <c r="N1314" s="24">
        <f t="shared" si="319"/>
        <v>61.669568364611273</v>
      </c>
      <c r="O1314" s="23">
        <f t="shared" si="320"/>
        <v>13324.709348435512</v>
      </c>
      <c r="P1314" s="42">
        <f t="shared" si="314"/>
        <v>9.1127589907409572</v>
      </c>
      <c r="Q1314" s="25"/>
      <c r="R1314" s="41">
        <f t="shared" si="315"/>
        <v>11.144412105091886</v>
      </c>
      <c r="S1314" s="41"/>
      <c r="T1314" s="40">
        <f t="shared" si="316"/>
        <v>8.8786091274875925E-2</v>
      </c>
      <c r="U1314" s="15">
        <f t="shared" si="321"/>
        <v>0.94765923764923543</v>
      </c>
      <c r="V1314" s="15">
        <f t="shared" si="329"/>
        <v>9.3855467777578525</v>
      </c>
      <c r="W1314" s="13">
        <f t="shared" si="322"/>
        <v>0.11305552603619384</v>
      </c>
      <c r="X1314" s="13">
        <f t="shared" si="323"/>
        <v>6.2200426914902129E-2</v>
      </c>
      <c r="Y1314" s="13">
        <f t="shared" si="324"/>
        <v>5.0855099121291714E-2</v>
      </c>
      <c r="AB1314" s="39"/>
      <c r="AC1314" s="39"/>
    </row>
    <row r="1315" spans="1:29">
      <c r="A1315" s="60">
        <v>1979.1</v>
      </c>
      <c r="B1315" s="61">
        <f t="shared" si="325"/>
        <v>1979</v>
      </c>
      <c r="C1315" s="61">
        <v>10</v>
      </c>
      <c r="D1315" s="59">
        <f t="shared" si="326"/>
        <v>29129</v>
      </c>
      <c r="E1315" s="26">
        <v>104.5</v>
      </c>
      <c r="F1315" s="24">
        <v>5.5566700000000004</v>
      </c>
      <c r="G1315" s="26">
        <v>14.7067</v>
      </c>
      <c r="H1315" s="26">
        <v>75.2</v>
      </c>
      <c r="I1315" s="24">
        <f t="shared" si="327"/>
        <v>1979.7916666665678</v>
      </c>
      <c r="J1315" s="15">
        <v>10.3</v>
      </c>
      <c r="K1315" s="24">
        <f t="shared" si="317"/>
        <v>436.9823138297873</v>
      </c>
      <c r="L1315" s="24">
        <f t="shared" si="318"/>
        <v>23.236043194148941</v>
      </c>
      <c r="M1315" s="23">
        <f t="shared" si="328"/>
        <v>94835.485379781981</v>
      </c>
      <c r="N1315" s="24">
        <f t="shared" si="319"/>
        <v>61.498256409574481</v>
      </c>
      <c r="O1315" s="23">
        <f t="shared" si="320"/>
        <v>13346.574476888418</v>
      </c>
      <c r="P1315" s="42">
        <f t="shared" si="314"/>
        <v>8.6818433068993155</v>
      </c>
      <c r="Q1315" s="25"/>
      <c r="R1315" s="41">
        <f t="shared" si="315"/>
        <v>10.624838288277678</v>
      </c>
      <c r="S1315" s="41"/>
      <c r="T1315" s="40">
        <f t="shared" si="316"/>
        <v>8.4815287363696645E-2</v>
      </c>
      <c r="U1315" s="15">
        <f t="shared" si="321"/>
        <v>0.98720293819717986</v>
      </c>
      <c r="V1315" s="15">
        <f t="shared" si="329"/>
        <v>8.8233349439243458</v>
      </c>
      <c r="W1315" s="13">
        <f t="shared" si="322"/>
        <v>0.11753450057390258</v>
      </c>
      <c r="X1315" s="13">
        <f t="shared" si="323"/>
        <v>7.029506667040053E-2</v>
      </c>
      <c r="Y1315" s="13">
        <f t="shared" si="324"/>
        <v>4.7239433903502048E-2</v>
      </c>
      <c r="AB1315" s="39"/>
      <c r="AC1315" s="39"/>
    </row>
    <row r="1316" spans="1:29">
      <c r="A1316" s="60">
        <v>1979.11</v>
      </c>
      <c r="B1316" s="61">
        <f t="shared" si="325"/>
        <v>1979</v>
      </c>
      <c r="C1316" s="61">
        <v>11</v>
      </c>
      <c r="D1316" s="59">
        <f t="shared" si="326"/>
        <v>29160</v>
      </c>
      <c r="E1316" s="26">
        <v>103.7</v>
      </c>
      <c r="F1316" s="24">
        <v>5.6033299999999997</v>
      </c>
      <c r="G1316" s="26">
        <v>14.783300000000001</v>
      </c>
      <c r="H1316" s="26">
        <v>75.900000000000006</v>
      </c>
      <c r="I1316" s="24">
        <f t="shared" si="327"/>
        <v>1979.8749999999011</v>
      </c>
      <c r="J1316" s="15">
        <v>10.65</v>
      </c>
      <c r="K1316" s="24">
        <f t="shared" si="317"/>
        <v>429.63770750988147</v>
      </c>
      <c r="L1316" s="24">
        <f t="shared" si="318"/>
        <v>23.215061288537548</v>
      </c>
      <c r="M1316" s="23">
        <f t="shared" si="328"/>
        <v>93661.383693628755</v>
      </c>
      <c r="N1316" s="24">
        <f t="shared" si="319"/>
        <v>61.248438972332025</v>
      </c>
      <c r="O1316" s="23">
        <f t="shared" si="320"/>
        <v>13352.211509720559</v>
      </c>
      <c r="P1316" s="42">
        <f t="shared" si="314"/>
        <v>8.5187843029835602</v>
      </c>
      <c r="Q1316" s="25"/>
      <c r="R1316" s="41">
        <f t="shared" si="315"/>
        <v>10.433469269423096</v>
      </c>
      <c r="S1316" s="41"/>
      <c r="T1316" s="40">
        <f t="shared" si="316"/>
        <v>8.394033968829677E-2</v>
      </c>
      <c r="U1316" s="15">
        <f t="shared" si="321"/>
        <v>1.0249286541450782</v>
      </c>
      <c r="V1316" s="15">
        <f t="shared" si="329"/>
        <v>8.6300889069402533</v>
      </c>
      <c r="W1316" s="13">
        <f t="shared" si="322"/>
        <v>0.11661860415602532</v>
      </c>
      <c r="X1316" s="13">
        <f t="shared" si="323"/>
        <v>7.4146520468323818E-2</v>
      </c>
      <c r="Y1316" s="13">
        <f t="shared" si="324"/>
        <v>4.2472083687701501E-2</v>
      </c>
      <c r="AB1316" s="39"/>
      <c r="AC1316" s="39"/>
    </row>
    <row r="1317" spans="1:29">
      <c r="A1317" s="60">
        <v>1979.12</v>
      </c>
      <c r="B1317" s="61">
        <f t="shared" si="325"/>
        <v>1979</v>
      </c>
      <c r="C1317" s="61">
        <v>12</v>
      </c>
      <c r="D1317" s="59">
        <f t="shared" si="326"/>
        <v>29190</v>
      </c>
      <c r="E1317" s="26">
        <v>107.8</v>
      </c>
      <c r="F1317" s="24">
        <v>5.65</v>
      </c>
      <c r="G1317" s="26">
        <v>14.86</v>
      </c>
      <c r="H1317" s="26">
        <v>76.7</v>
      </c>
      <c r="I1317" s="24">
        <f t="shared" si="327"/>
        <v>1979.9583333332343</v>
      </c>
      <c r="J1317" s="15">
        <v>10.39</v>
      </c>
      <c r="K1317" s="24">
        <f t="shared" si="317"/>
        <v>441.96594524119945</v>
      </c>
      <c r="L1317" s="24">
        <f t="shared" si="318"/>
        <v>23.164263363754891</v>
      </c>
      <c r="M1317" s="23">
        <f t="shared" si="328"/>
        <v>96769.769032368931</v>
      </c>
      <c r="N1317" s="24">
        <f t="shared" si="319"/>
        <v>60.924062581486311</v>
      </c>
      <c r="O1317" s="23">
        <f t="shared" si="320"/>
        <v>13339.506195000022</v>
      </c>
      <c r="P1317" s="42">
        <f t="shared" si="314"/>
        <v>8.7452044046692929</v>
      </c>
      <c r="Q1317" s="25"/>
      <c r="R1317" s="41">
        <f t="shared" si="315"/>
        <v>10.717928631289345</v>
      </c>
      <c r="S1317" s="41"/>
      <c r="T1317" s="40">
        <f t="shared" si="316"/>
        <v>8.4055550379180347E-2</v>
      </c>
      <c r="U1317" s="15">
        <f t="shared" si="321"/>
        <v>0.98376644574528849</v>
      </c>
      <c r="V1317" s="15">
        <f t="shared" si="329"/>
        <v>8.7529675164066045</v>
      </c>
      <c r="W1317" s="13">
        <f t="shared" si="322"/>
        <v>0.11581447133810352</v>
      </c>
      <c r="X1317" s="13">
        <f t="shared" si="323"/>
        <v>7.3379812698553426E-2</v>
      </c>
      <c r="Y1317" s="13">
        <f t="shared" si="324"/>
        <v>4.2434658639550094E-2</v>
      </c>
      <c r="AB1317" s="39"/>
      <c r="AC1317" s="39"/>
    </row>
    <row r="1318" spans="1:29">
      <c r="A1318" s="60">
        <v>1980.01</v>
      </c>
      <c r="B1318" s="61">
        <f t="shared" si="325"/>
        <v>1980</v>
      </c>
      <c r="C1318" s="61">
        <v>1</v>
      </c>
      <c r="D1318" s="59">
        <f t="shared" si="326"/>
        <v>29221</v>
      </c>
      <c r="E1318" s="26">
        <v>110.9</v>
      </c>
      <c r="F1318" s="24">
        <v>5.7</v>
      </c>
      <c r="G1318" s="26">
        <v>15.003299999999999</v>
      </c>
      <c r="H1318" s="26">
        <v>77.8</v>
      </c>
      <c r="I1318" s="24">
        <f t="shared" si="327"/>
        <v>1980.0416666665676</v>
      </c>
      <c r="J1318" s="15">
        <v>10.8</v>
      </c>
      <c r="K1318" s="24">
        <f t="shared" si="317"/>
        <v>448.24696658097702</v>
      </c>
      <c r="L1318" s="24">
        <f t="shared" si="318"/>
        <v>23.038843187660671</v>
      </c>
      <c r="M1318" s="23">
        <f t="shared" si="328"/>
        <v>98565.386139794398</v>
      </c>
      <c r="N1318" s="24">
        <f t="shared" si="319"/>
        <v>60.641872982005147</v>
      </c>
      <c r="O1318" s="23">
        <f t="shared" si="320"/>
        <v>13334.590242300963</v>
      </c>
      <c r="P1318" s="42">
        <f t="shared" si="314"/>
        <v>8.850934180729114</v>
      </c>
      <c r="Q1318" s="25"/>
      <c r="R1318" s="41">
        <f t="shared" si="315"/>
        <v>10.854081878724756</v>
      </c>
      <c r="S1318" s="41"/>
      <c r="T1318" s="40">
        <f t="shared" si="316"/>
        <v>7.9834698453491837E-2</v>
      </c>
      <c r="U1318" s="15">
        <f t="shared" si="321"/>
        <v>0.91740152564398236</v>
      </c>
      <c r="V1318" s="15">
        <f t="shared" si="329"/>
        <v>8.4891281428550585</v>
      </c>
      <c r="W1318" s="13">
        <f t="shared" si="322"/>
        <v>0.11014020821413251</v>
      </c>
      <c r="X1318" s="13">
        <f t="shared" si="323"/>
        <v>7.3558380560686532E-2</v>
      </c>
      <c r="Y1318" s="13">
        <f t="shared" si="324"/>
        <v>3.6581827653445975E-2</v>
      </c>
      <c r="AB1318" s="39"/>
      <c r="AC1318" s="39"/>
    </row>
    <row r="1319" spans="1:29">
      <c r="A1319" s="60">
        <v>1980.02</v>
      </c>
      <c r="B1319" s="61">
        <f t="shared" si="325"/>
        <v>1980</v>
      </c>
      <c r="C1319" s="61">
        <v>2</v>
      </c>
      <c r="D1319" s="59">
        <f t="shared" si="326"/>
        <v>29252</v>
      </c>
      <c r="E1319" s="26">
        <v>115.3</v>
      </c>
      <c r="F1319" s="24">
        <v>5.75</v>
      </c>
      <c r="G1319" s="26">
        <v>15.146699999999999</v>
      </c>
      <c r="H1319" s="26">
        <v>78.900000000000006</v>
      </c>
      <c r="I1319" s="24">
        <f t="shared" si="327"/>
        <v>1980.1249999999009</v>
      </c>
      <c r="J1319" s="15">
        <v>12.41</v>
      </c>
      <c r="K1319" s="24">
        <f t="shared" si="317"/>
        <v>459.53406844106468</v>
      </c>
      <c r="L1319" s="24">
        <f t="shared" si="318"/>
        <v>22.916920152091254</v>
      </c>
      <c r="M1319" s="23">
        <f t="shared" si="328"/>
        <v>101467.25105030883</v>
      </c>
      <c r="N1319" s="24">
        <f t="shared" si="319"/>
        <v>60.367950342205319</v>
      </c>
      <c r="O1319" s="23">
        <f t="shared" si="320"/>
        <v>13329.523083119797</v>
      </c>
      <c r="P1319" s="42">
        <f t="shared" si="314"/>
        <v>9.0544760921925196</v>
      </c>
      <c r="Q1319" s="25"/>
      <c r="R1319" s="41">
        <f t="shared" si="315"/>
        <v>11.109252312727019</v>
      </c>
      <c r="S1319" s="41"/>
      <c r="T1319" s="40">
        <f t="shared" si="316"/>
        <v>6.2137165228765251E-2</v>
      </c>
      <c r="U1319" s="15">
        <f t="shared" si="321"/>
        <v>0.99125648533881872</v>
      </c>
      <c r="V1319" s="15">
        <f t="shared" si="329"/>
        <v>7.6793620117894337</v>
      </c>
      <c r="W1319" s="13">
        <f t="shared" si="322"/>
        <v>0.10357782711324837</v>
      </c>
      <c r="X1319" s="13">
        <f t="shared" si="323"/>
        <v>8.2715176581483529E-2</v>
      </c>
      <c r="Y1319" s="13">
        <f t="shared" si="324"/>
        <v>2.0862650531764837E-2</v>
      </c>
      <c r="AB1319" s="39"/>
      <c r="AC1319" s="39"/>
    </row>
    <row r="1320" spans="1:29">
      <c r="A1320" s="60">
        <v>1980.03</v>
      </c>
      <c r="B1320" s="61">
        <f t="shared" si="325"/>
        <v>1980</v>
      </c>
      <c r="C1320" s="61">
        <v>3</v>
      </c>
      <c r="D1320" s="59">
        <f t="shared" si="326"/>
        <v>29281</v>
      </c>
      <c r="E1320" s="26">
        <v>104.7</v>
      </c>
      <c r="F1320" s="24">
        <v>5.8</v>
      </c>
      <c r="G1320" s="26">
        <v>15.29</v>
      </c>
      <c r="H1320" s="26">
        <v>80.099999999999994</v>
      </c>
      <c r="I1320" s="24">
        <f t="shared" si="327"/>
        <v>1980.2083333332341</v>
      </c>
      <c r="J1320" s="15">
        <v>12.75</v>
      </c>
      <c r="K1320" s="24">
        <f t="shared" si="317"/>
        <v>411.03573033707875</v>
      </c>
      <c r="L1320" s="24">
        <f t="shared" si="318"/>
        <v>22.769887640449443</v>
      </c>
      <c r="M1320" s="23">
        <f t="shared" si="328"/>
        <v>91177.568056486882</v>
      </c>
      <c r="N1320" s="24">
        <f t="shared" si="319"/>
        <v>60.026134831460688</v>
      </c>
      <c r="O1320" s="23">
        <f t="shared" si="320"/>
        <v>13315.234150751523</v>
      </c>
      <c r="P1320" s="42">
        <f t="shared" si="314"/>
        <v>8.0811509007855005</v>
      </c>
      <c r="Q1320" s="25"/>
      <c r="R1320" s="41">
        <f t="shared" si="315"/>
        <v>9.9248356973564942</v>
      </c>
      <c r="S1320" s="41"/>
      <c r="T1320" s="40">
        <f t="shared" si="316"/>
        <v>7.3098972741579921E-2</v>
      </c>
      <c r="U1320" s="15">
        <f t="shared" si="321"/>
        <v>1.0862448859181546</v>
      </c>
      <c r="V1320" s="15">
        <f t="shared" si="329"/>
        <v>7.4981766873766658</v>
      </c>
      <c r="W1320" s="13">
        <f t="shared" si="322"/>
        <v>0.11781757133238657</v>
      </c>
      <c r="X1320" s="13">
        <f t="shared" si="323"/>
        <v>8.461038335075366E-2</v>
      </c>
      <c r="Y1320" s="13">
        <f t="shared" si="324"/>
        <v>3.3207187981632913E-2</v>
      </c>
      <c r="AB1320" s="39"/>
      <c r="AC1320" s="39"/>
    </row>
    <row r="1321" spans="1:29">
      <c r="A1321" s="60">
        <v>1980.04</v>
      </c>
      <c r="B1321" s="61">
        <f t="shared" si="325"/>
        <v>1980</v>
      </c>
      <c r="C1321" s="61">
        <v>4</v>
      </c>
      <c r="D1321" s="59">
        <f t="shared" si="326"/>
        <v>29312</v>
      </c>
      <c r="E1321" s="26">
        <v>103</v>
      </c>
      <c r="F1321" s="24">
        <v>5.8466699999999996</v>
      </c>
      <c r="G1321" s="26">
        <v>15.173299999999999</v>
      </c>
      <c r="H1321" s="26">
        <v>81</v>
      </c>
      <c r="I1321" s="24">
        <f t="shared" si="327"/>
        <v>1980.2916666665674</v>
      </c>
      <c r="J1321" s="15">
        <v>11.47</v>
      </c>
      <c r="K1321" s="24">
        <f t="shared" si="317"/>
        <v>399.86888888888893</v>
      </c>
      <c r="L1321" s="24">
        <f t="shared" si="318"/>
        <v>22.698072200000002</v>
      </c>
      <c r="M1321" s="23">
        <f t="shared" si="328"/>
        <v>89120.076541428294</v>
      </c>
      <c r="N1321" s="24">
        <f t="shared" si="319"/>
        <v>58.906122444444449</v>
      </c>
      <c r="O1321" s="23">
        <f t="shared" si="320"/>
        <v>13128.598615398581</v>
      </c>
      <c r="P1321" s="42">
        <f t="shared" si="314"/>
        <v>7.8440245047192176</v>
      </c>
      <c r="Q1321" s="25"/>
      <c r="R1321" s="41">
        <f t="shared" si="315"/>
        <v>9.6444480482973134</v>
      </c>
      <c r="S1321" s="41"/>
      <c r="T1321" s="40">
        <f t="shared" si="316"/>
        <v>9.0000669289211147E-2</v>
      </c>
      <c r="U1321" s="15">
        <f t="shared" si="321"/>
        <v>1.0899045574721604</v>
      </c>
      <c r="V1321" s="15">
        <f t="shared" si="329"/>
        <v>8.0543576794805904</v>
      </c>
      <c r="W1321" s="13">
        <f t="shared" si="322"/>
        <v>0.1204204269759126</v>
      </c>
      <c r="X1321" s="13">
        <f t="shared" si="323"/>
        <v>7.6057149488397258E-2</v>
      </c>
      <c r="Y1321" s="13">
        <f t="shared" si="324"/>
        <v>4.436327748751534E-2</v>
      </c>
      <c r="AB1321" s="39"/>
      <c r="AC1321" s="39"/>
    </row>
    <row r="1322" spans="1:29">
      <c r="A1322" s="60">
        <v>1980.05</v>
      </c>
      <c r="B1322" s="61">
        <f t="shared" si="325"/>
        <v>1980</v>
      </c>
      <c r="C1322" s="61">
        <v>5</v>
      </c>
      <c r="D1322" s="59">
        <f t="shared" si="326"/>
        <v>29342</v>
      </c>
      <c r="E1322" s="26">
        <v>107.7</v>
      </c>
      <c r="F1322" s="24">
        <v>5.8933299999999997</v>
      </c>
      <c r="G1322" s="26">
        <v>15.056699999999999</v>
      </c>
      <c r="H1322" s="26">
        <v>81.8</v>
      </c>
      <c r="I1322" s="24">
        <f t="shared" si="327"/>
        <v>1980.3749999999006</v>
      </c>
      <c r="J1322" s="15">
        <v>10.18</v>
      </c>
      <c r="K1322" s="24">
        <f t="shared" si="317"/>
        <v>414.02618581907097</v>
      </c>
      <c r="L1322" s="24">
        <f t="shared" si="318"/>
        <v>22.65545906845966</v>
      </c>
      <c r="M1322" s="23">
        <f t="shared" si="328"/>
        <v>92696.133876620021</v>
      </c>
      <c r="N1322" s="24">
        <f t="shared" si="319"/>
        <v>57.881783398533017</v>
      </c>
      <c r="O1322" s="23">
        <f t="shared" si="320"/>
        <v>12959.126081152319</v>
      </c>
      <c r="P1322" s="42">
        <f t="shared" si="314"/>
        <v>8.1042258071764959</v>
      </c>
      <c r="Q1322" s="25"/>
      <c r="R1322" s="41">
        <f t="shared" si="315"/>
        <v>9.9744124837086705</v>
      </c>
      <c r="S1322" s="41"/>
      <c r="T1322" s="40">
        <f t="shared" si="316"/>
        <v>9.9587051863871276E-2</v>
      </c>
      <c r="U1322" s="15">
        <f t="shared" si="321"/>
        <v>1.0338153104575889</v>
      </c>
      <c r="V1322" s="15">
        <f t="shared" si="329"/>
        <v>8.6926280260699276</v>
      </c>
      <c r="W1322" s="13">
        <f t="shared" si="322"/>
        <v>0.1199888262485882</v>
      </c>
      <c r="X1322" s="13">
        <f t="shared" si="323"/>
        <v>6.8623577027353555E-2</v>
      </c>
      <c r="Y1322" s="13">
        <f t="shared" si="324"/>
        <v>5.1365249221234643E-2</v>
      </c>
      <c r="AB1322" s="39"/>
      <c r="AC1322" s="39"/>
    </row>
    <row r="1323" spans="1:29">
      <c r="A1323" s="60">
        <v>1980.06</v>
      </c>
      <c r="B1323" s="61">
        <f t="shared" si="325"/>
        <v>1980</v>
      </c>
      <c r="C1323" s="61">
        <v>6</v>
      </c>
      <c r="D1323" s="59">
        <f t="shared" si="326"/>
        <v>29373</v>
      </c>
      <c r="E1323" s="26">
        <v>114.6</v>
      </c>
      <c r="F1323" s="24">
        <v>5.94</v>
      </c>
      <c r="G1323" s="26">
        <v>14.94</v>
      </c>
      <c r="H1323" s="26">
        <v>82.7</v>
      </c>
      <c r="I1323" s="24">
        <f t="shared" si="327"/>
        <v>1980.4583333332339</v>
      </c>
      <c r="J1323" s="15">
        <v>9.7799999999999994</v>
      </c>
      <c r="K1323" s="24">
        <f t="shared" si="317"/>
        <v>435.75714631197098</v>
      </c>
      <c r="L1323" s="24">
        <f t="shared" si="318"/>
        <v>22.586365175332531</v>
      </c>
      <c r="M1323" s="23">
        <f t="shared" si="328"/>
        <v>97982.872958015141</v>
      </c>
      <c r="N1323" s="24">
        <f t="shared" si="319"/>
        <v>56.808130592503019</v>
      </c>
      <c r="O1323" s="23">
        <f t="shared" si="320"/>
        <v>12773.683437982078</v>
      </c>
      <c r="P1323" s="42">
        <f t="shared" si="314"/>
        <v>8.5120779623067406</v>
      </c>
      <c r="Q1323" s="25"/>
      <c r="R1323" s="41">
        <f t="shared" si="315"/>
        <v>10.484904625773886</v>
      </c>
      <c r="S1323" s="41"/>
      <c r="T1323" s="40">
        <f t="shared" si="316"/>
        <v>9.8297418837549042E-2</v>
      </c>
      <c r="U1323" s="15">
        <f t="shared" si="321"/>
        <v>0.97896138321192905</v>
      </c>
      <c r="V1323" s="15">
        <f t="shared" si="329"/>
        <v>8.8887736978445044</v>
      </c>
      <c r="W1323" s="13">
        <f t="shared" si="322"/>
        <v>0.11667441295748815</v>
      </c>
      <c r="X1323" s="13">
        <f t="shared" si="323"/>
        <v>6.8408284515380169E-2</v>
      </c>
      <c r="Y1323" s="13">
        <f t="shared" si="324"/>
        <v>4.8266128442107981E-2</v>
      </c>
      <c r="AB1323" s="39"/>
      <c r="AC1323" s="39"/>
    </row>
    <row r="1324" spans="1:29">
      <c r="A1324" s="60">
        <v>1980.07</v>
      </c>
      <c r="B1324" s="61">
        <f t="shared" si="325"/>
        <v>1980</v>
      </c>
      <c r="C1324" s="61">
        <v>7</v>
      </c>
      <c r="D1324" s="59">
        <f t="shared" si="326"/>
        <v>29403</v>
      </c>
      <c r="E1324" s="26">
        <v>119.8</v>
      </c>
      <c r="F1324" s="24">
        <v>5.9833299999999996</v>
      </c>
      <c r="G1324" s="26">
        <v>14.84</v>
      </c>
      <c r="H1324" s="26">
        <v>82.7</v>
      </c>
      <c r="I1324" s="24">
        <f t="shared" si="327"/>
        <v>1980.5416666665672</v>
      </c>
      <c r="J1324" s="15">
        <v>10.25</v>
      </c>
      <c r="K1324" s="24">
        <f t="shared" si="317"/>
        <v>455.52972188633618</v>
      </c>
      <c r="L1324" s="24">
        <f t="shared" si="318"/>
        <v>22.751123963724304</v>
      </c>
      <c r="M1324" s="23">
        <f t="shared" si="328"/>
        <v>102855.17890321296</v>
      </c>
      <c r="N1324" s="24">
        <f t="shared" si="319"/>
        <v>56.427888754534465</v>
      </c>
      <c r="O1324" s="23">
        <f t="shared" si="320"/>
        <v>12740.99211121603</v>
      </c>
      <c r="P1324" s="42">
        <f t="shared" si="314"/>
        <v>8.8808655272958426</v>
      </c>
      <c r="Q1324" s="25"/>
      <c r="R1324" s="41">
        <f t="shared" si="315"/>
        <v>10.946930734313661</v>
      </c>
      <c r="S1324" s="41"/>
      <c r="T1324" s="40">
        <f t="shared" si="316"/>
        <v>8.8164511549686436E-2</v>
      </c>
      <c r="U1324" s="15">
        <f t="shared" si="321"/>
        <v>0.95756531230729502</v>
      </c>
      <c r="V1324" s="15">
        <f t="shared" si="329"/>
        <v>8.7017661942996689</v>
      </c>
      <c r="W1324" s="13">
        <f t="shared" si="322"/>
        <v>0.11103166742807891</v>
      </c>
      <c r="X1324" s="13">
        <f t="shared" si="323"/>
        <v>7.1096320450743322E-2</v>
      </c>
      <c r="Y1324" s="13">
        <f t="shared" si="324"/>
        <v>3.9935346977335584E-2</v>
      </c>
      <c r="AB1324" s="39"/>
      <c r="AC1324" s="39"/>
    </row>
    <row r="1325" spans="1:29">
      <c r="A1325" s="60">
        <v>1980.08</v>
      </c>
      <c r="B1325" s="61">
        <f t="shared" si="325"/>
        <v>1980</v>
      </c>
      <c r="C1325" s="61">
        <v>8</v>
      </c>
      <c r="D1325" s="59">
        <f t="shared" si="326"/>
        <v>29434</v>
      </c>
      <c r="E1325" s="26">
        <v>123.5</v>
      </c>
      <c r="F1325" s="24">
        <v>6.0266700000000002</v>
      </c>
      <c r="G1325" s="26">
        <v>14.74</v>
      </c>
      <c r="H1325" s="26">
        <v>83.3</v>
      </c>
      <c r="I1325" s="24">
        <f t="shared" si="327"/>
        <v>1980.6249999999004</v>
      </c>
      <c r="J1325" s="15">
        <v>11.1</v>
      </c>
      <c r="K1325" s="24">
        <f t="shared" si="317"/>
        <v>466.21620648259312</v>
      </c>
      <c r="L1325" s="24">
        <f t="shared" si="318"/>
        <v>22.750860122448984</v>
      </c>
      <c r="M1325" s="23">
        <f t="shared" si="328"/>
        <v>105696.18767129812</v>
      </c>
      <c r="N1325" s="24">
        <f t="shared" si="319"/>
        <v>55.643942376950783</v>
      </c>
      <c r="O1325" s="23">
        <f t="shared" si="320"/>
        <v>12615.075354452907</v>
      </c>
      <c r="P1325" s="42">
        <f t="shared" si="314"/>
        <v>9.0710059816183826</v>
      </c>
      <c r="Q1325" s="25"/>
      <c r="R1325" s="41">
        <f t="shared" si="315"/>
        <v>11.188545257817422</v>
      </c>
      <c r="S1325" s="41"/>
      <c r="T1325" s="40">
        <f t="shared" si="316"/>
        <v>7.8083837878665949E-2</v>
      </c>
      <c r="U1325" s="15">
        <f t="shared" si="321"/>
        <v>0.98506715229684649</v>
      </c>
      <c r="V1325" s="15">
        <f t="shared" si="329"/>
        <v>8.2724913881024982</v>
      </c>
      <c r="W1325" s="13">
        <f t="shared" si="322"/>
        <v>9.796918599017701E-2</v>
      </c>
      <c r="X1325" s="13">
        <f t="shared" si="323"/>
        <v>7.4303867471424034E-2</v>
      </c>
      <c r="Y1325" s="13">
        <f t="shared" si="324"/>
        <v>2.3665318518752976E-2</v>
      </c>
      <c r="AB1325" s="39"/>
      <c r="AC1325" s="39"/>
    </row>
    <row r="1326" spans="1:29">
      <c r="A1326" s="60">
        <v>1980.09</v>
      </c>
      <c r="B1326" s="61">
        <f t="shared" si="325"/>
        <v>1980</v>
      </c>
      <c r="C1326" s="61">
        <v>9</v>
      </c>
      <c r="D1326" s="59">
        <f t="shared" si="326"/>
        <v>29465</v>
      </c>
      <c r="E1326" s="26">
        <v>126.5</v>
      </c>
      <c r="F1326" s="24">
        <v>6.07</v>
      </c>
      <c r="G1326" s="26">
        <v>14.64</v>
      </c>
      <c r="H1326" s="26">
        <v>84</v>
      </c>
      <c r="I1326" s="24">
        <f t="shared" si="327"/>
        <v>1980.7083333332337</v>
      </c>
      <c r="J1326" s="15">
        <v>11.51</v>
      </c>
      <c r="K1326" s="24">
        <f t="shared" si="317"/>
        <v>473.56178571428575</v>
      </c>
      <c r="L1326" s="24">
        <f t="shared" si="318"/>
        <v>22.723478571428576</v>
      </c>
      <c r="M1326" s="23">
        <f t="shared" si="328"/>
        <v>107790.81343094491</v>
      </c>
      <c r="N1326" s="24">
        <f t="shared" si="319"/>
        <v>54.805885714285715</v>
      </c>
      <c r="O1326" s="23">
        <f t="shared" si="320"/>
        <v>12474.762914063505</v>
      </c>
      <c r="P1326" s="42">
        <f t="shared" si="314"/>
        <v>9.1960401317432421</v>
      </c>
      <c r="Q1326" s="25"/>
      <c r="R1326" s="41">
        <f t="shared" si="315"/>
        <v>11.34981272630492</v>
      </c>
      <c r="S1326" s="41"/>
      <c r="T1326" s="40">
        <f t="shared" si="316"/>
        <v>7.2835959625503127E-2</v>
      </c>
      <c r="U1326" s="15">
        <f t="shared" si="321"/>
        <v>0.99557219879022962</v>
      </c>
      <c r="V1326" s="15">
        <f t="shared" si="329"/>
        <v>8.0810515379609953</v>
      </c>
      <c r="W1326" s="13">
        <f t="shared" si="322"/>
        <v>9.0057723227128239E-2</v>
      </c>
      <c r="X1326" s="13">
        <f t="shared" si="323"/>
        <v>7.5720136129266313E-2</v>
      </c>
      <c r="Y1326" s="13">
        <f t="shared" si="324"/>
        <v>1.4337587097861926E-2</v>
      </c>
      <c r="AB1326" s="39"/>
      <c r="AC1326" s="39"/>
    </row>
    <row r="1327" spans="1:29">
      <c r="A1327" s="60">
        <v>1980.1</v>
      </c>
      <c r="B1327" s="61">
        <f t="shared" si="325"/>
        <v>1980</v>
      </c>
      <c r="C1327" s="61">
        <v>10</v>
      </c>
      <c r="D1327" s="59">
        <f t="shared" si="326"/>
        <v>29495</v>
      </c>
      <c r="E1327" s="26">
        <v>130.19999999999999</v>
      </c>
      <c r="F1327" s="24">
        <v>6.1</v>
      </c>
      <c r="G1327" s="26">
        <v>14.7</v>
      </c>
      <c r="H1327" s="26">
        <v>84.8</v>
      </c>
      <c r="I1327" s="24">
        <f t="shared" si="327"/>
        <v>1980.7916666665669</v>
      </c>
      <c r="J1327" s="15">
        <v>11.75</v>
      </c>
      <c r="K1327" s="24">
        <f t="shared" si="317"/>
        <v>482.81476415094346</v>
      </c>
      <c r="L1327" s="24">
        <f t="shared" si="318"/>
        <v>22.62035377358491</v>
      </c>
      <c r="M1327" s="23">
        <f t="shared" si="328"/>
        <v>110326.01574176482</v>
      </c>
      <c r="N1327" s="24">
        <f t="shared" si="319"/>
        <v>54.511344339622639</v>
      </c>
      <c r="O1327" s="23">
        <f t="shared" si="320"/>
        <v>12456.163067618607</v>
      </c>
      <c r="P1327" s="42">
        <f t="shared" si="314"/>
        <v>9.3578410467571125</v>
      </c>
      <c r="Q1327" s="25"/>
      <c r="R1327" s="41">
        <f t="shared" si="315"/>
        <v>11.556163110889685</v>
      </c>
      <c r="S1327" s="41"/>
      <c r="T1327" s="40">
        <f t="shared" si="316"/>
        <v>6.9029592685767777E-2</v>
      </c>
      <c r="U1327" s="15">
        <f t="shared" si="321"/>
        <v>0.9574436158599442</v>
      </c>
      <c r="V1327" s="15">
        <f t="shared" si="329"/>
        <v>7.9693714722587217</v>
      </c>
      <c r="W1327" s="13">
        <f t="shared" si="322"/>
        <v>8.4332377145880821E-2</v>
      </c>
      <c r="X1327" s="13">
        <f t="shared" si="323"/>
        <v>7.8563898778369445E-2</v>
      </c>
      <c r="Y1327" s="13">
        <f t="shared" si="324"/>
        <v>5.768478367511376E-3</v>
      </c>
      <c r="AB1327" s="39"/>
      <c r="AC1327" s="39"/>
    </row>
    <row r="1328" spans="1:29">
      <c r="A1328" s="60">
        <v>1980.11</v>
      </c>
      <c r="B1328" s="61">
        <f t="shared" si="325"/>
        <v>1980</v>
      </c>
      <c r="C1328" s="61">
        <v>11</v>
      </c>
      <c r="D1328" s="59">
        <f t="shared" si="326"/>
        <v>29526</v>
      </c>
      <c r="E1328" s="26">
        <v>135.69999999999999</v>
      </c>
      <c r="F1328" s="24">
        <v>6.13</v>
      </c>
      <c r="G1328" s="26">
        <v>14.76</v>
      </c>
      <c r="H1328" s="26">
        <v>85.5</v>
      </c>
      <c r="I1328" s="24">
        <f t="shared" si="327"/>
        <v>1980.8749999999002</v>
      </c>
      <c r="J1328" s="15">
        <v>12.68</v>
      </c>
      <c r="K1328" s="24">
        <f t="shared" si="317"/>
        <v>499.09031578947372</v>
      </c>
      <c r="L1328" s="24">
        <f t="shared" si="318"/>
        <v>22.545494736842105</v>
      </c>
      <c r="M1328" s="23">
        <f t="shared" si="328"/>
        <v>114474.38995398294</v>
      </c>
      <c r="N1328" s="24">
        <f t="shared" si="319"/>
        <v>54.285726315789475</v>
      </c>
      <c r="O1328" s="23">
        <f t="shared" si="320"/>
        <v>12451.304316291733</v>
      </c>
      <c r="P1328" s="42">
        <f t="shared" si="314"/>
        <v>9.6540436632333915</v>
      </c>
      <c r="Q1328" s="25"/>
      <c r="R1328" s="41">
        <f t="shared" si="315"/>
        <v>11.927567744896828</v>
      </c>
      <c r="S1328" s="41"/>
      <c r="T1328" s="40">
        <f t="shared" si="316"/>
        <v>5.6791837574995618E-2</v>
      </c>
      <c r="U1328" s="15">
        <f t="shared" si="321"/>
        <v>1.0016172099037945</v>
      </c>
      <c r="V1328" s="15">
        <f t="shared" si="329"/>
        <v>7.567754169677011</v>
      </c>
      <c r="W1328" s="13">
        <f t="shared" si="322"/>
        <v>8.3277664823952824E-2</v>
      </c>
      <c r="X1328" s="13">
        <f t="shared" si="323"/>
        <v>8.7060991725470327E-2</v>
      </c>
      <c r="Y1328" s="13">
        <f t="shared" si="324"/>
        <v>-3.7833269015175031E-3</v>
      </c>
      <c r="AB1328" s="39"/>
      <c r="AC1328" s="39"/>
    </row>
    <row r="1329" spans="1:29">
      <c r="A1329" s="60">
        <v>1980.12</v>
      </c>
      <c r="B1329" s="61">
        <f t="shared" si="325"/>
        <v>1980</v>
      </c>
      <c r="C1329" s="61">
        <v>12</v>
      </c>
      <c r="D1329" s="59">
        <f t="shared" si="326"/>
        <v>29556</v>
      </c>
      <c r="E1329" s="26">
        <v>133.5</v>
      </c>
      <c r="F1329" s="24">
        <v>6.16</v>
      </c>
      <c r="G1329" s="26">
        <v>14.82</v>
      </c>
      <c r="H1329" s="26">
        <v>86.3</v>
      </c>
      <c r="I1329" s="24">
        <f t="shared" si="327"/>
        <v>1980.9583333332334</v>
      </c>
      <c r="J1329" s="15">
        <v>12.84</v>
      </c>
      <c r="K1329" s="24">
        <f t="shared" si="317"/>
        <v>486.44739281575903</v>
      </c>
      <c r="L1329" s="24">
        <f t="shared" si="318"/>
        <v>22.44581228273465</v>
      </c>
      <c r="M1329" s="23">
        <f t="shared" si="328"/>
        <v>112003.55792225627</v>
      </c>
      <c r="N1329" s="24">
        <f t="shared" si="319"/>
        <v>54.00112630359213</v>
      </c>
      <c r="O1329" s="23">
        <f t="shared" si="320"/>
        <v>12433.653396313393</v>
      </c>
      <c r="P1329" s="42">
        <f t="shared" si="314"/>
        <v>9.3899020849217401</v>
      </c>
      <c r="Q1329" s="25"/>
      <c r="R1329" s="41">
        <f t="shared" si="315"/>
        <v>11.608006971345482</v>
      </c>
      <c r="S1329" s="41"/>
      <c r="T1329" s="40">
        <f t="shared" si="316"/>
        <v>5.8567531084092489E-2</v>
      </c>
      <c r="U1329" s="15">
        <f t="shared" si="321"/>
        <v>1.0259640818205924</v>
      </c>
      <c r="V1329" s="15">
        <f t="shared" si="329"/>
        <v>7.5097263710922251</v>
      </c>
      <c r="W1329" s="13">
        <f t="shared" si="322"/>
        <v>9.0525660954746456E-2</v>
      </c>
      <c r="X1329" s="13">
        <f t="shared" si="323"/>
        <v>9.091647924203361E-2</v>
      </c>
      <c r="Y1329" s="13">
        <f t="shared" si="324"/>
        <v>-3.9081828728715351E-4</v>
      </c>
      <c r="AB1329" s="39"/>
      <c r="AC1329" s="39"/>
    </row>
    <row r="1330" spans="1:29">
      <c r="A1330" s="60">
        <v>1981.01</v>
      </c>
      <c r="B1330" s="61">
        <f t="shared" si="325"/>
        <v>1981</v>
      </c>
      <c r="C1330" s="61">
        <v>1</v>
      </c>
      <c r="D1330" s="59">
        <f t="shared" si="326"/>
        <v>29587</v>
      </c>
      <c r="E1330" s="26">
        <v>133</v>
      </c>
      <c r="F1330" s="24">
        <v>6.2</v>
      </c>
      <c r="G1330" s="26">
        <v>14.74</v>
      </c>
      <c r="H1330" s="26">
        <v>87</v>
      </c>
      <c r="I1330" s="24">
        <f t="shared" si="327"/>
        <v>1981.0416666665667</v>
      </c>
      <c r="J1330" s="15">
        <v>12.57</v>
      </c>
      <c r="K1330" s="24">
        <f t="shared" si="317"/>
        <v>480.72620689655179</v>
      </c>
      <c r="L1330" s="24">
        <f t="shared" si="318"/>
        <v>22.40979310344828</v>
      </c>
      <c r="M1330" s="23">
        <f t="shared" si="328"/>
        <v>111116.25032941771</v>
      </c>
      <c r="N1330" s="24">
        <f t="shared" si="319"/>
        <v>53.277475862068968</v>
      </c>
      <c r="O1330" s="23">
        <f t="shared" si="320"/>
        <v>12314.688194403136</v>
      </c>
      <c r="P1330" s="42">
        <f t="shared" si="314"/>
        <v>9.2594045308779531</v>
      </c>
      <c r="Q1330" s="25"/>
      <c r="R1330" s="41">
        <f t="shared" si="315"/>
        <v>11.454209284131174</v>
      </c>
      <c r="S1330" s="41"/>
      <c r="T1330" s="40">
        <f t="shared" si="316"/>
        <v>6.3641666217788884E-2</v>
      </c>
      <c r="U1330" s="15">
        <f t="shared" si="321"/>
        <v>0.97626896793785978</v>
      </c>
      <c r="V1330" s="15">
        <f t="shared" si="329"/>
        <v>7.6427176053549823</v>
      </c>
      <c r="W1330" s="13">
        <f t="shared" si="322"/>
        <v>8.9993765283575167E-2</v>
      </c>
      <c r="X1330" s="13">
        <f t="shared" si="323"/>
        <v>8.9011131540330801E-2</v>
      </c>
      <c r="Y1330" s="13">
        <f t="shared" si="324"/>
        <v>9.8263374324436548E-4</v>
      </c>
      <c r="AB1330" s="39"/>
      <c r="AC1330" s="39"/>
    </row>
    <row r="1331" spans="1:29">
      <c r="A1331" s="60">
        <v>1981.02</v>
      </c>
      <c r="B1331" s="61">
        <f t="shared" si="325"/>
        <v>1981</v>
      </c>
      <c r="C1331" s="61">
        <v>2</v>
      </c>
      <c r="D1331" s="59">
        <f t="shared" si="326"/>
        <v>29618</v>
      </c>
      <c r="E1331" s="26">
        <v>128.4</v>
      </c>
      <c r="F1331" s="24">
        <v>6.24</v>
      </c>
      <c r="G1331" s="26">
        <v>14.66</v>
      </c>
      <c r="H1331" s="26">
        <v>87.9</v>
      </c>
      <c r="I1331" s="24">
        <f t="shared" si="327"/>
        <v>1981.1249999999</v>
      </c>
      <c r="J1331" s="15">
        <v>13.19</v>
      </c>
      <c r="K1331" s="24">
        <f t="shared" si="317"/>
        <v>459.34771331058022</v>
      </c>
      <c r="L1331" s="24">
        <f t="shared" si="318"/>
        <v>22.323440273037544</v>
      </c>
      <c r="M1331" s="23">
        <f t="shared" si="328"/>
        <v>106604.76347393759</v>
      </c>
      <c r="N1331" s="24">
        <f t="shared" si="319"/>
        <v>52.445774744027304</v>
      </c>
      <c r="O1331" s="23">
        <f t="shared" si="320"/>
        <v>12171.540751775117</v>
      </c>
      <c r="P1331" s="42">
        <f t="shared" si="314"/>
        <v>8.8298993538313066</v>
      </c>
      <c r="Q1331" s="25"/>
      <c r="R1331" s="41">
        <f t="shared" si="315"/>
        <v>10.932069150005734</v>
      </c>
      <c r="S1331" s="41"/>
      <c r="T1331" s="40">
        <f t="shared" si="316"/>
        <v>6.3536793244894585E-2</v>
      </c>
      <c r="U1331" s="15">
        <f t="shared" si="321"/>
        <v>1.0148642333079452</v>
      </c>
      <c r="V1331" s="15">
        <f t="shared" si="329"/>
        <v>7.3849519739178211</v>
      </c>
      <c r="W1331" s="13">
        <f t="shared" si="322"/>
        <v>0.10644224411334346</v>
      </c>
      <c r="X1331" s="13">
        <f t="shared" si="323"/>
        <v>9.5104882039439342E-2</v>
      </c>
      <c r="Y1331" s="13">
        <f t="shared" si="324"/>
        <v>1.1337362073904123E-2</v>
      </c>
      <c r="AB1331" s="39"/>
      <c r="AC1331" s="39"/>
    </row>
    <row r="1332" spans="1:29">
      <c r="A1332" s="60">
        <v>1981.03</v>
      </c>
      <c r="B1332" s="61">
        <f t="shared" si="325"/>
        <v>1981</v>
      </c>
      <c r="C1332" s="61">
        <v>3</v>
      </c>
      <c r="D1332" s="59">
        <f t="shared" si="326"/>
        <v>29646</v>
      </c>
      <c r="E1332" s="26">
        <v>133.19999999999999</v>
      </c>
      <c r="F1332" s="24">
        <v>6.28</v>
      </c>
      <c r="G1332" s="26">
        <v>14.58</v>
      </c>
      <c r="H1332" s="26">
        <v>88.5</v>
      </c>
      <c r="I1332" s="24">
        <f t="shared" si="327"/>
        <v>1981.2083333332332</v>
      </c>
      <c r="J1332" s="15">
        <v>13.12</v>
      </c>
      <c r="K1332" s="24">
        <f t="shared" si="317"/>
        <v>473.28894915254239</v>
      </c>
      <c r="L1332" s="24">
        <f t="shared" si="318"/>
        <v>22.314223728813563</v>
      </c>
      <c r="M1332" s="23">
        <f t="shared" si="328"/>
        <v>110271.78008441124</v>
      </c>
      <c r="N1332" s="24">
        <f t="shared" si="319"/>
        <v>51.805952542372893</v>
      </c>
      <c r="O1332" s="23">
        <f t="shared" si="320"/>
        <v>12070.289441672043</v>
      </c>
      <c r="P1332" s="42">
        <f t="shared" si="314"/>
        <v>9.0810968838546273</v>
      </c>
      <c r="Q1332" s="25"/>
      <c r="R1332" s="41">
        <f t="shared" si="315"/>
        <v>11.251403769600719</v>
      </c>
      <c r="S1332" s="41"/>
      <c r="T1332" s="40">
        <f t="shared" si="316"/>
        <v>6.1569473498460245E-2</v>
      </c>
      <c r="U1332" s="15">
        <f t="shared" si="321"/>
        <v>0.98062124254747773</v>
      </c>
      <c r="V1332" s="15">
        <f t="shared" si="329"/>
        <v>7.4439119374462681</v>
      </c>
      <c r="W1332" s="13">
        <f t="shared" si="322"/>
        <v>0.10585474086018953</v>
      </c>
      <c r="X1332" s="13">
        <f t="shared" si="323"/>
        <v>9.2847830304423562E-2</v>
      </c>
      <c r="Y1332" s="13">
        <f t="shared" si="324"/>
        <v>1.3006910555765971E-2</v>
      </c>
      <c r="AB1332" s="39"/>
      <c r="AC1332" s="39"/>
    </row>
    <row r="1333" spans="1:29">
      <c r="A1333" s="60">
        <v>1981.04</v>
      </c>
      <c r="B1333" s="61">
        <f t="shared" si="325"/>
        <v>1981</v>
      </c>
      <c r="C1333" s="61">
        <v>4</v>
      </c>
      <c r="D1333" s="59">
        <f t="shared" si="326"/>
        <v>29677</v>
      </c>
      <c r="E1333" s="26">
        <v>134.4</v>
      </c>
      <c r="F1333" s="24">
        <v>6.3166700000000002</v>
      </c>
      <c r="G1333" s="26">
        <v>14.7233</v>
      </c>
      <c r="H1333" s="26">
        <v>89.1</v>
      </c>
      <c r="I1333" s="24">
        <f t="shared" si="327"/>
        <v>1981.2916666665665</v>
      </c>
      <c r="J1333" s="15">
        <v>13.68</v>
      </c>
      <c r="K1333" s="24">
        <f t="shared" si="317"/>
        <v>474.33696969696979</v>
      </c>
      <c r="L1333" s="24">
        <f t="shared" si="318"/>
        <v>22.293378767676774</v>
      </c>
      <c r="M1333" s="23">
        <f t="shared" si="328"/>
        <v>110948.8040707944</v>
      </c>
      <c r="N1333" s="24">
        <f t="shared" si="319"/>
        <v>51.962838585858599</v>
      </c>
      <c r="O1333" s="23">
        <f t="shared" si="320"/>
        <v>12154.259873329816</v>
      </c>
      <c r="P1333" s="42">
        <f t="shared" si="314"/>
        <v>9.085561230788743</v>
      </c>
      <c r="Q1333" s="25"/>
      <c r="R1333" s="41">
        <f t="shared" si="315"/>
        <v>11.265311096462007</v>
      </c>
      <c r="S1333" s="41"/>
      <c r="T1333" s="40">
        <f t="shared" si="316"/>
        <v>5.6376661531375466E-2</v>
      </c>
      <c r="U1333" s="15">
        <f t="shared" si="321"/>
        <v>0.98903129537480927</v>
      </c>
      <c r="V1333" s="15">
        <f t="shared" si="329"/>
        <v>7.2505022262161809</v>
      </c>
      <c r="W1333" s="13">
        <f t="shared" si="322"/>
        <v>0.1074859855654795</v>
      </c>
      <c r="X1333" s="13">
        <f t="shared" si="323"/>
        <v>9.6823295677372689E-2</v>
      </c>
      <c r="Y1333" s="13">
        <f t="shared" si="324"/>
        <v>1.0662689888106813E-2</v>
      </c>
      <c r="AB1333" s="39"/>
      <c r="AC1333" s="39"/>
    </row>
    <row r="1334" spans="1:29">
      <c r="A1334" s="60">
        <v>1981.05</v>
      </c>
      <c r="B1334" s="61">
        <f t="shared" si="325"/>
        <v>1981</v>
      </c>
      <c r="C1334" s="61">
        <v>5</v>
      </c>
      <c r="D1334" s="59">
        <f t="shared" si="326"/>
        <v>29707</v>
      </c>
      <c r="E1334" s="26">
        <v>131.69999999999999</v>
      </c>
      <c r="F1334" s="24">
        <v>6.3533299999999997</v>
      </c>
      <c r="G1334" s="26">
        <v>14.8667</v>
      </c>
      <c r="H1334" s="26">
        <v>89.8</v>
      </c>
      <c r="I1334" s="24">
        <f t="shared" si="327"/>
        <v>1981.3749999998997</v>
      </c>
      <c r="J1334" s="15">
        <v>14.1</v>
      </c>
      <c r="K1334" s="24">
        <f t="shared" si="317"/>
        <v>461.1846547884187</v>
      </c>
      <c r="L1334" s="24">
        <f t="shared" si="318"/>
        <v>22.247974964365259</v>
      </c>
      <c r="M1334" s="23">
        <f t="shared" si="328"/>
        <v>108306.09469186363</v>
      </c>
      <c r="N1334" s="24">
        <f t="shared" si="319"/>
        <v>52.059938552338537</v>
      </c>
      <c r="O1334" s="23">
        <f t="shared" si="320"/>
        <v>12225.924206192325</v>
      </c>
      <c r="P1334" s="42">
        <f t="shared" si="314"/>
        <v>8.8184834665480665</v>
      </c>
      <c r="Q1334" s="25"/>
      <c r="R1334" s="41">
        <f t="shared" si="315"/>
        <v>10.943243788709783</v>
      </c>
      <c r="S1334" s="41"/>
      <c r="T1334" s="40">
        <f t="shared" si="316"/>
        <v>5.5818882846930151E-2</v>
      </c>
      <c r="U1334" s="15">
        <f t="shared" si="321"/>
        <v>1.046130210601641</v>
      </c>
      <c r="V1334" s="15">
        <f t="shared" si="329"/>
        <v>7.1150751509365948</v>
      </c>
      <c r="W1334" s="13">
        <f t="shared" si="322"/>
        <v>0.10963271450133116</v>
      </c>
      <c r="X1334" s="13">
        <f t="shared" si="323"/>
        <v>9.9079237728755709E-2</v>
      </c>
      <c r="Y1334" s="13">
        <f t="shared" si="324"/>
        <v>1.0553476772575454E-2</v>
      </c>
      <c r="AB1334" s="39"/>
      <c r="AC1334" s="39"/>
    </row>
    <row r="1335" spans="1:29">
      <c r="A1335" s="60">
        <v>1981.06</v>
      </c>
      <c r="B1335" s="61">
        <f t="shared" si="325"/>
        <v>1981</v>
      </c>
      <c r="C1335" s="61">
        <v>6</v>
      </c>
      <c r="D1335" s="59">
        <f t="shared" si="326"/>
        <v>29738</v>
      </c>
      <c r="E1335" s="26">
        <v>132.30000000000001</v>
      </c>
      <c r="F1335" s="24">
        <v>6.39</v>
      </c>
      <c r="G1335" s="26">
        <v>15.01</v>
      </c>
      <c r="H1335" s="26">
        <v>90.6</v>
      </c>
      <c r="I1335" s="24">
        <f t="shared" si="327"/>
        <v>1981.458333333233</v>
      </c>
      <c r="J1335" s="15">
        <v>13.47</v>
      </c>
      <c r="K1335" s="24">
        <f t="shared" si="317"/>
        <v>459.19490066225183</v>
      </c>
      <c r="L1335" s="24">
        <f t="shared" si="318"/>
        <v>22.178801324503315</v>
      </c>
      <c r="M1335" s="23">
        <f t="shared" si="328"/>
        <v>108272.85951745782</v>
      </c>
      <c r="N1335" s="24">
        <f t="shared" si="319"/>
        <v>52.097622516556299</v>
      </c>
      <c r="O1335" s="23">
        <f t="shared" si="320"/>
        <v>12284.018302018454</v>
      </c>
      <c r="P1335" s="42">
        <f t="shared" si="314"/>
        <v>8.7653407443049289</v>
      </c>
      <c r="Q1335" s="25"/>
      <c r="R1335" s="41">
        <f t="shared" si="315"/>
        <v>10.886260091011925</v>
      </c>
      <c r="S1335" s="41"/>
      <c r="T1335" s="40">
        <f t="shared" si="316"/>
        <v>6.2963789588328739E-2</v>
      </c>
      <c r="U1335" s="15">
        <f t="shared" si="321"/>
        <v>0.96838210101872668</v>
      </c>
      <c r="V1335" s="15">
        <f t="shared" si="329"/>
        <v>7.3775706063510276</v>
      </c>
      <c r="W1335" s="13">
        <f t="shared" si="322"/>
        <v>0.10972456257581209</v>
      </c>
      <c r="X1335" s="13">
        <f t="shared" si="323"/>
        <v>9.3964005375105408E-2</v>
      </c>
      <c r="Y1335" s="13">
        <f t="shared" si="324"/>
        <v>1.5760557200706682E-2</v>
      </c>
      <c r="AB1335" s="39"/>
      <c r="AC1335" s="39"/>
    </row>
    <row r="1336" spans="1:29">
      <c r="A1336" s="60">
        <v>1981.07</v>
      </c>
      <c r="B1336" s="61">
        <f t="shared" si="325"/>
        <v>1981</v>
      </c>
      <c r="C1336" s="61">
        <v>7</v>
      </c>
      <c r="D1336" s="59">
        <f t="shared" si="326"/>
        <v>29768</v>
      </c>
      <c r="E1336" s="26">
        <v>129.1</v>
      </c>
      <c r="F1336" s="24">
        <v>6.4333299999999998</v>
      </c>
      <c r="G1336" s="26">
        <v>15.0967</v>
      </c>
      <c r="H1336" s="26">
        <v>91.6</v>
      </c>
      <c r="I1336" s="24">
        <f t="shared" si="327"/>
        <v>1981.5416666665662</v>
      </c>
      <c r="J1336" s="15">
        <v>14.28</v>
      </c>
      <c r="K1336" s="24">
        <f t="shared" si="317"/>
        <v>443.19635371179044</v>
      </c>
      <c r="L1336" s="24">
        <f t="shared" si="318"/>
        <v>22.085425237991267</v>
      </c>
      <c r="M1336" s="23">
        <f t="shared" si="328"/>
        <v>104934.54410449209</v>
      </c>
      <c r="N1336" s="24">
        <f t="shared" si="319"/>
        <v>51.826509628820972</v>
      </c>
      <c r="O1336" s="23">
        <f t="shared" si="320"/>
        <v>12270.839132318248</v>
      </c>
      <c r="P1336" s="42">
        <f t="shared" si="314"/>
        <v>8.4453194678755121</v>
      </c>
      <c r="Q1336" s="25"/>
      <c r="R1336" s="41">
        <f t="shared" si="315"/>
        <v>10.498717805693904</v>
      </c>
      <c r="S1336" s="41"/>
      <c r="T1336" s="40">
        <f t="shared" si="316"/>
        <v>6.0110156642069007E-2</v>
      </c>
      <c r="U1336" s="15">
        <f t="shared" si="321"/>
        <v>0.97785626317232477</v>
      </c>
      <c r="V1336" s="15">
        <f t="shared" si="329"/>
        <v>7.0663127027490633</v>
      </c>
      <c r="W1336" s="13">
        <f t="shared" si="322"/>
        <v>0.11390857539913224</v>
      </c>
      <c r="X1336" s="13">
        <f t="shared" si="323"/>
        <v>9.9357671032505923E-2</v>
      </c>
      <c r="Y1336" s="13">
        <f t="shared" si="324"/>
        <v>1.4550904366626316E-2</v>
      </c>
      <c r="AB1336" s="39"/>
      <c r="AC1336" s="39"/>
    </row>
    <row r="1337" spans="1:29">
      <c r="A1337" s="60">
        <v>1981.08</v>
      </c>
      <c r="B1337" s="61">
        <f t="shared" si="325"/>
        <v>1981</v>
      </c>
      <c r="C1337" s="61">
        <v>8</v>
      </c>
      <c r="D1337" s="59">
        <f t="shared" si="326"/>
        <v>29799</v>
      </c>
      <c r="E1337" s="26">
        <v>129.6</v>
      </c>
      <c r="F1337" s="24">
        <v>6.4766700000000004</v>
      </c>
      <c r="G1337" s="26">
        <v>15.183299999999999</v>
      </c>
      <c r="H1337" s="26">
        <v>92.3</v>
      </c>
      <c r="I1337" s="24">
        <f t="shared" si="327"/>
        <v>1981.6249999998995</v>
      </c>
      <c r="J1337" s="15">
        <v>14.94</v>
      </c>
      <c r="K1337" s="24">
        <f t="shared" si="317"/>
        <v>441.53863488624057</v>
      </c>
      <c r="L1337" s="24">
        <f t="shared" si="318"/>
        <v>22.065586654387872</v>
      </c>
      <c r="M1337" s="23">
        <f t="shared" si="328"/>
        <v>104977.41799915838</v>
      </c>
      <c r="N1337" s="24">
        <f t="shared" si="319"/>
        <v>51.728499653304453</v>
      </c>
      <c r="O1337" s="23">
        <f t="shared" si="320"/>
        <v>12298.639125822698</v>
      </c>
      <c r="P1337" s="42">
        <f t="shared" si="314"/>
        <v>8.3998063165664405</v>
      </c>
      <c r="Q1337" s="25"/>
      <c r="R1337" s="41">
        <f t="shared" si="315"/>
        <v>10.45210580048016</v>
      </c>
      <c r="S1337" s="41"/>
      <c r="T1337" s="40">
        <f t="shared" si="316"/>
        <v>5.4711363406107688E-2</v>
      </c>
      <c r="U1337" s="15">
        <f t="shared" si="321"/>
        <v>0.99312741007799621</v>
      </c>
      <c r="V1337" s="15">
        <f t="shared" si="329"/>
        <v>6.857434161070719</v>
      </c>
      <c r="W1337" s="13">
        <f t="shared" si="322"/>
        <v>0.11648523649205988</v>
      </c>
      <c r="X1337" s="13">
        <f t="shared" si="323"/>
        <v>0.10584521303159589</v>
      </c>
      <c r="Y1337" s="13">
        <f t="shared" si="324"/>
        <v>1.0640023460463999E-2</v>
      </c>
      <c r="AB1337" s="39"/>
      <c r="AC1337" s="39"/>
    </row>
    <row r="1338" spans="1:29">
      <c r="A1338" s="60">
        <v>1981.09</v>
      </c>
      <c r="B1338" s="61">
        <f t="shared" si="325"/>
        <v>1981</v>
      </c>
      <c r="C1338" s="61">
        <v>9</v>
      </c>
      <c r="D1338" s="59">
        <f t="shared" si="326"/>
        <v>29830</v>
      </c>
      <c r="E1338" s="26">
        <v>118.3</v>
      </c>
      <c r="F1338" s="24">
        <v>6.52</v>
      </c>
      <c r="G1338" s="26">
        <v>15.27</v>
      </c>
      <c r="H1338" s="26">
        <v>93.2</v>
      </c>
      <c r="I1338" s="24">
        <f t="shared" si="327"/>
        <v>1981.7083333332328</v>
      </c>
      <c r="J1338" s="15">
        <v>15.32</v>
      </c>
      <c r="K1338" s="24">
        <f t="shared" si="317"/>
        <v>399.14826180257512</v>
      </c>
      <c r="L1338" s="24">
        <f t="shared" si="318"/>
        <v>21.998703862660943</v>
      </c>
      <c r="M1338" s="23">
        <f t="shared" si="328"/>
        <v>95334.808458231928</v>
      </c>
      <c r="N1338" s="24">
        <f t="shared" si="319"/>
        <v>51.521504291845496</v>
      </c>
      <c r="O1338" s="23">
        <f t="shared" si="320"/>
        <v>12305.684912571442</v>
      </c>
      <c r="P1338" s="42">
        <f t="shared" si="314"/>
        <v>7.5811630519231574</v>
      </c>
      <c r="Q1338" s="25"/>
      <c r="R1338" s="41">
        <f t="shared" si="315"/>
        <v>9.4463927318346972</v>
      </c>
      <c r="S1338" s="41"/>
      <c r="T1338" s="40">
        <f t="shared" si="316"/>
        <v>6.4820290137253073E-2</v>
      </c>
      <c r="U1338" s="15">
        <f t="shared" si="321"/>
        <v>1.0214663553165861</v>
      </c>
      <c r="V1338" s="15">
        <f t="shared" si="329"/>
        <v>6.7445410723131651</v>
      </c>
      <c r="W1338" s="13">
        <f t="shared" si="322"/>
        <v>0.12645967903323463</v>
      </c>
      <c r="X1338" s="13">
        <f t="shared" si="323"/>
        <v>0.10981760545027131</v>
      </c>
      <c r="Y1338" s="13">
        <f t="shared" si="324"/>
        <v>1.6642073582963324E-2</v>
      </c>
      <c r="AB1338" s="39"/>
      <c r="AC1338" s="39"/>
    </row>
    <row r="1339" spans="1:29">
      <c r="A1339" s="60">
        <v>1981.1</v>
      </c>
      <c r="B1339" s="61">
        <f t="shared" si="325"/>
        <v>1981</v>
      </c>
      <c r="C1339" s="61">
        <v>10</v>
      </c>
      <c r="D1339" s="59">
        <f t="shared" si="326"/>
        <v>29860</v>
      </c>
      <c r="E1339" s="26">
        <v>119.8</v>
      </c>
      <c r="F1339" s="24">
        <v>6.5566700000000004</v>
      </c>
      <c r="G1339" s="26">
        <v>15.3</v>
      </c>
      <c r="H1339" s="26">
        <v>93.4</v>
      </c>
      <c r="I1339" s="24">
        <f t="shared" si="327"/>
        <v>1981.791666666566</v>
      </c>
      <c r="J1339" s="15">
        <v>15.15</v>
      </c>
      <c r="K1339" s="24">
        <f t="shared" si="317"/>
        <v>403.34376873661671</v>
      </c>
      <c r="L1339" s="24">
        <f t="shared" si="318"/>
        <v>22.075058331905783</v>
      </c>
      <c r="M1339" s="23">
        <f t="shared" si="328"/>
        <v>96776.264411194745</v>
      </c>
      <c r="N1339" s="24">
        <f t="shared" si="319"/>
        <v>51.5121841541756</v>
      </c>
      <c r="O1339" s="23">
        <f t="shared" si="320"/>
        <v>12359.573000761935</v>
      </c>
      <c r="P1339" s="42">
        <f t="shared" si="314"/>
        <v>7.6491417133192119</v>
      </c>
      <c r="Q1339" s="25"/>
      <c r="R1339" s="41">
        <f t="shared" si="315"/>
        <v>9.5437534000171649</v>
      </c>
      <c r="S1339" s="41"/>
      <c r="T1339" s="40">
        <f t="shared" si="316"/>
        <v>6.5314973550944011E-2</v>
      </c>
      <c r="U1339" s="15">
        <f t="shared" si="321"/>
        <v>1.108970876178851</v>
      </c>
      <c r="V1339" s="15">
        <f t="shared" si="329"/>
        <v>6.8745694923707426</v>
      </c>
      <c r="W1339" s="13">
        <f t="shared" si="322"/>
        <v>0.12481013401317043</v>
      </c>
      <c r="X1339" s="13">
        <f t="shared" si="323"/>
        <v>0.10916093562324169</v>
      </c>
      <c r="Y1339" s="13">
        <f t="shared" si="324"/>
        <v>1.5649198389928731E-2</v>
      </c>
      <c r="AB1339" s="39"/>
      <c r="AC1339" s="39"/>
    </row>
    <row r="1340" spans="1:29">
      <c r="A1340" s="60">
        <v>1981.11</v>
      </c>
      <c r="B1340" s="61">
        <f t="shared" si="325"/>
        <v>1981</v>
      </c>
      <c r="C1340" s="61">
        <v>11</v>
      </c>
      <c r="D1340" s="59">
        <f t="shared" si="326"/>
        <v>29891</v>
      </c>
      <c r="E1340" s="26">
        <v>122.9</v>
      </c>
      <c r="F1340" s="24">
        <v>6.5933299999999999</v>
      </c>
      <c r="G1340" s="26">
        <v>15.33</v>
      </c>
      <c r="H1340" s="26">
        <v>93.7</v>
      </c>
      <c r="I1340" s="24">
        <f t="shared" si="327"/>
        <v>1981.8749999998993</v>
      </c>
      <c r="J1340" s="15">
        <v>13.39</v>
      </c>
      <c r="K1340" s="24">
        <f t="shared" si="317"/>
        <v>412.45607257203847</v>
      </c>
      <c r="L1340" s="24">
        <f t="shared" si="318"/>
        <v>22.127412505869795</v>
      </c>
      <c r="M1340" s="23">
        <f t="shared" si="328"/>
        <v>99405.052807529864</v>
      </c>
      <c r="N1340" s="24">
        <f t="shared" si="319"/>
        <v>51.447938100320179</v>
      </c>
      <c r="O1340" s="23">
        <f t="shared" si="320"/>
        <v>12399.344666716297</v>
      </c>
      <c r="P1340" s="42">
        <f t="shared" si="314"/>
        <v>7.8107525657161103</v>
      </c>
      <c r="Q1340" s="25"/>
      <c r="R1340" s="41">
        <f t="shared" si="315"/>
        <v>9.7571778791498804</v>
      </c>
      <c r="S1340" s="41"/>
      <c r="T1340" s="40">
        <f t="shared" si="316"/>
        <v>8.0558333298078461E-2</v>
      </c>
      <c r="U1340" s="15">
        <f t="shared" si="321"/>
        <v>0.99332349567742073</v>
      </c>
      <c r="V1340" s="15">
        <f t="shared" si="329"/>
        <v>7.5992885037230895</v>
      </c>
      <c r="W1340" s="13">
        <f t="shared" si="322"/>
        <v>0.12149055866632885</v>
      </c>
      <c r="X1340" s="13">
        <f t="shared" si="323"/>
        <v>9.9305884179993642E-2</v>
      </c>
      <c r="Y1340" s="13">
        <f t="shared" si="324"/>
        <v>2.218467448633521E-2</v>
      </c>
      <c r="AB1340" s="39"/>
      <c r="AC1340" s="39"/>
    </row>
    <row r="1341" spans="1:29">
      <c r="A1341" s="60">
        <v>1981.12</v>
      </c>
      <c r="B1341" s="61">
        <f t="shared" si="325"/>
        <v>1981</v>
      </c>
      <c r="C1341" s="61">
        <v>12</v>
      </c>
      <c r="D1341" s="59">
        <f t="shared" si="326"/>
        <v>29921</v>
      </c>
      <c r="E1341" s="26">
        <v>123.8</v>
      </c>
      <c r="F1341" s="24">
        <v>6.63</v>
      </c>
      <c r="G1341" s="26">
        <v>15.36</v>
      </c>
      <c r="H1341" s="26">
        <v>94</v>
      </c>
      <c r="I1341" s="24">
        <f t="shared" si="327"/>
        <v>1981.9583333332325</v>
      </c>
      <c r="J1341" s="15">
        <v>13.72</v>
      </c>
      <c r="K1341" s="24">
        <f t="shared" si="317"/>
        <v>414.15051063829787</v>
      </c>
      <c r="L1341" s="24">
        <f t="shared" si="318"/>
        <v>22.179465957446812</v>
      </c>
      <c r="M1341" s="23">
        <f t="shared" si="328"/>
        <v>100258.876954155</v>
      </c>
      <c r="N1341" s="24">
        <f t="shared" si="319"/>
        <v>51.384102127659581</v>
      </c>
      <c r="O1341" s="23">
        <f t="shared" si="320"/>
        <v>12439.227383003401</v>
      </c>
      <c r="P1341" s="42">
        <f t="shared" si="314"/>
        <v>7.8325621371418954</v>
      </c>
      <c r="Q1341" s="25"/>
      <c r="R1341" s="41">
        <f t="shared" si="315"/>
        <v>9.7958999615754632</v>
      </c>
      <c r="S1341" s="41"/>
      <c r="T1341" s="40">
        <f t="shared" si="316"/>
        <v>7.6719176754106111E-2</v>
      </c>
      <c r="U1341" s="15">
        <f t="shared" si="321"/>
        <v>0.96595805643577104</v>
      </c>
      <c r="V1341" s="15">
        <f t="shared" si="329"/>
        <v>7.5244606983459041</v>
      </c>
      <c r="W1341" s="13">
        <f t="shared" si="322"/>
        <v>0.12149326611580502</v>
      </c>
      <c r="X1341" s="13">
        <f t="shared" si="323"/>
        <v>0.103532845627609</v>
      </c>
      <c r="Y1341" s="13">
        <f t="shared" si="324"/>
        <v>1.7960420488196016E-2</v>
      </c>
      <c r="AB1341" s="39"/>
      <c r="AC1341" s="39"/>
    </row>
    <row r="1342" spans="1:29">
      <c r="A1342" s="60">
        <v>1982.01</v>
      </c>
      <c r="B1342" s="61">
        <f t="shared" si="325"/>
        <v>1982</v>
      </c>
      <c r="C1342" s="61">
        <v>1</v>
      </c>
      <c r="D1342" s="59">
        <f t="shared" si="326"/>
        <v>29952</v>
      </c>
      <c r="E1342" s="26">
        <v>117.3</v>
      </c>
      <c r="F1342" s="24">
        <v>6.66</v>
      </c>
      <c r="G1342" s="26">
        <v>15.1767</v>
      </c>
      <c r="H1342" s="26">
        <v>94.3</v>
      </c>
      <c r="I1342" s="24">
        <f t="shared" si="327"/>
        <v>1982.0416666665658</v>
      </c>
      <c r="J1342" s="15">
        <v>14.59</v>
      </c>
      <c r="K1342" s="24">
        <f t="shared" si="317"/>
        <v>391.15756097560978</v>
      </c>
      <c r="L1342" s="24">
        <f t="shared" si="318"/>
        <v>22.208945917285263</v>
      </c>
      <c r="M1342" s="23">
        <f t="shared" si="328"/>
        <v>95140.70471500764</v>
      </c>
      <c r="N1342" s="24">
        <f t="shared" si="319"/>
        <v>50.609385811240728</v>
      </c>
      <c r="O1342" s="23">
        <f t="shared" si="320"/>
        <v>12309.649899814633</v>
      </c>
      <c r="P1342" s="42">
        <f t="shared" si="314"/>
        <v>7.3886599733759946</v>
      </c>
      <c r="Q1342" s="25"/>
      <c r="R1342" s="41">
        <f t="shared" si="315"/>
        <v>9.2538268070569831</v>
      </c>
      <c r="S1342" s="41"/>
      <c r="T1342" s="40">
        <f t="shared" si="316"/>
        <v>7.6035749513202217E-2</v>
      </c>
      <c r="U1342" s="15">
        <f t="shared" si="321"/>
        <v>1.0205727472457031</v>
      </c>
      <c r="V1342" s="15">
        <f t="shared" si="329"/>
        <v>7.2451904835497993</v>
      </c>
      <c r="W1342" s="13">
        <f t="shared" si="322"/>
        <v>0.13525435079719395</v>
      </c>
      <c r="X1342" s="13">
        <f t="shared" si="323"/>
        <v>0.10867673297263303</v>
      </c>
      <c r="Y1342" s="13">
        <f t="shared" si="324"/>
        <v>2.6577617824560917E-2</v>
      </c>
      <c r="AB1342" s="39"/>
      <c r="AC1342" s="39"/>
    </row>
    <row r="1343" spans="1:29">
      <c r="A1343" s="60">
        <v>1982.02</v>
      </c>
      <c r="B1343" s="61">
        <f t="shared" si="325"/>
        <v>1982</v>
      </c>
      <c r="C1343" s="61">
        <v>2</v>
      </c>
      <c r="D1343" s="59">
        <f t="shared" si="326"/>
        <v>29983</v>
      </c>
      <c r="E1343" s="26">
        <v>114.5</v>
      </c>
      <c r="F1343" s="24">
        <v>6.69</v>
      </c>
      <c r="G1343" s="26">
        <v>14.9933</v>
      </c>
      <c r="H1343" s="26">
        <v>94.6</v>
      </c>
      <c r="I1343" s="24">
        <f t="shared" si="327"/>
        <v>1982.124999999899</v>
      </c>
      <c r="J1343" s="15">
        <v>14.43</v>
      </c>
      <c r="K1343" s="24">
        <f t="shared" si="317"/>
        <v>380.60961945031721</v>
      </c>
      <c r="L1343" s="24">
        <f t="shared" si="318"/>
        <v>22.238238900634254</v>
      </c>
      <c r="M1343" s="23">
        <f t="shared" si="328"/>
        <v>93025.891668247466</v>
      </c>
      <c r="N1343" s="24">
        <f t="shared" si="319"/>
        <v>49.839250718816075</v>
      </c>
      <c r="O1343" s="23">
        <f t="shared" si="320"/>
        <v>12181.354598685892</v>
      </c>
      <c r="P1343" s="42">
        <f t="shared" si="314"/>
        <v>7.1818234505467329</v>
      </c>
      <c r="Q1343" s="25"/>
      <c r="R1343" s="41">
        <f t="shared" si="315"/>
        <v>9.0088238106911831</v>
      </c>
      <c r="S1343" s="41"/>
      <c r="T1343" s="40">
        <f t="shared" si="316"/>
        <v>8.135128973041264E-2</v>
      </c>
      <c r="U1343" s="15">
        <f t="shared" si="321"/>
        <v>1.0426643818639756</v>
      </c>
      <c r="V1343" s="15">
        <f t="shared" si="329"/>
        <v>7.3707949795098271</v>
      </c>
      <c r="W1343" s="13">
        <f t="shared" si="322"/>
        <v>0.13671369118165067</v>
      </c>
      <c r="X1343" s="13">
        <f t="shared" si="323"/>
        <v>0.1045971709609399</v>
      </c>
      <c r="Y1343" s="13">
        <f t="shared" si="324"/>
        <v>3.2116520220710765E-2</v>
      </c>
      <c r="AB1343" s="39"/>
      <c r="AC1343" s="39"/>
    </row>
    <row r="1344" spans="1:29">
      <c r="A1344" s="60">
        <v>1982.03</v>
      </c>
      <c r="B1344" s="61">
        <f t="shared" si="325"/>
        <v>1982</v>
      </c>
      <c r="C1344" s="61">
        <v>3</v>
      </c>
      <c r="D1344" s="59">
        <f t="shared" si="326"/>
        <v>30011</v>
      </c>
      <c r="E1344" s="26">
        <v>110.8</v>
      </c>
      <c r="F1344" s="24">
        <v>6.72</v>
      </c>
      <c r="G1344" s="26">
        <v>14.81</v>
      </c>
      <c r="H1344" s="26">
        <v>94.5</v>
      </c>
      <c r="I1344" s="24">
        <f t="shared" si="327"/>
        <v>1982.2083333332323</v>
      </c>
      <c r="J1344" s="15">
        <v>13.86</v>
      </c>
      <c r="K1344" s="24">
        <f t="shared" si="317"/>
        <v>368.70019047619053</v>
      </c>
      <c r="L1344" s="24">
        <f t="shared" si="318"/>
        <v>22.361600000000003</v>
      </c>
      <c r="M1344" s="23">
        <f t="shared" si="328"/>
        <v>90570.529129941831</v>
      </c>
      <c r="N1344" s="24">
        <f t="shared" si="319"/>
        <v>49.2820380952381</v>
      </c>
      <c r="O1344" s="23">
        <f t="shared" si="320"/>
        <v>12106.042747422731</v>
      </c>
      <c r="P1344" s="42">
        <f t="shared" si="314"/>
        <v>6.9506737935360317</v>
      </c>
      <c r="Q1344" s="25"/>
      <c r="R1344" s="41">
        <f t="shared" si="315"/>
        <v>8.7341959211512723</v>
      </c>
      <c r="S1344" s="41"/>
      <c r="T1344" s="40">
        <f t="shared" si="316"/>
        <v>9.1304256301417142E-2</v>
      </c>
      <c r="U1344" s="15">
        <f t="shared" si="321"/>
        <v>1.0110126744031835</v>
      </c>
      <c r="V1344" s="15">
        <f t="shared" si="329"/>
        <v>7.6933979471261855</v>
      </c>
      <c r="W1344" s="13">
        <f t="shared" si="322"/>
        <v>0.13802666879496672</v>
      </c>
      <c r="X1344" s="13">
        <f t="shared" si="323"/>
        <v>9.8458769841764049E-2</v>
      </c>
      <c r="Y1344" s="13">
        <f t="shared" si="324"/>
        <v>3.9567898953202674E-2</v>
      </c>
      <c r="AB1344" s="39"/>
      <c r="AC1344" s="39"/>
    </row>
    <row r="1345" spans="1:29">
      <c r="A1345" s="60">
        <v>1982.04</v>
      </c>
      <c r="B1345" s="61">
        <f t="shared" si="325"/>
        <v>1982</v>
      </c>
      <c r="C1345" s="61">
        <v>4</v>
      </c>
      <c r="D1345" s="59">
        <f t="shared" si="326"/>
        <v>30042</v>
      </c>
      <c r="E1345" s="26">
        <v>116.3</v>
      </c>
      <c r="F1345" s="24">
        <v>6.75</v>
      </c>
      <c r="G1345" s="26">
        <v>14.5967</v>
      </c>
      <c r="H1345" s="26">
        <v>94.9</v>
      </c>
      <c r="I1345" s="24">
        <f t="shared" si="327"/>
        <v>1982.2916666665656</v>
      </c>
      <c r="J1345" s="15">
        <v>13.87</v>
      </c>
      <c r="K1345" s="24">
        <f t="shared" si="317"/>
        <v>385.37089567966279</v>
      </c>
      <c r="L1345" s="24">
        <f t="shared" si="318"/>
        <v>22.366754478398317</v>
      </c>
      <c r="M1345" s="23">
        <f t="shared" si="328"/>
        <v>95123.520151586461</v>
      </c>
      <c r="N1345" s="24">
        <f t="shared" si="319"/>
        <v>48.367526680716544</v>
      </c>
      <c r="O1345" s="23">
        <f t="shared" si="320"/>
        <v>11938.860589825126</v>
      </c>
      <c r="P1345" s="42">
        <f t="shared" si="314"/>
        <v>7.259072625426148</v>
      </c>
      <c r="Q1345" s="25"/>
      <c r="R1345" s="41">
        <f t="shared" si="315"/>
        <v>9.1357622995118142</v>
      </c>
      <c r="S1345" s="41"/>
      <c r="T1345" s="40">
        <f t="shared" si="316"/>
        <v>8.5288689814834395E-2</v>
      </c>
      <c r="U1345" s="15">
        <f t="shared" si="321"/>
        <v>1.0251220228422484</v>
      </c>
      <c r="V1345" s="15">
        <f t="shared" si="329"/>
        <v>7.7453383328920404</v>
      </c>
      <c r="W1345" s="13">
        <f t="shared" si="322"/>
        <v>0.13259506168701973</v>
      </c>
      <c r="X1345" s="13">
        <f t="shared" si="323"/>
        <v>9.8706801499587105E-2</v>
      </c>
      <c r="Y1345" s="13">
        <f t="shared" si="324"/>
        <v>3.3888260187432628E-2</v>
      </c>
      <c r="AB1345" s="39"/>
      <c r="AC1345" s="39"/>
    </row>
    <row r="1346" spans="1:29">
      <c r="A1346" s="60">
        <v>1982.05</v>
      </c>
      <c r="B1346" s="61">
        <f t="shared" si="325"/>
        <v>1982</v>
      </c>
      <c r="C1346" s="61">
        <v>5</v>
      </c>
      <c r="D1346" s="59">
        <f t="shared" si="326"/>
        <v>30072</v>
      </c>
      <c r="E1346" s="26">
        <v>116.4</v>
      </c>
      <c r="F1346" s="24">
        <v>6.78</v>
      </c>
      <c r="G1346" s="26">
        <v>14.3833</v>
      </c>
      <c r="H1346" s="26">
        <v>95.8</v>
      </c>
      <c r="I1346" s="24">
        <f t="shared" si="327"/>
        <v>1982.3749999998988</v>
      </c>
      <c r="J1346" s="15">
        <v>13.62</v>
      </c>
      <c r="K1346" s="24">
        <f t="shared" si="317"/>
        <v>382.07874739039676</v>
      </c>
      <c r="L1346" s="24">
        <f t="shared" si="318"/>
        <v>22.255102296450943</v>
      </c>
      <c r="M1346" s="23">
        <f t="shared" si="328"/>
        <v>94768.679062941635</v>
      </c>
      <c r="N1346" s="24">
        <f t="shared" si="319"/>
        <v>47.212656764091868</v>
      </c>
      <c r="O1346" s="23">
        <f t="shared" si="320"/>
        <v>11710.363759158148</v>
      </c>
      <c r="P1346" s="42">
        <f t="shared" ref="P1346:P1409" si="330">K1346/AVERAGE(N1226:N1345)</f>
        <v>7.1926124844646235</v>
      </c>
      <c r="Q1346" s="25"/>
      <c r="R1346" s="41">
        <f t="shared" ref="R1346:R1409" si="331">M1346/AVERAGE(O1226:O1345)</f>
        <v>9.0662935630478749</v>
      </c>
      <c r="S1346" s="41"/>
      <c r="T1346" s="40">
        <f t="shared" ref="T1346:T1409" si="332">1/P1346-(J1346/100-(((H1346/H1226)^(1/10))-1))</f>
        <v>8.9825718986729974E-2</v>
      </c>
      <c r="U1346" s="15">
        <f t="shared" si="321"/>
        <v>0.97541064127436528</v>
      </c>
      <c r="V1346" s="15">
        <f t="shared" si="329"/>
        <v>7.8653247782274436</v>
      </c>
      <c r="W1346" s="13">
        <f t="shared" si="322"/>
        <v>0.13517772888684632</v>
      </c>
      <c r="X1346" s="13">
        <f t="shared" si="323"/>
        <v>9.8230402434277275E-2</v>
      </c>
      <c r="Y1346" s="13">
        <f t="shared" si="324"/>
        <v>3.694732645256904E-2</v>
      </c>
      <c r="AB1346" s="39"/>
      <c r="AC1346" s="39"/>
    </row>
    <row r="1347" spans="1:29">
      <c r="A1347" s="60">
        <v>1982.06</v>
      </c>
      <c r="B1347" s="61">
        <f t="shared" si="325"/>
        <v>1982</v>
      </c>
      <c r="C1347" s="61">
        <v>6</v>
      </c>
      <c r="D1347" s="59">
        <f t="shared" si="326"/>
        <v>30103</v>
      </c>
      <c r="E1347" s="26">
        <v>109.7</v>
      </c>
      <c r="F1347" s="24">
        <v>6.81</v>
      </c>
      <c r="G1347" s="26">
        <v>14.17</v>
      </c>
      <c r="H1347" s="26">
        <v>97</v>
      </c>
      <c r="I1347" s="24">
        <f t="shared" si="327"/>
        <v>1982.4583333332321</v>
      </c>
      <c r="J1347" s="15">
        <v>14.3</v>
      </c>
      <c r="K1347" s="24">
        <f t="shared" si="317"/>
        <v>355.63156701030931</v>
      </c>
      <c r="L1347" s="24">
        <f t="shared" si="318"/>
        <v>22.077037113402064</v>
      </c>
      <c r="M1347" s="23">
        <f t="shared" si="328"/>
        <v>88665.190200808196</v>
      </c>
      <c r="N1347" s="24">
        <f t="shared" si="319"/>
        <v>45.937094845360832</v>
      </c>
      <c r="O1347" s="23">
        <f t="shared" si="320"/>
        <v>11452.923839065197</v>
      </c>
      <c r="P1347" s="42">
        <f t="shared" si="330"/>
        <v>6.6921339881975879</v>
      </c>
      <c r="Q1347" s="25"/>
      <c r="R1347" s="41">
        <f t="shared" si="331"/>
        <v>8.4514967536399084</v>
      </c>
      <c r="S1347" s="41"/>
      <c r="T1347" s="40">
        <f t="shared" si="332"/>
        <v>9.4516031526627603E-2</v>
      </c>
      <c r="U1347" s="15">
        <f t="shared" si="321"/>
        <v>1.0306651376519482</v>
      </c>
      <c r="V1347" s="15">
        <f t="shared" si="329"/>
        <v>7.5770111168659611</v>
      </c>
      <c r="W1347" s="13">
        <f t="shared" si="322"/>
        <v>0.14082431267500195</v>
      </c>
      <c r="X1347" s="13">
        <f t="shared" si="323"/>
        <v>0.10362332159161558</v>
      </c>
      <c r="Y1347" s="13">
        <f t="shared" si="324"/>
        <v>3.720099108338637E-2</v>
      </c>
      <c r="AB1347" s="39"/>
      <c r="AC1347" s="39"/>
    </row>
    <row r="1348" spans="1:29">
      <c r="A1348" s="60">
        <v>1982.07</v>
      </c>
      <c r="B1348" s="61">
        <f t="shared" si="325"/>
        <v>1982</v>
      </c>
      <c r="C1348" s="61">
        <v>7</v>
      </c>
      <c r="D1348" s="59">
        <f t="shared" si="326"/>
        <v>30133</v>
      </c>
      <c r="E1348" s="26">
        <v>109.4</v>
      </c>
      <c r="F1348" s="24">
        <v>6.8233300000000003</v>
      </c>
      <c r="G1348" s="26">
        <v>13.966699999999999</v>
      </c>
      <c r="H1348" s="26">
        <v>97.5</v>
      </c>
      <c r="I1348" s="24">
        <f t="shared" si="327"/>
        <v>1982.5416666665653</v>
      </c>
      <c r="J1348" s="15">
        <v>13.95</v>
      </c>
      <c r="K1348" s="24">
        <f t="shared" si="317"/>
        <v>352.84024615384624</v>
      </c>
      <c r="L1348" s="24">
        <f t="shared" si="318"/>
        <v>22.006813864615388</v>
      </c>
      <c r="M1348" s="23">
        <f t="shared" si="328"/>
        <v>88426.488668737351</v>
      </c>
      <c r="N1348" s="24">
        <f t="shared" si="319"/>
        <v>45.045830584615388</v>
      </c>
      <c r="O1348" s="23">
        <f t="shared" si="320"/>
        <v>11289.088110508717</v>
      </c>
      <c r="P1348" s="42">
        <f t="shared" si="330"/>
        <v>6.6386531002087592</v>
      </c>
      <c r="Q1348" s="25"/>
      <c r="R1348" s="41">
        <f t="shared" si="331"/>
        <v>8.400296954038712</v>
      </c>
      <c r="S1348" s="41"/>
      <c r="T1348" s="40">
        <f t="shared" si="332"/>
        <v>9.9258643505639649E-2</v>
      </c>
      <c r="U1348" s="15">
        <f t="shared" si="321"/>
        <v>1.0609778281904543</v>
      </c>
      <c r="V1348" s="15">
        <f t="shared" si="329"/>
        <v>7.7693131995716387</v>
      </c>
      <c r="W1348" s="13">
        <f t="shared" si="322"/>
        <v>0.14305152120152997</v>
      </c>
      <c r="X1348" s="13">
        <f t="shared" si="323"/>
        <v>0.10454976257346549</v>
      </c>
      <c r="Y1348" s="13">
        <f t="shared" si="324"/>
        <v>3.8501758628064486E-2</v>
      </c>
      <c r="AB1348" s="39"/>
      <c r="AC1348" s="39"/>
    </row>
    <row r="1349" spans="1:29">
      <c r="A1349" s="60">
        <v>1982.08</v>
      </c>
      <c r="B1349" s="61">
        <f t="shared" si="325"/>
        <v>1982</v>
      </c>
      <c r="C1349" s="61">
        <v>8</v>
      </c>
      <c r="D1349" s="59">
        <f t="shared" si="326"/>
        <v>30164</v>
      </c>
      <c r="E1349" s="26">
        <v>109.7</v>
      </c>
      <c r="F1349" s="24">
        <v>6.8366699999999998</v>
      </c>
      <c r="G1349" s="26">
        <v>13.763299999999999</v>
      </c>
      <c r="H1349" s="26">
        <v>97.7</v>
      </c>
      <c r="I1349" s="24">
        <f t="shared" si="327"/>
        <v>1982.6249999998986</v>
      </c>
      <c r="J1349" s="15">
        <v>13.06</v>
      </c>
      <c r="K1349" s="24">
        <f t="shared" si="317"/>
        <v>353.08354145342889</v>
      </c>
      <c r="L1349" s="24">
        <f t="shared" si="318"/>
        <v>22.004700595701127</v>
      </c>
      <c r="M1349" s="23">
        <f t="shared" si="328"/>
        <v>88947.017770441205</v>
      </c>
      <c r="N1349" s="24">
        <f t="shared" si="319"/>
        <v>44.298949007164786</v>
      </c>
      <c r="O1349" s="23">
        <f t="shared" si="320"/>
        <v>11159.566906836037</v>
      </c>
      <c r="P1349" s="42">
        <f t="shared" si="330"/>
        <v>6.6434227521660896</v>
      </c>
      <c r="Q1349" s="25"/>
      <c r="R1349" s="41">
        <f t="shared" si="331"/>
        <v>8.422750758567588</v>
      </c>
      <c r="S1349" s="41"/>
      <c r="T1349" s="40">
        <f t="shared" si="332"/>
        <v>0.10801408722100167</v>
      </c>
      <c r="U1349" s="15">
        <f t="shared" si="321"/>
        <v>1.0519607466985679</v>
      </c>
      <c r="V1349" s="15">
        <f t="shared" si="329"/>
        <v>8.2261947992708517</v>
      </c>
      <c r="W1349" s="13">
        <f t="shared" si="322"/>
        <v>0.14312759854629231</v>
      </c>
      <c r="X1349" s="13">
        <f t="shared" si="323"/>
        <v>0.1005365972969634</v>
      </c>
      <c r="Y1349" s="13">
        <f t="shared" si="324"/>
        <v>4.2591001249328908E-2</v>
      </c>
      <c r="AB1349" s="39"/>
      <c r="AC1349" s="39"/>
    </row>
    <row r="1350" spans="1:29">
      <c r="A1350" s="60">
        <v>1982.09</v>
      </c>
      <c r="B1350" s="61">
        <f t="shared" si="325"/>
        <v>1982</v>
      </c>
      <c r="C1350" s="61">
        <v>9</v>
      </c>
      <c r="D1350" s="59">
        <f t="shared" si="326"/>
        <v>30195</v>
      </c>
      <c r="E1350" s="26">
        <v>122.4</v>
      </c>
      <c r="F1350" s="24">
        <v>6.85</v>
      </c>
      <c r="G1350" s="26">
        <v>13.56</v>
      </c>
      <c r="H1350" s="26">
        <v>97.9</v>
      </c>
      <c r="I1350" s="24">
        <f t="shared" si="327"/>
        <v>1982.7083333332318</v>
      </c>
      <c r="J1350" s="15">
        <v>12.34</v>
      </c>
      <c r="K1350" s="24">
        <f t="shared" si="317"/>
        <v>393.1553013278857</v>
      </c>
      <c r="L1350" s="24">
        <f t="shared" si="318"/>
        <v>22.002563840653725</v>
      </c>
      <c r="M1350" s="23">
        <f t="shared" si="328"/>
        <v>99503.590469111223</v>
      </c>
      <c r="N1350" s="24">
        <f t="shared" si="319"/>
        <v>43.555440245148112</v>
      </c>
      <c r="O1350" s="23">
        <f t="shared" si="320"/>
        <v>11023.436983342712</v>
      </c>
      <c r="P1350" s="42">
        <f t="shared" si="330"/>
        <v>7.3988382003233077</v>
      </c>
      <c r="Q1350" s="25"/>
      <c r="R1350" s="41">
        <f t="shared" si="331"/>
        <v>9.3938442850122197</v>
      </c>
      <c r="S1350" s="41"/>
      <c r="T1350" s="40">
        <f t="shared" si="332"/>
        <v>9.9809376875610326E-2</v>
      </c>
      <c r="U1350" s="15">
        <f t="shared" si="321"/>
        <v>1.0967112869231939</v>
      </c>
      <c r="V1350" s="15">
        <f t="shared" si="329"/>
        <v>8.635955506626841</v>
      </c>
      <c r="W1350" s="13">
        <f t="shared" si="322"/>
        <v>0.13048571601745818</v>
      </c>
      <c r="X1350" s="13">
        <f t="shared" si="323"/>
        <v>9.6837708603978667E-2</v>
      </c>
      <c r="Y1350" s="13">
        <f t="shared" si="324"/>
        <v>3.3648007413479508E-2</v>
      </c>
      <c r="AB1350" s="39"/>
      <c r="AC1350" s="39"/>
    </row>
    <row r="1351" spans="1:29">
      <c r="A1351" s="60">
        <v>1982.1</v>
      </c>
      <c r="B1351" s="61">
        <f t="shared" si="325"/>
        <v>1982</v>
      </c>
      <c r="C1351" s="61">
        <v>10</v>
      </c>
      <c r="D1351" s="59">
        <f t="shared" si="326"/>
        <v>30225</v>
      </c>
      <c r="E1351" s="26">
        <v>132.69999999999999</v>
      </c>
      <c r="F1351" s="24">
        <v>6.8566700000000003</v>
      </c>
      <c r="G1351" s="26">
        <v>13.253299999999999</v>
      </c>
      <c r="H1351" s="26">
        <v>98.2</v>
      </c>
      <c r="I1351" s="24">
        <f t="shared" si="327"/>
        <v>1982.7916666665651</v>
      </c>
      <c r="J1351" s="15">
        <v>10.91</v>
      </c>
      <c r="K1351" s="24">
        <f t="shared" si="317"/>
        <v>424.93729124236256</v>
      </c>
      <c r="L1351" s="24">
        <f t="shared" si="318"/>
        <v>21.956705175152756</v>
      </c>
      <c r="M1351" s="23">
        <f t="shared" si="328"/>
        <v>108010.3722610158</v>
      </c>
      <c r="N1351" s="24">
        <f t="shared" si="319"/>
        <v>42.440251710794307</v>
      </c>
      <c r="O1351" s="23">
        <f t="shared" si="320"/>
        <v>10787.44436086602</v>
      </c>
      <c r="P1351" s="42">
        <f t="shared" si="330"/>
        <v>7.9998409945345879</v>
      </c>
      <c r="Q1351" s="25"/>
      <c r="R1351" s="41">
        <f t="shared" si="331"/>
        <v>10.167766914461476</v>
      </c>
      <c r="S1351" s="41"/>
      <c r="T1351" s="40">
        <f t="shared" si="332"/>
        <v>0.10377276401638613</v>
      </c>
      <c r="U1351" s="15">
        <f t="shared" si="321"/>
        <v>1.0311735941154534</v>
      </c>
      <c r="V1351" s="15">
        <f t="shared" si="329"/>
        <v>9.4422156110560067</v>
      </c>
      <c r="W1351" s="13">
        <f t="shared" si="322"/>
        <v>0.11952157206408986</v>
      </c>
      <c r="X1351" s="13">
        <f t="shared" si="323"/>
        <v>8.5943969161108136E-2</v>
      </c>
      <c r="Y1351" s="13">
        <f t="shared" si="324"/>
        <v>3.3577602902981729E-2</v>
      </c>
      <c r="AB1351" s="39"/>
      <c r="AC1351" s="39"/>
    </row>
    <row r="1352" spans="1:29">
      <c r="A1352" s="60">
        <v>1982.11</v>
      </c>
      <c r="B1352" s="61">
        <f t="shared" si="325"/>
        <v>1982</v>
      </c>
      <c r="C1352" s="61">
        <v>11</v>
      </c>
      <c r="D1352" s="59">
        <f t="shared" si="326"/>
        <v>30256</v>
      </c>
      <c r="E1352" s="26">
        <v>138.1</v>
      </c>
      <c r="F1352" s="24">
        <v>6.8633300000000004</v>
      </c>
      <c r="G1352" s="26">
        <v>12.9467</v>
      </c>
      <c r="H1352" s="26">
        <v>98</v>
      </c>
      <c r="I1352" s="24">
        <f t="shared" si="327"/>
        <v>1982.8749999998984</v>
      </c>
      <c r="J1352" s="15">
        <v>10.55</v>
      </c>
      <c r="K1352" s="24">
        <f t="shared" si="317"/>
        <v>443.13189795918373</v>
      </c>
      <c r="L1352" s="24">
        <f t="shared" si="318"/>
        <v>22.022885222448984</v>
      </c>
      <c r="M1352" s="23">
        <f t="shared" si="328"/>
        <v>113101.54992842268</v>
      </c>
      <c r="N1352" s="24">
        <f t="shared" si="319"/>
        <v>41.54305389795919</v>
      </c>
      <c r="O1352" s="23">
        <f t="shared" si="320"/>
        <v>10603.126983767632</v>
      </c>
      <c r="P1352" s="42">
        <f t="shared" si="330"/>
        <v>8.3474769381554275</v>
      </c>
      <c r="Q1352" s="25"/>
      <c r="R1352" s="41">
        <f t="shared" si="331"/>
        <v>10.619399669022318</v>
      </c>
      <c r="S1352" s="41"/>
      <c r="T1352" s="40">
        <f t="shared" si="332"/>
        <v>0.10168839765063205</v>
      </c>
      <c r="U1352" s="15">
        <f t="shared" si="321"/>
        <v>1.0094053062237236</v>
      </c>
      <c r="V1352" s="15">
        <f t="shared" si="329"/>
        <v>9.7564339456331464</v>
      </c>
      <c r="W1352" s="13">
        <f t="shared" si="322"/>
        <v>0.1172542550530038</v>
      </c>
      <c r="X1352" s="13">
        <f t="shared" si="323"/>
        <v>8.0651341202742088E-2</v>
      </c>
      <c r="Y1352" s="13">
        <f t="shared" si="324"/>
        <v>3.6602913850261709E-2</v>
      </c>
      <c r="AB1352" s="39"/>
      <c r="AC1352" s="39"/>
    </row>
    <row r="1353" spans="1:29">
      <c r="A1353" s="60">
        <v>1982.12</v>
      </c>
      <c r="B1353" s="61">
        <f t="shared" si="325"/>
        <v>1982</v>
      </c>
      <c r="C1353" s="61">
        <v>12</v>
      </c>
      <c r="D1353" s="59">
        <f t="shared" si="326"/>
        <v>30286</v>
      </c>
      <c r="E1353" s="26">
        <v>139.4</v>
      </c>
      <c r="F1353" s="24">
        <v>6.87</v>
      </c>
      <c r="G1353" s="26">
        <v>12.64</v>
      </c>
      <c r="H1353" s="26">
        <v>97.6</v>
      </c>
      <c r="I1353" s="24">
        <f t="shared" si="327"/>
        <v>1982.9583333332316</v>
      </c>
      <c r="J1353" s="15">
        <v>10.54</v>
      </c>
      <c r="K1353" s="24">
        <f t="shared" si="317"/>
        <v>449.13651639344272</v>
      </c>
      <c r="L1353" s="24">
        <f t="shared" si="318"/>
        <v>22.134633196721314</v>
      </c>
      <c r="M1353" s="23">
        <f t="shared" si="328"/>
        <v>115104.91152919171</v>
      </c>
      <c r="N1353" s="24">
        <f t="shared" si="319"/>
        <v>40.725147540983613</v>
      </c>
      <c r="O1353" s="23">
        <f t="shared" si="320"/>
        <v>10437.059409820538</v>
      </c>
      <c r="P1353" s="42">
        <f t="shared" si="330"/>
        <v>8.4677384014004762</v>
      </c>
      <c r="Q1353" s="25"/>
      <c r="R1353" s="41">
        <f t="shared" si="331"/>
        <v>10.782007239538869</v>
      </c>
      <c r="S1353" s="41"/>
      <c r="T1353" s="40">
        <f t="shared" si="332"/>
        <v>9.9386333731798213E-2</v>
      </c>
      <c r="U1353" s="15">
        <f t="shared" si="321"/>
        <v>1.0137086656838108</v>
      </c>
      <c r="V1353" s="15">
        <f t="shared" si="329"/>
        <v>9.8885576543570597</v>
      </c>
      <c r="W1353" s="13">
        <f t="shared" si="322"/>
        <v>0.1189690134360597</v>
      </c>
      <c r="X1353" s="13">
        <f t="shared" si="323"/>
        <v>8.066255773650699E-2</v>
      </c>
      <c r="Y1353" s="13">
        <f t="shared" si="324"/>
        <v>3.8306455699552711E-2</v>
      </c>
      <c r="AB1353" s="39"/>
      <c r="AC1353" s="39"/>
    </row>
    <row r="1354" spans="1:29">
      <c r="A1354" s="60">
        <v>1983.01</v>
      </c>
      <c r="B1354" s="61">
        <f t="shared" si="325"/>
        <v>1983</v>
      </c>
      <c r="C1354" s="61">
        <v>1</v>
      </c>
      <c r="D1354" s="59">
        <f t="shared" si="326"/>
        <v>30317</v>
      </c>
      <c r="E1354" s="26">
        <v>144.30000000000001</v>
      </c>
      <c r="F1354" s="24">
        <v>6.8833299999999999</v>
      </c>
      <c r="G1354" s="26">
        <v>12.566700000000001</v>
      </c>
      <c r="H1354" s="26">
        <v>97.8</v>
      </c>
      <c r="I1354" s="24">
        <f t="shared" si="327"/>
        <v>1983.0416666665649</v>
      </c>
      <c r="J1354" s="15">
        <v>10.46</v>
      </c>
      <c r="K1354" s="24">
        <f t="shared" ref="K1354:K1417" si="333">E1354*$H$1851/H1354</f>
        <v>463.9731901840492</v>
      </c>
      <c r="L1354" s="24">
        <f t="shared" ref="L1354:L1417" si="334">F1354*$H$1851/H1354</f>
        <v>22.132228546012271</v>
      </c>
      <c r="M1354" s="23">
        <f t="shared" si="328"/>
        <v>119379.93253364651</v>
      </c>
      <c r="N1354" s="24">
        <f t="shared" ref="N1354:N1417" si="335">G1354*$H$1851/H1354</f>
        <v>40.406180797546021</v>
      </c>
      <c r="O1354" s="23">
        <f t="shared" ref="O1354:O1417" si="336">N1354*(M1354/K1354)</f>
        <v>10396.478157800248</v>
      </c>
      <c r="P1354" s="42">
        <f t="shared" si="330"/>
        <v>8.756783224134745</v>
      </c>
      <c r="Q1354" s="25"/>
      <c r="R1354" s="41">
        <f t="shared" si="331"/>
        <v>11.158544264730375</v>
      </c>
      <c r="S1354" s="41"/>
      <c r="T1354" s="40">
        <f t="shared" si="332"/>
        <v>9.625529562626893E-2</v>
      </c>
      <c r="U1354" s="15">
        <f t="shared" ref="U1354:U1417" si="337">((J1354/J1355+J1354/1200+((1+J1355/1200)^(-119))*(1-J1354/J1355)))</f>
        <v>0.99287968796737325</v>
      </c>
      <c r="V1354" s="15">
        <f t="shared" si="329"/>
        <v>10.003617369414798</v>
      </c>
      <c r="W1354" s="13">
        <f t="shared" ref="W1354:W1417" si="338">(($M1474/$M1354)^(1/10)-1)</f>
        <v>0.1145070153701413</v>
      </c>
      <c r="X1354" s="13">
        <f t="shared" ref="X1354:X1417" si="339">(($V1474/$V1354)^(1/10)-1)</f>
        <v>8.0807341285989098E-2</v>
      </c>
      <c r="Y1354" s="13">
        <f t="shared" ref="Y1354:Y1417" si="340">W1354-X1354</f>
        <v>3.3699674084152198E-2</v>
      </c>
      <c r="AB1354" s="39"/>
      <c r="AC1354" s="39"/>
    </row>
    <row r="1355" spans="1:29">
      <c r="A1355" s="60">
        <v>1983.02</v>
      </c>
      <c r="B1355" s="61">
        <f t="shared" ref="B1355:B1418" si="341">VALUE(LEFT(A1355, 4))</f>
        <v>1983</v>
      </c>
      <c r="C1355" s="61">
        <v>2</v>
      </c>
      <c r="D1355" s="59">
        <f t="shared" ref="D1355:D1418" si="342">DATE(B1355, VALUE(C1355), 1)</f>
        <v>30348</v>
      </c>
      <c r="E1355" s="26">
        <v>146.80000000000001</v>
      </c>
      <c r="F1355" s="24">
        <v>6.8966700000000003</v>
      </c>
      <c r="G1355" s="26">
        <v>12.4933</v>
      </c>
      <c r="H1355" s="26">
        <v>97.9</v>
      </c>
      <c r="I1355" s="24">
        <f t="shared" ref="I1355:I1418" si="343">I1354+1/12</f>
        <v>1983.1249999998981</v>
      </c>
      <c r="J1355" s="15">
        <v>10.72</v>
      </c>
      <c r="K1355" s="24">
        <f t="shared" si="333"/>
        <v>471.52939734422887</v>
      </c>
      <c r="L1355" s="24">
        <f t="shared" si="334"/>
        <v>22.152470359550566</v>
      </c>
      <c r="M1355" s="23">
        <f t="shared" ref="M1355:M1418" si="344">M1354*((K1355+(L1355/12))/K1354)</f>
        <v>121799.12303751014</v>
      </c>
      <c r="N1355" s="24">
        <f t="shared" si="335"/>
        <v>40.129143186925432</v>
      </c>
      <c r="O1355" s="23">
        <f t="shared" si="336"/>
        <v>10365.619780957257</v>
      </c>
      <c r="P1355" s="42">
        <f t="shared" si="330"/>
        <v>8.9104934366241206</v>
      </c>
      <c r="Q1355" s="25"/>
      <c r="R1355" s="41">
        <f t="shared" si="331"/>
        <v>11.36206826684861</v>
      </c>
      <c r="S1355" s="41"/>
      <c r="T1355" s="40">
        <f t="shared" si="332"/>
        <v>9.1034018855072146E-2</v>
      </c>
      <c r="U1355" s="15">
        <f t="shared" si="337"/>
        <v>1.0218357023839544</v>
      </c>
      <c r="V1355" s="15">
        <f t="shared" ref="V1355:V1418" si="345">V1354*U1354*H1354/H1355</f>
        <v>9.9222430494986593</v>
      </c>
      <c r="W1355" s="13">
        <f t="shared" si="338"/>
        <v>0.11378722948097164</v>
      </c>
      <c r="X1355" s="13">
        <f t="shared" si="339"/>
        <v>8.4573040422435408E-2</v>
      </c>
      <c r="Y1355" s="13">
        <f t="shared" si="340"/>
        <v>2.9214189058536233E-2</v>
      </c>
      <c r="AB1355" s="39"/>
      <c r="AC1355" s="39"/>
    </row>
    <row r="1356" spans="1:29">
      <c r="A1356" s="60">
        <v>1983.03</v>
      </c>
      <c r="B1356" s="61">
        <f t="shared" si="341"/>
        <v>1983</v>
      </c>
      <c r="C1356" s="61">
        <v>3</v>
      </c>
      <c r="D1356" s="59">
        <f t="shared" si="342"/>
        <v>30376</v>
      </c>
      <c r="E1356" s="26">
        <v>151.9</v>
      </c>
      <c r="F1356" s="24">
        <v>6.91</v>
      </c>
      <c r="G1356" s="26">
        <v>12.42</v>
      </c>
      <c r="H1356" s="26">
        <v>97.9</v>
      </c>
      <c r="I1356" s="24">
        <f t="shared" si="343"/>
        <v>1983.2083333332314</v>
      </c>
      <c r="J1356" s="15">
        <v>10.51</v>
      </c>
      <c r="K1356" s="24">
        <f t="shared" si="333"/>
        <v>487.91086823289078</v>
      </c>
      <c r="L1356" s="24">
        <f t="shared" si="334"/>
        <v>22.195287027579166</v>
      </c>
      <c r="M1356" s="23">
        <f t="shared" si="344"/>
        <v>126508.32959409781</v>
      </c>
      <c r="N1356" s="24">
        <f t="shared" si="335"/>
        <v>39.893699693564862</v>
      </c>
      <c r="O1356" s="23">
        <f t="shared" si="336"/>
        <v>10343.867370366652</v>
      </c>
      <c r="P1356" s="42">
        <f t="shared" si="330"/>
        <v>9.2328297051905253</v>
      </c>
      <c r="Q1356" s="25"/>
      <c r="R1356" s="41">
        <f t="shared" si="331"/>
        <v>11.779312721126251</v>
      </c>
      <c r="S1356" s="41"/>
      <c r="T1356" s="40">
        <f t="shared" si="332"/>
        <v>8.8208510612932126E-2</v>
      </c>
      <c r="U1356" s="15">
        <f t="shared" si="337"/>
        <v>1.0155474590353635</v>
      </c>
      <c r="V1356" s="15">
        <f t="shared" si="345"/>
        <v>10.138902195708772</v>
      </c>
      <c r="W1356" s="13">
        <f t="shared" si="338"/>
        <v>0.11154596523456917</v>
      </c>
      <c r="X1356" s="13">
        <f t="shared" si="339"/>
        <v>8.4648988018722671E-2</v>
      </c>
      <c r="Y1356" s="13">
        <f t="shared" si="340"/>
        <v>2.6896977215846496E-2</v>
      </c>
      <c r="AB1356" s="39"/>
      <c r="AC1356" s="39"/>
    </row>
    <row r="1357" spans="1:29">
      <c r="A1357" s="60">
        <v>1983.04</v>
      </c>
      <c r="B1357" s="61">
        <f t="shared" si="341"/>
        <v>1983</v>
      </c>
      <c r="C1357" s="61">
        <v>4</v>
      </c>
      <c r="D1357" s="59">
        <f t="shared" si="342"/>
        <v>30407</v>
      </c>
      <c r="E1357" s="26">
        <v>157.69999999999999</v>
      </c>
      <c r="F1357" s="24">
        <v>6.92</v>
      </c>
      <c r="G1357" s="26">
        <v>12.476699999999999</v>
      </c>
      <c r="H1357" s="26">
        <v>98.6</v>
      </c>
      <c r="I1357" s="24">
        <f t="shared" si="343"/>
        <v>1983.2916666665647</v>
      </c>
      <c r="J1357" s="15">
        <v>10.4</v>
      </c>
      <c r="K1357" s="24">
        <f t="shared" si="333"/>
        <v>502.94464503042605</v>
      </c>
      <c r="L1357" s="24">
        <f t="shared" si="334"/>
        <v>22.069606490872214</v>
      </c>
      <c r="M1357" s="23">
        <f t="shared" si="344"/>
        <v>130883.2346914316</v>
      </c>
      <c r="N1357" s="24">
        <f t="shared" si="335"/>
        <v>39.791309148073026</v>
      </c>
      <c r="O1357" s="23">
        <f t="shared" si="336"/>
        <v>10355.046634588361</v>
      </c>
      <c r="P1357" s="42">
        <f t="shared" si="330"/>
        <v>9.5315812841604135</v>
      </c>
      <c r="Q1357" s="25"/>
      <c r="R1357" s="41">
        <f t="shared" si="331"/>
        <v>12.165031590630464</v>
      </c>
      <c r="S1357" s="41"/>
      <c r="T1357" s="40">
        <f t="shared" si="332"/>
        <v>8.5937631639212558E-2</v>
      </c>
      <c r="U1357" s="15">
        <f t="shared" si="337"/>
        <v>1.0099020734301765</v>
      </c>
      <c r="V1357" s="15">
        <f t="shared" si="345"/>
        <v>10.223437219728854</v>
      </c>
      <c r="W1357" s="13">
        <f t="shared" si="338"/>
        <v>0.1059706013415338</v>
      </c>
      <c r="X1357" s="13">
        <f t="shared" si="339"/>
        <v>8.4066606397504184E-2</v>
      </c>
      <c r="Y1357" s="13">
        <f t="shared" si="340"/>
        <v>2.1903994944029614E-2</v>
      </c>
      <c r="AB1357" s="39"/>
      <c r="AC1357" s="39"/>
    </row>
    <row r="1358" spans="1:29">
      <c r="A1358" s="60">
        <v>1983.05</v>
      </c>
      <c r="B1358" s="61">
        <f t="shared" si="341"/>
        <v>1983</v>
      </c>
      <c r="C1358" s="61">
        <v>5</v>
      </c>
      <c r="D1358" s="59">
        <f t="shared" si="342"/>
        <v>30437</v>
      </c>
      <c r="E1358" s="26">
        <v>164.1</v>
      </c>
      <c r="F1358" s="24">
        <v>6.93</v>
      </c>
      <c r="G1358" s="26">
        <v>12.533300000000001</v>
      </c>
      <c r="H1358" s="26">
        <v>99.2</v>
      </c>
      <c r="I1358" s="24">
        <f t="shared" si="343"/>
        <v>1983.3749999998979</v>
      </c>
      <c r="J1358" s="15">
        <v>10.38</v>
      </c>
      <c r="K1358" s="24">
        <f t="shared" si="333"/>
        <v>520.19038306451614</v>
      </c>
      <c r="L1358" s="24">
        <f t="shared" si="334"/>
        <v>21.967820564516131</v>
      </c>
      <c r="M1358" s="23">
        <f t="shared" si="344"/>
        <v>135847.55754703225</v>
      </c>
      <c r="N1358" s="24">
        <f t="shared" si="335"/>
        <v>39.730055625000006</v>
      </c>
      <c r="O1358" s="23">
        <f t="shared" si="336"/>
        <v>10375.491730677755</v>
      </c>
      <c r="P1358" s="42">
        <f t="shared" si="330"/>
        <v>9.8744565046683999</v>
      </c>
      <c r="Q1358" s="25"/>
      <c r="R1358" s="41">
        <f t="shared" si="331"/>
        <v>12.605255648355712</v>
      </c>
      <c r="S1358" s="41"/>
      <c r="T1358" s="40">
        <f t="shared" si="332"/>
        <v>8.2408883245413664E-2</v>
      </c>
      <c r="U1358" s="15">
        <f t="shared" si="337"/>
        <v>0.9801737810824116</v>
      </c>
      <c r="V1358" s="15">
        <f t="shared" si="345"/>
        <v>10.262222842284661</v>
      </c>
      <c r="W1358" s="13">
        <f t="shared" si="338"/>
        <v>0.10250417283690183</v>
      </c>
      <c r="X1358" s="13">
        <f t="shared" si="339"/>
        <v>8.3480022150906663E-2</v>
      </c>
      <c r="Y1358" s="13">
        <f t="shared" si="340"/>
        <v>1.9024150685995167E-2</v>
      </c>
      <c r="AB1358" s="39"/>
      <c r="AC1358" s="39"/>
    </row>
    <row r="1359" spans="1:29">
      <c r="A1359" s="60">
        <v>1983.06</v>
      </c>
      <c r="B1359" s="61">
        <f t="shared" si="341"/>
        <v>1983</v>
      </c>
      <c r="C1359" s="61">
        <v>6</v>
      </c>
      <c r="D1359" s="59">
        <f t="shared" si="342"/>
        <v>30468</v>
      </c>
      <c r="E1359" s="26">
        <v>166.4</v>
      </c>
      <c r="F1359" s="24">
        <v>6.94</v>
      </c>
      <c r="G1359" s="26">
        <v>12.59</v>
      </c>
      <c r="H1359" s="26">
        <v>99.5</v>
      </c>
      <c r="I1359" s="24">
        <f t="shared" si="343"/>
        <v>1983.4583333332312</v>
      </c>
      <c r="J1359" s="15">
        <v>10.85</v>
      </c>
      <c r="K1359" s="24">
        <f t="shared" si="333"/>
        <v>525.89089447236188</v>
      </c>
      <c r="L1359" s="24">
        <f t="shared" si="334"/>
        <v>21.933189949748744</v>
      </c>
      <c r="M1359" s="23">
        <f t="shared" si="344"/>
        <v>137813.56481759605</v>
      </c>
      <c r="N1359" s="24">
        <f t="shared" si="335"/>
        <v>39.789461306532665</v>
      </c>
      <c r="O1359" s="23">
        <f t="shared" si="336"/>
        <v>10427.120078446718</v>
      </c>
      <c r="P1359" s="42">
        <f t="shared" si="330"/>
        <v>10.00011790313002</v>
      </c>
      <c r="Q1359" s="25"/>
      <c r="R1359" s="41">
        <f t="shared" si="331"/>
        <v>12.767362769540011</v>
      </c>
      <c r="S1359" s="41"/>
      <c r="T1359" s="40">
        <f t="shared" si="332"/>
        <v>7.6025103316231579E-2</v>
      </c>
      <c r="U1359" s="15">
        <f t="shared" si="337"/>
        <v>0.97761600247503</v>
      </c>
      <c r="V1359" s="15">
        <f t="shared" si="345"/>
        <v>10.028433840710944</v>
      </c>
      <c r="W1359" s="13">
        <f t="shared" si="338"/>
        <v>0.10171755700388485</v>
      </c>
      <c r="X1359" s="13">
        <f t="shared" si="339"/>
        <v>8.7019142722068565E-2</v>
      </c>
      <c r="Y1359" s="13">
        <f t="shared" si="340"/>
        <v>1.4698414281816286E-2</v>
      </c>
      <c r="AB1359" s="39"/>
      <c r="AC1359" s="39"/>
    </row>
    <row r="1360" spans="1:29">
      <c r="A1360" s="60">
        <v>1983.07</v>
      </c>
      <c r="B1360" s="61">
        <f t="shared" si="341"/>
        <v>1983</v>
      </c>
      <c r="C1360" s="61">
        <v>7</v>
      </c>
      <c r="D1360" s="59">
        <f t="shared" si="342"/>
        <v>30498</v>
      </c>
      <c r="E1360" s="26">
        <v>167</v>
      </c>
      <c r="F1360" s="24">
        <v>6.96</v>
      </c>
      <c r="G1360" s="26">
        <v>12.826700000000001</v>
      </c>
      <c r="H1360" s="26">
        <v>99.9</v>
      </c>
      <c r="I1360" s="24">
        <f t="shared" si="343"/>
        <v>1983.5416666665644</v>
      </c>
      <c r="J1360" s="15">
        <v>11.38</v>
      </c>
      <c r="K1360" s="24">
        <f t="shared" si="333"/>
        <v>525.67387387387396</v>
      </c>
      <c r="L1360" s="24">
        <f t="shared" si="334"/>
        <v>21.908324324324326</v>
      </c>
      <c r="M1360" s="23">
        <f t="shared" si="344"/>
        <v>138235.12939725831</v>
      </c>
      <c r="N1360" s="24">
        <f t="shared" si="335"/>
        <v>40.375216036036043</v>
      </c>
      <c r="O1360" s="23">
        <f t="shared" si="336"/>
        <v>10617.368468501876</v>
      </c>
      <c r="P1360" s="42">
        <f t="shared" si="330"/>
        <v>10.014475995571026</v>
      </c>
      <c r="Q1360" s="25"/>
      <c r="R1360" s="41">
        <f t="shared" si="331"/>
        <v>12.786896040903436</v>
      </c>
      <c r="S1360" s="41"/>
      <c r="T1360" s="40">
        <f t="shared" si="332"/>
        <v>7.0771773932720231E-2</v>
      </c>
      <c r="U1360" s="15">
        <f t="shared" si="337"/>
        <v>0.98213867029786017</v>
      </c>
      <c r="V1360" s="15">
        <f t="shared" si="345"/>
        <v>9.7647023177466874</v>
      </c>
      <c r="W1360" s="13">
        <f t="shared" si="338"/>
        <v>0.10144828299634234</v>
      </c>
      <c r="X1360" s="13">
        <f t="shared" si="339"/>
        <v>9.1678594661900981E-2</v>
      </c>
      <c r="Y1360" s="13">
        <f t="shared" si="340"/>
        <v>9.7696883344413621E-3</v>
      </c>
      <c r="AB1360" s="39"/>
      <c r="AC1360" s="39"/>
    </row>
    <row r="1361" spans="1:29">
      <c r="A1361" s="60">
        <v>1983.08</v>
      </c>
      <c r="B1361" s="61">
        <f t="shared" si="341"/>
        <v>1983</v>
      </c>
      <c r="C1361" s="61">
        <v>8</v>
      </c>
      <c r="D1361" s="59">
        <f t="shared" si="342"/>
        <v>30529</v>
      </c>
      <c r="E1361" s="26">
        <v>162.4</v>
      </c>
      <c r="F1361" s="24">
        <v>6.98</v>
      </c>
      <c r="G1361" s="26">
        <v>13.0633</v>
      </c>
      <c r="H1361" s="26">
        <v>100.2</v>
      </c>
      <c r="I1361" s="24">
        <f t="shared" si="343"/>
        <v>1983.6249999998977</v>
      </c>
      <c r="J1361" s="15">
        <v>11.85</v>
      </c>
      <c r="K1361" s="24">
        <f t="shared" si="333"/>
        <v>509.66371257485042</v>
      </c>
      <c r="L1361" s="24">
        <f t="shared" si="334"/>
        <v>21.905497005988028</v>
      </c>
      <c r="M1361" s="23">
        <f t="shared" si="344"/>
        <v>134505.0138601028</v>
      </c>
      <c r="N1361" s="24">
        <f t="shared" si="335"/>
        <v>40.996859461077847</v>
      </c>
      <c r="O1361" s="23">
        <f t="shared" si="336"/>
        <v>10819.45411058301</v>
      </c>
      <c r="P1361" s="42">
        <f t="shared" si="330"/>
        <v>9.728056935665208</v>
      </c>
      <c r="Q1361" s="25"/>
      <c r="R1361" s="41">
        <f t="shared" si="331"/>
        <v>12.422837481069044</v>
      </c>
      <c r="S1361" s="41"/>
      <c r="T1361" s="40">
        <f t="shared" si="332"/>
        <v>6.7396852910745098E-2</v>
      </c>
      <c r="U1361" s="15">
        <f t="shared" si="337"/>
        <v>1.0216050338528322</v>
      </c>
      <c r="V1361" s="15">
        <f t="shared" si="345"/>
        <v>9.5615783018522542</v>
      </c>
      <c r="W1361" s="13">
        <f t="shared" si="338"/>
        <v>0.10609067393765947</v>
      </c>
      <c r="X1361" s="13">
        <f t="shared" si="339"/>
        <v>9.5268371975205435E-2</v>
      </c>
      <c r="Y1361" s="13">
        <f t="shared" si="340"/>
        <v>1.082230196245404E-2</v>
      </c>
      <c r="AB1361" s="39"/>
      <c r="AC1361" s="39"/>
    </row>
    <row r="1362" spans="1:29">
      <c r="A1362" s="60">
        <v>1983.09</v>
      </c>
      <c r="B1362" s="61">
        <f t="shared" si="341"/>
        <v>1983</v>
      </c>
      <c r="C1362" s="61">
        <v>9</v>
      </c>
      <c r="D1362" s="59">
        <f t="shared" si="342"/>
        <v>30560</v>
      </c>
      <c r="E1362" s="26">
        <v>167.2</v>
      </c>
      <c r="F1362" s="24">
        <v>7</v>
      </c>
      <c r="G1362" s="26">
        <v>13.3</v>
      </c>
      <c r="H1362" s="26">
        <v>100.7</v>
      </c>
      <c r="I1362" s="24">
        <f t="shared" si="343"/>
        <v>1983.7083333332309</v>
      </c>
      <c r="J1362" s="15">
        <v>11.65</v>
      </c>
      <c r="K1362" s="24">
        <f t="shared" si="333"/>
        <v>522.12226415094335</v>
      </c>
      <c r="L1362" s="24">
        <f t="shared" si="334"/>
        <v>21.859185700099307</v>
      </c>
      <c r="M1362" s="23">
        <f t="shared" si="344"/>
        <v>138273.67891902759</v>
      </c>
      <c r="N1362" s="24">
        <f t="shared" si="335"/>
        <v>41.532452830188689</v>
      </c>
      <c r="O1362" s="23">
        <f t="shared" si="336"/>
        <v>10999.042641286289</v>
      </c>
      <c r="P1362" s="42">
        <f t="shared" si="330"/>
        <v>9.9842024580287756</v>
      </c>
      <c r="Q1362" s="25"/>
      <c r="R1362" s="41">
        <f t="shared" si="331"/>
        <v>12.749884493756904</v>
      </c>
      <c r="S1362" s="41"/>
      <c r="T1362" s="40">
        <f t="shared" si="332"/>
        <v>6.7058904719817583E-2</v>
      </c>
      <c r="U1362" s="15">
        <f t="shared" si="337"/>
        <v>1.0161885537859756</v>
      </c>
      <c r="V1362" s="15">
        <f t="shared" si="345"/>
        <v>9.7196552510424805</v>
      </c>
      <c r="W1362" s="13">
        <f t="shared" si="338"/>
        <v>0.10429535852232452</v>
      </c>
      <c r="X1362" s="13">
        <f t="shared" si="339"/>
        <v>9.6410046903158131E-2</v>
      </c>
      <c r="Y1362" s="13">
        <f t="shared" si="340"/>
        <v>7.8853116191663908E-3</v>
      </c>
      <c r="AB1362" s="39"/>
      <c r="AC1362" s="39"/>
    </row>
    <row r="1363" spans="1:29">
      <c r="A1363" s="60">
        <v>1983.1</v>
      </c>
      <c r="B1363" s="61">
        <f t="shared" si="341"/>
        <v>1983</v>
      </c>
      <c r="C1363" s="61">
        <v>10</v>
      </c>
      <c r="D1363" s="59">
        <f t="shared" si="342"/>
        <v>30590</v>
      </c>
      <c r="E1363" s="26">
        <v>167.7</v>
      </c>
      <c r="F1363" s="24">
        <v>7.03</v>
      </c>
      <c r="G1363" s="26">
        <v>13.5433</v>
      </c>
      <c r="H1363" s="26">
        <v>101</v>
      </c>
      <c r="I1363" s="24">
        <f t="shared" si="343"/>
        <v>1983.7916666665642</v>
      </c>
      <c r="J1363" s="15">
        <v>11.54</v>
      </c>
      <c r="K1363" s="24">
        <f t="shared" si="333"/>
        <v>522.12813861386144</v>
      </c>
      <c r="L1363" s="24">
        <f t="shared" si="334"/>
        <v>21.887661386138618</v>
      </c>
      <c r="M1363" s="23">
        <f t="shared" si="344"/>
        <v>138758.27723926411</v>
      </c>
      <c r="N1363" s="24">
        <f t="shared" si="335"/>
        <v>42.16659522772278</v>
      </c>
      <c r="O1363" s="23">
        <f t="shared" si="336"/>
        <v>11205.992702054416</v>
      </c>
      <c r="P1363" s="42">
        <f t="shared" si="330"/>
        <v>10.003391799449624</v>
      </c>
      <c r="Q1363" s="25"/>
      <c r="R1363" s="41">
        <f t="shared" si="331"/>
        <v>12.773539636170561</v>
      </c>
      <c r="S1363" s="41"/>
      <c r="T1363" s="40">
        <f t="shared" si="332"/>
        <v>6.7334694140756379E-2</v>
      </c>
      <c r="U1363" s="15">
        <f t="shared" si="337"/>
        <v>1.0008333098386939</v>
      </c>
      <c r="V1363" s="15">
        <f t="shared" si="345"/>
        <v>9.8476647819258485</v>
      </c>
      <c r="W1363" s="13">
        <f t="shared" si="338"/>
        <v>0.10481683178116641</v>
      </c>
      <c r="X1363" s="13">
        <f t="shared" si="339"/>
        <v>9.5263796768798592E-2</v>
      </c>
      <c r="Y1363" s="13">
        <f t="shared" si="340"/>
        <v>9.5530350123678165E-3</v>
      </c>
      <c r="AB1363" s="39"/>
      <c r="AC1363" s="39"/>
    </row>
    <row r="1364" spans="1:29">
      <c r="A1364" s="60">
        <v>1983.11</v>
      </c>
      <c r="B1364" s="61">
        <f t="shared" si="341"/>
        <v>1983</v>
      </c>
      <c r="C1364" s="61">
        <v>11</v>
      </c>
      <c r="D1364" s="59">
        <f t="shared" si="342"/>
        <v>30621</v>
      </c>
      <c r="E1364" s="26">
        <v>165.2</v>
      </c>
      <c r="F1364" s="24">
        <v>7.06</v>
      </c>
      <c r="G1364" s="26">
        <v>13.7867</v>
      </c>
      <c r="H1364" s="26">
        <v>101.2</v>
      </c>
      <c r="I1364" s="24">
        <f t="shared" si="343"/>
        <v>1983.8749999998975</v>
      </c>
      <c r="J1364" s="15">
        <v>11.69</v>
      </c>
      <c r="K1364" s="24">
        <f t="shared" si="333"/>
        <v>513.32798418972334</v>
      </c>
      <c r="L1364" s="24">
        <f t="shared" si="334"/>
        <v>21.937624505928856</v>
      </c>
      <c r="M1364" s="23">
        <f t="shared" si="344"/>
        <v>136905.42679791941</v>
      </c>
      <c r="N1364" s="24">
        <f t="shared" si="335"/>
        <v>42.839581837944671</v>
      </c>
      <c r="O1364" s="23">
        <f t="shared" si="336"/>
        <v>11425.387697547674</v>
      </c>
      <c r="P1364" s="42">
        <f t="shared" si="330"/>
        <v>9.8535816493642798</v>
      </c>
      <c r="Q1364" s="25"/>
      <c r="R1364" s="41">
        <f t="shared" si="331"/>
        <v>12.581491199513106</v>
      </c>
      <c r="S1364" s="41"/>
      <c r="T1364" s="40">
        <f t="shared" si="332"/>
        <v>6.6858837415097946E-2</v>
      </c>
      <c r="U1364" s="15">
        <f t="shared" si="337"/>
        <v>1.0015899027226098</v>
      </c>
      <c r="V1364" s="15">
        <f t="shared" si="345"/>
        <v>9.8363929320707069</v>
      </c>
      <c r="W1364" s="13">
        <f t="shared" si="338"/>
        <v>0.10623588135321338</v>
      </c>
      <c r="X1364" s="13">
        <f t="shared" si="339"/>
        <v>9.2541965579322927E-2</v>
      </c>
      <c r="Y1364" s="13">
        <f t="shared" si="340"/>
        <v>1.3693915773890453E-2</v>
      </c>
      <c r="AB1364" s="39"/>
      <c r="AC1364" s="39"/>
    </row>
    <row r="1365" spans="1:29">
      <c r="A1365" s="60">
        <v>1983.12</v>
      </c>
      <c r="B1365" s="61">
        <f t="shared" si="341"/>
        <v>1983</v>
      </c>
      <c r="C1365" s="61">
        <v>12</v>
      </c>
      <c r="D1365" s="59">
        <f t="shared" si="342"/>
        <v>30651</v>
      </c>
      <c r="E1365" s="26">
        <v>164.4</v>
      </c>
      <c r="F1365" s="24">
        <v>7.09</v>
      </c>
      <c r="G1365" s="26">
        <v>14.03</v>
      </c>
      <c r="H1365" s="26">
        <v>101.3</v>
      </c>
      <c r="I1365" s="24">
        <f t="shared" si="343"/>
        <v>1983.9583333332307</v>
      </c>
      <c r="J1365" s="15">
        <v>11.83</v>
      </c>
      <c r="K1365" s="24">
        <f t="shared" si="333"/>
        <v>510.33784797630813</v>
      </c>
      <c r="L1365" s="24">
        <f t="shared" si="334"/>
        <v>22.009095755182628</v>
      </c>
      <c r="M1365" s="23">
        <f t="shared" si="344"/>
        <v>136597.10770102066</v>
      </c>
      <c r="N1365" s="24">
        <f t="shared" si="335"/>
        <v>43.552554787759135</v>
      </c>
      <c r="O1365" s="23">
        <f t="shared" si="336"/>
        <v>11657.283583000728</v>
      </c>
      <c r="P1365" s="42">
        <f t="shared" si="330"/>
        <v>9.8150109036086697</v>
      </c>
      <c r="Q1365" s="25"/>
      <c r="R1365" s="41">
        <f t="shared" si="331"/>
        <v>12.531076317323549</v>
      </c>
      <c r="S1365" s="41"/>
      <c r="T1365" s="40">
        <f t="shared" si="332"/>
        <v>6.5259644091050867E-2</v>
      </c>
      <c r="U1365" s="15">
        <f t="shared" si="337"/>
        <v>1.0192347993297712</v>
      </c>
      <c r="V1365" s="15">
        <f t="shared" si="345"/>
        <v>9.8423062409217721</v>
      </c>
      <c r="W1365" s="13">
        <f t="shared" si="338"/>
        <v>0.10746347078169727</v>
      </c>
      <c r="X1365" s="13">
        <f t="shared" si="339"/>
        <v>9.258525518549332E-2</v>
      </c>
      <c r="Y1365" s="13">
        <f t="shared" si="340"/>
        <v>1.4878215596203948E-2</v>
      </c>
      <c r="AB1365" s="39"/>
      <c r="AC1365" s="39"/>
    </row>
    <row r="1366" spans="1:29">
      <c r="A1366" s="60">
        <v>1984.01</v>
      </c>
      <c r="B1366" s="61">
        <f t="shared" si="341"/>
        <v>1984</v>
      </c>
      <c r="C1366" s="61">
        <v>1</v>
      </c>
      <c r="D1366" s="59">
        <f t="shared" si="342"/>
        <v>30682</v>
      </c>
      <c r="E1366" s="26">
        <v>166.4</v>
      </c>
      <c r="F1366" s="24">
        <v>7.12</v>
      </c>
      <c r="G1366" s="26">
        <v>14.44</v>
      </c>
      <c r="H1366" s="26">
        <v>101.9</v>
      </c>
      <c r="I1366" s="24">
        <f t="shared" si="343"/>
        <v>1984.041666666564</v>
      </c>
      <c r="J1366" s="15">
        <v>11.67</v>
      </c>
      <c r="K1366" s="24">
        <f t="shared" si="333"/>
        <v>513.5048478900884</v>
      </c>
      <c r="L1366" s="24">
        <f t="shared" si="334"/>
        <v>21.97208243375859</v>
      </c>
      <c r="M1366" s="23">
        <f t="shared" si="344"/>
        <v>137934.87497336906</v>
      </c>
      <c r="N1366" s="24">
        <f t="shared" si="335"/>
        <v>44.561358194308148</v>
      </c>
      <c r="O1366" s="23">
        <f t="shared" si="336"/>
        <v>11969.829294563997</v>
      </c>
      <c r="P1366" s="42">
        <f t="shared" si="330"/>
        <v>9.894931809202534</v>
      </c>
      <c r="Q1366" s="25"/>
      <c r="R1366" s="41">
        <f t="shared" si="331"/>
        <v>12.63075008785032</v>
      </c>
      <c r="S1366" s="41"/>
      <c r="T1366" s="40">
        <f t="shared" si="332"/>
        <v>6.5743067613577108E-2</v>
      </c>
      <c r="U1366" s="15">
        <f t="shared" si="337"/>
        <v>0.99983040453438909</v>
      </c>
      <c r="V1366" s="15">
        <f t="shared" si="345"/>
        <v>9.9725535816990778</v>
      </c>
      <c r="W1366" s="13">
        <f t="shared" si="338"/>
        <v>0.10798763126838695</v>
      </c>
      <c r="X1366" s="13">
        <f t="shared" si="339"/>
        <v>9.1538083977128926E-2</v>
      </c>
      <c r="Y1366" s="13">
        <f t="shared" si="340"/>
        <v>1.6449547291258027E-2</v>
      </c>
      <c r="AB1366" s="39"/>
      <c r="AC1366" s="39"/>
    </row>
    <row r="1367" spans="1:29">
      <c r="A1367" s="60">
        <v>1984.02</v>
      </c>
      <c r="B1367" s="61">
        <f t="shared" si="341"/>
        <v>1984</v>
      </c>
      <c r="C1367" s="61">
        <v>2</v>
      </c>
      <c r="D1367" s="59">
        <f t="shared" si="342"/>
        <v>30713</v>
      </c>
      <c r="E1367" s="26">
        <v>157.30000000000001</v>
      </c>
      <c r="F1367" s="24">
        <v>7.15</v>
      </c>
      <c r="G1367" s="26">
        <v>14.85</v>
      </c>
      <c r="H1367" s="26">
        <v>102.4</v>
      </c>
      <c r="I1367" s="24">
        <f t="shared" si="343"/>
        <v>1984.1249999998972</v>
      </c>
      <c r="J1367" s="15">
        <v>11.84</v>
      </c>
      <c r="K1367" s="24">
        <f t="shared" si="333"/>
        <v>483.05232421875007</v>
      </c>
      <c r="L1367" s="24">
        <f t="shared" si="334"/>
        <v>21.956923828125003</v>
      </c>
      <c r="M1367" s="23">
        <f t="shared" si="344"/>
        <v>130246.37972442972</v>
      </c>
      <c r="N1367" s="24">
        <f t="shared" si="335"/>
        <v>45.602841796875005</v>
      </c>
      <c r="O1367" s="23">
        <f t="shared" si="336"/>
        <v>12295.986897061548</v>
      </c>
      <c r="P1367" s="42">
        <f t="shared" si="330"/>
        <v>9.3245296457279832</v>
      </c>
      <c r="Q1367" s="25"/>
      <c r="R1367" s="41">
        <f t="shared" si="331"/>
        <v>11.902399335847162</v>
      </c>
      <c r="S1367" s="41"/>
      <c r="T1367" s="40">
        <f t="shared" si="332"/>
        <v>6.9371444181055564E-2</v>
      </c>
      <c r="U1367" s="15">
        <f t="shared" si="337"/>
        <v>0.98245992906107671</v>
      </c>
      <c r="V1367" s="15">
        <f t="shared" si="345"/>
        <v>9.9221764308455569</v>
      </c>
      <c r="W1367" s="13">
        <f t="shared" si="338"/>
        <v>0.11389671711025429</v>
      </c>
      <c r="X1367" s="13">
        <f t="shared" si="339"/>
        <v>9.0440414631478117E-2</v>
      </c>
      <c r="Y1367" s="13">
        <f t="shared" si="340"/>
        <v>2.345630247877617E-2</v>
      </c>
      <c r="AB1367" s="39"/>
      <c r="AC1367" s="39"/>
    </row>
    <row r="1368" spans="1:29">
      <c r="A1368" s="60">
        <v>1984.03</v>
      </c>
      <c r="B1368" s="61">
        <f t="shared" si="341"/>
        <v>1984</v>
      </c>
      <c r="C1368" s="61">
        <v>3</v>
      </c>
      <c r="D1368" s="59">
        <f t="shared" si="342"/>
        <v>30742</v>
      </c>
      <c r="E1368" s="26">
        <v>157.4</v>
      </c>
      <c r="F1368" s="24">
        <v>7.18</v>
      </c>
      <c r="G1368" s="26">
        <v>15.26</v>
      </c>
      <c r="H1368" s="26">
        <v>102.6</v>
      </c>
      <c r="I1368" s="24">
        <f t="shared" si="343"/>
        <v>1984.2083333332305</v>
      </c>
      <c r="J1368" s="15">
        <v>12.32</v>
      </c>
      <c r="K1368" s="24">
        <f t="shared" si="333"/>
        <v>482.41719298245624</v>
      </c>
      <c r="L1368" s="24">
        <f t="shared" si="334"/>
        <v>22.006070175438602</v>
      </c>
      <c r="M1368" s="23">
        <f t="shared" si="344"/>
        <v>130569.58978337049</v>
      </c>
      <c r="N1368" s="24">
        <f t="shared" si="335"/>
        <v>46.770561403508786</v>
      </c>
      <c r="O1368" s="23">
        <f t="shared" si="336"/>
        <v>12658.779797295005</v>
      </c>
      <c r="P1368" s="42">
        <f t="shared" si="330"/>
        <v>9.3267470665082435</v>
      </c>
      <c r="Q1368" s="25"/>
      <c r="R1368" s="41">
        <f t="shared" si="331"/>
        <v>11.904570260565983</v>
      </c>
      <c r="S1368" s="41"/>
      <c r="T1368" s="40">
        <f t="shared" si="332"/>
        <v>6.3392502935455966E-2</v>
      </c>
      <c r="U1368" s="15">
        <f t="shared" si="337"/>
        <v>0.99278279732954544</v>
      </c>
      <c r="V1368" s="15">
        <f t="shared" si="345"/>
        <v>9.7291385286911645</v>
      </c>
      <c r="W1368" s="13">
        <f t="shared" si="338"/>
        <v>0.11164739045242511</v>
      </c>
      <c r="X1368" s="13">
        <f t="shared" si="339"/>
        <v>8.8636951239702277E-2</v>
      </c>
      <c r="Y1368" s="13">
        <f t="shared" si="340"/>
        <v>2.3010439212722833E-2</v>
      </c>
      <c r="AB1368" s="39"/>
      <c r="AC1368" s="39"/>
    </row>
    <row r="1369" spans="1:29">
      <c r="A1369" s="60">
        <v>1984.04</v>
      </c>
      <c r="B1369" s="61">
        <f t="shared" si="341"/>
        <v>1984</v>
      </c>
      <c r="C1369" s="61">
        <v>4</v>
      </c>
      <c r="D1369" s="59">
        <f t="shared" si="342"/>
        <v>30773</v>
      </c>
      <c r="E1369" s="26">
        <v>157.6</v>
      </c>
      <c r="F1369" s="24">
        <v>7.2233299999999998</v>
      </c>
      <c r="G1369" s="26">
        <v>15.5733</v>
      </c>
      <c r="H1369" s="26">
        <v>103.1</v>
      </c>
      <c r="I1369" s="24">
        <f t="shared" si="343"/>
        <v>1984.2916666665637</v>
      </c>
      <c r="J1369" s="15">
        <v>12.63</v>
      </c>
      <c r="K1369" s="24">
        <f t="shared" si="333"/>
        <v>480.68764306498548</v>
      </c>
      <c r="L1369" s="24">
        <f t="shared" si="334"/>
        <v>22.031506806983515</v>
      </c>
      <c r="M1369" s="23">
        <f t="shared" si="344"/>
        <v>130598.39011942028</v>
      </c>
      <c r="N1369" s="24">
        <f t="shared" si="335"/>
        <v>47.499320252182358</v>
      </c>
      <c r="O1369" s="23">
        <f t="shared" si="336"/>
        <v>12905.126325169847</v>
      </c>
      <c r="P1369" s="42">
        <f t="shared" si="330"/>
        <v>9.3056434045948215</v>
      </c>
      <c r="Q1369" s="25"/>
      <c r="R1369" s="41">
        <f t="shared" si="331"/>
        <v>11.876543098868654</v>
      </c>
      <c r="S1369" s="41"/>
      <c r="T1369" s="40">
        <f t="shared" si="332"/>
        <v>6.060971379474149E-2</v>
      </c>
      <c r="U1369" s="15">
        <f t="shared" si="337"/>
        <v>0.96785950923679398</v>
      </c>
      <c r="V1369" s="15">
        <f t="shared" si="345"/>
        <v>9.6120788744789625</v>
      </c>
      <c r="W1369" s="13">
        <f t="shared" si="338"/>
        <v>0.10769621123993267</v>
      </c>
      <c r="X1369" s="13">
        <f t="shared" si="339"/>
        <v>8.6536652588257379E-2</v>
      </c>
      <c r="Y1369" s="13">
        <f t="shared" si="340"/>
        <v>2.1159558651675292E-2</v>
      </c>
      <c r="AB1369" s="39"/>
      <c r="AC1369" s="39"/>
    </row>
    <row r="1370" spans="1:29">
      <c r="A1370" s="60">
        <v>1984.05</v>
      </c>
      <c r="B1370" s="61">
        <f t="shared" si="341"/>
        <v>1984</v>
      </c>
      <c r="C1370" s="61">
        <v>5</v>
      </c>
      <c r="D1370" s="59">
        <f t="shared" si="342"/>
        <v>30803</v>
      </c>
      <c r="E1370" s="26">
        <v>156.6</v>
      </c>
      <c r="F1370" s="24">
        <v>7.2666700000000004</v>
      </c>
      <c r="G1370" s="26">
        <v>15.886699999999999</v>
      </c>
      <c r="H1370" s="26">
        <v>103.4</v>
      </c>
      <c r="I1370" s="24">
        <f t="shared" si="343"/>
        <v>1984.374999999897</v>
      </c>
      <c r="J1370" s="15">
        <v>13.41</v>
      </c>
      <c r="K1370" s="24">
        <f t="shared" si="333"/>
        <v>476.25179883945839</v>
      </c>
      <c r="L1370" s="24">
        <f t="shared" si="334"/>
        <v>22.099391181818184</v>
      </c>
      <c r="M1370" s="23">
        <f t="shared" si="344"/>
        <v>129893.56226780266</v>
      </c>
      <c r="N1370" s="24">
        <f t="shared" si="335"/>
        <v>48.314619748549326</v>
      </c>
      <c r="O1370" s="23">
        <f t="shared" si="336"/>
        <v>13177.394991570247</v>
      </c>
      <c r="P1370" s="42">
        <f t="shared" si="330"/>
        <v>9.2318318168960456</v>
      </c>
      <c r="Q1370" s="25"/>
      <c r="R1370" s="41">
        <f t="shared" si="331"/>
        <v>11.781082542587825</v>
      </c>
      <c r="S1370" s="41"/>
      <c r="T1370" s="40">
        <f t="shared" si="332"/>
        <v>5.2642089353780189E-2</v>
      </c>
      <c r="U1370" s="15">
        <f t="shared" si="337"/>
        <v>1.0030178161231755</v>
      </c>
      <c r="V1370" s="15">
        <f t="shared" si="345"/>
        <v>9.2761502344358977</v>
      </c>
      <c r="W1370" s="13">
        <f t="shared" si="338"/>
        <v>0.10938875012197502</v>
      </c>
      <c r="X1370" s="13">
        <f t="shared" si="339"/>
        <v>8.9343093395080064E-2</v>
      </c>
      <c r="Y1370" s="13">
        <f t="shared" si="340"/>
        <v>2.0045656726894956E-2</v>
      </c>
      <c r="AB1370" s="39"/>
      <c r="AC1370" s="39"/>
    </row>
    <row r="1371" spans="1:29">
      <c r="A1371" s="60">
        <v>1984.06</v>
      </c>
      <c r="B1371" s="61">
        <f t="shared" si="341"/>
        <v>1984</v>
      </c>
      <c r="C1371" s="61">
        <v>6</v>
      </c>
      <c r="D1371" s="59">
        <f t="shared" si="342"/>
        <v>30834</v>
      </c>
      <c r="E1371" s="26">
        <v>153.1</v>
      </c>
      <c r="F1371" s="24">
        <v>7.31</v>
      </c>
      <c r="G1371" s="26">
        <v>16.2</v>
      </c>
      <c r="H1371" s="26">
        <v>103.7</v>
      </c>
      <c r="I1371" s="24">
        <f t="shared" si="343"/>
        <v>1984.4583333332303</v>
      </c>
      <c r="J1371" s="15">
        <v>13.56</v>
      </c>
      <c r="K1371" s="24">
        <f t="shared" si="333"/>
        <v>464.26061716489875</v>
      </c>
      <c r="L1371" s="24">
        <f t="shared" si="334"/>
        <v>22.166852459016393</v>
      </c>
      <c r="M1371" s="23">
        <f t="shared" si="344"/>
        <v>127126.88921612583</v>
      </c>
      <c r="N1371" s="24">
        <f t="shared" si="335"/>
        <v>49.124898746383799</v>
      </c>
      <c r="O1371" s="23">
        <f t="shared" si="336"/>
        <v>13451.702190079937</v>
      </c>
      <c r="P1371" s="42">
        <f t="shared" si="330"/>
        <v>9.0101855122910059</v>
      </c>
      <c r="Q1371" s="25"/>
      <c r="R1371" s="41">
        <f t="shared" si="331"/>
        <v>11.497716640781471</v>
      </c>
      <c r="S1371" s="41"/>
      <c r="T1371" s="40">
        <f t="shared" si="332"/>
        <v>5.3235361198267897E-2</v>
      </c>
      <c r="U1371" s="15">
        <f t="shared" si="337"/>
        <v>1.0222612021863886</v>
      </c>
      <c r="V1371" s="15">
        <f t="shared" si="345"/>
        <v>9.2772274295856363</v>
      </c>
      <c r="W1371" s="13">
        <f t="shared" si="338"/>
        <v>0.11262994558557926</v>
      </c>
      <c r="X1371" s="13">
        <f t="shared" si="339"/>
        <v>9.0225719524183345E-2</v>
      </c>
      <c r="Y1371" s="13">
        <f t="shared" si="340"/>
        <v>2.2404226061395915E-2</v>
      </c>
      <c r="AB1371" s="39"/>
      <c r="AC1371" s="39"/>
    </row>
    <row r="1372" spans="1:29">
      <c r="A1372" s="60">
        <v>1984.07</v>
      </c>
      <c r="B1372" s="61">
        <f t="shared" si="341"/>
        <v>1984</v>
      </c>
      <c r="C1372" s="61">
        <v>7</v>
      </c>
      <c r="D1372" s="59">
        <f t="shared" si="342"/>
        <v>30864</v>
      </c>
      <c r="E1372" s="26">
        <v>151.1</v>
      </c>
      <c r="F1372" s="24">
        <v>7.3333300000000001</v>
      </c>
      <c r="G1372" s="26">
        <v>16.32</v>
      </c>
      <c r="H1372" s="26">
        <v>104.1</v>
      </c>
      <c r="I1372" s="24">
        <f t="shared" si="343"/>
        <v>1984.5416666665635</v>
      </c>
      <c r="J1372" s="15">
        <v>13.36</v>
      </c>
      <c r="K1372" s="24">
        <f t="shared" si="333"/>
        <v>456.4352161383286</v>
      </c>
      <c r="L1372" s="24">
        <f t="shared" si="334"/>
        <v>22.152151314121042</v>
      </c>
      <c r="M1372" s="23">
        <f t="shared" si="344"/>
        <v>125489.57383598927</v>
      </c>
      <c r="N1372" s="24">
        <f t="shared" si="335"/>
        <v>49.298628242074933</v>
      </c>
      <c r="O1372" s="23">
        <f t="shared" si="336"/>
        <v>13553.870582417901</v>
      </c>
      <c r="P1372" s="42">
        <f t="shared" si="330"/>
        <v>8.8683022140433021</v>
      </c>
      <c r="Q1372" s="25"/>
      <c r="R1372" s="41">
        <f t="shared" si="331"/>
        <v>11.316241863649713</v>
      </c>
      <c r="S1372" s="41"/>
      <c r="T1372" s="40">
        <f t="shared" si="332"/>
        <v>5.6549760285445422E-2</v>
      </c>
      <c r="U1372" s="15">
        <f t="shared" si="337"/>
        <v>1.0471009378195517</v>
      </c>
      <c r="V1372" s="15">
        <f t="shared" si="345"/>
        <v>9.4473087442212975</v>
      </c>
      <c r="W1372" s="13">
        <f t="shared" si="338"/>
        <v>0.11319388534234909</v>
      </c>
      <c r="X1372" s="13">
        <f t="shared" si="339"/>
        <v>8.706129020049036E-2</v>
      </c>
      <c r="Y1372" s="13">
        <f t="shared" si="340"/>
        <v>2.6132595141858728E-2</v>
      </c>
      <c r="AB1372" s="39"/>
      <c r="AC1372" s="39"/>
    </row>
    <row r="1373" spans="1:29">
      <c r="A1373" s="60">
        <v>1984.08</v>
      </c>
      <c r="B1373" s="61">
        <f t="shared" si="341"/>
        <v>1984</v>
      </c>
      <c r="C1373" s="61">
        <v>8</v>
      </c>
      <c r="D1373" s="59">
        <f t="shared" si="342"/>
        <v>30895</v>
      </c>
      <c r="E1373" s="26">
        <v>164.4</v>
      </c>
      <c r="F1373" s="24">
        <v>7.3566700000000003</v>
      </c>
      <c r="G1373" s="26">
        <v>16.440000000000001</v>
      </c>
      <c r="H1373" s="26">
        <v>104.5</v>
      </c>
      <c r="I1373" s="24">
        <f t="shared" si="343"/>
        <v>1984.6249999998968</v>
      </c>
      <c r="J1373" s="15">
        <v>12.72</v>
      </c>
      <c r="K1373" s="24">
        <f t="shared" si="333"/>
        <v>494.71027751196181</v>
      </c>
      <c r="L1373" s="24">
        <f t="shared" si="334"/>
        <v>22.137592805741633</v>
      </c>
      <c r="M1373" s="23">
        <f t="shared" si="344"/>
        <v>136519.8888793769</v>
      </c>
      <c r="N1373" s="24">
        <f t="shared" si="335"/>
        <v>49.471027751196175</v>
      </c>
      <c r="O1373" s="23">
        <f t="shared" si="336"/>
        <v>13651.988887937687</v>
      </c>
      <c r="P1373" s="42">
        <f t="shared" si="330"/>
        <v>9.62306325737317</v>
      </c>
      <c r="Q1373" s="25"/>
      <c r="R1373" s="41">
        <f t="shared" si="331"/>
        <v>12.27471160955556</v>
      </c>
      <c r="S1373" s="41"/>
      <c r="T1373" s="40">
        <f t="shared" si="332"/>
        <v>5.3218487566763395E-2</v>
      </c>
      <c r="U1373" s="15">
        <f t="shared" si="337"/>
        <v>1.0219291431360158</v>
      </c>
      <c r="V1373" s="15">
        <f t="shared" si="345"/>
        <v>9.854420636965278</v>
      </c>
      <c r="W1373" s="13">
        <f t="shared" si="338"/>
        <v>0.10676469503956709</v>
      </c>
      <c r="X1373" s="13">
        <f t="shared" si="339"/>
        <v>8.3159425168814138E-2</v>
      </c>
      <c r="Y1373" s="13">
        <f t="shared" si="340"/>
        <v>2.3605269870752954E-2</v>
      </c>
      <c r="AB1373" s="39"/>
      <c r="AC1373" s="39"/>
    </row>
    <row r="1374" spans="1:29">
      <c r="A1374" s="60">
        <v>1984.09</v>
      </c>
      <c r="B1374" s="61">
        <f t="shared" si="341"/>
        <v>1984</v>
      </c>
      <c r="C1374" s="61">
        <v>9</v>
      </c>
      <c r="D1374" s="59">
        <f t="shared" si="342"/>
        <v>30926</v>
      </c>
      <c r="E1374" s="26">
        <v>166.1</v>
      </c>
      <c r="F1374" s="24">
        <v>7.38</v>
      </c>
      <c r="G1374" s="26">
        <v>16.559999999999999</v>
      </c>
      <c r="H1374" s="26">
        <v>105</v>
      </c>
      <c r="I1374" s="24">
        <f t="shared" si="343"/>
        <v>1984.70833333323</v>
      </c>
      <c r="J1374" s="15">
        <v>12.52</v>
      </c>
      <c r="K1374" s="24">
        <f t="shared" si="333"/>
        <v>497.44577142857145</v>
      </c>
      <c r="L1374" s="24">
        <f t="shared" si="334"/>
        <v>22.102045714285715</v>
      </c>
      <c r="M1374" s="23">
        <f t="shared" si="344"/>
        <v>137783.04583408037</v>
      </c>
      <c r="N1374" s="24">
        <f t="shared" si="335"/>
        <v>49.594834285714292</v>
      </c>
      <c r="O1374" s="23">
        <f t="shared" si="336"/>
        <v>13736.828651489292</v>
      </c>
      <c r="P1374" s="42">
        <f t="shared" si="330"/>
        <v>9.6873413136280835</v>
      </c>
      <c r="Q1374" s="25"/>
      <c r="R1374" s="41">
        <f t="shared" si="331"/>
        <v>12.351552352066452</v>
      </c>
      <c r="S1374" s="41"/>
      <c r="T1374" s="40">
        <f t="shared" si="332"/>
        <v>5.375897811906942E-2</v>
      </c>
      <c r="U1374" s="15">
        <f t="shared" si="337"/>
        <v>1.0311198603417759</v>
      </c>
      <c r="V1374" s="15">
        <f t="shared" si="345"/>
        <v>10.022564782218485</v>
      </c>
      <c r="W1374" s="13">
        <f t="shared" si="338"/>
        <v>0.10635017945323866</v>
      </c>
      <c r="X1374" s="13">
        <f t="shared" si="339"/>
        <v>8.0023306472536415E-2</v>
      </c>
      <c r="Y1374" s="13">
        <f t="shared" si="340"/>
        <v>2.6326872980702243E-2</v>
      </c>
      <c r="AB1374" s="39"/>
      <c r="AC1374" s="39"/>
    </row>
    <row r="1375" spans="1:29">
      <c r="A1375" s="60">
        <v>1984.1</v>
      </c>
      <c r="B1375" s="61">
        <f t="shared" si="341"/>
        <v>1984</v>
      </c>
      <c r="C1375" s="61">
        <v>10</v>
      </c>
      <c r="D1375" s="59">
        <f t="shared" si="342"/>
        <v>30956</v>
      </c>
      <c r="E1375" s="26">
        <v>164.8</v>
      </c>
      <c r="F1375" s="24">
        <v>7.43</v>
      </c>
      <c r="G1375" s="26">
        <v>16.5867</v>
      </c>
      <c r="H1375" s="26">
        <v>105.3</v>
      </c>
      <c r="I1375" s="24">
        <f t="shared" si="343"/>
        <v>1984.7916666665633</v>
      </c>
      <c r="J1375" s="15">
        <v>12.16</v>
      </c>
      <c r="K1375" s="24">
        <f t="shared" si="333"/>
        <v>492.1463247863249</v>
      </c>
      <c r="L1375" s="24">
        <f t="shared" si="334"/>
        <v>22.188393162393165</v>
      </c>
      <c r="M1375" s="23">
        <f t="shared" si="344"/>
        <v>136827.34661840086</v>
      </c>
      <c r="N1375" s="24">
        <f t="shared" si="335"/>
        <v>49.533273333333341</v>
      </c>
      <c r="O1375" s="23">
        <f t="shared" si="336"/>
        <v>13771.323726671295</v>
      </c>
      <c r="P1375" s="42">
        <f t="shared" si="330"/>
        <v>9.5950707030485045</v>
      </c>
      <c r="Q1375" s="25"/>
      <c r="R1375" s="41">
        <f t="shared" si="331"/>
        <v>12.229383028121237</v>
      </c>
      <c r="S1375" s="41"/>
      <c r="T1375" s="40">
        <f t="shared" si="332"/>
        <v>5.7601078518467588E-2</v>
      </c>
      <c r="U1375" s="15">
        <f t="shared" si="337"/>
        <v>1.0448487934823085</v>
      </c>
      <c r="V1375" s="15">
        <f t="shared" si="345"/>
        <v>10.305022676574456</v>
      </c>
      <c r="W1375" s="13">
        <f t="shared" si="338"/>
        <v>0.10655576733906291</v>
      </c>
      <c r="X1375" s="13">
        <f t="shared" si="339"/>
        <v>7.5531662853186132E-2</v>
      </c>
      <c r="Y1375" s="13">
        <f t="shared" si="340"/>
        <v>3.102410448587678E-2</v>
      </c>
      <c r="AB1375" s="39"/>
      <c r="AC1375" s="39"/>
    </row>
    <row r="1376" spans="1:29">
      <c r="A1376" s="60">
        <v>1984.11</v>
      </c>
      <c r="B1376" s="61">
        <f t="shared" si="341"/>
        <v>1984</v>
      </c>
      <c r="C1376" s="61">
        <v>11</v>
      </c>
      <c r="D1376" s="59">
        <f t="shared" si="342"/>
        <v>30987</v>
      </c>
      <c r="E1376" s="26">
        <v>166.3</v>
      </c>
      <c r="F1376" s="24">
        <v>7.48</v>
      </c>
      <c r="G1376" s="26">
        <v>16.613299999999999</v>
      </c>
      <c r="H1376" s="26">
        <v>105.3</v>
      </c>
      <c r="I1376" s="24">
        <f t="shared" si="343"/>
        <v>1984.8749999998965</v>
      </c>
      <c r="J1376" s="15">
        <v>11.57</v>
      </c>
      <c r="K1376" s="24">
        <f t="shared" si="333"/>
        <v>496.62581196581209</v>
      </c>
      <c r="L1376" s="24">
        <f t="shared" si="334"/>
        <v>22.337709401709407</v>
      </c>
      <c r="M1376" s="23">
        <f t="shared" si="344"/>
        <v>138590.27177608537</v>
      </c>
      <c r="N1376" s="24">
        <f t="shared" si="335"/>
        <v>49.612709572649578</v>
      </c>
      <c r="O1376" s="23">
        <f t="shared" si="336"/>
        <v>13845.109814177022</v>
      </c>
      <c r="P1376" s="42">
        <f t="shared" si="330"/>
        <v>9.6919732217830887</v>
      </c>
      <c r="Q1376" s="25"/>
      <c r="R1376" s="41">
        <f t="shared" si="331"/>
        <v>12.348679358880027</v>
      </c>
      <c r="S1376" s="41"/>
      <c r="T1376" s="40">
        <f t="shared" si="332"/>
        <v>6.1621192533612007E-2</v>
      </c>
      <c r="U1376" s="15">
        <f t="shared" si="337"/>
        <v>1.0137721149498926</v>
      </c>
      <c r="V1376" s="15">
        <f t="shared" si="345"/>
        <v>10.767190510426651</v>
      </c>
      <c r="W1376" s="13">
        <f t="shared" si="338"/>
        <v>0.10458458461602782</v>
      </c>
      <c r="X1376" s="13">
        <f t="shared" si="339"/>
        <v>6.9755454413112705E-2</v>
      </c>
      <c r="Y1376" s="13">
        <f t="shared" si="340"/>
        <v>3.4829130202915115E-2</v>
      </c>
      <c r="AB1376" s="39"/>
      <c r="AC1376" s="39"/>
    </row>
    <row r="1377" spans="1:29">
      <c r="A1377" s="60">
        <v>1984.12</v>
      </c>
      <c r="B1377" s="61">
        <f t="shared" si="341"/>
        <v>1984</v>
      </c>
      <c r="C1377" s="61">
        <v>12</v>
      </c>
      <c r="D1377" s="59">
        <f t="shared" si="342"/>
        <v>31017</v>
      </c>
      <c r="E1377" s="26">
        <v>164.5</v>
      </c>
      <c r="F1377" s="24">
        <v>7.53</v>
      </c>
      <c r="G1377" s="26">
        <v>16.64</v>
      </c>
      <c r="H1377" s="26">
        <v>105.3</v>
      </c>
      <c r="I1377" s="24">
        <f t="shared" si="343"/>
        <v>1984.9583333332298</v>
      </c>
      <c r="J1377" s="15">
        <v>11.5</v>
      </c>
      <c r="K1377" s="24">
        <f t="shared" si="333"/>
        <v>491.2504273504274</v>
      </c>
      <c r="L1377" s="24">
        <f t="shared" si="334"/>
        <v>22.487025641025646</v>
      </c>
      <c r="M1377" s="23">
        <f t="shared" si="344"/>
        <v>137613.13952318422</v>
      </c>
      <c r="N1377" s="24">
        <f t="shared" si="335"/>
        <v>49.692444444444448</v>
      </c>
      <c r="O1377" s="23">
        <f t="shared" si="336"/>
        <v>13920.259219852798</v>
      </c>
      <c r="P1377" s="42">
        <f t="shared" si="330"/>
        <v>9.5950548011334575</v>
      </c>
      <c r="Q1377" s="25"/>
      <c r="R1377" s="41">
        <f t="shared" si="331"/>
        <v>12.222162489146152</v>
      </c>
      <c r="S1377" s="41"/>
      <c r="T1377" s="40">
        <f t="shared" si="332"/>
        <v>6.2532640792683308E-2</v>
      </c>
      <c r="U1377" s="15">
        <f t="shared" si="337"/>
        <v>1.0166985780559679</v>
      </c>
      <c r="V1377" s="15">
        <f t="shared" si="345"/>
        <v>10.915477495823641</v>
      </c>
      <c r="W1377" s="13">
        <f t="shared" si="338"/>
        <v>0.10422883776671998</v>
      </c>
      <c r="X1377" s="13">
        <f t="shared" si="339"/>
        <v>7.0091834449807822E-2</v>
      </c>
      <c r="Y1377" s="13">
        <f t="shared" si="340"/>
        <v>3.4137003316912162E-2</v>
      </c>
      <c r="AB1377" s="39"/>
      <c r="AC1377" s="39"/>
    </row>
    <row r="1378" spans="1:29">
      <c r="A1378" s="60">
        <v>1985.01</v>
      </c>
      <c r="B1378" s="61">
        <f t="shared" si="341"/>
        <v>1985</v>
      </c>
      <c r="C1378" s="61">
        <v>1</v>
      </c>
      <c r="D1378" s="59">
        <f t="shared" si="342"/>
        <v>31048</v>
      </c>
      <c r="E1378" s="26">
        <v>171.6</v>
      </c>
      <c r="F1378" s="24">
        <v>7.5733300000000003</v>
      </c>
      <c r="G1378" s="26">
        <v>16.556699999999999</v>
      </c>
      <c r="H1378" s="26">
        <v>105.5</v>
      </c>
      <c r="I1378" s="24">
        <f t="shared" si="343"/>
        <v>1985.0416666665631</v>
      </c>
      <c r="J1378" s="15">
        <v>11.38</v>
      </c>
      <c r="K1378" s="24">
        <f t="shared" si="333"/>
        <v>511.48185781990526</v>
      </c>
      <c r="L1378" s="24">
        <f t="shared" si="334"/>
        <v>22.573548358293841</v>
      </c>
      <c r="M1378" s="23">
        <f t="shared" si="344"/>
        <v>143807.4928838707</v>
      </c>
      <c r="N1378" s="24">
        <f t="shared" si="335"/>
        <v>49.34995148815166</v>
      </c>
      <c r="O1378" s="23">
        <f t="shared" si="336"/>
        <v>13875.160357985909</v>
      </c>
      <c r="P1378" s="42">
        <f t="shared" si="330"/>
        <v>9.9970011777304535</v>
      </c>
      <c r="Q1378" s="25"/>
      <c r="R1378" s="41">
        <f t="shared" si="331"/>
        <v>12.729627871083474</v>
      </c>
      <c r="S1378" s="41"/>
      <c r="T1378" s="40">
        <f t="shared" si="332"/>
        <v>5.9333156928087424E-2</v>
      </c>
      <c r="U1378" s="15">
        <f t="shared" si="337"/>
        <v>1.0018156011347725</v>
      </c>
      <c r="V1378" s="15">
        <f t="shared" si="345"/>
        <v>11.076712059329404</v>
      </c>
      <c r="W1378" s="13">
        <f t="shared" si="338"/>
        <v>0.10160266350762104</v>
      </c>
      <c r="X1378" s="13">
        <f t="shared" si="339"/>
        <v>6.9009182167030003E-2</v>
      </c>
      <c r="Y1378" s="13">
        <f t="shared" si="340"/>
        <v>3.2593481340591035E-2</v>
      </c>
      <c r="AB1378" s="39"/>
      <c r="AC1378" s="39"/>
    </row>
    <row r="1379" spans="1:29">
      <c r="A1379" s="60">
        <v>1985.02</v>
      </c>
      <c r="B1379" s="61">
        <f t="shared" si="341"/>
        <v>1985</v>
      </c>
      <c r="C1379" s="61">
        <v>2</v>
      </c>
      <c r="D1379" s="59">
        <f t="shared" si="342"/>
        <v>31079</v>
      </c>
      <c r="E1379" s="26">
        <v>180.9</v>
      </c>
      <c r="F1379" s="24">
        <v>7.6166700000000001</v>
      </c>
      <c r="G1379" s="26">
        <v>16.473299999999998</v>
      </c>
      <c r="H1379" s="26">
        <v>106</v>
      </c>
      <c r="I1379" s="24">
        <f t="shared" si="343"/>
        <v>1985.1249999998963</v>
      </c>
      <c r="J1379" s="15">
        <v>11.51</v>
      </c>
      <c r="K1379" s="24">
        <f t="shared" si="333"/>
        <v>536.65862264150951</v>
      </c>
      <c r="L1379" s="24">
        <f t="shared" si="334"/>
        <v>22.595641964150946</v>
      </c>
      <c r="M1379" s="23">
        <f t="shared" si="344"/>
        <v>151415.5684917171</v>
      </c>
      <c r="N1379" s="24">
        <f t="shared" si="335"/>
        <v>48.869753943396226</v>
      </c>
      <c r="O1379" s="23">
        <f t="shared" si="336"/>
        <v>13788.358675702615</v>
      </c>
      <c r="P1379" s="42">
        <f t="shared" si="330"/>
        <v>10.494935172607079</v>
      </c>
      <c r="Q1379" s="25"/>
      <c r="R1379" s="41">
        <f t="shared" si="331"/>
        <v>13.357385583224794</v>
      </c>
      <c r="S1379" s="41"/>
      <c r="T1379" s="40">
        <f t="shared" si="332"/>
        <v>5.2973907673109E-2</v>
      </c>
      <c r="U1379" s="15">
        <f t="shared" si="337"/>
        <v>0.98923679386188013</v>
      </c>
      <c r="V1379" s="15">
        <f t="shared" si="345"/>
        <v>11.044479445831259</v>
      </c>
      <c r="W1379" s="13">
        <f t="shared" si="338"/>
        <v>9.9615297703139039E-2</v>
      </c>
      <c r="X1379" s="13">
        <f t="shared" si="339"/>
        <v>7.1866578552323146E-2</v>
      </c>
      <c r="Y1379" s="13">
        <f t="shared" si="340"/>
        <v>2.7748719150815893E-2</v>
      </c>
      <c r="AB1379" s="39"/>
      <c r="AC1379" s="39"/>
    </row>
    <row r="1380" spans="1:29">
      <c r="A1380" s="60">
        <v>1985.03</v>
      </c>
      <c r="B1380" s="61">
        <f t="shared" si="341"/>
        <v>1985</v>
      </c>
      <c r="C1380" s="61">
        <v>3</v>
      </c>
      <c r="D1380" s="59">
        <f t="shared" si="342"/>
        <v>31107</v>
      </c>
      <c r="E1380" s="26">
        <v>179.4</v>
      </c>
      <c r="F1380" s="24">
        <v>7.66</v>
      </c>
      <c r="G1380" s="26">
        <v>16.39</v>
      </c>
      <c r="H1380" s="26">
        <v>106.4</v>
      </c>
      <c r="I1380" s="24">
        <f t="shared" si="343"/>
        <v>1985.2083333332296</v>
      </c>
      <c r="J1380" s="15">
        <v>11.86</v>
      </c>
      <c r="K1380" s="24">
        <f t="shared" si="333"/>
        <v>530.20793233082713</v>
      </c>
      <c r="L1380" s="24">
        <f t="shared" si="334"/>
        <v>22.638755639097745</v>
      </c>
      <c r="M1380" s="23">
        <f t="shared" si="344"/>
        <v>150127.8226011027</v>
      </c>
      <c r="N1380" s="24">
        <f t="shared" si="335"/>
        <v>48.439843984962408</v>
      </c>
      <c r="O1380" s="23">
        <f t="shared" si="336"/>
        <v>13715.691262163171</v>
      </c>
      <c r="P1380" s="42">
        <f t="shared" si="330"/>
        <v>10.373217214924733</v>
      </c>
      <c r="Q1380" s="25"/>
      <c r="R1380" s="41">
        <f t="shared" si="331"/>
        <v>13.197786108739979</v>
      </c>
      <c r="S1380" s="41"/>
      <c r="T1380" s="40">
        <f t="shared" si="332"/>
        <v>5.0588117264544791E-2</v>
      </c>
      <c r="U1380" s="15">
        <f t="shared" si="337"/>
        <v>1.0353280439322068</v>
      </c>
      <c r="V1380" s="15">
        <f t="shared" si="345"/>
        <v>10.88453173221767</v>
      </c>
      <c r="W1380" s="13">
        <f t="shared" si="338"/>
        <v>0.1029732942127608</v>
      </c>
      <c r="X1380" s="13">
        <f t="shared" si="339"/>
        <v>7.5763176881239458E-2</v>
      </c>
      <c r="Y1380" s="13">
        <f t="shared" si="340"/>
        <v>2.7210117331521344E-2</v>
      </c>
      <c r="AB1380" s="39"/>
      <c r="AC1380" s="39"/>
    </row>
    <row r="1381" spans="1:29">
      <c r="A1381" s="60">
        <v>1985.04</v>
      </c>
      <c r="B1381" s="61">
        <f t="shared" si="341"/>
        <v>1985</v>
      </c>
      <c r="C1381" s="61">
        <v>4</v>
      </c>
      <c r="D1381" s="59">
        <f t="shared" si="342"/>
        <v>31138</v>
      </c>
      <c r="E1381" s="26">
        <v>180.6</v>
      </c>
      <c r="F1381" s="24">
        <v>7.6866700000000003</v>
      </c>
      <c r="G1381" s="26">
        <v>16.13</v>
      </c>
      <c r="H1381" s="26">
        <v>106.9</v>
      </c>
      <c r="I1381" s="24">
        <f t="shared" si="343"/>
        <v>1985.2916666665628</v>
      </c>
      <c r="J1381" s="15">
        <v>11.43</v>
      </c>
      <c r="K1381" s="24">
        <f t="shared" si="333"/>
        <v>531.25796071094476</v>
      </c>
      <c r="L1381" s="24">
        <f t="shared" si="334"/>
        <v>22.611321311506085</v>
      </c>
      <c r="M1381" s="23">
        <f t="shared" si="344"/>
        <v>150958.66804317746</v>
      </c>
      <c r="N1381" s="24">
        <f t="shared" si="335"/>
        <v>47.448454630495789</v>
      </c>
      <c r="O1381" s="23">
        <f t="shared" si="336"/>
        <v>13482.631868972605</v>
      </c>
      <c r="P1381" s="42">
        <f t="shared" si="330"/>
        <v>10.397118719816818</v>
      </c>
      <c r="Q1381" s="25"/>
      <c r="R1381" s="41">
        <f t="shared" si="331"/>
        <v>13.224090599429946</v>
      </c>
      <c r="S1381" s="41"/>
      <c r="T1381" s="40">
        <f t="shared" si="332"/>
        <v>5.4763095933410735E-2</v>
      </c>
      <c r="U1381" s="15">
        <f t="shared" si="337"/>
        <v>1.0446658658983008</v>
      </c>
      <c r="V1381" s="15">
        <f t="shared" si="345"/>
        <v>11.216352523920293</v>
      </c>
      <c r="W1381" s="13">
        <f t="shared" si="338"/>
        <v>0.10549595020856128</v>
      </c>
      <c r="X1381" s="13">
        <f t="shared" si="339"/>
        <v>7.3883356920591448E-2</v>
      </c>
      <c r="Y1381" s="13">
        <f t="shared" si="340"/>
        <v>3.1612593287969837E-2</v>
      </c>
      <c r="AB1381" s="39"/>
      <c r="AC1381" s="39"/>
    </row>
    <row r="1382" spans="1:29">
      <c r="A1382" s="60">
        <v>1985.05</v>
      </c>
      <c r="B1382" s="61">
        <f t="shared" si="341"/>
        <v>1985</v>
      </c>
      <c r="C1382" s="61">
        <v>5</v>
      </c>
      <c r="D1382" s="59">
        <f t="shared" si="342"/>
        <v>31168</v>
      </c>
      <c r="E1382" s="26">
        <v>184.9</v>
      </c>
      <c r="F1382" s="24">
        <v>7.71333</v>
      </c>
      <c r="G1382" s="26">
        <v>15.87</v>
      </c>
      <c r="H1382" s="26">
        <v>107.3</v>
      </c>
      <c r="I1382" s="24">
        <f t="shared" si="343"/>
        <v>1985.3749999998961</v>
      </c>
      <c r="J1382" s="15">
        <v>10.85</v>
      </c>
      <c r="K1382" s="24">
        <f t="shared" si="333"/>
        <v>541.87934762348561</v>
      </c>
      <c r="L1382" s="24">
        <f t="shared" si="334"/>
        <v>22.605160780987887</v>
      </c>
      <c r="M1382" s="23">
        <f t="shared" si="344"/>
        <v>154512.04695555265</v>
      </c>
      <c r="N1382" s="24">
        <f t="shared" si="335"/>
        <v>46.50960111835974</v>
      </c>
      <c r="O1382" s="23">
        <f t="shared" si="336"/>
        <v>13261.796566709681</v>
      </c>
      <c r="P1382" s="42">
        <f t="shared" si="330"/>
        <v>10.608120467860093</v>
      </c>
      <c r="Q1382" s="25"/>
      <c r="R1382" s="41">
        <f t="shared" si="331"/>
        <v>13.48845524172518</v>
      </c>
      <c r="S1382" s="41"/>
      <c r="T1382" s="40">
        <f t="shared" si="332"/>
        <v>5.8444011517648956E-2</v>
      </c>
      <c r="U1382" s="15">
        <f t="shared" si="337"/>
        <v>1.0520532267558704</v>
      </c>
      <c r="V1382" s="15">
        <f t="shared" si="345"/>
        <v>11.673659948288618</v>
      </c>
      <c r="W1382" s="13">
        <f t="shared" si="338"/>
        <v>0.10634756155358094</v>
      </c>
      <c r="X1382" s="13">
        <f t="shared" si="339"/>
        <v>7.3289360268057546E-2</v>
      </c>
      <c r="Y1382" s="13">
        <f t="shared" si="340"/>
        <v>3.3058201285523392E-2</v>
      </c>
      <c r="AB1382" s="39"/>
      <c r="AC1382" s="39"/>
    </row>
    <row r="1383" spans="1:29">
      <c r="A1383" s="60">
        <v>1985.06</v>
      </c>
      <c r="B1383" s="61">
        <f t="shared" si="341"/>
        <v>1985</v>
      </c>
      <c r="C1383" s="61">
        <v>6</v>
      </c>
      <c r="D1383" s="59">
        <f t="shared" si="342"/>
        <v>31199</v>
      </c>
      <c r="E1383" s="26">
        <v>188.9</v>
      </c>
      <c r="F1383" s="24">
        <v>7.74</v>
      </c>
      <c r="G1383" s="26">
        <v>15.61</v>
      </c>
      <c r="H1383" s="26">
        <v>107.6</v>
      </c>
      <c r="I1383" s="24">
        <f t="shared" si="343"/>
        <v>1985.4583333332293</v>
      </c>
      <c r="J1383" s="15">
        <v>10.16</v>
      </c>
      <c r="K1383" s="24">
        <f t="shared" si="333"/>
        <v>552.0584944237919</v>
      </c>
      <c r="L1383" s="24">
        <f t="shared" si="334"/>
        <v>22.620078066914502</v>
      </c>
      <c r="M1383" s="23">
        <f t="shared" si="344"/>
        <v>157952.03231438334</v>
      </c>
      <c r="N1383" s="24">
        <f t="shared" si="335"/>
        <v>45.620079925650565</v>
      </c>
      <c r="O1383" s="23">
        <f t="shared" si="336"/>
        <v>13052.573977911721</v>
      </c>
      <c r="P1383" s="42">
        <f t="shared" si="330"/>
        <v>10.810049845861212</v>
      </c>
      <c r="Q1383" s="25"/>
      <c r="R1383" s="41">
        <f t="shared" si="331"/>
        <v>13.741426269246409</v>
      </c>
      <c r="S1383" s="41"/>
      <c r="T1383" s="40">
        <f t="shared" si="332"/>
        <v>6.3079219554815172E-2</v>
      </c>
      <c r="U1383" s="15">
        <f t="shared" si="337"/>
        <v>0.99917426056111813</v>
      </c>
      <c r="V1383" s="15">
        <f t="shared" si="345"/>
        <v>12.247070041508456</v>
      </c>
      <c r="W1383" s="13">
        <f t="shared" si="338"/>
        <v>0.1071565193131705</v>
      </c>
      <c r="X1383" s="13">
        <f t="shared" si="339"/>
        <v>7.209843199589594E-2</v>
      </c>
      <c r="Y1383" s="13">
        <f t="shared" si="340"/>
        <v>3.5058087317274556E-2</v>
      </c>
      <c r="AB1383" s="39"/>
      <c r="AC1383" s="39"/>
    </row>
    <row r="1384" spans="1:29">
      <c r="A1384" s="60">
        <v>1985.07</v>
      </c>
      <c r="B1384" s="61">
        <f t="shared" si="341"/>
        <v>1985</v>
      </c>
      <c r="C1384" s="61">
        <v>7</v>
      </c>
      <c r="D1384" s="59">
        <f t="shared" si="342"/>
        <v>31229</v>
      </c>
      <c r="E1384" s="26">
        <v>192.5</v>
      </c>
      <c r="F1384" s="24">
        <v>7.7733299999999996</v>
      </c>
      <c r="G1384" s="26">
        <v>15.4833</v>
      </c>
      <c r="H1384" s="26">
        <v>107.8</v>
      </c>
      <c r="I1384" s="24">
        <f t="shared" si="343"/>
        <v>1985.5416666665626</v>
      </c>
      <c r="J1384" s="15">
        <v>10.31</v>
      </c>
      <c r="K1384" s="24">
        <f t="shared" si="333"/>
        <v>561.53571428571445</v>
      </c>
      <c r="L1384" s="24">
        <f t="shared" si="334"/>
        <v>22.675337215213361</v>
      </c>
      <c r="M1384" s="23">
        <f t="shared" si="344"/>
        <v>161204.24946599986</v>
      </c>
      <c r="N1384" s="24">
        <f t="shared" si="335"/>
        <v>45.165848961038968</v>
      </c>
      <c r="O1384" s="23">
        <f t="shared" si="336"/>
        <v>12966.097432503457</v>
      </c>
      <c r="P1384" s="42">
        <f t="shared" si="330"/>
        <v>10.997563956793382</v>
      </c>
      <c r="Q1384" s="25"/>
      <c r="R1384" s="41">
        <f t="shared" si="331"/>
        <v>13.976419083122849</v>
      </c>
      <c r="S1384" s="41"/>
      <c r="T1384" s="40">
        <f t="shared" si="332"/>
        <v>5.9007975140128885E-2</v>
      </c>
      <c r="U1384" s="15">
        <f t="shared" si="337"/>
        <v>1.0073537038004854</v>
      </c>
      <c r="V1384" s="15">
        <f t="shared" si="345"/>
        <v>12.21425407826951</v>
      </c>
      <c r="W1384" s="13">
        <f t="shared" si="338"/>
        <v>0.1087620855965088</v>
      </c>
      <c r="X1384" s="13">
        <f t="shared" si="339"/>
        <v>7.2068013756902971E-2</v>
      </c>
      <c r="Y1384" s="13">
        <f t="shared" si="340"/>
        <v>3.6694071839605824E-2</v>
      </c>
      <c r="AB1384" s="39"/>
      <c r="AC1384" s="39"/>
    </row>
    <row r="1385" spans="1:29">
      <c r="A1385" s="60">
        <v>1985.08</v>
      </c>
      <c r="B1385" s="61">
        <f t="shared" si="341"/>
        <v>1985</v>
      </c>
      <c r="C1385" s="61">
        <v>8</v>
      </c>
      <c r="D1385" s="59">
        <f t="shared" si="342"/>
        <v>31260</v>
      </c>
      <c r="E1385" s="26">
        <v>188.3</v>
      </c>
      <c r="F1385" s="24">
        <v>7.8066700000000004</v>
      </c>
      <c r="G1385" s="26">
        <v>15.3567</v>
      </c>
      <c r="H1385" s="26">
        <v>108</v>
      </c>
      <c r="I1385" s="24">
        <f t="shared" si="343"/>
        <v>1985.6249999998959</v>
      </c>
      <c r="J1385" s="15">
        <v>10.33</v>
      </c>
      <c r="K1385" s="24">
        <f t="shared" si="333"/>
        <v>548.26683333333347</v>
      </c>
      <c r="L1385" s="24">
        <f t="shared" si="334"/>
        <v>22.730420816666673</v>
      </c>
      <c r="M1385" s="23">
        <f t="shared" si="344"/>
        <v>157938.83538894221</v>
      </c>
      <c r="N1385" s="24">
        <f t="shared" si="335"/>
        <v>44.7135915</v>
      </c>
      <c r="O1385" s="23">
        <f t="shared" si="336"/>
        <v>12880.612392020012</v>
      </c>
      <c r="P1385" s="42">
        <f t="shared" si="330"/>
        <v>10.738799808877284</v>
      </c>
      <c r="Q1385" s="25"/>
      <c r="R1385" s="41">
        <f t="shared" si="331"/>
        <v>13.646192185229486</v>
      </c>
      <c r="S1385" s="41"/>
      <c r="T1385" s="40">
        <f t="shared" si="332"/>
        <v>6.1000120961804988E-2</v>
      </c>
      <c r="U1385" s="15">
        <f t="shared" si="337"/>
        <v>1.0061364986054657</v>
      </c>
      <c r="V1385" s="15">
        <f t="shared" si="345"/>
        <v>12.281288762525522</v>
      </c>
      <c r="W1385" s="13">
        <f t="shared" si="338"/>
        <v>0.11131221364011323</v>
      </c>
      <c r="X1385" s="13">
        <f t="shared" si="339"/>
        <v>7.0114559329770731E-2</v>
      </c>
      <c r="Y1385" s="13">
        <f t="shared" si="340"/>
        <v>4.1197654310342502E-2</v>
      </c>
      <c r="AB1385" s="39"/>
      <c r="AC1385" s="39"/>
    </row>
    <row r="1386" spans="1:29">
      <c r="A1386" s="60">
        <v>1985.09</v>
      </c>
      <c r="B1386" s="61">
        <f t="shared" si="341"/>
        <v>1985</v>
      </c>
      <c r="C1386" s="61">
        <v>9</v>
      </c>
      <c r="D1386" s="59">
        <f t="shared" si="342"/>
        <v>31291</v>
      </c>
      <c r="E1386" s="26">
        <v>184.1</v>
      </c>
      <c r="F1386" s="24">
        <v>7.84</v>
      </c>
      <c r="G1386" s="26">
        <v>15.23</v>
      </c>
      <c r="H1386" s="26">
        <v>108.3</v>
      </c>
      <c r="I1386" s="24">
        <f t="shared" si="343"/>
        <v>1985.7083333332291</v>
      </c>
      <c r="J1386" s="15">
        <v>10.37</v>
      </c>
      <c r="K1386" s="24">
        <f t="shared" si="333"/>
        <v>534.55296398891971</v>
      </c>
      <c r="L1386" s="24">
        <f t="shared" si="334"/>
        <v>22.764232686980613</v>
      </c>
      <c r="M1386" s="23">
        <f t="shared" si="344"/>
        <v>154534.76385624125</v>
      </c>
      <c r="N1386" s="24">
        <f t="shared" si="335"/>
        <v>44.221844875346271</v>
      </c>
      <c r="O1386" s="23">
        <f t="shared" si="336"/>
        <v>12784.163245684707</v>
      </c>
      <c r="P1386" s="42">
        <f t="shared" si="330"/>
        <v>10.471234661697547</v>
      </c>
      <c r="Q1386" s="25"/>
      <c r="R1386" s="41">
        <f t="shared" si="331"/>
        <v>13.306583154373703</v>
      </c>
      <c r="S1386" s="41"/>
      <c r="T1386" s="40">
        <f t="shared" si="332"/>
        <v>6.2686561547940015E-2</v>
      </c>
      <c r="U1386" s="15">
        <f t="shared" si="337"/>
        <v>1.016718459059641</v>
      </c>
      <c r="V1386" s="15">
        <f t="shared" si="345"/>
        <v>12.322423918560744</v>
      </c>
      <c r="W1386" s="13">
        <f t="shared" si="338"/>
        <v>0.11759112151323259</v>
      </c>
      <c r="X1386" s="13">
        <f t="shared" si="339"/>
        <v>7.2384761252335172E-2</v>
      </c>
      <c r="Y1386" s="13">
        <f t="shared" si="340"/>
        <v>4.5206360260897416E-2</v>
      </c>
      <c r="AB1386" s="39"/>
      <c r="AC1386" s="39"/>
    </row>
    <row r="1387" spans="1:29">
      <c r="A1387" s="60">
        <v>1985.1</v>
      </c>
      <c r="B1387" s="61">
        <f t="shared" si="341"/>
        <v>1985</v>
      </c>
      <c r="C1387" s="61">
        <v>10</v>
      </c>
      <c r="D1387" s="59">
        <f t="shared" si="342"/>
        <v>31321</v>
      </c>
      <c r="E1387" s="26">
        <v>186.2</v>
      </c>
      <c r="F1387" s="24">
        <v>7.86</v>
      </c>
      <c r="G1387" s="26">
        <v>15.023300000000001</v>
      </c>
      <c r="H1387" s="26">
        <v>108.7</v>
      </c>
      <c r="I1387" s="24">
        <f t="shared" si="343"/>
        <v>1985.7916666665624</v>
      </c>
      <c r="J1387" s="15">
        <v>10.24</v>
      </c>
      <c r="K1387" s="24">
        <f t="shared" si="333"/>
        <v>538.6610119595216</v>
      </c>
      <c r="L1387" s="24">
        <f t="shared" si="334"/>
        <v>22.738321987120518</v>
      </c>
      <c r="M1387" s="23">
        <f t="shared" si="344"/>
        <v>156270.15408652884</v>
      </c>
      <c r="N1387" s="24">
        <f t="shared" si="335"/>
        <v>43.461149199632025</v>
      </c>
      <c r="O1387" s="23">
        <f t="shared" si="336"/>
        <v>12608.450085328406</v>
      </c>
      <c r="P1387" s="42">
        <f t="shared" si="330"/>
        <v>10.552516982943748</v>
      </c>
      <c r="Q1387" s="25"/>
      <c r="R1387" s="41">
        <f t="shared" si="331"/>
        <v>13.410439843384866</v>
      </c>
      <c r="S1387" s="41"/>
      <c r="T1387" s="40">
        <f t="shared" si="332"/>
        <v>6.3058986698610958E-2</v>
      </c>
      <c r="U1387" s="15">
        <f t="shared" si="337"/>
        <v>1.0376651070262271</v>
      </c>
      <c r="V1387" s="15">
        <f t="shared" si="345"/>
        <v>12.482333058511974</v>
      </c>
      <c r="W1387" s="13">
        <f t="shared" si="338"/>
        <v>0.1169954583927566</v>
      </c>
      <c r="X1387" s="13">
        <f t="shared" si="339"/>
        <v>7.2469002037476082E-2</v>
      </c>
      <c r="Y1387" s="13">
        <f t="shared" si="340"/>
        <v>4.4526456355280519E-2</v>
      </c>
      <c r="AB1387" s="39"/>
      <c r="AC1387" s="39"/>
    </row>
    <row r="1388" spans="1:29">
      <c r="A1388" s="60">
        <v>1985.11</v>
      </c>
      <c r="B1388" s="61">
        <f t="shared" si="341"/>
        <v>1985</v>
      </c>
      <c r="C1388" s="61">
        <v>11</v>
      </c>
      <c r="D1388" s="59">
        <f t="shared" si="342"/>
        <v>31352</v>
      </c>
      <c r="E1388" s="26">
        <v>197.5</v>
      </c>
      <c r="F1388" s="24">
        <v>7.88</v>
      </c>
      <c r="G1388" s="26">
        <v>14.816700000000001</v>
      </c>
      <c r="H1388" s="26">
        <v>109</v>
      </c>
      <c r="I1388" s="24">
        <f t="shared" si="343"/>
        <v>1985.8749999998956</v>
      </c>
      <c r="J1388" s="15">
        <v>9.7799999999999994</v>
      </c>
      <c r="K1388" s="24">
        <f t="shared" si="333"/>
        <v>569.77844036697252</v>
      </c>
      <c r="L1388" s="24">
        <f t="shared" si="334"/>
        <v>22.733438532110092</v>
      </c>
      <c r="M1388" s="23">
        <f t="shared" si="344"/>
        <v>165847.1825193768</v>
      </c>
      <c r="N1388" s="24">
        <f t="shared" si="335"/>
        <v>42.745499834862386</v>
      </c>
      <c r="O1388" s="23">
        <f t="shared" si="336"/>
        <v>12442.065565746077</v>
      </c>
      <c r="P1388" s="42">
        <f t="shared" si="330"/>
        <v>11.164611128667465</v>
      </c>
      <c r="Q1388" s="25"/>
      <c r="R1388" s="41">
        <f t="shared" si="331"/>
        <v>14.186571464023922</v>
      </c>
      <c r="S1388" s="41"/>
      <c r="T1388" s="40">
        <f t="shared" si="332"/>
        <v>6.1981515915447788E-2</v>
      </c>
      <c r="U1388" s="15">
        <f t="shared" si="337"/>
        <v>1.0418088588778152</v>
      </c>
      <c r="V1388" s="15">
        <f t="shared" si="345"/>
        <v>12.916832437531516</v>
      </c>
      <c r="W1388" s="13">
        <f t="shared" si="338"/>
        <v>0.11303605796252914</v>
      </c>
      <c r="X1388" s="13">
        <f t="shared" si="339"/>
        <v>7.0284694115039459E-2</v>
      </c>
      <c r="Y1388" s="13">
        <f t="shared" si="340"/>
        <v>4.2751363847489676E-2</v>
      </c>
      <c r="AB1388" s="39"/>
      <c r="AC1388" s="39"/>
    </row>
    <row r="1389" spans="1:29">
      <c r="A1389" s="60">
        <v>1985.12</v>
      </c>
      <c r="B1389" s="61">
        <f t="shared" si="341"/>
        <v>1985</v>
      </c>
      <c r="C1389" s="61">
        <v>12</v>
      </c>
      <c r="D1389" s="59">
        <f t="shared" si="342"/>
        <v>31382</v>
      </c>
      <c r="E1389" s="26">
        <v>207.3</v>
      </c>
      <c r="F1389" s="24">
        <v>7.9</v>
      </c>
      <c r="G1389" s="26">
        <v>14.61</v>
      </c>
      <c r="H1389" s="26">
        <v>109.3</v>
      </c>
      <c r="I1389" s="24">
        <f t="shared" si="343"/>
        <v>1985.9583333332289</v>
      </c>
      <c r="J1389" s="15">
        <v>9.26</v>
      </c>
      <c r="K1389" s="24">
        <f t="shared" si="333"/>
        <v>596.40949679780431</v>
      </c>
      <c r="L1389" s="24">
        <f t="shared" si="334"/>
        <v>22.728581884720956</v>
      </c>
      <c r="M1389" s="23">
        <f t="shared" si="344"/>
        <v>174150.07351540652</v>
      </c>
      <c r="N1389" s="24">
        <f t="shared" si="335"/>
        <v>42.033491308325715</v>
      </c>
      <c r="O1389" s="23">
        <f t="shared" si="336"/>
        <v>12273.673777424454</v>
      </c>
      <c r="P1389" s="42">
        <f t="shared" si="330"/>
        <v>11.690521474467594</v>
      </c>
      <c r="Q1389" s="25"/>
      <c r="R1389" s="41">
        <f t="shared" si="331"/>
        <v>14.851243444332486</v>
      </c>
      <c r="S1389" s="41"/>
      <c r="T1389" s="40">
        <f t="shared" si="332"/>
        <v>6.3059967515150944E-2</v>
      </c>
      <c r="U1389" s="15">
        <f t="shared" si="337"/>
        <v>1.0122610862090651</v>
      </c>
      <c r="V1389" s="15">
        <f t="shared" si="345"/>
        <v>13.41993486152435</v>
      </c>
      <c r="W1389" s="13">
        <f t="shared" si="338"/>
        <v>0.11138329331321772</v>
      </c>
      <c r="X1389" s="13">
        <f t="shared" si="339"/>
        <v>6.8550312311696615E-2</v>
      </c>
      <c r="Y1389" s="13">
        <f t="shared" si="340"/>
        <v>4.2832981001521109E-2</v>
      </c>
      <c r="AB1389" s="39"/>
      <c r="AC1389" s="39"/>
    </row>
    <row r="1390" spans="1:29">
      <c r="A1390" s="60">
        <v>1986.01</v>
      </c>
      <c r="B1390" s="61">
        <f t="shared" si="341"/>
        <v>1986</v>
      </c>
      <c r="C1390" s="61">
        <v>1</v>
      </c>
      <c r="D1390" s="59">
        <f t="shared" si="342"/>
        <v>31413</v>
      </c>
      <c r="E1390" s="26">
        <v>208.2</v>
      </c>
      <c r="F1390" s="24">
        <v>7.94</v>
      </c>
      <c r="G1390" s="26">
        <v>14.58</v>
      </c>
      <c r="H1390" s="26">
        <v>109.6</v>
      </c>
      <c r="I1390" s="24">
        <f t="shared" si="343"/>
        <v>1986.0416666665622</v>
      </c>
      <c r="J1390" s="15">
        <v>9.19</v>
      </c>
      <c r="K1390" s="24">
        <f t="shared" si="333"/>
        <v>597.3592335766424</v>
      </c>
      <c r="L1390" s="24">
        <f t="shared" si="334"/>
        <v>22.781135036496355</v>
      </c>
      <c r="M1390" s="23">
        <f t="shared" si="344"/>
        <v>174981.7304462551</v>
      </c>
      <c r="N1390" s="24">
        <f t="shared" si="335"/>
        <v>41.832361313868624</v>
      </c>
      <c r="O1390" s="23">
        <f t="shared" si="336"/>
        <v>12253.763832403458</v>
      </c>
      <c r="P1390" s="42">
        <f t="shared" si="330"/>
        <v>11.715007584487983</v>
      </c>
      <c r="Q1390" s="25"/>
      <c r="R1390" s="41">
        <f t="shared" si="331"/>
        <v>14.879155972876086</v>
      </c>
      <c r="S1390" s="41"/>
      <c r="T1390" s="40">
        <f t="shared" si="332"/>
        <v>6.368185902322783E-2</v>
      </c>
      <c r="U1390" s="15">
        <f t="shared" si="337"/>
        <v>1.0401382661479719</v>
      </c>
      <c r="V1390" s="15">
        <f t="shared" si="345"/>
        <v>13.547294050074107</v>
      </c>
      <c r="W1390" s="13">
        <f t="shared" si="338"/>
        <v>0.11038663398724546</v>
      </c>
      <c r="X1390" s="13">
        <f t="shared" si="339"/>
        <v>6.7906278066288239E-2</v>
      </c>
      <c r="Y1390" s="13">
        <f t="shared" si="340"/>
        <v>4.2480355920957225E-2</v>
      </c>
      <c r="AB1390" s="39"/>
      <c r="AC1390" s="39"/>
    </row>
    <row r="1391" spans="1:29">
      <c r="A1391" s="60">
        <v>1986.02</v>
      </c>
      <c r="B1391" s="61">
        <f t="shared" si="341"/>
        <v>1986</v>
      </c>
      <c r="C1391" s="61">
        <v>2</v>
      </c>
      <c r="D1391" s="59">
        <f t="shared" si="342"/>
        <v>31444</v>
      </c>
      <c r="E1391" s="26">
        <v>219.4</v>
      </c>
      <c r="F1391" s="24">
        <v>7.98</v>
      </c>
      <c r="G1391" s="26">
        <v>14.55</v>
      </c>
      <c r="H1391" s="26">
        <v>109.3</v>
      </c>
      <c r="I1391" s="24">
        <f t="shared" si="343"/>
        <v>1986.1249999998954</v>
      </c>
      <c r="J1391" s="15">
        <v>8.6999999999999993</v>
      </c>
      <c r="K1391" s="24">
        <f t="shared" si="333"/>
        <v>631.22162854528824</v>
      </c>
      <c r="L1391" s="24">
        <f t="shared" si="334"/>
        <v>22.958744739249777</v>
      </c>
      <c r="M1391" s="23">
        <f t="shared" si="344"/>
        <v>185461.32160415649</v>
      </c>
      <c r="N1391" s="24">
        <f t="shared" si="335"/>
        <v>41.860869167429101</v>
      </c>
      <c r="O1391" s="23">
        <f t="shared" si="336"/>
        <v>12299.280899455227</v>
      </c>
      <c r="P1391" s="42">
        <f t="shared" si="330"/>
        <v>12.388219099418123</v>
      </c>
      <c r="Q1391" s="25"/>
      <c r="R1391" s="41">
        <f t="shared" si="331"/>
        <v>15.727961947238795</v>
      </c>
      <c r="S1391" s="41"/>
      <c r="T1391" s="40">
        <f t="shared" si="332"/>
        <v>6.3265706562706359E-2</v>
      </c>
      <c r="U1391" s="15">
        <f t="shared" si="337"/>
        <v>1.0706964086423971</v>
      </c>
      <c r="V1391" s="15">
        <f t="shared" si="345"/>
        <v>14.129735226795914</v>
      </c>
      <c r="W1391" s="13">
        <f t="shared" si="338"/>
        <v>0.10994055977766304</v>
      </c>
      <c r="X1391" s="13">
        <f t="shared" si="339"/>
        <v>6.2294770018033185E-2</v>
      </c>
      <c r="Y1391" s="13">
        <f t="shared" si="340"/>
        <v>4.7645789759629853E-2</v>
      </c>
      <c r="AB1391" s="39"/>
      <c r="AC1391" s="39"/>
    </row>
    <row r="1392" spans="1:29">
      <c r="A1392" s="60">
        <v>1986.03</v>
      </c>
      <c r="B1392" s="61">
        <f t="shared" si="341"/>
        <v>1986</v>
      </c>
      <c r="C1392" s="61">
        <v>3</v>
      </c>
      <c r="D1392" s="59">
        <f t="shared" si="342"/>
        <v>31472</v>
      </c>
      <c r="E1392" s="26">
        <v>232.3</v>
      </c>
      <c r="F1392" s="24">
        <v>8.02</v>
      </c>
      <c r="G1392" s="26">
        <v>14.52</v>
      </c>
      <c r="H1392" s="26">
        <v>108.8</v>
      </c>
      <c r="I1392" s="24">
        <f t="shared" si="343"/>
        <v>1986.2083333332287</v>
      </c>
      <c r="J1392" s="15">
        <v>7.78</v>
      </c>
      <c r="K1392" s="24">
        <f t="shared" si="333"/>
        <v>671.40678308823544</v>
      </c>
      <c r="L1392" s="24">
        <f t="shared" si="334"/>
        <v>23.179863970588237</v>
      </c>
      <c r="M1392" s="23">
        <f t="shared" si="344"/>
        <v>197835.80129198456</v>
      </c>
      <c r="N1392" s="24">
        <f t="shared" si="335"/>
        <v>41.966536764705886</v>
      </c>
      <c r="O1392" s="23">
        <f t="shared" si="336"/>
        <v>12365.802129830459</v>
      </c>
      <c r="P1392" s="42">
        <f t="shared" si="330"/>
        <v>13.189022981532716</v>
      </c>
      <c r="Q1392" s="25"/>
      <c r="R1392" s="41">
        <f t="shared" si="331"/>
        <v>16.734740582959422</v>
      </c>
      <c r="S1392" s="41"/>
      <c r="T1392" s="40">
        <f t="shared" si="332"/>
        <v>6.6882803250395945E-2</v>
      </c>
      <c r="U1392" s="15">
        <f t="shared" si="337"/>
        <v>1.0402862489588924</v>
      </c>
      <c r="V1392" s="15">
        <f t="shared" si="345"/>
        <v>15.198181839431431</v>
      </c>
      <c r="W1392" s="13">
        <f t="shared" si="338"/>
        <v>0.10200655087375909</v>
      </c>
      <c r="X1392" s="13">
        <f t="shared" si="339"/>
        <v>5.0932090972658495E-2</v>
      </c>
      <c r="Y1392" s="13">
        <f t="shared" si="340"/>
        <v>5.10744599011006E-2</v>
      </c>
      <c r="AB1392" s="39"/>
      <c r="AC1392" s="39"/>
    </row>
    <row r="1393" spans="1:29">
      <c r="A1393" s="60">
        <v>1986.04</v>
      </c>
      <c r="B1393" s="61">
        <f t="shared" si="341"/>
        <v>1986</v>
      </c>
      <c r="C1393" s="61">
        <v>4</v>
      </c>
      <c r="D1393" s="59">
        <f t="shared" si="342"/>
        <v>31503</v>
      </c>
      <c r="E1393" s="26">
        <v>238</v>
      </c>
      <c r="F1393" s="24">
        <v>8.0466700000000007</v>
      </c>
      <c r="G1393" s="26">
        <v>14.583299999999999</v>
      </c>
      <c r="H1393" s="26">
        <v>108.6</v>
      </c>
      <c r="I1393" s="24">
        <f t="shared" si="343"/>
        <v>1986.2916666665619</v>
      </c>
      <c r="J1393" s="15">
        <v>7.3</v>
      </c>
      <c r="K1393" s="24">
        <f t="shared" si="333"/>
        <v>689.14806629834266</v>
      </c>
      <c r="L1393" s="24">
        <f t="shared" si="334"/>
        <v>23.299777607734811</v>
      </c>
      <c r="M1393" s="23">
        <f t="shared" si="344"/>
        <v>203635.54682973624</v>
      </c>
      <c r="N1393" s="24">
        <f t="shared" si="335"/>
        <v>42.227113425414373</v>
      </c>
      <c r="O1393" s="23">
        <f t="shared" si="336"/>
        <v>12477.639790260895</v>
      </c>
      <c r="P1393" s="42">
        <f t="shared" si="330"/>
        <v>13.552504172869476</v>
      </c>
      <c r="Q1393" s="25"/>
      <c r="R1393" s="41">
        <f t="shared" si="331"/>
        <v>17.183914355587927</v>
      </c>
      <c r="S1393" s="41"/>
      <c r="T1393" s="40">
        <f t="shared" si="332"/>
        <v>6.907103381145846E-2</v>
      </c>
      <c r="U1393" s="15">
        <f t="shared" si="337"/>
        <v>0.97772216546289359</v>
      </c>
      <c r="V1393" s="15">
        <f t="shared" si="345"/>
        <v>15.839576445202729</v>
      </c>
      <c r="W1393" s="13">
        <f t="shared" si="338"/>
        <v>9.8621454047865598E-2</v>
      </c>
      <c r="X1393" s="13">
        <f t="shared" si="339"/>
        <v>4.4902987607793987E-2</v>
      </c>
      <c r="Y1393" s="13">
        <f t="shared" si="340"/>
        <v>5.3718466440071611E-2</v>
      </c>
      <c r="AB1393" s="39"/>
      <c r="AC1393" s="39"/>
    </row>
    <row r="1394" spans="1:29">
      <c r="A1394" s="60">
        <v>1986.05</v>
      </c>
      <c r="B1394" s="61">
        <f t="shared" si="341"/>
        <v>1986</v>
      </c>
      <c r="C1394" s="61">
        <v>5</v>
      </c>
      <c r="D1394" s="59">
        <f t="shared" si="342"/>
        <v>31533</v>
      </c>
      <c r="E1394" s="26">
        <v>238.5</v>
      </c>
      <c r="F1394" s="24">
        <v>8.0733300000000003</v>
      </c>
      <c r="G1394" s="26">
        <v>14.646699999999999</v>
      </c>
      <c r="H1394" s="26">
        <v>108.9</v>
      </c>
      <c r="I1394" s="24">
        <f t="shared" si="343"/>
        <v>1986.3749999998952</v>
      </c>
      <c r="J1394" s="15">
        <v>7.71</v>
      </c>
      <c r="K1394" s="24">
        <f t="shared" si="333"/>
        <v>688.69338842975208</v>
      </c>
      <c r="L1394" s="24">
        <f t="shared" si="334"/>
        <v>23.312574396694217</v>
      </c>
      <c r="M1394" s="23">
        <f t="shared" si="344"/>
        <v>204075.24502333213</v>
      </c>
      <c r="N1394" s="24">
        <f t="shared" si="335"/>
        <v>42.293859338842978</v>
      </c>
      <c r="O1394" s="23">
        <f t="shared" si="336"/>
        <v>12532.615896365782</v>
      </c>
      <c r="P1394" s="42">
        <f t="shared" si="330"/>
        <v>13.560046199232334</v>
      </c>
      <c r="Q1394" s="25"/>
      <c r="R1394" s="41">
        <f t="shared" si="331"/>
        <v>17.180748515167295</v>
      </c>
      <c r="S1394" s="41"/>
      <c r="T1394" s="40">
        <f t="shared" si="332"/>
        <v>6.4465796792934793E-2</v>
      </c>
      <c r="U1394" s="15">
        <f t="shared" si="337"/>
        <v>1.0002236733487426</v>
      </c>
      <c r="V1394" s="15">
        <f t="shared" si="345"/>
        <v>15.444041882894634</v>
      </c>
      <c r="W1394" s="13">
        <f t="shared" si="338"/>
        <v>0.10073370689638605</v>
      </c>
      <c r="X1394" s="13">
        <f t="shared" si="339"/>
        <v>4.6171339837853154E-2</v>
      </c>
      <c r="Y1394" s="13">
        <f t="shared" si="340"/>
        <v>5.4562367058532901E-2</v>
      </c>
      <c r="AB1394" s="39"/>
      <c r="AC1394" s="39"/>
    </row>
    <row r="1395" spans="1:29">
      <c r="A1395" s="60">
        <v>1986.06</v>
      </c>
      <c r="B1395" s="61">
        <f t="shared" si="341"/>
        <v>1986</v>
      </c>
      <c r="C1395" s="61">
        <v>6</v>
      </c>
      <c r="D1395" s="59">
        <f t="shared" si="342"/>
        <v>31564</v>
      </c>
      <c r="E1395" s="26">
        <v>245.3</v>
      </c>
      <c r="F1395" s="24">
        <v>8.1</v>
      </c>
      <c r="G1395" s="26">
        <v>14.71</v>
      </c>
      <c r="H1395" s="26">
        <v>109.5</v>
      </c>
      <c r="I1395" s="24">
        <f t="shared" si="343"/>
        <v>1986.4583333332284</v>
      </c>
      <c r="J1395" s="15">
        <v>7.8</v>
      </c>
      <c r="K1395" s="24">
        <f t="shared" si="333"/>
        <v>704.44783561643851</v>
      </c>
      <c r="L1395" s="24">
        <f t="shared" si="334"/>
        <v>23.261424657534249</v>
      </c>
      <c r="M1395" s="23">
        <f t="shared" si="344"/>
        <v>209318.04654943774</v>
      </c>
      <c r="N1395" s="24">
        <f t="shared" si="335"/>
        <v>42.243895890410961</v>
      </c>
      <c r="O1395" s="23">
        <f t="shared" si="336"/>
        <v>12552.256276976064</v>
      </c>
      <c r="P1395" s="42">
        <f t="shared" si="330"/>
        <v>13.888688626457116</v>
      </c>
      <c r="Q1395" s="25"/>
      <c r="R1395" s="41">
        <f t="shared" si="331"/>
        <v>17.582378520821578</v>
      </c>
      <c r="S1395" s="41"/>
      <c r="T1395" s="40">
        <f t="shared" si="332"/>
        <v>6.1842005395504024E-2</v>
      </c>
      <c r="U1395" s="15">
        <f t="shared" si="337"/>
        <v>1.0417113704432905</v>
      </c>
      <c r="V1395" s="15">
        <f t="shared" si="345"/>
        <v>15.362852488099275</v>
      </c>
      <c r="W1395" s="13">
        <f t="shared" si="338"/>
        <v>9.9271528248184859E-2</v>
      </c>
      <c r="X1395" s="13">
        <f t="shared" si="339"/>
        <v>4.5967205214896945E-2</v>
      </c>
      <c r="Y1395" s="13">
        <f t="shared" si="340"/>
        <v>5.3304323033287915E-2</v>
      </c>
      <c r="AB1395" s="39"/>
      <c r="AC1395" s="39"/>
    </row>
    <row r="1396" spans="1:29">
      <c r="A1396" s="60">
        <v>1986.07</v>
      </c>
      <c r="B1396" s="61">
        <f t="shared" si="341"/>
        <v>1986</v>
      </c>
      <c r="C1396" s="61">
        <v>7</v>
      </c>
      <c r="D1396" s="59">
        <f t="shared" si="342"/>
        <v>31594</v>
      </c>
      <c r="E1396" s="26">
        <v>240.2</v>
      </c>
      <c r="F1396" s="24">
        <v>8.1433300000000006</v>
      </c>
      <c r="G1396" s="26">
        <v>14.7567</v>
      </c>
      <c r="H1396" s="26">
        <v>109.5</v>
      </c>
      <c r="I1396" s="24">
        <f t="shared" si="343"/>
        <v>1986.5416666665617</v>
      </c>
      <c r="J1396" s="15">
        <v>7.3</v>
      </c>
      <c r="K1396" s="24">
        <f t="shared" si="333"/>
        <v>689.80175342465759</v>
      </c>
      <c r="L1396" s="24">
        <f t="shared" si="334"/>
        <v>23.38585892054795</v>
      </c>
      <c r="M1396" s="23">
        <f t="shared" si="344"/>
        <v>205545.21106879562</v>
      </c>
      <c r="N1396" s="24">
        <f t="shared" si="335"/>
        <v>42.378008054794527</v>
      </c>
      <c r="O1396" s="23">
        <f t="shared" si="336"/>
        <v>12627.681166440036</v>
      </c>
      <c r="P1396" s="42">
        <f t="shared" si="330"/>
        <v>13.619995534083808</v>
      </c>
      <c r="Q1396" s="25"/>
      <c r="R1396" s="41">
        <f t="shared" si="331"/>
        <v>17.228549210852705</v>
      </c>
      <c r="S1396" s="41"/>
      <c r="T1396" s="40">
        <f t="shared" si="332"/>
        <v>6.7700062192951271E-2</v>
      </c>
      <c r="U1396" s="15">
        <f t="shared" si="337"/>
        <v>1.0152906557195402</v>
      </c>
      <c r="V1396" s="15">
        <f t="shared" si="345"/>
        <v>16.003658119296013</v>
      </c>
      <c r="W1396" s="13">
        <f t="shared" si="338"/>
        <v>9.7174868748354237E-2</v>
      </c>
      <c r="X1396" s="13">
        <f t="shared" si="339"/>
        <v>4.2397614911459325E-2</v>
      </c>
      <c r="Y1396" s="13">
        <f t="shared" si="340"/>
        <v>5.4777253836894912E-2</v>
      </c>
      <c r="AB1396" s="39"/>
      <c r="AC1396" s="39"/>
    </row>
    <row r="1397" spans="1:29">
      <c r="A1397" s="60">
        <v>1986.08</v>
      </c>
      <c r="B1397" s="61">
        <f t="shared" si="341"/>
        <v>1986</v>
      </c>
      <c r="C1397" s="61">
        <v>8</v>
      </c>
      <c r="D1397" s="59">
        <f t="shared" si="342"/>
        <v>31625</v>
      </c>
      <c r="E1397" s="26">
        <v>245</v>
      </c>
      <c r="F1397" s="24">
        <v>8.1866699999999994</v>
      </c>
      <c r="G1397" s="26">
        <v>14.8033</v>
      </c>
      <c r="H1397" s="26">
        <v>109.7</v>
      </c>
      <c r="I1397" s="24">
        <f t="shared" si="343"/>
        <v>1986.624999999895</v>
      </c>
      <c r="J1397" s="15">
        <v>7.17</v>
      </c>
      <c r="K1397" s="24">
        <f t="shared" si="333"/>
        <v>702.30355515041026</v>
      </c>
      <c r="L1397" s="24">
        <f t="shared" si="334"/>
        <v>23.467458962625344</v>
      </c>
      <c r="M1397" s="23">
        <f t="shared" si="344"/>
        <v>209853.19392065628</v>
      </c>
      <c r="N1397" s="24">
        <f t="shared" si="335"/>
        <v>42.434327420237011</v>
      </c>
      <c r="O1397" s="23">
        <f t="shared" si="336"/>
        <v>12679.672594145515</v>
      </c>
      <c r="P1397" s="42">
        <f t="shared" si="330"/>
        <v>13.887667550866052</v>
      </c>
      <c r="Q1397" s="25"/>
      <c r="R1397" s="41">
        <f t="shared" si="331"/>
        <v>17.552178737142771</v>
      </c>
      <c r="S1397" s="41"/>
      <c r="T1397" s="40">
        <f t="shared" si="332"/>
        <v>6.7220478286354135E-2</v>
      </c>
      <c r="U1397" s="15">
        <f t="shared" si="337"/>
        <v>0.98638563676862145</v>
      </c>
      <c r="V1397" s="15">
        <f t="shared" si="345"/>
        <v>16.218741274117846</v>
      </c>
      <c r="W1397" s="13">
        <f t="shared" si="338"/>
        <v>9.8015529275469859E-2</v>
      </c>
      <c r="X1397" s="13">
        <f t="shared" si="339"/>
        <v>4.3116512363074566E-2</v>
      </c>
      <c r="Y1397" s="13">
        <f t="shared" si="340"/>
        <v>5.4899016912395293E-2</v>
      </c>
      <c r="AB1397" s="39"/>
      <c r="AC1397" s="39"/>
    </row>
    <row r="1398" spans="1:29">
      <c r="A1398" s="60">
        <v>1986.09</v>
      </c>
      <c r="B1398" s="61">
        <f t="shared" si="341"/>
        <v>1986</v>
      </c>
      <c r="C1398" s="61">
        <v>9</v>
      </c>
      <c r="D1398" s="59">
        <f t="shared" si="342"/>
        <v>31656</v>
      </c>
      <c r="E1398" s="26">
        <v>238.3</v>
      </c>
      <c r="F1398" s="24">
        <v>8.23</v>
      </c>
      <c r="G1398" s="26">
        <v>14.85</v>
      </c>
      <c r="H1398" s="26">
        <v>110.2</v>
      </c>
      <c r="I1398" s="24">
        <f t="shared" si="343"/>
        <v>1986.7083333332282</v>
      </c>
      <c r="J1398" s="15">
        <v>7.45</v>
      </c>
      <c r="K1398" s="24">
        <f t="shared" si="333"/>
        <v>679.9983484573504</v>
      </c>
      <c r="L1398" s="24">
        <f t="shared" si="334"/>
        <v>23.484626134301273</v>
      </c>
      <c r="M1398" s="23">
        <f t="shared" si="344"/>
        <v>203773.02362379438</v>
      </c>
      <c r="N1398" s="24">
        <f t="shared" si="335"/>
        <v>42.375054446460986</v>
      </c>
      <c r="O1398" s="23">
        <f t="shared" si="336"/>
        <v>12698.40285695907</v>
      </c>
      <c r="P1398" s="42">
        <f t="shared" si="330"/>
        <v>13.46731431297713</v>
      </c>
      <c r="Q1398" s="25"/>
      <c r="R1398" s="41">
        <f t="shared" si="331"/>
        <v>17.007759947928395</v>
      </c>
      <c r="S1398" s="41"/>
      <c r="T1398" s="40">
        <f t="shared" si="332"/>
        <v>6.6782088500137934E-2</v>
      </c>
      <c r="U1398" s="15">
        <f t="shared" si="337"/>
        <v>1.0076087971828867</v>
      </c>
      <c r="V1398" s="15">
        <f t="shared" si="345"/>
        <v>15.925347534359448</v>
      </c>
      <c r="W1398" s="13">
        <f t="shared" si="338"/>
        <v>0.10310882358663087</v>
      </c>
      <c r="X1398" s="13">
        <f t="shared" si="339"/>
        <v>4.383880223172576E-2</v>
      </c>
      <c r="Y1398" s="13">
        <f t="shared" si="340"/>
        <v>5.9270021354905111E-2</v>
      </c>
      <c r="AB1398" s="39"/>
      <c r="AC1398" s="39"/>
    </row>
    <row r="1399" spans="1:29">
      <c r="A1399" s="60">
        <v>1986.1</v>
      </c>
      <c r="B1399" s="61">
        <f t="shared" si="341"/>
        <v>1986</v>
      </c>
      <c r="C1399" s="61">
        <v>10</v>
      </c>
      <c r="D1399" s="59">
        <f t="shared" si="342"/>
        <v>31686</v>
      </c>
      <c r="E1399" s="26">
        <v>237.4</v>
      </c>
      <c r="F1399" s="24">
        <v>8.2466699999999999</v>
      </c>
      <c r="G1399" s="26">
        <v>14.726699999999999</v>
      </c>
      <c r="H1399" s="26">
        <v>110.3</v>
      </c>
      <c r="I1399" s="24">
        <f t="shared" si="343"/>
        <v>1986.7916666665615</v>
      </c>
      <c r="J1399" s="15">
        <v>7.43</v>
      </c>
      <c r="K1399" s="24">
        <f t="shared" si="333"/>
        <v>676.81599274705354</v>
      </c>
      <c r="L1399" s="24">
        <f t="shared" si="334"/>
        <v>23.510859911151407</v>
      </c>
      <c r="M1399" s="23">
        <f t="shared" si="344"/>
        <v>203406.49578115356</v>
      </c>
      <c r="N1399" s="24">
        <f t="shared" si="335"/>
        <v>41.985114070716229</v>
      </c>
      <c r="O1399" s="23">
        <f t="shared" si="336"/>
        <v>12617.971530835357</v>
      </c>
      <c r="P1399" s="42">
        <f t="shared" si="330"/>
        <v>13.42591886085736</v>
      </c>
      <c r="Q1399" s="25"/>
      <c r="R1399" s="41">
        <f t="shared" si="331"/>
        <v>16.94244158319697</v>
      </c>
      <c r="S1399" s="41"/>
      <c r="T1399" s="40">
        <f t="shared" si="332"/>
        <v>6.6753610688413581E-2</v>
      </c>
      <c r="U1399" s="15">
        <f t="shared" si="337"/>
        <v>1.0188955773741608</v>
      </c>
      <c r="V1399" s="15">
        <f t="shared" si="345"/>
        <v>16.031972204664136</v>
      </c>
      <c r="W1399" s="13">
        <f t="shared" si="338"/>
        <v>0.10742104525516782</v>
      </c>
      <c r="X1399" s="13">
        <f t="shared" si="339"/>
        <v>4.565035799543482E-2</v>
      </c>
      <c r="Y1399" s="13">
        <f t="shared" si="340"/>
        <v>6.1770687259733004E-2</v>
      </c>
      <c r="AB1399" s="39"/>
      <c r="AC1399" s="39"/>
    </row>
    <row r="1400" spans="1:29">
      <c r="A1400" s="60">
        <v>1986.11</v>
      </c>
      <c r="B1400" s="61">
        <f t="shared" si="341"/>
        <v>1986</v>
      </c>
      <c r="C1400" s="61">
        <v>11</v>
      </c>
      <c r="D1400" s="59">
        <f t="shared" si="342"/>
        <v>31717</v>
      </c>
      <c r="E1400" s="26">
        <v>245.1</v>
      </c>
      <c r="F1400" s="24">
        <v>8.2633299999999998</v>
      </c>
      <c r="G1400" s="26">
        <v>14.603300000000001</v>
      </c>
      <c r="H1400" s="26">
        <v>110.4</v>
      </c>
      <c r="I1400" s="24">
        <f t="shared" si="343"/>
        <v>1986.8749999998947</v>
      </c>
      <c r="J1400" s="15">
        <v>7.25</v>
      </c>
      <c r="K1400" s="24">
        <f t="shared" si="333"/>
        <v>698.13538043478263</v>
      </c>
      <c r="L1400" s="24">
        <f t="shared" si="334"/>
        <v>23.537017679347827</v>
      </c>
      <c r="M1400" s="23">
        <f t="shared" si="344"/>
        <v>210403.17904974552</v>
      </c>
      <c r="N1400" s="24">
        <f t="shared" si="335"/>
        <v>41.595595271739136</v>
      </c>
      <c r="O1400" s="23">
        <f t="shared" si="336"/>
        <v>12536.02914980477</v>
      </c>
      <c r="P1400" s="42">
        <f t="shared" si="330"/>
        <v>13.872985596138601</v>
      </c>
      <c r="Q1400" s="25"/>
      <c r="R1400" s="41">
        <f t="shared" si="331"/>
        <v>17.491666180642561</v>
      </c>
      <c r="S1400" s="41"/>
      <c r="T1400" s="40">
        <f t="shared" si="332"/>
        <v>6.6065956858145716E-2</v>
      </c>
      <c r="U1400" s="15">
        <f t="shared" si="337"/>
        <v>1.0159834282206941</v>
      </c>
      <c r="V1400" s="15">
        <f t="shared" si="345"/>
        <v>16.320109465794648</v>
      </c>
      <c r="W1400" s="13">
        <f t="shared" si="338"/>
        <v>0.10892623208224239</v>
      </c>
      <c r="X1400" s="13">
        <f t="shared" si="339"/>
        <v>4.666492670886746E-2</v>
      </c>
      <c r="Y1400" s="13">
        <f t="shared" si="340"/>
        <v>6.2261305373374931E-2</v>
      </c>
      <c r="AB1400" s="39"/>
      <c r="AC1400" s="39"/>
    </row>
    <row r="1401" spans="1:29">
      <c r="A1401" s="60">
        <v>1986.12</v>
      </c>
      <c r="B1401" s="61">
        <f t="shared" si="341"/>
        <v>1986</v>
      </c>
      <c r="C1401" s="61">
        <v>12</v>
      </c>
      <c r="D1401" s="59">
        <f t="shared" si="342"/>
        <v>31747</v>
      </c>
      <c r="E1401" s="26">
        <v>248.6</v>
      </c>
      <c r="F1401" s="24">
        <v>8.2799999999999994</v>
      </c>
      <c r="G1401" s="26">
        <v>14.48</v>
      </c>
      <c r="H1401" s="26">
        <v>110.5</v>
      </c>
      <c r="I1401" s="24">
        <f t="shared" si="343"/>
        <v>1986.958333333228</v>
      </c>
      <c r="J1401" s="15">
        <v>7.11</v>
      </c>
      <c r="K1401" s="24">
        <f t="shared" si="333"/>
        <v>707.46385520362003</v>
      </c>
      <c r="L1401" s="24">
        <f t="shared" si="334"/>
        <v>23.563156561085975</v>
      </c>
      <c r="M1401" s="23">
        <f t="shared" si="344"/>
        <v>213806.36951161653</v>
      </c>
      <c r="N1401" s="24">
        <f t="shared" si="335"/>
        <v>41.207066063348421</v>
      </c>
      <c r="O1401" s="23">
        <f t="shared" si="336"/>
        <v>12453.403984425613</v>
      </c>
      <c r="P1401" s="42">
        <f t="shared" si="330"/>
        <v>14.085139814743311</v>
      </c>
      <c r="Q1401" s="25"/>
      <c r="R1401" s="41">
        <f t="shared" si="331"/>
        <v>17.743316425436987</v>
      </c>
      <c r="S1401" s="41"/>
      <c r="T1401" s="40">
        <f t="shared" si="332"/>
        <v>6.6109702069103812E-2</v>
      </c>
      <c r="U1401" s="15">
        <f t="shared" si="337"/>
        <v>1.0080581907954413</v>
      </c>
      <c r="V1401" s="15">
        <f t="shared" si="345"/>
        <v>16.565955369638491</v>
      </c>
      <c r="W1401" s="13">
        <f t="shared" si="338"/>
        <v>0.10846887333722832</v>
      </c>
      <c r="X1401" s="13">
        <f t="shared" si="339"/>
        <v>4.4871625548176919E-2</v>
      </c>
      <c r="Y1401" s="13">
        <f t="shared" si="340"/>
        <v>6.3597247789051403E-2</v>
      </c>
      <c r="AB1401" s="39"/>
      <c r="AC1401" s="39"/>
    </row>
    <row r="1402" spans="1:29">
      <c r="A1402" s="60">
        <v>1987.01</v>
      </c>
      <c r="B1402" s="61">
        <f t="shared" si="341"/>
        <v>1987</v>
      </c>
      <c r="C1402" s="61">
        <v>1</v>
      </c>
      <c r="D1402" s="59">
        <f t="shared" si="342"/>
        <v>31778</v>
      </c>
      <c r="E1402" s="26">
        <v>264.5</v>
      </c>
      <c r="F1402" s="24">
        <v>8.3000000000000007</v>
      </c>
      <c r="G1402" s="26">
        <v>14.6867</v>
      </c>
      <c r="H1402" s="26">
        <v>111.2</v>
      </c>
      <c r="I1402" s="24">
        <f t="shared" si="343"/>
        <v>1987.0416666665612</v>
      </c>
      <c r="J1402" s="15">
        <v>7.08</v>
      </c>
      <c r="K1402" s="24">
        <f t="shared" si="333"/>
        <v>747.97365107913674</v>
      </c>
      <c r="L1402" s="24">
        <f t="shared" si="334"/>
        <v>23.471384892086334</v>
      </c>
      <c r="M1402" s="23">
        <f t="shared" si="344"/>
        <v>226640.16535614521</v>
      </c>
      <c r="N1402" s="24">
        <f t="shared" si="335"/>
        <v>41.532191384892094</v>
      </c>
      <c r="O1402" s="23">
        <f t="shared" si="336"/>
        <v>12584.484372537234</v>
      </c>
      <c r="P1402" s="42">
        <f t="shared" si="330"/>
        <v>14.922208103718948</v>
      </c>
      <c r="Q1402" s="25"/>
      <c r="R1402" s="41">
        <f t="shared" si="331"/>
        <v>18.777962794262159</v>
      </c>
      <c r="S1402" s="41"/>
      <c r="T1402" s="40">
        <f t="shared" si="332"/>
        <v>6.2552225871873632E-2</v>
      </c>
      <c r="U1402" s="15">
        <f t="shared" si="337"/>
        <v>0.99390186210958875</v>
      </c>
      <c r="V1402" s="15">
        <f t="shared" si="345"/>
        <v>16.594324580558418</v>
      </c>
      <c r="W1402" s="13">
        <f t="shared" si="338"/>
        <v>0.10521712997774291</v>
      </c>
      <c r="X1402" s="13">
        <f t="shared" si="339"/>
        <v>4.2775765751370098E-2</v>
      </c>
      <c r="Y1402" s="13">
        <f t="shared" si="340"/>
        <v>6.2441364226372809E-2</v>
      </c>
      <c r="AB1402" s="39"/>
      <c r="AC1402" s="39"/>
    </row>
    <row r="1403" spans="1:29">
      <c r="A1403" s="60">
        <v>1987.02</v>
      </c>
      <c r="B1403" s="61">
        <f t="shared" si="341"/>
        <v>1987</v>
      </c>
      <c r="C1403" s="61">
        <v>2</v>
      </c>
      <c r="D1403" s="59">
        <f t="shared" si="342"/>
        <v>31809</v>
      </c>
      <c r="E1403" s="26">
        <v>280.89999999999998</v>
      </c>
      <c r="F1403" s="24">
        <v>8.32</v>
      </c>
      <c r="G1403" s="26">
        <v>14.8933</v>
      </c>
      <c r="H1403" s="26">
        <v>111.6</v>
      </c>
      <c r="I1403" s="24">
        <f t="shared" si="343"/>
        <v>1987.1249999998945</v>
      </c>
      <c r="J1403" s="15">
        <v>7.25</v>
      </c>
      <c r="K1403" s="24">
        <f t="shared" si="333"/>
        <v>791.50370967741935</v>
      </c>
      <c r="L1403" s="24">
        <f t="shared" si="334"/>
        <v>23.443612903225809</v>
      </c>
      <c r="M1403" s="23">
        <f t="shared" si="344"/>
        <v>240421.97663949197</v>
      </c>
      <c r="N1403" s="24">
        <f t="shared" si="335"/>
        <v>41.965475967741945</v>
      </c>
      <c r="O1403" s="23">
        <f t="shared" si="336"/>
        <v>12747.157795247229</v>
      </c>
      <c r="P1403" s="42">
        <f t="shared" si="330"/>
        <v>15.822318142836453</v>
      </c>
      <c r="Q1403" s="25"/>
      <c r="R1403" s="41">
        <f t="shared" si="331"/>
        <v>19.886426559991165</v>
      </c>
      <c r="S1403" s="41"/>
      <c r="T1403" s="40">
        <f t="shared" si="332"/>
        <v>5.6334889356184414E-2</v>
      </c>
      <c r="U1403" s="15">
        <f t="shared" si="337"/>
        <v>1.0060416666666667</v>
      </c>
      <c r="V1403" s="15">
        <f t="shared" si="345"/>
        <v>16.434014939415359</v>
      </c>
      <c r="W1403" s="13">
        <f t="shared" si="338"/>
        <v>0.10306661670050454</v>
      </c>
      <c r="X1403" s="13">
        <f t="shared" si="339"/>
        <v>4.5241842361098072E-2</v>
      </c>
      <c r="Y1403" s="13">
        <f t="shared" si="340"/>
        <v>5.7824774339406471E-2</v>
      </c>
      <c r="AB1403" s="39"/>
      <c r="AC1403" s="39"/>
    </row>
    <row r="1404" spans="1:29">
      <c r="A1404" s="60">
        <v>1987.03</v>
      </c>
      <c r="B1404" s="61">
        <f t="shared" si="341"/>
        <v>1987</v>
      </c>
      <c r="C1404" s="61">
        <v>3</v>
      </c>
      <c r="D1404" s="59">
        <f t="shared" si="342"/>
        <v>31837</v>
      </c>
      <c r="E1404" s="26">
        <v>292.5</v>
      </c>
      <c r="F1404" s="24">
        <v>8.34</v>
      </c>
      <c r="G1404" s="26">
        <v>15.1</v>
      </c>
      <c r="H1404" s="26">
        <v>112.1</v>
      </c>
      <c r="I1404" s="24">
        <f t="shared" si="343"/>
        <v>1987.2083333332278</v>
      </c>
      <c r="J1404" s="15">
        <v>7.25</v>
      </c>
      <c r="K1404" s="24">
        <f t="shared" si="333"/>
        <v>820.51338090990203</v>
      </c>
      <c r="L1404" s="24">
        <f t="shared" si="334"/>
        <v>23.395150758251564</v>
      </c>
      <c r="M1404" s="23">
        <f t="shared" si="344"/>
        <v>249825.96061007705</v>
      </c>
      <c r="N1404" s="24">
        <f t="shared" si="335"/>
        <v>42.358126672613743</v>
      </c>
      <c r="O1404" s="23">
        <f t="shared" si="336"/>
        <v>12896.998308417651</v>
      </c>
      <c r="P1404" s="42">
        <f t="shared" si="330"/>
        <v>16.433343976069928</v>
      </c>
      <c r="Q1404" s="25"/>
      <c r="R1404" s="41">
        <f t="shared" si="331"/>
        <v>20.627202938129241</v>
      </c>
      <c r="S1404" s="41"/>
      <c r="T1404" s="40">
        <f t="shared" si="332"/>
        <v>5.3742497442263136E-2</v>
      </c>
      <c r="U1404" s="15">
        <f t="shared" si="337"/>
        <v>0.95348909939056448</v>
      </c>
      <c r="V1404" s="15">
        <f t="shared" si="345"/>
        <v>16.459560230255619</v>
      </c>
      <c r="W1404" s="13">
        <f t="shared" si="338"/>
        <v>9.7880883802397678E-2</v>
      </c>
      <c r="X1404" s="13">
        <f t="shared" si="339"/>
        <v>4.3326612376116236E-2</v>
      </c>
      <c r="Y1404" s="13">
        <f t="shared" si="340"/>
        <v>5.4554271426281442E-2</v>
      </c>
      <c r="AB1404" s="39"/>
      <c r="AC1404" s="39"/>
    </row>
    <row r="1405" spans="1:29">
      <c r="A1405" s="60">
        <v>1987.04</v>
      </c>
      <c r="B1405" s="61">
        <f t="shared" si="341"/>
        <v>1987</v>
      </c>
      <c r="C1405" s="61">
        <v>4</v>
      </c>
      <c r="D1405" s="59">
        <f t="shared" si="342"/>
        <v>31868</v>
      </c>
      <c r="E1405" s="26">
        <v>289.3</v>
      </c>
      <c r="F1405" s="24">
        <v>8.4</v>
      </c>
      <c r="G1405" s="26">
        <v>14.8733</v>
      </c>
      <c r="H1405" s="26">
        <v>112.7</v>
      </c>
      <c r="I1405" s="24">
        <f t="shared" si="343"/>
        <v>1987.291666666561</v>
      </c>
      <c r="J1405" s="15">
        <v>8.02</v>
      </c>
      <c r="K1405" s="24">
        <f t="shared" si="333"/>
        <v>807.2163087843835</v>
      </c>
      <c r="L1405" s="24">
        <f t="shared" si="334"/>
        <v>23.438012422360252</v>
      </c>
      <c r="M1405" s="23">
        <f t="shared" si="344"/>
        <v>246372.02325129102</v>
      </c>
      <c r="N1405" s="24">
        <f t="shared" si="335"/>
        <v>41.500070257320324</v>
      </c>
      <c r="O1405" s="23">
        <f t="shared" si="336"/>
        <v>12666.315290091346</v>
      </c>
      <c r="P1405" s="42">
        <f t="shared" si="330"/>
        <v>16.196534453220881</v>
      </c>
      <c r="Q1405" s="25"/>
      <c r="R1405" s="41">
        <f t="shared" si="331"/>
        <v>20.303841071051401</v>
      </c>
      <c r="S1405" s="41"/>
      <c r="T1405" s="40">
        <f t="shared" si="332"/>
        <v>4.6609431506182783E-2</v>
      </c>
      <c r="U1405" s="15">
        <f t="shared" si="337"/>
        <v>0.96742422509917603</v>
      </c>
      <c r="V1405" s="15">
        <f t="shared" si="345"/>
        <v>15.610458405331707</v>
      </c>
      <c r="W1405" s="13">
        <f t="shared" si="338"/>
        <v>9.5471540307972447E-2</v>
      </c>
      <c r="X1405" s="13">
        <f t="shared" si="339"/>
        <v>4.7813316678601669E-2</v>
      </c>
      <c r="Y1405" s="13">
        <f t="shared" si="340"/>
        <v>4.7658223629370777E-2</v>
      </c>
      <c r="AB1405" s="39"/>
      <c r="AC1405" s="39"/>
    </row>
    <row r="1406" spans="1:29">
      <c r="A1406" s="60">
        <v>1987.05</v>
      </c>
      <c r="B1406" s="61">
        <f t="shared" si="341"/>
        <v>1987</v>
      </c>
      <c r="C1406" s="61">
        <v>5</v>
      </c>
      <c r="D1406" s="59">
        <f t="shared" si="342"/>
        <v>31898</v>
      </c>
      <c r="E1406" s="26">
        <v>289.10000000000002</v>
      </c>
      <c r="F1406" s="24">
        <v>8.4600000000000009</v>
      </c>
      <c r="G1406" s="26">
        <v>14.646699999999999</v>
      </c>
      <c r="H1406" s="26">
        <v>113.1</v>
      </c>
      <c r="I1406" s="24">
        <f t="shared" si="343"/>
        <v>1987.3749999998943</v>
      </c>
      <c r="J1406" s="15">
        <v>8.61</v>
      </c>
      <c r="K1406" s="24">
        <f t="shared" si="333"/>
        <v>803.80535809018579</v>
      </c>
      <c r="L1406" s="24">
        <f t="shared" si="334"/>
        <v>23.521941644562339</v>
      </c>
      <c r="M1406" s="23">
        <f t="shared" si="344"/>
        <v>245929.22521764209</v>
      </c>
      <c r="N1406" s="24">
        <f t="shared" si="335"/>
        <v>40.723265092838204</v>
      </c>
      <c r="O1406" s="23">
        <f t="shared" si="336"/>
        <v>12459.535050139186</v>
      </c>
      <c r="P1406" s="42">
        <f t="shared" si="330"/>
        <v>16.160311952655739</v>
      </c>
      <c r="Q1406" s="25"/>
      <c r="R1406" s="41">
        <f t="shared" si="331"/>
        <v>20.233478963142407</v>
      </c>
      <c r="S1406" s="41"/>
      <c r="T1406" s="40">
        <f t="shared" si="332"/>
        <v>4.0693975709329595E-2</v>
      </c>
      <c r="U1406" s="15">
        <f t="shared" si="337"/>
        <v>1.0212748364878896</v>
      </c>
      <c r="V1406" s="15">
        <f t="shared" si="345"/>
        <v>15.0485247133077</v>
      </c>
      <c r="W1406" s="13">
        <f t="shared" si="338"/>
        <v>0.10544169617241894</v>
      </c>
      <c r="X1406" s="13">
        <f t="shared" si="339"/>
        <v>5.3683153601261413E-2</v>
      </c>
      <c r="Y1406" s="13">
        <f t="shared" si="340"/>
        <v>5.1758542571157529E-2</v>
      </c>
      <c r="AB1406" s="39"/>
      <c r="AC1406" s="39"/>
    </row>
    <row r="1407" spans="1:29">
      <c r="A1407" s="60">
        <v>1987.06</v>
      </c>
      <c r="B1407" s="61">
        <f t="shared" si="341"/>
        <v>1987</v>
      </c>
      <c r="C1407" s="61">
        <v>6</v>
      </c>
      <c r="D1407" s="59">
        <f t="shared" si="342"/>
        <v>31929</v>
      </c>
      <c r="E1407" s="26">
        <v>301.39999999999998</v>
      </c>
      <c r="F1407" s="24">
        <v>8.52</v>
      </c>
      <c r="G1407" s="26">
        <v>14.42</v>
      </c>
      <c r="H1407" s="26">
        <v>113.5</v>
      </c>
      <c r="I1407" s="24">
        <f t="shared" si="343"/>
        <v>1987.4583333332275</v>
      </c>
      <c r="J1407" s="15">
        <v>8.4</v>
      </c>
      <c r="K1407" s="24">
        <f t="shared" si="333"/>
        <v>835.05060792951542</v>
      </c>
      <c r="L1407" s="24">
        <f t="shared" si="334"/>
        <v>23.605279295154187</v>
      </c>
      <c r="M1407" s="23">
        <f t="shared" si="344"/>
        <v>256090.75127182671</v>
      </c>
      <c r="N1407" s="24">
        <f t="shared" si="335"/>
        <v>39.951658149779739</v>
      </c>
      <c r="O1407" s="23">
        <f t="shared" si="336"/>
        <v>12252.251603648778</v>
      </c>
      <c r="P1407" s="42">
        <f t="shared" si="330"/>
        <v>16.825207307878717</v>
      </c>
      <c r="Q1407" s="25"/>
      <c r="R1407" s="41">
        <f t="shared" si="331"/>
        <v>21.038765339298116</v>
      </c>
      <c r="S1407" s="41"/>
      <c r="T1407" s="40">
        <f t="shared" si="332"/>
        <v>4.0020549424348607E-2</v>
      </c>
      <c r="U1407" s="15">
        <f t="shared" si="337"/>
        <v>1.0036500888963857</v>
      </c>
      <c r="V1407" s="15">
        <f t="shared" si="345"/>
        <v>15.314516868422027</v>
      </c>
      <c r="W1407" s="13">
        <f t="shared" si="338"/>
        <v>0.10657640898187082</v>
      </c>
      <c r="X1407" s="13">
        <f t="shared" si="339"/>
        <v>5.3962220978424069E-2</v>
      </c>
      <c r="Y1407" s="13">
        <f t="shared" si="340"/>
        <v>5.2614188003446749E-2</v>
      </c>
      <c r="AB1407" s="39"/>
      <c r="AC1407" s="39"/>
    </row>
    <row r="1408" spans="1:29">
      <c r="A1408" s="60">
        <v>1987.07</v>
      </c>
      <c r="B1408" s="61">
        <f t="shared" si="341"/>
        <v>1987</v>
      </c>
      <c r="C1408" s="61">
        <v>7</v>
      </c>
      <c r="D1408" s="59">
        <f t="shared" si="342"/>
        <v>31959</v>
      </c>
      <c r="E1408" s="26">
        <v>310.10000000000002</v>
      </c>
      <c r="F1408" s="24">
        <v>8.5666700000000002</v>
      </c>
      <c r="G1408" s="26">
        <v>14.9</v>
      </c>
      <c r="H1408" s="26">
        <v>113.8</v>
      </c>
      <c r="I1408" s="24">
        <f t="shared" si="343"/>
        <v>1987.5416666665608</v>
      </c>
      <c r="J1408" s="15">
        <v>8.4499999999999993</v>
      </c>
      <c r="K1408" s="24">
        <f t="shared" si="333"/>
        <v>856.88968365553615</v>
      </c>
      <c r="L1408" s="24">
        <f t="shared" si="334"/>
        <v>23.672012725834804</v>
      </c>
      <c r="M1408" s="23">
        <f t="shared" si="344"/>
        <v>263393.26349337335</v>
      </c>
      <c r="N1408" s="24">
        <f t="shared" si="335"/>
        <v>41.17270650263621</v>
      </c>
      <c r="O1408" s="23">
        <f t="shared" si="336"/>
        <v>12655.787249439738</v>
      </c>
      <c r="P1408" s="42">
        <f t="shared" si="330"/>
        <v>17.306004390512218</v>
      </c>
      <c r="Q1408" s="25"/>
      <c r="R1408" s="41">
        <f t="shared" si="331"/>
        <v>21.611453473791197</v>
      </c>
      <c r="S1408" s="41"/>
      <c r="T1408" s="40">
        <f t="shared" si="332"/>
        <v>3.7625517261062232E-2</v>
      </c>
      <c r="U1408" s="15">
        <f t="shared" si="337"/>
        <v>0.9865456526552201</v>
      </c>
      <c r="V1408" s="15">
        <f t="shared" si="345"/>
        <v>15.329896665738627</v>
      </c>
      <c r="W1408" s="13">
        <f t="shared" si="338"/>
        <v>0.10950345027898201</v>
      </c>
      <c r="X1408" s="13">
        <f t="shared" si="339"/>
        <v>5.6366611728344118E-2</v>
      </c>
      <c r="Y1408" s="13">
        <f t="shared" si="340"/>
        <v>5.3136838550637888E-2</v>
      </c>
      <c r="AB1408" s="39"/>
      <c r="AC1408" s="39"/>
    </row>
    <row r="1409" spans="1:29">
      <c r="A1409" s="60">
        <v>1987.08</v>
      </c>
      <c r="B1409" s="61">
        <f t="shared" si="341"/>
        <v>1987</v>
      </c>
      <c r="C1409" s="61">
        <v>8</v>
      </c>
      <c r="D1409" s="59">
        <f t="shared" si="342"/>
        <v>31990</v>
      </c>
      <c r="E1409" s="26">
        <v>329.4</v>
      </c>
      <c r="F1409" s="24">
        <v>8.6133299999999995</v>
      </c>
      <c r="G1409" s="26">
        <v>15.38</v>
      </c>
      <c r="H1409" s="26">
        <v>114.4</v>
      </c>
      <c r="I1409" s="24">
        <f t="shared" si="343"/>
        <v>1987.624999999894</v>
      </c>
      <c r="J1409" s="15">
        <v>8.76</v>
      </c>
      <c r="K1409" s="24">
        <f t="shared" si="333"/>
        <v>905.44688811188814</v>
      </c>
      <c r="L1409" s="24">
        <f t="shared" si="334"/>
        <v>23.676116711538462</v>
      </c>
      <c r="M1409" s="23">
        <f t="shared" si="344"/>
        <v>278925.38889103301</v>
      </c>
      <c r="N1409" s="24">
        <f t="shared" si="335"/>
        <v>42.27617832167833</v>
      </c>
      <c r="O1409" s="23">
        <f t="shared" si="336"/>
        <v>13023.292292483571</v>
      </c>
      <c r="P1409" s="42">
        <f t="shared" si="330"/>
        <v>18.32690724585634</v>
      </c>
      <c r="Q1409" s="25"/>
      <c r="R1409" s="41">
        <f t="shared" si="331"/>
        <v>22.852095511377371</v>
      </c>
      <c r="S1409" s="41"/>
      <c r="T1409" s="40">
        <f t="shared" si="332"/>
        <v>3.1518001960628567E-2</v>
      </c>
      <c r="U1409" s="15">
        <f t="shared" si="337"/>
        <v>0.96486630767468584</v>
      </c>
      <c r="V1409" s="15">
        <f t="shared" si="345"/>
        <v>15.044323105759673</v>
      </c>
      <c r="W1409" s="13">
        <f t="shared" si="338"/>
        <v>0.10334217533778367</v>
      </c>
      <c r="X1409" s="13">
        <f t="shared" si="339"/>
        <v>5.8082622427089392E-2</v>
      </c>
      <c r="Y1409" s="13">
        <f t="shared" si="340"/>
        <v>4.5259552910694278E-2</v>
      </c>
      <c r="AB1409" s="39"/>
      <c r="AC1409" s="39"/>
    </row>
    <row r="1410" spans="1:29">
      <c r="A1410" s="60">
        <v>1987.09</v>
      </c>
      <c r="B1410" s="61">
        <f t="shared" si="341"/>
        <v>1987</v>
      </c>
      <c r="C1410" s="61">
        <v>9</v>
      </c>
      <c r="D1410" s="59">
        <f t="shared" si="342"/>
        <v>32021</v>
      </c>
      <c r="E1410" s="26">
        <v>318.7</v>
      </c>
      <c r="F1410" s="24">
        <v>8.66</v>
      </c>
      <c r="G1410" s="26">
        <v>15.86</v>
      </c>
      <c r="H1410" s="26">
        <v>115</v>
      </c>
      <c r="I1410" s="24">
        <f t="shared" si="343"/>
        <v>1987.7083333332273</v>
      </c>
      <c r="J1410" s="15">
        <v>9.42</v>
      </c>
      <c r="K1410" s="24">
        <f t="shared" si="333"/>
        <v>871.46436521739133</v>
      </c>
      <c r="L1410" s="24">
        <f t="shared" si="334"/>
        <v>23.680205217391308</v>
      </c>
      <c r="M1410" s="23">
        <f t="shared" si="344"/>
        <v>269064.87581883755</v>
      </c>
      <c r="N1410" s="24">
        <f t="shared" si="335"/>
        <v>43.368135652173919</v>
      </c>
      <c r="O1410" s="23">
        <f t="shared" si="336"/>
        <v>13389.924475954704</v>
      </c>
      <c r="P1410" s="42">
        <f t="shared" ref="P1410:P1473" si="346">K1410/AVERAGE(N1290:N1409)</f>
        <v>17.675620449938219</v>
      </c>
      <c r="Q1410" s="25"/>
      <c r="R1410" s="41">
        <f t="shared" ref="R1410:R1473" si="347">M1410/AVERAGE(O1290:O1409)</f>
        <v>22.007766234206727</v>
      </c>
      <c r="S1410" s="41"/>
      <c r="T1410" s="40">
        <f t="shared" ref="T1410:T1473" si="348">1/P1410-(J1410/100-(((H1410/H1290)^(1/10))-1))</f>
        <v>2.7138089806860229E-2</v>
      </c>
      <c r="U1410" s="15">
        <f t="shared" si="337"/>
        <v>1.0014476306327</v>
      </c>
      <c r="V1410" s="15">
        <f t="shared" si="345"/>
        <v>14.440026083980936</v>
      </c>
      <c r="W1410" s="13">
        <f t="shared" si="338"/>
        <v>0.10835852021718639</v>
      </c>
      <c r="X1410" s="13">
        <f t="shared" si="339"/>
        <v>6.342280497439301E-2</v>
      </c>
      <c r="Y1410" s="13">
        <f t="shared" si="340"/>
        <v>4.4935715242793384E-2</v>
      </c>
      <c r="AB1410" s="39"/>
      <c r="AC1410" s="39"/>
    </row>
    <row r="1411" spans="1:29">
      <c r="A1411" s="60">
        <v>1987.1</v>
      </c>
      <c r="B1411" s="61">
        <f t="shared" si="341"/>
        <v>1987</v>
      </c>
      <c r="C1411" s="61">
        <v>10</v>
      </c>
      <c r="D1411" s="59">
        <f t="shared" si="342"/>
        <v>32051</v>
      </c>
      <c r="E1411" s="26">
        <v>280.2</v>
      </c>
      <c r="F1411" s="24">
        <v>8.7100000000000009</v>
      </c>
      <c r="G1411" s="26">
        <v>16.406700000000001</v>
      </c>
      <c r="H1411" s="26">
        <v>115.3</v>
      </c>
      <c r="I1411" s="24">
        <f t="shared" si="343"/>
        <v>1987.7916666665606</v>
      </c>
      <c r="J1411" s="15">
        <v>9.52</v>
      </c>
      <c r="K1411" s="24">
        <f t="shared" si="333"/>
        <v>764.1950737207286</v>
      </c>
      <c r="L1411" s="24">
        <f t="shared" si="334"/>
        <v>23.754957502168264</v>
      </c>
      <c r="M1411" s="23">
        <f t="shared" si="344"/>
        <v>236556.64675569008</v>
      </c>
      <c r="N1411" s="24">
        <f t="shared" si="335"/>
        <v>44.746321613183014</v>
      </c>
      <c r="O1411" s="23">
        <f t="shared" si="336"/>
        <v>13851.227467261175</v>
      </c>
      <c r="P1411" s="42">
        <f t="shared" si="346"/>
        <v>15.530055563627315</v>
      </c>
      <c r="Q1411" s="25"/>
      <c r="R1411" s="41">
        <f t="shared" si="347"/>
        <v>19.313386963315399</v>
      </c>
      <c r="S1411" s="41"/>
      <c r="T1411" s="40">
        <f t="shared" si="348"/>
        <v>3.3885399558438362E-2</v>
      </c>
      <c r="U1411" s="15">
        <f t="shared" si="337"/>
        <v>1.0513845824386956</v>
      </c>
      <c r="V1411" s="15">
        <f t="shared" si="345"/>
        <v>14.423303897908639</v>
      </c>
      <c r="W1411" s="13">
        <f t="shared" si="338"/>
        <v>0.12427821516317095</v>
      </c>
      <c r="X1411" s="13">
        <f t="shared" si="339"/>
        <v>6.5242313112665595E-2</v>
      </c>
      <c r="Y1411" s="13">
        <f t="shared" si="340"/>
        <v>5.9035902050505351E-2</v>
      </c>
      <c r="AB1411" s="39"/>
      <c r="AC1411" s="39"/>
    </row>
    <row r="1412" spans="1:29">
      <c r="A1412" s="60">
        <v>1987.11</v>
      </c>
      <c r="B1412" s="61">
        <f t="shared" si="341"/>
        <v>1987</v>
      </c>
      <c r="C1412" s="61">
        <v>11</v>
      </c>
      <c r="D1412" s="59">
        <f t="shared" si="342"/>
        <v>32082</v>
      </c>
      <c r="E1412" s="26">
        <v>245</v>
      </c>
      <c r="F1412" s="24">
        <v>8.76</v>
      </c>
      <c r="G1412" s="26">
        <v>16.953299999999999</v>
      </c>
      <c r="H1412" s="26">
        <v>115.4</v>
      </c>
      <c r="I1412" s="24">
        <f t="shared" si="343"/>
        <v>1987.8749999998938</v>
      </c>
      <c r="J1412" s="15">
        <v>8.86</v>
      </c>
      <c r="K1412" s="24">
        <f t="shared" si="333"/>
        <v>667.61438474870022</v>
      </c>
      <c r="L1412" s="24">
        <f t="shared" si="334"/>
        <v>23.870620450606587</v>
      </c>
      <c r="M1412" s="23">
        <f t="shared" si="344"/>
        <v>207275.8493957303</v>
      </c>
      <c r="N1412" s="24">
        <f t="shared" si="335"/>
        <v>46.197007954939345</v>
      </c>
      <c r="O1412" s="23">
        <f t="shared" si="336"/>
        <v>14342.896561471976</v>
      </c>
      <c r="P1412" s="42">
        <f t="shared" si="346"/>
        <v>13.590885143189084</v>
      </c>
      <c r="Q1412" s="25"/>
      <c r="R1412" s="41">
        <f t="shared" si="347"/>
        <v>16.887366309768481</v>
      </c>
      <c r="S1412" s="41"/>
      <c r="T1412" s="40">
        <f t="shared" si="348"/>
        <v>4.9247979245253981E-2</v>
      </c>
      <c r="U1412" s="15">
        <f t="shared" si="337"/>
        <v>0.99887189891126138</v>
      </c>
      <c r="V1412" s="15">
        <f t="shared" si="345"/>
        <v>15.151298584090739</v>
      </c>
      <c r="W1412" s="13">
        <f t="shared" si="338"/>
        <v>0.13798440684227598</v>
      </c>
      <c r="X1412" s="13">
        <f t="shared" si="339"/>
        <v>6.1788332359404174E-2</v>
      </c>
      <c r="Y1412" s="13">
        <f t="shared" si="340"/>
        <v>7.6196074482871801E-2</v>
      </c>
      <c r="AB1412" s="39"/>
      <c r="AC1412" s="39"/>
    </row>
    <row r="1413" spans="1:29">
      <c r="A1413" s="60">
        <v>1987.12</v>
      </c>
      <c r="B1413" s="61">
        <f t="shared" si="341"/>
        <v>1987</v>
      </c>
      <c r="C1413" s="61">
        <v>12</v>
      </c>
      <c r="D1413" s="59">
        <f t="shared" si="342"/>
        <v>32112</v>
      </c>
      <c r="E1413" s="26">
        <v>241</v>
      </c>
      <c r="F1413" s="24">
        <v>8.81</v>
      </c>
      <c r="G1413" s="26">
        <v>17.5</v>
      </c>
      <c r="H1413" s="26">
        <v>115.4</v>
      </c>
      <c r="I1413" s="24">
        <f t="shared" si="343"/>
        <v>1987.9583333332271</v>
      </c>
      <c r="J1413" s="15">
        <v>8.99</v>
      </c>
      <c r="K1413" s="24">
        <f t="shared" si="333"/>
        <v>656.7145580589256</v>
      </c>
      <c r="L1413" s="24">
        <f t="shared" si="334"/>
        <v>24.006868284228773</v>
      </c>
      <c r="M1413" s="23">
        <f t="shared" si="344"/>
        <v>204512.87642368316</v>
      </c>
      <c r="N1413" s="24">
        <f t="shared" si="335"/>
        <v>47.686741767764303</v>
      </c>
      <c r="O1413" s="23">
        <f t="shared" si="336"/>
        <v>14850.520072259149</v>
      </c>
      <c r="P1413" s="42">
        <f t="shared" si="346"/>
        <v>13.389028514426967</v>
      </c>
      <c r="Q1413" s="25"/>
      <c r="R1413" s="41">
        <f t="shared" si="347"/>
        <v>16.622494633999874</v>
      </c>
      <c r="S1413" s="41"/>
      <c r="T1413" s="40">
        <f t="shared" si="348"/>
        <v>4.871401448491447E-2</v>
      </c>
      <c r="U1413" s="15">
        <f t="shared" si="337"/>
        <v>1.028730231232527</v>
      </c>
      <c r="V1413" s="15">
        <f t="shared" si="345"/>
        <v>15.134206387662223</v>
      </c>
      <c r="W1413" s="13">
        <f t="shared" si="338"/>
        <v>0.14262186698497015</v>
      </c>
      <c r="X1413" s="13">
        <f t="shared" si="339"/>
        <v>6.3114654338094267E-2</v>
      </c>
      <c r="Y1413" s="13">
        <f t="shared" si="340"/>
        <v>7.950721264687588E-2</v>
      </c>
      <c r="AB1413" s="39"/>
      <c r="AC1413" s="39"/>
    </row>
    <row r="1414" spans="1:29">
      <c r="A1414" s="60">
        <v>1988.01</v>
      </c>
      <c r="B1414" s="61">
        <f t="shared" si="341"/>
        <v>1988</v>
      </c>
      <c r="C1414" s="61">
        <v>1</v>
      </c>
      <c r="D1414" s="59">
        <f t="shared" si="342"/>
        <v>32143</v>
      </c>
      <c r="E1414" s="26">
        <v>250.5</v>
      </c>
      <c r="F1414" s="24">
        <v>8.8566699999999994</v>
      </c>
      <c r="G1414" s="26">
        <v>17.863299999999999</v>
      </c>
      <c r="H1414" s="26">
        <v>115.7</v>
      </c>
      <c r="I1414" s="24">
        <f t="shared" si="343"/>
        <v>1988.0416666665603</v>
      </c>
      <c r="J1414" s="15">
        <v>8.67</v>
      </c>
      <c r="K1414" s="24">
        <f t="shared" si="333"/>
        <v>680.83171996542785</v>
      </c>
      <c r="L1414" s="24">
        <f t="shared" si="334"/>
        <v>24.071464547968887</v>
      </c>
      <c r="M1414" s="23">
        <f t="shared" si="344"/>
        <v>212648.09101828851</v>
      </c>
      <c r="N1414" s="24">
        <f t="shared" si="335"/>
        <v>48.550504044943821</v>
      </c>
      <c r="O1414" s="23">
        <f t="shared" si="336"/>
        <v>15164.058460227518</v>
      </c>
      <c r="P1414" s="42">
        <f t="shared" si="346"/>
        <v>13.898336683569136</v>
      </c>
      <c r="Q1414" s="25"/>
      <c r="R1414" s="41">
        <f t="shared" si="347"/>
        <v>17.237464801757415</v>
      </c>
      <c r="S1414" s="41"/>
      <c r="T1414" s="40">
        <f t="shared" si="348"/>
        <v>4.8770254494573992E-2</v>
      </c>
      <c r="U1414" s="15">
        <f t="shared" si="337"/>
        <v>1.0383636955621693</v>
      </c>
      <c r="V1414" s="15">
        <f t="shared" si="345"/>
        <v>15.528646538247564</v>
      </c>
      <c r="W1414" s="13">
        <f t="shared" si="338"/>
        <v>0.13823197341745064</v>
      </c>
      <c r="X1414" s="13">
        <f t="shared" si="339"/>
        <v>6.284914000079489E-2</v>
      </c>
      <c r="Y1414" s="13">
        <f t="shared" si="340"/>
        <v>7.5382833416655748E-2</v>
      </c>
      <c r="AB1414" s="39"/>
      <c r="AC1414" s="39"/>
    </row>
    <row r="1415" spans="1:29">
      <c r="A1415" s="60">
        <v>1988.02</v>
      </c>
      <c r="B1415" s="61">
        <f t="shared" si="341"/>
        <v>1988</v>
      </c>
      <c r="C1415" s="61">
        <v>2</v>
      </c>
      <c r="D1415" s="59">
        <f t="shared" si="342"/>
        <v>32174</v>
      </c>
      <c r="E1415" s="26">
        <v>258.10000000000002</v>
      </c>
      <c r="F1415" s="24">
        <v>8.9033300000000004</v>
      </c>
      <c r="G1415" s="26">
        <v>18.226700000000001</v>
      </c>
      <c r="H1415" s="26">
        <v>116</v>
      </c>
      <c r="I1415" s="24">
        <f t="shared" si="343"/>
        <v>1988.1249999998936</v>
      </c>
      <c r="J1415" s="15">
        <v>8.2100000000000009</v>
      </c>
      <c r="K1415" s="24">
        <f t="shared" si="333"/>
        <v>699.6735000000001</v>
      </c>
      <c r="L1415" s="24">
        <f t="shared" si="334"/>
        <v>24.135699584482762</v>
      </c>
      <c r="M1415" s="23">
        <f t="shared" si="344"/>
        <v>219161.25616008413</v>
      </c>
      <c r="N1415" s="24">
        <f t="shared" si="335"/>
        <v>49.410069672413798</v>
      </c>
      <c r="O1415" s="23">
        <f t="shared" si="336"/>
        <v>15476.894489163136</v>
      </c>
      <c r="P1415" s="42">
        <f t="shared" si="346"/>
        <v>14.298270962469521</v>
      </c>
      <c r="Q1415" s="25"/>
      <c r="R1415" s="41">
        <f t="shared" si="347"/>
        <v>17.714126170441737</v>
      </c>
      <c r="S1415" s="41"/>
      <c r="T1415" s="40">
        <f t="shared" si="348"/>
        <v>5.0954722160582042E-2</v>
      </c>
      <c r="U1415" s="15">
        <f t="shared" si="337"/>
        <v>0.99608508963190345</v>
      </c>
      <c r="V1415" s="15">
        <f t="shared" si="345"/>
        <v>16.082681816516534</v>
      </c>
      <c r="W1415" s="13">
        <f t="shared" si="338"/>
        <v>0.14165589311359028</v>
      </c>
      <c r="X1415" s="13">
        <f t="shared" si="339"/>
        <v>5.918023773368275E-2</v>
      </c>
      <c r="Y1415" s="13">
        <f t="shared" si="340"/>
        <v>8.2475655379907531E-2</v>
      </c>
      <c r="AB1415" s="39"/>
      <c r="AC1415" s="39"/>
    </row>
    <row r="1416" spans="1:29">
      <c r="A1416" s="60">
        <v>1988.03</v>
      </c>
      <c r="B1416" s="61">
        <f t="shared" si="341"/>
        <v>1988</v>
      </c>
      <c r="C1416" s="61">
        <v>3</v>
      </c>
      <c r="D1416" s="59">
        <f t="shared" si="342"/>
        <v>32203</v>
      </c>
      <c r="E1416" s="26">
        <v>265.7</v>
      </c>
      <c r="F1416" s="24">
        <v>8.9499999999999993</v>
      </c>
      <c r="G1416" s="26">
        <v>18.59</v>
      </c>
      <c r="H1416" s="26">
        <v>116.5</v>
      </c>
      <c r="I1416" s="24">
        <f t="shared" si="343"/>
        <v>1988.2083333332268</v>
      </c>
      <c r="J1416" s="15">
        <v>8.3699999999999992</v>
      </c>
      <c r="K1416" s="24">
        <f t="shared" si="333"/>
        <v>717.18473819742496</v>
      </c>
      <c r="L1416" s="24">
        <f t="shared" si="334"/>
        <v>24.158085836909869</v>
      </c>
      <c r="M1416" s="23">
        <f t="shared" si="344"/>
        <v>225276.9582175001</v>
      </c>
      <c r="N1416" s="24">
        <f t="shared" si="335"/>
        <v>50.178638626609448</v>
      </c>
      <c r="O1416" s="23">
        <f t="shared" si="336"/>
        <v>15761.75631638437</v>
      </c>
      <c r="P1416" s="42">
        <f t="shared" si="346"/>
        <v>14.668946811103464</v>
      </c>
      <c r="Q1416" s="25"/>
      <c r="R1416" s="41">
        <f t="shared" si="347"/>
        <v>18.152060554951049</v>
      </c>
      <c r="S1416" s="41"/>
      <c r="T1416" s="40">
        <f t="shared" si="348"/>
        <v>4.7202997059628812E-2</v>
      </c>
      <c r="U1416" s="15">
        <f t="shared" si="337"/>
        <v>0.98379483607185603</v>
      </c>
      <c r="V1416" s="15">
        <f t="shared" si="345"/>
        <v>15.950965397530005</v>
      </c>
      <c r="W1416" s="13">
        <f t="shared" si="338"/>
        <v>0.14421543923692304</v>
      </c>
      <c r="X1416" s="13">
        <f t="shared" si="339"/>
        <v>5.9704656860496863E-2</v>
      </c>
      <c r="Y1416" s="13">
        <f t="shared" si="340"/>
        <v>8.4510782376426175E-2</v>
      </c>
      <c r="AB1416" s="39"/>
      <c r="AC1416" s="39"/>
    </row>
    <row r="1417" spans="1:29">
      <c r="A1417" s="60">
        <v>1988.04</v>
      </c>
      <c r="B1417" s="61">
        <f t="shared" si="341"/>
        <v>1988</v>
      </c>
      <c r="C1417" s="61">
        <v>4</v>
      </c>
      <c r="D1417" s="59">
        <f t="shared" si="342"/>
        <v>32234</v>
      </c>
      <c r="E1417" s="26">
        <v>262.60000000000002</v>
      </c>
      <c r="F1417" s="24">
        <v>9.0433299999999992</v>
      </c>
      <c r="G1417" s="26">
        <v>19.616700000000002</v>
      </c>
      <c r="H1417" s="26">
        <v>117.1</v>
      </c>
      <c r="I1417" s="24">
        <f t="shared" si="343"/>
        <v>1988.2916666665601</v>
      </c>
      <c r="J1417" s="15">
        <v>8.7200000000000006</v>
      </c>
      <c r="K1417" s="24">
        <f t="shared" si="333"/>
        <v>705.18527754056379</v>
      </c>
      <c r="L1417" s="24">
        <f t="shared" si="334"/>
        <v>24.284932124679763</v>
      </c>
      <c r="M1417" s="23">
        <f t="shared" si="344"/>
        <v>222143.45731128624</v>
      </c>
      <c r="N1417" s="24">
        <f t="shared" si="335"/>
        <v>52.678629222886435</v>
      </c>
      <c r="O1417" s="23">
        <f t="shared" si="336"/>
        <v>16594.522311646266</v>
      </c>
      <c r="P1417" s="42">
        <f t="shared" si="346"/>
        <v>14.433316420838946</v>
      </c>
      <c r="Q1417" s="25"/>
      <c r="R1417" s="41">
        <f t="shared" si="347"/>
        <v>17.84059509304349</v>
      </c>
      <c r="S1417" s="41"/>
      <c r="T1417" s="40">
        <f t="shared" si="348"/>
        <v>4.4527058308336573E-2</v>
      </c>
      <c r="U1417" s="15">
        <f t="shared" si="337"/>
        <v>0.98314430327257019</v>
      </c>
      <c r="V1417" s="15">
        <f t="shared" si="345"/>
        <v>15.61207186810015</v>
      </c>
      <c r="W1417" s="13">
        <f t="shared" si="338"/>
        <v>0.14945155386379416</v>
      </c>
      <c r="X1417" s="13">
        <f t="shared" si="339"/>
        <v>6.2365595392906759E-2</v>
      </c>
      <c r="Y1417" s="13">
        <f t="shared" si="340"/>
        <v>8.7085958470887403E-2</v>
      </c>
      <c r="AB1417" s="39"/>
      <c r="AC1417" s="39"/>
    </row>
    <row r="1418" spans="1:29">
      <c r="A1418" s="60">
        <v>1988.05</v>
      </c>
      <c r="B1418" s="61">
        <f t="shared" si="341"/>
        <v>1988</v>
      </c>
      <c r="C1418" s="61">
        <v>5</v>
      </c>
      <c r="D1418" s="59">
        <f t="shared" si="342"/>
        <v>32264</v>
      </c>
      <c r="E1418" s="26">
        <v>256.10000000000002</v>
      </c>
      <c r="F1418" s="24">
        <v>9.1366700000000005</v>
      </c>
      <c r="G1418" s="26">
        <v>20.6433</v>
      </c>
      <c r="H1418" s="26">
        <v>117.5</v>
      </c>
      <c r="I1418" s="24">
        <f t="shared" si="343"/>
        <v>1988.3749999998934</v>
      </c>
      <c r="J1418" s="15">
        <v>9.09</v>
      </c>
      <c r="K1418" s="24">
        <f t="shared" ref="K1418:K1481" si="349">E1418*$H$1851/H1418</f>
        <v>685.3889872340427</v>
      </c>
      <c r="L1418" s="24">
        <f t="shared" ref="L1418:L1481" si="350">F1418*$H$1851/H1418</f>
        <v>24.452061686808516</v>
      </c>
      <c r="M1418" s="23">
        <f t="shared" si="344"/>
        <v>216549.23826538894</v>
      </c>
      <c r="N1418" s="24">
        <f t="shared" ref="N1418:N1481" si="351">G1418*$H$1851/H1418</f>
        <v>55.246741429787242</v>
      </c>
      <c r="O1418" s="23">
        <f t="shared" ref="O1418:O1481" si="352">N1418*(M1418/K1418)</f>
        <v>17455.255331057804</v>
      </c>
      <c r="P1418" s="42">
        <f t="shared" si="346"/>
        <v>14.031891348027777</v>
      </c>
      <c r="Q1418" s="25"/>
      <c r="R1418" s="41">
        <f t="shared" si="347"/>
        <v>17.325317986212738</v>
      </c>
      <c r="S1418" s="41"/>
      <c r="T1418" s="40">
        <f t="shared" si="348"/>
        <v>4.2178685061003043E-2</v>
      </c>
      <c r="U1418" s="15">
        <f t="shared" ref="U1418:U1481" si="353">((J1418/J1419+J1418/1200+((1+J1419/1200)^(-119))*(1-J1418/J1419)))</f>
        <v>1.0187384727016691</v>
      </c>
      <c r="V1418" s="15">
        <f t="shared" si="345"/>
        <v>15.296667878487494</v>
      </c>
      <c r="W1418" s="13">
        <f t="shared" ref="W1418:W1481" si="354">(($M1538/$M1418)^(1/10)-1)</f>
        <v>0.15191947926139182</v>
      </c>
      <c r="X1418" s="13">
        <f t="shared" ref="X1418:X1481" si="355">(($V1538/$V1418)^(1/10)-1)</f>
        <v>6.4758539388930059E-2</v>
      </c>
      <c r="Y1418" s="13">
        <f t="shared" ref="Y1418:Y1481" si="356">W1418-X1418</f>
        <v>8.7160939872461762E-2</v>
      </c>
      <c r="AB1418" s="39"/>
      <c r="AC1418" s="39"/>
    </row>
    <row r="1419" spans="1:29">
      <c r="A1419" s="60">
        <v>1988.06</v>
      </c>
      <c r="B1419" s="61">
        <f t="shared" ref="B1419:B1482" si="357">VALUE(LEFT(A1419, 4))</f>
        <v>1988</v>
      </c>
      <c r="C1419" s="61">
        <v>6</v>
      </c>
      <c r="D1419" s="59">
        <f t="shared" ref="D1419:D1482" si="358">DATE(B1419, VALUE(C1419), 1)</f>
        <v>32295</v>
      </c>
      <c r="E1419" s="26">
        <v>270.7</v>
      </c>
      <c r="F1419" s="24">
        <v>9.23</v>
      </c>
      <c r="G1419" s="26">
        <v>21.67</v>
      </c>
      <c r="H1419" s="26">
        <v>118</v>
      </c>
      <c r="I1419" s="24">
        <f t="shared" ref="I1419:I1482" si="359">I1418+1/12</f>
        <v>1988.4583333332266</v>
      </c>
      <c r="J1419" s="15">
        <v>8.92</v>
      </c>
      <c r="K1419" s="24">
        <f t="shared" si="349"/>
        <v>721.39255932203389</v>
      </c>
      <c r="L1419" s="24">
        <f t="shared" si="350"/>
        <v>24.597167796610172</v>
      </c>
      <c r="M1419" s="23">
        <f t="shared" ref="M1419:M1482" si="360">M1418*((K1419+(L1419/12))/K1418)</f>
        <v>228572.22242931029</v>
      </c>
      <c r="N1419" s="24">
        <f t="shared" si="351"/>
        <v>57.748713559322042</v>
      </c>
      <c r="O1419" s="23">
        <f t="shared" si="352"/>
        <v>18297.599039686571</v>
      </c>
      <c r="P1419" s="42">
        <f t="shared" si="346"/>
        <v>14.766468647879616</v>
      </c>
      <c r="Q1419" s="25"/>
      <c r="R1419" s="41">
        <f t="shared" si="347"/>
        <v>18.208235569514851</v>
      </c>
      <c r="S1419" s="41"/>
      <c r="T1419" s="40">
        <f t="shared" si="348"/>
        <v>3.9638410850633063E-2</v>
      </c>
      <c r="U1419" s="15">
        <f t="shared" si="353"/>
        <v>0.99829434380981263</v>
      </c>
      <c r="V1419" s="15">
        <f t="shared" ref="V1419:V1482" si="361">V1418*U1418*H1418/H1419</f>
        <v>15.517273122497594</v>
      </c>
      <c r="W1419" s="13">
        <f t="shared" si="354"/>
        <v>0.14570549563330748</v>
      </c>
      <c r="X1419" s="13">
        <f t="shared" si="355"/>
        <v>6.4809484650063309E-2</v>
      </c>
      <c r="Y1419" s="13">
        <f t="shared" si="356"/>
        <v>8.0896010983244171E-2</v>
      </c>
      <c r="AB1419" s="39"/>
      <c r="AC1419" s="39"/>
    </row>
    <row r="1420" spans="1:29">
      <c r="A1420" s="60">
        <v>1988.07</v>
      </c>
      <c r="B1420" s="61">
        <f t="shared" si="357"/>
        <v>1988</v>
      </c>
      <c r="C1420" s="61">
        <v>7</v>
      </c>
      <c r="D1420" s="59">
        <f t="shared" si="358"/>
        <v>32325</v>
      </c>
      <c r="E1420" s="26">
        <v>269.10000000000002</v>
      </c>
      <c r="F1420" s="24">
        <v>9.3066700000000004</v>
      </c>
      <c r="G1420" s="26">
        <v>22.023299999999999</v>
      </c>
      <c r="H1420" s="26">
        <v>118.5</v>
      </c>
      <c r="I1420" s="24">
        <f t="shared" si="359"/>
        <v>1988.5416666665599</v>
      </c>
      <c r="J1420" s="15">
        <v>9.06</v>
      </c>
      <c r="K1420" s="24">
        <f t="shared" si="349"/>
        <v>714.10283544303809</v>
      </c>
      <c r="L1420" s="24">
        <f t="shared" si="350"/>
        <v>24.696839225316463</v>
      </c>
      <c r="M1420" s="23">
        <f t="shared" si="360"/>
        <v>226914.58020191785</v>
      </c>
      <c r="N1420" s="24">
        <f t="shared" si="351"/>
        <v>58.442590025316463</v>
      </c>
      <c r="O1420" s="23">
        <f t="shared" si="352"/>
        <v>18570.820788409132</v>
      </c>
      <c r="P1420" s="42">
        <f t="shared" si="346"/>
        <v>14.608315717522103</v>
      </c>
      <c r="Q1420" s="25"/>
      <c r="R1420" s="41">
        <f t="shared" si="347"/>
        <v>17.988763201028441</v>
      </c>
      <c r="S1420" s="41"/>
      <c r="T1420" s="40">
        <f t="shared" si="348"/>
        <v>3.8609675495086218E-2</v>
      </c>
      <c r="U1420" s="15">
        <f t="shared" si="353"/>
        <v>0.99460428504699416</v>
      </c>
      <c r="V1420" s="15">
        <f t="shared" si="361"/>
        <v>15.425443938952597</v>
      </c>
      <c r="W1420" s="13">
        <f t="shared" si="354"/>
        <v>0.15142125977307908</v>
      </c>
      <c r="X1420" s="13">
        <f t="shared" si="355"/>
        <v>6.6122269687267643E-2</v>
      </c>
      <c r="Y1420" s="13">
        <f t="shared" si="356"/>
        <v>8.5298990085811432E-2</v>
      </c>
      <c r="AB1420" s="39"/>
      <c r="AC1420" s="39"/>
    </row>
    <row r="1421" spans="1:29">
      <c r="A1421" s="60">
        <v>1988.08</v>
      </c>
      <c r="B1421" s="61">
        <f t="shared" si="357"/>
        <v>1988</v>
      </c>
      <c r="C1421" s="61">
        <v>8</v>
      </c>
      <c r="D1421" s="59">
        <f t="shared" si="358"/>
        <v>32356</v>
      </c>
      <c r="E1421" s="26">
        <v>263.7</v>
      </c>
      <c r="F1421" s="24">
        <v>9.3833300000000008</v>
      </c>
      <c r="G1421" s="26">
        <v>22.3767</v>
      </c>
      <c r="H1421" s="26">
        <v>119</v>
      </c>
      <c r="I1421" s="24">
        <f t="shared" si="359"/>
        <v>1988.6249999998931</v>
      </c>
      <c r="J1421" s="15">
        <v>9.26</v>
      </c>
      <c r="K1421" s="24">
        <f t="shared" si="349"/>
        <v>696.83278991596637</v>
      </c>
      <c r="L1421" s="24">
        <f t="shared" si="350"/>
        <v>24.795646653781517</v>
      </c>
      <c r="M1421" s="23">
        <f t="shared" si="360"/>
        <v>222083.41236398323</v>
      </c>
      <c r="N1421" s="24">
        <f t="shared" si="351"/>
        <v>59.130899848739503</v>
      </c>
      <c r="O1421" s="23">
        <f t="shared" si="352"/>
        <v>18845.255568620192</v>
      </c>
      <c r="P1421" s="42">
        <f t="shared" si="346"/>
        <v>14.244946310675655</v>
      </c>
      <c r="Q1421" s="25"/>
      <c r="R1421" s="41">
        <f t="shared" si="347"/>
        <v>17.518725933895706</v>
      </c>
      <c r="S1421" s="41"/>
      <c r="T1421" s="40">
        <f t="shared" si="348"/>
        <v>3.8319223452196419E-2</v>
      </c>
      <c r="U1421" s="15">
        <f t="shared" si="353"/>
        <v>1.0260567691250402</v>
      </c>
      <c r="V1421" s="15">
        <f t="shared" si="361"/>
        <v>15.277749562113286</v>
      </c>
      <c r="W1421" s="13">
        <f t="shared" si="354"/>
        <v>0.14545422414527631</v>
      </c>
      <c r="X1421" s="13">
        <f t="shared" si="355"/>
        <v>6.8478382298141849E-2</v>
      </c>
      <c r="Y1421" s="13">
        <f t="shared" si="356"/>
        <v>7.6975841847134463E-2</v>
      </c>
      <c r="AB1421" s="39"/>
      <c r="AC1421" s="39"/>
    </row>
    <row r="1422" spans="1:29">
      <c r="A1422" s="60">
        <v>1988.09</v>
      </c>
      <c r="B1422" s="61">
        <f t="shared" si="357"/>
        <v>1988</v>
      </c>
      <c r="C1422" s="61">
        <v>9</v>
      </c>
      <c r="D1422" s="59">
        <f t="shared" si="358"/>
        <v>32387</v>
      </c>
      <c r="E1422" s="26">
        <v>268</v>
      </c>
      <c r="F1422" s="24">
        <v>9.4600000000000009</v>
      </c>
      <c r="G1422" s="26">
        <v>22.73</v>
      </c>
      <c r="H1422" s="26">
        <v>119.8</v>
      </c>
      <c r="I1422" s="24">
        <f t="shared" si="359"/>
        <v>1988.7083333332264</v>
      </c>
      <c r="J1422" s="15">
        <v>8.98</v>
      </c>
      <c r="K1422" s="24">
        <f t="shared" si="349"/>
        <v>703.46644407345593</v>
      </c>
      <c r="L1422" s="24">
        <f t="shared" si="350"/>
        <v>24.831315525876466</v>
      </c>
      <c r="M1422" s="23">
        <f t="shared" si="360"/>
        <v>224857.0712964611</v>
      </c>
      <c r="N1422" s="24">
        <f t="shared" si="351"/>
        <v>59.663404006677808</v>
      </c>
      <c r="O1422" s="23">
        <f t="shared" si="352"/>
        <v>19070.900114061795</v>
      </c>
      <c r="P1422" s="42">
        <f t="shared" si="346"/>
        <v>14.369428776140166</v>
      </c>
      <c r="Q1422" s="25"/>
      <c r="R1422" s="41">
        <f t="shared" si="347"/>
        <v>17.648292003694436</v>
      </c>
      <c r="S1422" s="41"/>
      <c r="T1422" s="40">
        <f t="shared" si="348"/>
        <v>4.042123697308582E-2</v>
      </c>
      <c r="U1422" s="15">
        <f t="shared" si="353"/>
        <v>1.019363978978598</v>
      </c>
      <c r="V1422" s="15">
        <f t="shared" si="361"/>
        <v>15.57115829940911</v>
      </c>
      <c r="W1422" s="13">
        <f t="shared" si="354"/>
        <v>0.1381631772933567</v>
      </c>
      <c r="X1422" s="13">
        <f t="shared" si="355"/>
        <v>7.1142595418593579E-2</v>
      </c>
      <c r="Y1422" s="13">
        <f t="shared" si="356"/>
        <v>6.7020581874763119E-2</v>
      </c>
      <c r="AB1422" s="39"/>
      <c r="AC1422" s="39"/>
    </row>
    <row r="1423" spans="1:29">
      <c r="A1423" s="60">
        <v>1988.1</v>
      </c>
      <c r="B1423" s="61">
        <f t="shared" si="357"/>
        <v>1988</v>
      </c>
      <c r="C1423" s="61">
        <v>10</v>
      </c>
      <c r="D1423" s="59">
        <f t="shared" si="358"/>
        <v>32417</v>
      </c>
      <c r="E1423" s="26">
        <v>277.39999999999998</v>
      </c>
      <c r="F1423" s="24">
        <v>9.5500000000000007</v>
      </c>
      <c r="G1423" s="26">
        <v>23.0733</v>
      </c>
      <c r="H1423" s="26">
        <v>120.2</v>
      </c>
      <c r="I1423" s="24">
        <f t="shared" si="359"/>
        <v>1988.7916666665596</v>
      </c>
      <c r="J1423" s="15">
        <v>8.8000000000000007</v>
      </c>
      <c r="K1423" s="24">
        <f t="shared" si="349"/>
        <v>725.71717138103156</v>
      </c>
      <c r="L1423" s="24">
        <f t="shared" si="350"/>
        <v>24.984134775374383</v>
      </c>
      <c r="M1423" s="23">
        <f t="shared" si="360"/>
        <v>232634.82440830467</v>
      </c>
      <c r="N1423" s="24">
        <f t="shared" si="351"/>
        <v>60.362977687188021</v>
      </c>
      <c r="O1423" s="23">
        <f t="shared" si="352"/>
        <v>19349.866957534741</v>
      </c>
      <c r="P1423" s="42">
        <f t="shared" si="346"/>
        <v>14.811450153277729</v>
      </c>
      <c r="Q1423" s="25"/>
      <c r="R1423" s="41">
        <f t="shared" si="347"/>
        <v>18.165517397941194</v>
      </c>
      <c r="S1423" s="41"/>
      <c r="T1423" s="40">
        <f t="shared" si="348"/>
        <v>3.9545427218485293E-2</v>
      </c>
      <c r="U1423" s="15">
        <f t="shared" si="353"/>
        <v>0.99684437266514558</v>
      </c>
      <c r="V1423" s="15">
        <f t="shared" si="361"/>
        <v>15.819856989939071</v>
      </c>
      <c r="W1423" s="13">
        <f t="shared" si="354"/>
        <v>0.13547813605330083</v>
      </c>
      <c r="X1423" s="13">
        <f t="shared" si="355"/>
        <v>7.1969206543410325E-2</v>
      </c>
      <c r="Y1423" s="13">
        <f t="shared" si="356"/>
        <v>6.350892950989051E-2</v>
      </c>
      <c r="AB1423" s="39"/>
      <c r="AC1423" s="39"/>
    </row>
    <row r="1424" spans="1:29">
      <c r="A1424" s="60">
        <v>1988.11</v>
      </c>
      <c r="B1424" s="61">
        <f t="shared" si="357"/>
        <v>1988</v>
      </c>
      <c r="C1424" s="61">
        <v>11</v>
      </c>
      <c r="D1424" s="59">
        <f t="shared" si="358"/>
        <v>32448</v>
      </c>
      <c r="E1424" s="26">
        <v>271</v>
      </c>
      <c r="F1424" s="24">
        <v>9.64</v>
      </c>
      <c r="G1424" s="26">
        <v>23.416699999999999</v>
      </c>
      <c r="H1424" s="26">
        <v>120.3</v>
      </c>
      <c r="I1424" s="24">
        <f t="shared" si="359"/>
        <v>1988.8749999998929</v>
      </c>
      <c r="J1424" s="15">
        <v>8.9600000000000009</v>
      </c>
      <c r="K1424" s="24">
        <f t="shared" si="349"/>
        <v>708.38453865336658</v>
      </c>
      <c r="L1424" s="24">
        <f t="shared" si="350"/>
        <v>25.198623441396514</v>
      </c>
      <c r="M1424" s="23">
        <f t="shared" si="360"/>
        <v>227751.83739089395</v>
      </c>
      <c r="N1424" s="24">
        <f t="shared" si="351"/>
        <v>61.210436259351624</v>
      </c>
      <c r="O1424" s="23">
        <f t="shared" si="352"/>
        <v>19679.691699746669</v>
      </c>
      <c r="P1424" s="42">
        <f t="shared" si="346"/>
        <v>14.445530680872892</v>
      </c>
      <c r="Q1424" s="25"/>
      <c r="R1424" s="41">
        <f t="shared" si="347"/>
        <v>17.692871543397224</v>
      </c>
      <c r="S1424" s="41"/>
      <c r="T1424" s="40">
        <f t="shared" si="348"/>
        <v>3.9271002237617855E-2</v>
      </c>
      <c r="U1424" s="15">
        <f t="shared" si="353"/>
        <v>0.99769560940182367</v>
      </c>
      <c r="V1424" s="15">
        <f t="shared" si="361"/>
        <v>15.756826576042673</v>
      </c>
      <c r="W1424" s="13">
        <f t="shared" si="354"/>
        <v>0.14980021837972357</v>
      </c>
      <c r="X1424" s="13">
        <f t="shared" si="355"/>
        <v>7.0251831338317583E-2</v>
      </c>
      <c r="Y1424" s="13">
        <f t="shared" si="356"/>
        <v>7.9548387041405988E-2</v>
      </c>
      <c r="AB1424" s="39"/>
      <c r="AC1424" s="39"/>
    </row>
    <row r="1425" spans="1:29">
      <c r="A1425" s="60">
        <v>1988.12</v>
      </c>
      <c r="B1425" s="61">
        <f t="shared" si="357"/>
        <v>1988</v>
      </c>
      <c r="C1425" s="61">
        <v>12</v>
      </c>
      <c r="D1425" s="59">
        <f t="shared" si="358"/>
        <v>32478</v>
      </c>
      <c r="E1425" s="26">
        <v>276.5</v>
      </c>
      <c r="F1425" s="24">
        <v>9.75</v>
      </c>
      <c r="G1425" s="26">
        <v>23.75</v>
      </c>
      <c r="H1425" s="26">
        <v>120.5</v>
      </c>
      <c r="I1425" s="24">
        <f t="shared" si="359"/>
        <v>1988.9583333332262</v>
      </c>
      <c r="J1425" s="15">
        <v>9.11</v>
      </c>
      <c r="K1425" s="24">
        <f t="shared" si="349"/>
        <v>721.56174273858937</v>
      </c>
      <c r="L1425" s="24">
        <f t="shared" si="350"/>
        <v>25.44385892116183</v>
      </c>
      <c r="M1425" s="23">
        <f t="shared" si="360"/>
        <v>232670.12595726337</v>
      </c>
      <c r="N1425" s="24">
        <f t="shared" si="351"/>
        <v>61.978630705394202</v>
      </c>
      <c r="O1425" s="23">
        <f t="shared" si="352"/>
        <v>19985.227817305626</v>
      </c>
      <c r="P1425" s="42">
        <f t="shared" si="346"/>
        <v>14.702086748572004</v>
      </c>
      <c r="Q1425" s="25"/>
      <c r="R1425" s="41">
        <f t="shared" si="347"/>
        <v>17.981586492014188</v>
      </c>
      <c r="S1425" s="41"/>
      <c r="T1425" s="40">
        <f t="shared" si="348"/>
        <v>3.6268450358792809E-2</v>
      </c>
      <c r="U1425" s="15">
        <f t="shared" si="353"/>
        <v>1.0088955782014826</v>
      </c>
      <c r="V1425" s="15">
        <f t="shared" si="361"/>
        <v>15.694424549134908</v>
      </c>
      <c r="W1425" s="13">
        <f t="shared" si="354"/>
        <v>0.15204074375042165</v>
      </c>
      <c r="X1425" s="13">
        <f t="shared" si="355"/>
        <v>7.2685803796633142E-2</v>
      </c>
      <c r="Y1425" s="13">
        <f t="shared" si="356"/>
        <v>7.9354939953788506E-2</v>
      </c>
      <c r="AB1425" s="39"/>
      <c r="AC1425" s="39"/>
    </row>
    <row r="1426" spans="1:29">
      <c r="A1426" s="60">
        <v>1989.01</v>
      </c>
      <c r="B1426" s="61">
        <f t="shared" si="357"/>
        <v>1989</v>
      </c>
      <c r="C1426" s="61">
        <v>1</v>
      </c>
      <c r="D1426" s="59">
        <f t="shared" si="358"/>
        <v>32509</v>
      </c>
      <c r="E1426" s="26">
        <v>285.39999999999998</v>
      </c>
      <c r="F1426" s="24">
        <v>9.8133300000000006</v>
      </c>
      <c r="G1426" s="26">
        <v>24.16</v>
      </c>
      <c r="H1426" s="26">
        <v>121.1</v>
      </c>
      <c r="I1426" s="24">
        <f t="shared" si="359"/>
        <v>1989.0416666665594</v>
      </c>
      <c r="J1426" s="15">
        <v>9.09</v>
      </c>
      <c r="K1426" s="24">
        <f t="shared" si="349"/>
        <v>741.09730800990928</v>
      </c>
      <c r="L1426" s="24">
        <f t="shared" si="350"/>
        <v>25.482244028075975</v>
      </c>
      <c r="M1426" s="23">
        <f t="shared" si="360"/>
        <v>239654.17441467155</v>
      </c>
      <c r="N1426" s="24">
        <f t="shared" si="351"/>
        <v>62.736198183319587</v>
      </c>
      <c r="O1426" s="23">
        <f t="shared" si="352"/>
        <v>20287.473209034568</v>
      </c>
      <c r="P1426" s="42">
        <f t="shared" si="346"/>
        <v>15.08807244271329</v>
      </c>
      <c r="Q1426" s="25"/>
      <c r="R1426" s="41">
        <f t="shared" si="347"/>
        <v>18.425435496743241</v>
      </c>
      <c r="S1426" s="41"/>
      <c r="T1426" s="40">
        <f t="shared" si="348"/>
        <v>3.4319933499708757E-2</v>
      </c>
      <c r="U1426" s="15">
        <f t="shared" si="353"/>
        <v>1.0023769837262066</v>
      </c>
      <c r="V1426" s="15">
        <f t="shared" si="361"/>
        <v>15.755584486950456</v>
      </c>
      <c r="W1426" s="13">
        <f t="shared" si="354"/>
        <v>0.15402822616148026</v>
      </c>
      <c r="X1426" s="13">
        <f t="shared" si="355"/>
        <v>7.182926250160282E-2</v>
      </c>
      <c r="Y1426" s="13">
        <f t="shared" si="356"/>
        <v>8.2198963659877444E-2</v>
      </c>
      <c r="AB1426" s="39"/>
      <c r="AC1426" s="39"/>
    </row>
    <row r="1427" spans="1:29">
      <c r="A1427" s="60">
        <v>1989.02</v>
      </c>
      <c r="B1427" s="61">
        <f t="shared" si="357"/>
        <v>1989</v>
      </c>
      <c r="C1427" s="61">
        <v>2</v>
      </c>
      <c r="D1427" s="59">
        <f t="shared" si="358"/>
        <v>32540</v>
      </c>
      <c r="E1427" s="26">
        <v>294</v>
      </c>
      <c r="F1427" s="24">
        <v>9.8966700000000003</v>
      </c>
      <c r="G1427" s="26">
        <v>24.56</v>
      </c>
      <c r="H1427" s="26">
        <v>121.6</v>
      </c>
      <c r="I1427" s="24">
        <f t="shared" si="359"/>
        <v>1989.1249999998927</v>
      </c>
      <c r="J1427" s="15">
        <v>9.17</v>
      </c>
      <c r="K1427" s="24">
        <f t="shared" si="349"/>
        <v>760.28980263157905</v>
      </c>
      <c r="L1427" s="24">
        <f t="shared" si="350"/>
        <v>25.592983949013163</v>
      </c>
      <c r="M1427" s="23">
        <f t="shared" si="360"/>
        <v>246550.27769045308</v>
      </c>
      <c r="N1427" s="24">
        <f t="shared" si="351"/>
        <v>63.512644736842113</v>
      </c>
      <c r="O1427" s="23">
        <f t="shared" si="352"/>
        <v>20596.172857406556</v>
      </c>
      <c r="P1427" s="42">
        <f t="shared" si="346"/>
        <v>15.467060462734755</v>
      </c>
      <c r="Q1427" s="25"/>
      <c r="R1427" s="41">
        <f t="shared" si="347"/>
        <v>18.85743571773137</v>
      </c>
      <c r="S1427" s="41"/>
      <c r="T1427" s="40">
        <f t="shared" si="348"/>
        <v>3.1099424417409913E-2</v>
      </c>
      <c r="U1427" s="15">
        <f t="shared" si="353"/>
        <v>0.99539500079332033</v>
      </c>
      <c r="V1427" s="15">
        <f t="shared" si="361"/>
        <v>15.728096787541919</v>
      </c>
      <c r="W1427" s="13">
        <f t="shared" si="354"/>
        <v>0.1505428762996861</v>
      </c>
      <c r="X1427" s="13">
        <f t="shared" si="355"/>
        <v>6.9949108517790792E-2</v>
      </c>
      <c r="Y1427" s="13">
        <f t="shared" si="356"/>
        <v>8.0593767781895309E-2</v>
      </c>
      <c r="AB1427" s="39"/>
      <c r="AC1427" s="39"/>
    </row>
    <row r="1428" spans="1:29">
      <c r="A1428" s="60">
        <v>1989.03</v>
      </c>
      <c r="B1428" s="61">
        <f t="shared" si="357"/>
        <v>1989</v>
      </c>
      <c r="C1428" s="61">
        <v>3</v>
      </c>
      <c r="D1428" s="59">
        <f t="shared" si="358"/>
        <v>32568</v>
      </c>
      <c r="E1428" s="26">
        <v>292.7</v>
      </c>
      <c r="F1428" s="24">
        <v>10.01</v>
      </c>
      <c r="G1428" s="26">
        <v>24.96</v>
      </c>
      <c r="H1428" s="26">
        <v>122.3</v>
      </c>
      <c r="I1428" s="24">
        <f t="shared" si="359"/>
        <v>1989.2083333332259</v>
      </c>
      <c r="J1428" s="15">
        <v>9.36</v>
      </c>
      <c r="K1428" s="24">
        <f t="shared" si="349"/>
        <v>752.59560098119391</v>
      </c>
      <c r="L1428" s="24">
        <f t="shared" si="350"/>
        <v>25.737895339329523</v>
      </c>
      <c r="M1428" s="23">
        <f t="shared" si="360"/>
        <v>244750.7001541201</v>
      </c>
      <c r="N1428" s="24">
        <f t="shared" si="351"/>
        <v>64.177609157808675</v>
      </c>
      <c r="O1428" s="23">
        <f t="shared" si="352"/>
        <v>20871.122227013449</v>
      </c>
      <c r="P1428" s="42">
        <f t="shared" si="346"/>
        <v>15.298969108882364</v>
      </c>
      <c r="Q1428" s="25"/>
      <c r="R1428" s="41">
        <f t="shared" si="347"/>
        <v>18.622276927610919</v>
      </c>
      <c r="S1428" s="41"/>
      <c r="T1428" s="40">
        <f t="shared" si="348"/>
        <v>2.9450727706516772E-2</v>
      </c>
      <c r="U1428" s="15">
        <f t="shared" si="353"/>
        <v>1.019490591915486</v>
      </c>
      <c r="V1428" s="15">
        <f t="shared" si="361"/>
        <v>15.566061651516151</v>
      </c>
      <c r="W1428" s="13">
        <f t="shared" si="354"/>
        <v>0.15435889228086785</v>
      </c>
      <c r="X1428" s="13">
        <f t="shared" si="355"/>
        <v>6.9267490958713207E-2</v>
      </c>
      <c r="Y1428" s="13">
        <f t="shared" si="356"/>
        <v>8.5091401322154647E-2</v>
      </c>
      <c r="AB1428" s="39"/>
      <c r="AC1428" s="39"/>
    </row>
    <row r="1429" spans="1:29">
      <c r="A1429" s="60">
        <v>1989.04</v>
      </c>
      <c r="B1429" s="61">
        <f t="shared" si="357"/>
        <v>1989</v>
      </c>
      <c r="C1429" s="61">
        <v>4</v>
      </c>
      <c r="D1429" s="59">
        <f t="shared" si="358"/>
        <v>32599</v>
      </c>
      <c r="E1429" s="26">
        <v>302.3</v>
      </c>
      <c r="F1429" s="24">
        <v>10.0867</v>
      </c>
      <c r="G1429" s="26">
        <v>25.046700000000001</v>
      </c>
      <c r="H1429" s="26">
        <v>123.1</v>
      </c>
      <c r="I1429" s="24">
        <f t="shared" si="359"/>
        <v>1989.2916666665592</v>
      </c>
      <c r="J1429" s="15">
        <v>9.18</v>
      </c>
      <c r="K1429" s="24">
        <f t="shared" si="349"/>
        <v>772.22792851340387</v>
      </c>
      <c r="L1429" s="24">
        <f t="shared" si="350"/>
        <v>25.766561186027626</v>
      </c>
      <c r="M1429" s="23">
        <f t="shared" si="360"/>
        <v>251833.59818477216</v>
      </c>
      <c r="N1429" s="24">
        <f t="shared" si="351"/>
        <v>63.982008789601963</v>
      </c>
      <c r="O1429" s="23">
        <f t="shared" si="352"/>
        <v>20865.367461642516</v>
      </c>
      <c r="P1429" s="42">
        <f t="shared" si="346"/>
        <v>15.686742656144588</v>
      </c>
      <c r="Q1429" s="25"/>
      <c r="R1429" s="41">
        <f t="shared" si="347"/>
        <v>19.061417959765539</v>
      </c>
      <c r="S1429" s="41"/>
      <c r="T1429" s="40">
        <f t="shared" si="348"/>
        <v>2.9119326302348036E-2</v>
      </c>
      <c r="U1429" s="15">
        <f t="shared" si="353"/>
        <v>1.028717272293509</v>
      </c>
      <c r="V1429" s="15">
        <f t="shared" si="361"/>
        <v>15.766321297022916</v>
      </c>
      <c r="W1429" s="13">
        <f t="shared" si="354"/>
        <v>0.15503405201669485</v>
      </c>
      <c r="X1429" s="13">
        <f t="shared" si="355"/>
        <v>6.8002900034639602E-2</v>
      </c>
      <c r="Y1429" s="13">
        <f t="shared" si="356"/>
        <v>8.7031151982055244E-2</v>
      </c>
      <c r="AB1429" s="39"/>
      <c r="AC1429" s="39"/>
    </row>
    <row r="1430" spans="1:29">
      <c r="A1430" s="60">
        <v>1989.05</v>
      </c>
      <c r="B1430" s="61">
        <f t="shared" si="357"/>
        <v>1989</v>
      </c>
      <c r="C1430" s="61">
        <v>5</v>
      </c>
      <c r="D1430" s="59">
        <f t="shared" si="358"/>
        <v>32629</v>
      </c>
      <c r="E1430" s="26">
        <v>313.89999999999998</v>
      </c>
      <c r="F1430" s="24">
        <v>10.193300000000001</v>
      </c>
      <c r="G1430" s="26">
        <v>25.133299999999998</v>
      </c>
      <c r="H1430" s="26">
        <v>123.8</v>
      </c>
      <c r="I1430" s="24">
        <f t="shared" si="359"/>
        <v>1989.3749999998925</v>
      </c>
      <c r="J1430" s="15">
        <v>8.86</v>
      </c>
      <c r="K1430" s="24">
        <f t="shared" si="349"/>
        <v>797.32628432956392</v>
      </c>
      <c r="L1430" s="24">
        <f t="shared" si="350"/>
        <v>25.891640694668826</v>
      </c>
      <c r="M1430" s="23">
        <f t="shared" si="360"/>
        <v>260722.13280024435</v>
      </c>
      <c r="N1430" s="24">
        <f t="shared" si="351"/>
        <v>63.840206122778682</v>
      </c>
      <c r="O1430" s="23">
        <f t="shared" si="352"/>
        <v>20875.462186391786</v>
      </c>
      <c r="P1430" s="42">
        <f t="shared" si="346"/>
        <v>16.186353538544555</v>
      </c>
      <c r="Q1430" s="25"/>
      <c r="R1430" s="41">
        <f t="shared" si="347"/>
        <v>19.633569215559827</v>
      </c>
      <c r="S1430" s="41"/>
      <c r="T1430" s="40">
        <f t="shared" si="348"/>
        <v>2.9612224452634339E-2</v>
      </c>
      <c r="U1430" s="15">
        <f t="shared" si="353"/>
        <v>1.046527044792438</v>
      </c>
      <c r="V1430" s="15">
        <f t="shared" si="361"/>
        <v>16.127379761497444</v>
      </c>
      <c r="W1430" s="13">
        <f t="shared" si="354"/>
        <v>0.15092075456629939</v>
      </c>
      <c r="X1430" s="13">
        <f t="shared" si="355"/>
        <v>6.3099585755091114E-2</v>
      </c>
      <c r="Y1430" s="13">
        <f t="shared" si="356"/>
        <v>8.7821168811208272E-2</v>
      </c>
      <c r="AB1430" s="39"/>
      <c r="AC1430" s="39"/>
    </row>
    <row r="1431" spans="1:29">
      <c r="A1431" s="60">
        <v>1989.06</v>
      </c>
      <c r="B1431" s="61">
        <f t="shared" si="357"/>
        <v>1989</v>
      </c>
      <c r="C1431" s="61">
        <v>6</v>
      </c>
      <c r="D1431" s="59">
        <f t="shared" si="358"/>
        <v>32660</v>
      </c>
      <c r="E1431" s="26">
        <v>323.7</v>
      </c>
      <c r="F1431" s="24">
        <v>10.37</v>
      </c>
      <c r="G1431" s="26">
        <v>25.22</v>
      </c>
      <c r="H1431" s="26">
        <v>124.1</v>
      </c>
      <c r="I1431" s="24">
        <f t="shared" si="359"/>
        <v>1989.4583333332257</v>
      </c>
      <c r="J1431" s="15">
        <v>8.2799999999999994</v>
      </c>
      <c r="K1431" s="24">
        <f t="shared" si="349"/>
        <v>820.23128122481876</v>
      </c>
      <c r="L1431" s="24">
        <f t="shared" si="350"/>
        <v>26.276794520547949</v>
      </c>
      <c r="M1431" s="23">
        <f t="shared" si="360"/>
        <v>268927.99732118461</v>
      </c>
      <c r="N1431" s="24">
        <f t="shared" si="351"/>
        <v>63.905569701853352</v>
      </c>
      <c r="O1431" s="23">
        <f t="shared" si="352"/>
        <v>20952.623084461771</v>
      </c>
      <c r="P1431" s="42">
        <f t="shared" si="346"/>
        <v>16.641904235808585</v>
      </c>
      <c r="Q1431" s="25"/>
      <c r="R1431" s="41">
        <f t="shared" si="347"/>
        <v>20.149986195019604</v>
      </c>
      <c r="S1431" s="41"/>
      <c r="T1431" s="40">
        <f t="shared" si="348"/>
        <v>3.280169858994815E-2</v>
      </c>
      <c r="U1431" s="15">
        <f t="shared" si="353"/>
        <v>1.0246450227166057</v>
      </c>
      <c r="V1431" s="15">
        <f t="shared" si="361"/>
        <v>16.836938745827617</v>
      </c>
      <c r="W1431" s="13">
        <f t="shared" si="354"/>
        <v>0.14665589177332117</v>
      </c>
      <c r="X1431" s="13">
        <f t="shared" si="355"/>
        <v>5.6140869351618328E-2</v>
      </c>
      <c r="Y1431" s="13">
        <f t="shared" si="356"/>
        <v>9.051502242170284E-2</v>
      </c>
      <c r="AB1431" s="39"/>
      <c r="AC1431" s="39"/>
    </row>
    <row r="1432" spans="1:29">
      <c r="A1432" s="60">
        <v>1989.07</v>
      </c>
      <c r="B1432" s="61">
        <f t="shared" si="357"/>
        <v>1989</v>
      </c>
      <c r="C1432" s="61">
        <v>7</v>
      </c>
      <c r="D1432" s="59">
        <f t="shared" si="358"/>
        <v>32690</v>
      </c>
      <c r="E1432" s="26">
        <v>331.9</v>
      </c>
      <c r="F1432" s="24">
        <v>10.423299999999999</v>
      </c>
      <c r="G1432" s="26">
        <v>24.71</v>
      </c>
      <c r="H1432" s="26">
        <v>124.4</v>
      </c>
      <c r="I1432" s="24">
        <f t="shared" si="359"/>
        <v>1989.541666666559</v>
      </c>
      <c r="J1432" s="15">
        <v>8.02</v>
      </c>
      <c r="K1432" s="24">
        <f t="shared" si="349"/>
        <v>838.98130225080388</v>
      </c>
      <c r="L1432" s="24">
        <f t="shared" si="350"/>
        <v>26.34815850482315</v>
      </c>
      <c r="M1432" s="23">
        <f t="shared" si="360"/>
        <v>275795.43279314949</v>
      </c>
      <c r="N1432" s="24">
        <f t="shared" si="351"/>
        <v>62.462271704180068</v>
      </c>
      <c r="O1432" s="23">
        <f t="shared" si="352"/>
        <v>20533.007364624056</v>
      </c>
      <c r="P1432" s="42">
        <f t="shared" si="346"/>
        <v>17.013407650499133</v>
      </c>
      <c r="Q1432" s="25"/>
      <c r="R1432" s="41">
        <f t="shared" si="347"/>
        <v>20.562062434197991</v>
      </c>
      <c r="S1432" s="41"/>
      <c r="T1432" s="40">
        <f t="shared" si="348"/>
        <v>3.3183324471873207E-2</v>
      </c>
      <c r="U1432" s="15">
        <f t="shared" si="353"/>
        <v>1.0005646566168747</v>
      </c>
      <c r="V1432" s="15">
        <f t="shared" si="361"/>
        <v>17.210281258253637</v>
      </c>
      <c r="W1432" s="13">
        <f t="shared" si="354"/>
        <v>0.14849376415557303</v>
      </c>
      <c r="X1432" s="13">
        <f t="shared" si="355"/>
        <v>5.4893130935193657E-2</v>
      </c>
      <c r="Y1432" s="13">
        <f t="shared" si="356"/>
        <v>9.360063322037937E-2</v>
      </c>
      <c r="AB1432" s="39"/>
      <c r="AC1432" s="39"/>
    </row>
    <row r="1433" spans="1:29">
      <c r="A1433" s="60">
        <v>1989.08</v>
      </c>
      <c r="B1433" s="61">
        <f t="shared" si="357"/>
        <v>1989</v>
      </c>
      <c r="C1433" s="61">
        <v>8</v>
      </c>
      <c r="D1433" s="59">
        <f t="shared" si="358"/>
        <v>32721</v>
      </c>
      <c r="E1433" s="26">
        <v>346.6</v>
      </c>
      <c r="F1433" s="24">
        <v>10.5467</v>
      </c>
      <c r="G1433" s="26">
        <v>24.2</v>
      </c>
      <c r="H1433" s="26">
        <v>124.6</v>
      </c>
      <c r="I1433" s="24">
        <f t="shared" si="359"/>
        <v>1989.6249999998922</v>
      </c>
      <c r="J1433" s="15">
        <v>8.11</v>
      </c>
      <c r="K1433" s="24">
        <f t="shared" si="349"/>
        <v>874.73383627608371</v>
      </c>
      <c r="L1433" s="24">
        <f t="shared" si="350"/>
        <v>26.617297608346714</v>
      </c>
      <c r="M1433" s="23">
        <f t="shared" si="360"/>
        <v>288277.39116297953</v>
      </c>
      <c r="N1433" s="24">
        <f t="shared" si="351"/>
        <v>61.074895666131631</v>
      </c>
      <c r="O1433" s="23">
        <f t="shared" si="352"/>
        <v>20127.850161985298</v>
      </c>
      <c r="P1433" s="42">
        <f t="shared" si="346"/>
        <v>17.734251436577328</v>
      </c>
      <c r="Q1433" s="25"/>
      <c r="R1433" s="41">
        <f t="shared" si="347"/>
        <v>21.393656539479554</v>
      </c>
      <c r="S1433" s="41"/>
      <c r="T1433" s="40">
        <f t="shared" si="348"/>
        <v>2.9058877372121789E-2</v>
      </c>
      <c r="U1433" s="15">
        <f t="shared" si="353"/>
        <v>1.0013382399471198</v>
      </c>
      <c r="V1433" s="15">
        <f t="shared" si="361"/>
        <v>17.192358709358597</v>
      </c>
      <c r="W1433" s="13">
        <f t="shared" si="354"/>
        <v>0.13875801545657507</v>
      </c>
      <c r="X1433" s="13">
        <f t="shared" si="355"/>
        <v>5.4073698343590992E-2</v>
      </c>
      <c r="Y1433" s="13">
        <f t="shared" si="356"/>
        <v>8.4684317112984075E-2</v>
      </c>
      <c r="AB1433" s="39"/>
      <c r="AC1433" s="39"/>
    </row>
    <row r="1434" spans="1:29">
      <c r="A1434" s="60">
        <v>1989.09</v>
      </c>
      <c r="B1434" s="61">
        <f t="shared" si="357"/>
        <v>1989</v>
      </c>
      <c r="C1434" s="61">
        <v>9</v>
      </c>
      <c r="D1434" s="59">
        <f t="shared" si="358"/>
        <v>32752</v>
      </c>
      <c r="E1434" s="26">
        <v>347.3</v>
      </c>
      <c r="F1434" s="24">
        <v>10.73</v>
      </c>
      <c r="G1434" s="26">
        <v>23.69</v>
      </c>
      <c r="H1434" s="26">
        <v>125</v>
      </c>
      <c r="I1434" s="24">
        <f t="shared" si="359"/>
        <v>1989.7083333332255</v>
      </c>
      <c r="J1434" s="15">
        <v>8.19</v>
      </c>
      <c r="K1434" s="24">
        <f t="shared" si="349"/>
        <v>873.69566400000008</v>
      </c>
      <c r="L1434" s="24">
        <f t="shared" si="350"/>
        <v>26.993246400000004</v>
      </c>
      <c r="M1434" s="23">
        <f t="shared" si="360"/>
        <v>288676.57578096614</v>
      </c>
      <c r="N1434" s="24">
        <f t="shared" si="351"/>
        <v>59.596459200000012</v>
      </c>
      <c r="O1434" s="23">
        <f t="shared" si="352"/>
        <v>19691.183645986435</v>
      </c>
      <c r="P1434" s="42">
        <f t="shared" si="346"/>
        <v>17.714220678979085</v>
      </c>
      <c r="Q1434" s="25"/>
      <c r="R1434" s="41">
        <f t="shared" si="347"/>
        <v>21.332067137506513</v>
      </c>
      <c r="S1434" s="41"/>
      <c r="T1434" s="40">
        <f t="shared" si="348"/>
        <v>2.7524537130818802E-2</v>
      </c>
      <c r="U1434" s="15">
        <f t="shared" si="353"/>
        <v>1.0191153280183949</v>
      </c>
      <c r="V1434" s="15">
        <f t="shared" si="361"/>
        <v>17.160277038694854</v>
      </c>
      <c r="W1434" s="13">
        <f t="shared" si="354"/>
        <v>0.13737480809721969</v>
      </c>
      <c r="X1434" s="13">
        <f t="shared" si="355"/>
        <v>5.4444628685262897E-2</v>
      </c>
      <c r="Y1434" s="13">
        <f t="shared" si="356"/>
        <v>8.2930179411956795E-2</v>
      </c>
      <c r="AB1434" s="39"/>
      <c r="AC1434" s="39"/>
    </row>
    <row r="1435" spans="1:29">
      <c r="A1435" s="60">
        <v>1989.1</v>
      </c>
      <c r="B1435" s="61">
        <f t="shared" si="357"/>
        <v>1989</v>
      </c>
      <c r="C1435" s="61">
        <v>10</v>
      </c>
      <c r="D1435" s="59">
        <f t="shared" si="358"/>
        <v>32782</v>
      </c>
      <c r="E1435" s="26">
        <v>347.4</v>
      </c>
      <c r="F1435" s="24">
        <v>10.7967</v>
      </c>
      <c r="G1435" s="26">
        <v>23.4267</v>
      </c>
      <c r="H1435" s="26">
        <v>125.6</v>
      </c>
      <c r="I1435" s="24">
        <f t="shared" si="359"/>
        <v>1989.7916666665587</v>
      </c>
      <c r="J1435" s="15">
        <v>8.01</v>
      </c>
      <c r="K1435" s="24">
        <f t="shared" si="349"/>
        <v>869.77232484076444</v>
      </c>
      <c r="L1435" s="24">
        <f t="shared" si="350"/>
        <v>27.031292054140128</v>
      </c>
      <c r="M1435" s="23">
        <f t="shared" si="360"/>
        <v>288124.55170107807</v>
      </c>
      <c r="N1435" s="24">
        <f t="shared" si="351"/>
        <v>58.652548423566884</v>
      </c>
      <c r="O1435" s="23">
        <f t="shared" si="352"/>
        <v>19429.497511041009</v>
      </c>
      <c r="P1435" s="42">
        <f t="shared" si="346"/>
        <v>17.640853852797957</v>
      </c>
      <c r="Q1435" s="25"/>
      <c r="R1435" s="41">
        <f t="shared" si="347"/>
        <v>21.208128697438635</v>
      </c>
      <c r="S1435" s="41"/>
      <c r="T1435" s="40">
        <f t="shared" si="348"/>
        <v>2.9220080548534866E-2</v>
      </c>
      <c r="U1435" s="15">
        <f t="shared" si="353"/>
        <v>1.0162922597252051</v>
      </c>
      <c r="V1435" s="15">
        <f t="shared" si="361"/>
        <v>17.404758522269141</v>
      </c>
      <c r="W1435" s="13">
        <f t="shared" si="354"/>
        <v>0.13593394065898234</v>
      </c>
      <c r="X1435" s="13">
        <f t="shared" si="355"/>
        <v>5.179651449017264E-2</v>
      </c>
      <c r="Y1435" s="13">
        <f t="shared" si="356"/>
        <v>8.4137426168809704E-2</v>
      </c>
      <c r="AB1435" s="39"/>
      <c r="AC1435" s="39"/>
    </row>
    <row r="1436" spans="1:29">
      <c r="A1436" s="60">
        <v>1989.11</v>
      </c>
      <c r="B1436" s="61">
        <f t="shared" si="357"/>
        <v>1989</v>
      </c>
      <c r="C1436" s="61">
        <v>11</v>
      </c>
      <c r="D1436" s="59">
        <f t="shared" si="358"/>
        <v>32813</v>
      </c>
      <c r="E1436" s="26">
        <v>340.2</v>
      </c>
      <c r="F1436" s="24">
        <v>10.923299999999999</v>
      </c>
      <c r="G1436" s="26">
        <v>23.1633</v>
      </c>
      <c r="H1436" s="26">
        <v>125.9</v>
      </c>
      <c r="I1436" s="24">
        <f t="shared" si="359"/>
        <v>1989.874999999892</v>
      </c>
      <c r="J1436" s="15">
        <v>7.87</v>
      </c>
      <c r="K1436" s="24">
        <f t="shared" si="349"/>
        <v>849.71637807783964</v>
      </c>
      <c r="L1436" s="24">
        <f t="shared" si="350"/>
        <v>27.283089102462274</v>
      </c>
      <c r="M1436" s="23">
        <f t="shared" si="360"/>
        <v>282233.89134592045</v>
      </c>
      <c r="N1436" s="24">
        <f t="shared" si="351"/>
        <v>57.854895297855442</v>
      </c>
      <c r="O1436" s="23">
        <f t="shared" si="352"/>
        <v>19216.544078227391</v>
      </c>
      <c r="P1436" s="42">
        <f t="shared" si="346"/>
        <v>17.242369266947431</v>
      </c>
      <c r="Q1436" s="25"/>
      <c r="R1436" s="41">
        <f t="shared" si="347"/>
        <v>20.697305291068094</v>
      </c>
      <c r="S1436" s="41"/>
      <c r="T1436" s="40">
        <f t="shared" si="348"/>
        <v>3.1206213805868216E-2</v>
      </c>
      <c r="U1436" s="15">
        <f t="shared" si="353"/>
        <v>1.0086218574336216</v>
      </c>
      <c r="V1436" s="15">
        <f t="shared" si="361"/>
        <v>17.646172866498762</v>
      </c>
      <c r="W1436" s="13">
        <f t="shared" si="354"/>
        <v>0.14605583554374491</v>
      </c>
      <c r="X1436" s="13">
        <f t="shared" si="355"/>
        <v>5.1441238974060166E-2</v>
      </c>
      <c r="Y1436" s="13">
        <f t="shared" si="356"/>
        <v>9.4614596569684739E-2</v>
      </c>
      <c r="AB1436" s="39"/>
      <c r="AC1436" s="39"/>
    </row>
    <row r="1437" spans="1:29">
      <c r="A1437" s="60">
        <v>1989.12</v>
      </c>
      <c r="B1437" s="61">
        <f t="shared" si="357"/>
        <v>1989</v>
      </c>
      <c r="C1437" s="61">
        <v>12</v>
      </c>
      <c r="D1437" s="59">
        <f t="shared" si="358"/>
        <v>32843</v>
      </c>
      <c r="E1437" s="26">
        <v>348.6</v>
      </c>
      <c r="F1437" s="24">
        <v>11.06</v>
      </c>
      <c r="G1437" s="26">
        <v>22.87</v>
      </c>
      <c r="H1437" s="26">
        <v>126.1</v>
      </c>
      <c r="I1437" s="24">
        <f t="shared" si="359"/>
        <v>1989.9583333332253</v>
      </c>
      <c r="J1437" s="15">
        <v>7.84</v>
      </c>
      <c r="K1437" s="24">
        <f t="shared" si="349"/>
        <v>869.31606661379874</v>
      </c>
      <c r="L1437" s="24">
        <f t="shared" si="350"/>
        <v>27.580710547184779</v>
      </c>
      <c r="M1437" s="23">
        <f t="shared" si="360"/>
        <v>289507.35434617155</v>
      </c>
      <c r="N1437" s="24">
        <f t="shared" si="351"/>
        <v>57.031722442505959</v>
      </c>
      <c r="O1437" s="23">
        <f t="shared" si="352"/>
        <v>18993.210539004427</v>
      </c>
      <c r="P1437" s="42">
        <f t="shared" si="346"/>
        <v>17.650212904947331</v>
      </c>
      <c r="Q1437" s="25"/>
      <c r="R1437" s="41">
        <f t="shared" si="347"/>
        <v>21.15488197175161</v>
      </c>
      <c r="S1437" s="41"/>
      <c r="T1437" s="40">
        <f t="shared" si="348"/>
        <v>2.9230540597029092E-2</v>
      </c>
      <c r="U1437" s="15">
        <f t="shared" si="353"/>
        <v>0.9814869912507187</v>
      </c>
      <c r="V1437" s="15">
        <f t="shared" si="361"/>
        <v>17.770086762396726</v>
      </c>
      <c r="W1437" s="13">
        <f t="shared" si="354"/>
        <v>0.14631447138689668</v>
      </c>
      <c r="X1437" s="13">
        <f t="shared" si="355"/>
        <v>4.92899345246125E-2</v>
      </c>
      <c r="Y1437" s="13">
        <f t="shared" si="356"/>
        <v>9.7024536862284183E-2</v>
      </c>
      <c r="AB1437" s="39"/>
      <c r="AC1437" s="39"/>
    </row>
    <row r="1438" spans="1:29">
      <c r="A1438" s="60">
        <v>1990.01</v>
      </c>
      <c r="B1438" s="61">
        <f t="shared" si="357"/>
        <v>1990</v>
      </c>
      <c r="C1438" s="61">
        <v>1</v>
      </c>
      <c r="D1438" s="59">
        <f t="shared" si="358"/>
        <v>32874</v>
      </c>
      <c r="E1438" s="26">
        <v>339.97</v>
      </c>
      <c r="F1438" s="24">
        <v>11.14</v>
      </c>
      <c r="G1438" s="26">
        <v>22.49</v>
      </c>
      <c r="H1438" s="26">
        <v>127.4</v>
      </c>
      <c r="I1438" s="24">
        <f t="shared" si="359"/>
        <v>1990.0416666665585</v>
      </c>
      <c r="J1438" s="15">
        <v>8.2100000000000009</v>
      </c>
      <c r="K1438" s="24">
        <f t="shared" si="349"/>
        <v>839.14416169544756</v>
      </c>
      <c r="L1438" s="24">
        <f t="shared" si="350"/>
        <v>27.496737833594981</v>
      </c>
      <c r="M1438" s="23">
        <f t="shared" si="360"/>
        <v>280222.33934812737</v>
      </c>
      <c r="N1438" s="24">
        <f t="shared" si="351"/>
        <v>55.511816326530614</v>
      </c>
      <c r="O1438" s="23">
        <f t="shared" si="352"/>
        <v>18537.519227988891</v>
      </c>
      <c r="P1438" s="42">
        <f t="shared" si="346"/>
        <v>17.048843606878279</v>
      </c>
      <c r="Q1438" s="25"/>
      <c r="R1438" s="41">
        <f t="shared" si="347"/>
        <v>20.406154475024763</v>
      </c>
      <c r="S1438" s="41"/>
      <c r="T1438" s="40">
        <f t="shared" si="348"/>
        <v>2.7110461834883456E-2</v>
      </c>
      <c r="U1438" s="15">
        <f t="shared" si="353"/>
        <v>0.98943705760592193</v>
      </c>
      <c r="V1438" s="15">
        <f t="shared" si="361"/>
        <v>17.263138490783998</v>
      </c>
      <c r="W1438" s="13">
        <f t="shared" si="354"/>
        <v>0.14957948186985726</v>
      </c>
      <c r="X1438" s="13">
        <f t="shared" si="355"/>
        <v>4.9650027587865075E-2</v>
      </c>
      <c r="Y1438" s="13">
        <f t="shared" si="356"/>
        <v>9.992945428199218E-2</v>
      </c>
      <c r="AB1438" s="39"/>
      <c r="AC1438" s="39"/>
    </row>
    <row r="1439" spans="1:29">
      <c r="A1439" s="60">
        <v>1990.02</v>
      </c>
      <c r="B1439" s="61">
        <f t="shared" si="357"/>
        <v>1990</v>
      </c>
      <c r="C1439" s="61">
        <v>2</v>
      </c>
      <c r="D1439" s="59">
        <f t="shared" si="358"/>
        <v>32905</v>
      </c>
      <c r="E1439" s="26">
        <v>330.45</v>
      </c>
      <c r="F1439" s="24">
        <v>11.23</v>
      </c>
      <c r="G1439" s="26">
        <v>22.08</v>
      </c>
      <c r="H1439" s="26">
        <v>128</v>
      </c>
      <c r="I1439" s="24">
        <f t="shared" si="359"/>
        <v>1990.1249999998918</v>
      </c>
      <c r="J1439" s="15">
        <v>8.4700000000000006</v>
      </c>
      <c r="K1439" s="24">
        <f t="shared" si="349"/>
        <v>811.82271093750012</v>
      </c>
      <c r="L1439" s="24">
        <f t="shared" si="350"/>
        <v>27.588951562500004</v>
      </c>
      <c r="M1439" s="23">
        <f t="shared" si="360"/>
        <v>271866.41221792781</v>
      </c>
      <c r="N1439" s="24">
        <f t="shared" si="351"/>
        <v>54.244350000000004</v>
      </c>
      <c r="O1439" s="23">
        <f t="shared" si="352"/>
        <v>18165.563267580103</v>
      </c>
      <c r="P1439" s="42">
        <f t="shared" si="346"/>
        <v>16.508093516490295</v>
      </c>
      <c r="Q1439" s="25"/>
      <c r="R1439" s="41">
        <f t="shared" si="347"/>
        <v>19.7353532620964</v>
      </c>
      <c r="S1439" s="41"/>
      <c r="T1439" s="40">
        <f t="shared" si="348"/>
        <v>2.545090955105999E-2</v>
      </c>
      <c r="U1439" s="15">
        <f t="shared" si="353"/>
        <v>0.99906659921708174</v>
      </c>
      <c r="V1439" s="15">
        <f t="shared" si="361"/>
        <v>17.000722755145958</v>
      </c>
      <c r="W1439" s="13">
        <f t="shared" si="354"/>
        <v>0.14949605587691828</v>
      </c>
      <c r="X1439" s="13">
        <f t="shared" si="355"/>
        <v>5.2281929357698598E-2</v>
      </c>
      <c r="Y1439" s="13">
        <f t="shared" si="356"/>
        <v>9.7214126519219679E-2</v>
      </c>
      <c r="AB1439" s="39"/>
      <c r="AC1439" s="39"/>
    </row>
    <row r="1440" spans="1:29">
      <c r="A1440" s="60">
        <v>1990.03</v>
      </c>
      <c r="B1440" s="61">
        <f t="shared" si="357"/>
        <v>1990</v>
      </c>
      <c r="C1440" s="61">
        <v>3</v>
      </c>
      <c r="D1440" s="59">
        <f t="shared" si="358"/>
        <v>32933</v>
      </c>
      <c r="E1440" s="26">
        <v>338.46</v>
      </c>
      <c r="F1440" s="24">
        <v>11.32</v>
      </c>
      <c r="G1440" s="26">
        <v>21.67</v>
      </c>
      <c r="H1440" s="26">
        <v>128.69999999999999</v>
      </c>
      <c r="I1440" s="24">
        <f t="shared" si="359"/>
        <v>1990.208333333225</v>
      </c>
      <c r="J1440" s="15">
        <v>8.59</v>
      </c>
      <c r="K1440" s="24">
        <f t="shared" si="349"/>
        <v>826.97848951048968</v>
      </c>
      <c r="L1440" s="24">
        <f t="shared" si="350"/>
        <v>27.658797202797206</v>
      </c>
      <c r="M1440" s="23">
        <f t="shared" si="360"/>
        <v>277713.71349590656</v>
      </c>
      <c r="N1440" s="24">
        <f t="shared" si="351"/>
        <v>52.947538461538478</v>
      </c>
      <c r="O1440" s="23">
        <f t="shared" si="352"/>
        <v>17780.701327945091</v>
      </c>
      <c r="P1440" s="42">
        <f t="shared" si="346"/>
        <v>16.833748233480957</v>
      </c>
      <c r="Q1440" s="25"/>
      <c r="R1440" s="41">
        <f t="shared" si="347"/>
        <v>20.101015892206544</v>
      </c>
      <c r="S1440" s="41"/>
      <c r="T1440" s="40">
        <f t="shared" si="348"/>
        <v>2.2067655369177042E-2</v>
      </c>
      <c r="U1440" s="15">
        <f t="shared" si="353"/>
        <v>0.99395199179252658</v>
      </c>
      <c r="V1440" s="15">
        <f t="shared" si="361"/>
        <v>16.892473552476027</v>
      </c>
      <c r="W1440" s="13">
        <f t="shared" si="354"/>
        <v>0.15054982110228887</v>
      </c>
      <c r="X1440" s="13">
        <f t="shared" si="355"/>
        <v>5.4650566873104767E-2</v>
      </c>
      <c r="Y1440" s="13">
        <f t="shared" si="356"/>
        <v>9.5899254229184105E-2</v>
      </c>
      <c r="AB1440" s="39"/>
      <c r="AC1440" s="39"/>
    </row>
    <row r="1441" spans="1:29">
      <c r="A1441" s="60">
        <v>1990.04</v>
      </c>
      <c r="B1441" s="61">
        <f t="shared" si="357"/>
        <v>1990</v>
      </c>
      <c r="C1441" s="61">
        <v>4</v>
      </c>
      <c r="D1441" s="59">
        <f t="shared" si="358"/>
        <v>32964</v>
      </c>
      <c r="E1441" s="26">
        <v>338.18</v>
      </c>
      <c r="F1441" s="24">
        <v>11.4367</v>
      </c>
      <c r="G1441" s="26">
        <v>21.533300000000001</v>
      </c>
      <c r="H1441" s="26">
        <v>128.9</v>
      </c>
      <c r="I1441" s="24">
        <f t="shared" si="359"/>
        <v>1990.2916666665583</v>
      </c>
      <c r="J1441" s="15">
        <v>8.7899999999999991</v>
      </c>
      <c r="K1441" s="24">
        <f t="shared" si="349"/>
        <v>825.01227928626849</v>
      </c>
      <c r="L1441" s="24">
        <f t="shared" si="350"/>
        <v>27.900579379363851</v>
      </c>
      <c r="M1441" s="23">
        <f t="shared" si="360"/>
        <v>277834.21753649064</v>
      </c>
      <c r="N1441" s="24">
        <f t="shared" si="351"/>
        <v>52.531896958882861</v>
      </c>
      <c r="O1441" s="23">
        <f t="shared" si="352"/>
        <v>17690.837886564888</v>
      </c>
      <c r="P1441" s="42">
        <f t="shared" si="346"/>
        <v>16.813913898735773</v>
      </c>
      <c r="Q1441" s="25"/>
      <c r="R1441" s="41">
        <f t="shared" si="347"/>
        <v>20.0557192609099</v>
      </c>
      <c r="S1441" s="41"/>
      <c r="T1441" s="40">
        <f t="shared" si="348"/>
        <v>1.9129445488778138E-2</v>
      </c>
      <c r="U1441" s="15">
        <f t="shared" si="353"/>
        <v>1.0093084852269141</v>
      </c>
      <c r="V1441" s="15">
        <f t="shared" si="361"/>
        <v>16.764256053826799</v>
      </c>
      <c r="W1441" s="13">
        <f t="shared" si="354"/>
        <v>0.15206116521608415</v>
      </c>
      <c r="X1441" s="13">
        <f t="shared" si="355"/>
        <v>5.804009692346046E-2</v>
      </c>
      <c r="Y1441" s="13">
        <f t="shared" si="356"/>
        <v>9.4021068292623688E-2</v>
      </c>
      <c r="AB1441" s="39"/>
      <c r="AC1441" s="39"/>
    </row>
    <row r="1442" spans="1:29">
      <c r="A1442" s="60">
        <v>1990.05</v>
      </c>
      <c r="B1442" s="61">
        <f t="shared" si="357"/>
        <v>1990</v>
      </c>
      <c r="C1442" s="61">
        <v>5</v>
      </c>
      <c r="D1442" s="59">
        <f t="shared" si="358"/>
        <v>32994</v>
      </c>
      <c r="E1442" s="26">
        <v>350.25</v>
      </c>
      <c r="F1442" s="24">
        <v>11.5533</v>
      </c>
      <c r="G1442" s="26">
        <v>21.396699999999999</v>
      </c>
      <c r="H1442" s="26">
        <v>129.19999999999999</v>
      </c>
      <c r="I1442" s="24">
        <f t="shared" si="359"/>
        <v>1990.3749999998915</v>
      </c>
      <c r="J1442" s="15">
        <v>8.76</v>
      </c>
      <c r="K1442" s="24">
        <f t="shared" si="349"/>
        <v>852.47380030959778</v>
      </c>
      <c r="L1442" s="24">
        <f t="shared" si="350"/>
        <v>28.119587600619202</v>
      </c>
      <c r="M1442" s="23">
        <f t="shared" si="360"/>
        <v>287871.40007141564</v>
      </c>
      <c r="N1442" s="24">
        <f t="shared" si="351"/>
        <v>52.077448003095988</v>
      </c>
      <c r="O1442" s="23">
        <f t="shared" si="352"/>
        <v>17586.004242421295</v>
      </c>
      <c r="P1442" s="42">
        <f t="shared" si="346"/>
        <v>17.392413588645013</v>
      </c>
      <c r="Q1442" s="25"/>
      <c r="R1442" s="41">
        <f t="shared" si="347"/>
        <v>20.723389021046025</v>
      </c>
      <c r="S1442" s="41"/>
      <c r="T1442" s="40">
        <f t="shared" si="348"/>
        <v>1.6665497777807604E-2</v>
      </c>
      <c r="U1442" s="15">
        <f t="shared" si="353"/>
        <v>1.0260353940840221</v>
      </c>
      <c r="V1442" s="15">
        <f t="shared" si="361"/>
        <v>16.881017247691318</v>
      </c>
      <c r="W1442" s="13">
        <f t="shared" si="354"/>
        <v>0.14454486427415159</v>
      </c>
      <c r="X1442" s="13">
        <f t="shared" si="355"/>
        <v>5.4192601372310412E-2</v>
      </c>
      <c r="Y1442" s="13">
        <f t="shared" si="356"/>
        <v>9.0352262901841174E-2</v>
      </c>
      <c r="AB1442" s="39"/>
      <c r="AC1442" s="39"/>
    </row>
    <row r="1443" spans="1:29">
      <c r="A1443" s="60">
        <v>1990.06</v>
      </c>
      <c r="B1443" s="61">
        <f t="shared" si="357"/>
        <v>1990</v>
      </c>
      <c r="C1443" s="61">
        <v>6</v>
      </c>
      <c r="D1443" s="59">
        <f t="shared" si="358"/>
        <v>33025</v>
      </c>
      <c r="E1443" s="26">
        <v>360.39</v>
      </c>
      <c r="F1443" s="24">
        <v>11.66</v>
      </c>
      <c r="G1443" s="26">
        <v>21.26</v>
      </c>
      <c r="H1443" s="26">
        <v>129.9</v>
      </c>
      <c r="I1443" s="24">
        <f t="shared" si="359"/>
        <v>1990.4583333332248</v>
      </c>
      <c r="J1443" s="15">
        <v>8.48</v>
      </c>
      <c r="K1443" s="24">
        <f t="shared" si="349"/>
        <v>872.42678521939956</v>
      </c>
      <c r="L1443" s="24">
        <f t="shared" si="350"/>
        <v>28.226355658198617</v>
      </c>
      <c r="M1443" s="23">
        <f t="shared" si="360"/>
        <v>295403.62422044692</v>
      </c>
      <c r="N1443" s="24">
        <f t="shared" si="351"/>
        <v>51.465893764434185</v>
      </c>
      <c r="O1443" s="23">
        <f t="shared" si="352"/>
        <v>17426.346599313802</v>
      </c>
      <c r="P1443" s="42">
        <f t="shared" si="346"/>
        <v>17.817082821653017</v>
      </c>
      <c r="Q1443" s="25"/>
      <c r="R1443" s="41">
        <f t="shared" si="347"/>
        <v>21.206758327830482</v>
      </c>
      <c r="S1443" s="41"/>
      <c r="T1443" s="40">
        <f t="shared" si="348"/>
        <v>1.7515428083202993E-2</v>
      </c>
      <c r="U1443" s="15">
        <f t="shared" si="353"/>
        <v>1.0077360747074646</v>
      </c>
      <c r="V1443" s="15">
        <f t="shared" si="361"/>
        <v>17.227185042403523</v>
      </c>
      <c r="W1443" s="13">
        <f t="shared" si="354"/>
        <v>0.14455410232536159</v>
      </c>
      <c r="X1443" s="13">
        <f t="shared" si="355"/>
        <v>5.4680366240974498E-2</v>
      </c>
      <c r="Y1443" s="13">
        <f t="shared" si="356"/>
        <v>8.987373608438709E-2</v>
      </c>
      <c r="AB1443" s="39"/>
      <c r="AC1443" s="39"/>
    </row>
    <row r="1444" spans="1:29">
      <c r="A1444" s="60">
        <v>1990.07</v>
      </c>
      <c r="B1444" s="61">
        <f t="shared" si="357"/>
        <v>1990</v>
      </c>
      <c r="C1444" s="61">
        <v>7</v>
      </c>
      <c r="D1444" s="59">
        <f t="shared" si="358"/>
        <v>33055</v>
      </c>
      <c r="E1444" s="26">
        <v>360.03</v>
      </c>
      <c r="F1444" s="24">
        <v>11.726699999999999</v>
      </c>
      <c r="G1444" s="26">
        <v>21.42</v>
      </c>
      <c r="H1444" s="26">
        <v>130.4</v>
      </c>
      <c r="I1444" s="24">
        <f t="shared" si="359"/>
        <v>1990.5416666665581</v>
      </c>
      <c r="J1444" s="15">
        <v>8.4700000000000006</v>
      </c>
      <c r="K1444" s="24">
        <f t="shared" si="349"/>
        <v>868.21344938650304</v>
      </c>
      <c r="L1444" s="24">
        <f t="shared" si="350"/>
        <v>28.278973021472392</v>
      </c>
      <c r="M1444" s="23">
        <f t="shared" si="360"/>
        <v>294774.92724429554</v>
      </c>
      <c r="N1444" s="24">
        <f t="shared" si="351"/>
        <v>51.65439570552148</v>
      </c>
      <c r="O1444" s="23">
        <f t="shared" si="352"/>
        <v>17537.646700477217</v>
      </c>
      <c r="P1444" s="42">
        <f t="shared" si="346"/>
        <v>17.747171587070245</v>
      </c>
      <c r="Q1444" s="25"/>
      <c r="R1444" s="41">
        <f t="shared" si="347"/>
        <v>21.102886533307021</v>
      </c>
      <c r="S1444" s="41"/>
      <c r="T1444" s="40">
        <f t="shared" si="348"/>
        <v>1.8238518796174504E-2</v>
      </c>
      <c r="U1444" s="15">
        <f t="shared" si="353"/>
        <v>0.98853791127221025</v>
      </c>
      <c r="V1444" s="15">
        <f t="shared" si="361"/>
        <v>17.293889667887459</v>
      </c>
      <c r="W1444" s="13">
        <f t="shared" si="354"/>
        <v>0.14550148844307631</v>
      </c>
      <c r="X1444" s="13">
        <f t="shared" si="355"/>
        <v>5.4952985244988373E-2</v>
      </c>
      <c r="Y1444" s="13">
        <f t="shared" si="356"/>
        <v>9.0548503198087937E-2</v>
      </c>
      <c r="AB1444" s="39"/>
      <c r="AC1444" s="39"/>
    </row>
    <row r="1445" spans="1:29">
      <c r="A1445" s="60">
        <v>1990.08</v>
      </c>
      <c r="B1445" s="61">
        <f t="shared" si="357"/>
        <v>1990</v>
      </c>
      <c r="C1445" s="61">
        <v>8</v>
      </c>
      <c r="D1445" s="59">
        <f t="shared" si="358"/>
        <v>33086</v>
      </c>
      <c r="E1445" s="26">
        <v>330.75</v>
      </c>
      <c r="F1445" s="24">
        <v>11.783300000000001</v>
      </c>
      <c r="G1445" s="26">
        <v>21.58</v>
      </c>
      <c r="H1445" s="26">
        <v>131.6</v>
      </c>
      <c r="I1445" s="24">
        <f t="shared" si="359"/>
        <v>1990.6249999998913</v>
      </c>
      <c r="J1445" s="15">
        <v>8.75</v>
      </c>
      <c r="K1445" s="24">
        <f t="shared" si="349"/>
        <v>790.33164893617038</v>
      </c>
      <c r="L1445" s="24">
        <f t="shared" si="350"/>
        <v>28.156356519756844</v>
      </c>
      <c r="M1445" s="23">
        <f t="shared" si="360"/>
        <v>269129.21410571906</v>
      </c>
      <c r="N1445" s="24">
        <f t="shared" si="351"/>
        <v>51.565705167173256</v>
      </c>
      <c r="O1445" s="23">
        <f t="shared" si="352"/>
        <v>17559.51153560519</v>
      </c>
      <c r="P1445" s="42">
        <f t="shared" si="346"/>
        <v>16.16833475650898</v>
      </c>
      <c r="Q1445" s="25"/>
      <c r="R1445" s="41">
        <f t="shared" si="347"/>
        <v>19.211937494842868</v>
      </c>
      <c r="S1445" s="41"/>
      <c r="T1445" s="40">
        <f t="shared" si="348"/>
        <v>2.114296086816294E-2</v>
      </c>
      <c r="U1445" s="15">
        <f t="shared" si="353"/>
        <v>0.99808648765267027</v>
      </c>
      <c r="V1445" s="15">
        <f t="shared" si="361"/>
        <v>16.939778042071008</v>
      </c>
      <c r="W1445" s="13">
        <f t="shared" si="354"/>
        <v>0.15705645456359396</v>
      </c>
      <c r="X1445" s="13">
        <f t="shared" si="355"/>
        <v>5.9397281524164791E-2</v>
      </c>
      <c r="Y1445" s="13">
        <f t="shared" si="356"/>
        <v>9.765917303942917E-2</v>
      </c>
      <c r="AB1445" s="39"/>
      <c r="AC1445" s="39"/>
    </row>
    <row r="1446" spans="1:29">
      <c r="A1446" s="60">
        <v>1990.09</v>
      </c>
      <c r="B1446" s="61">
        <f t="shared" si="357"/>
        <v>1990</v>
      </c>
      <c r="C1446" s="61">
        <v>9</v>
      </c>
      <c r="D1446" s="59">
        <f t="shared" si="358"/>
        <v>33117</v>
      </c>
      <c r="E1446" s="26">
        <v>315.41000000000003</v>
      </c>
      <c r="F1446" s="24">
        <v>11.83</v>
      </c>
      <c r="G1446" s="26">
        <v>21.74</v>
      </c>
      <c r="H1446" s="26">
        <v>132.69999999999999</v>
      </c>
      <c r="I1446" s="24">
        <f t="shared" si="359"/>
        <v>1990.7083333332246</v>
      </c>
      <c r="J1446" s="15">
        <v>8.89</v>
      </c>
      <c r="K1446" s="24">
        <f t="shared" si="349"/>
        <v>747.4290022607388</v>
      </c>
      <c r="L1446" s="24">
        <f t="shared" si="350"/>
        <v>28.033623210248688</v>
      </c>
      <c r="M1446" s="23">
        <f t="shared" si="360"/>
        <v>255315.22430926151</v>
      </c>
      <c r="N1446" s="24">
        <f t="shared" si="351"/>
        <v>51.517410700828947</v>
      </c>
      <c r="O1446" s="23">
        <f t="shared" si="352"/>
        <v>17597.897899506497</v>
      </c>
      <c r="P1446" s="42">
        <f t="shared" si="346"/>
        <v>15.301285443522628</v>
      </c>
      <c r="Q1446" s="25"/>
      <c r="R1446" s="41">
        <f t="shared" si="347"/>
        <v>18.172367021965123</v>
      </c>
      <c r="S1446" s="41"/>
      <c r="T1446" s="40">
        <f t="shared" si="348"/>
        <v>2.3243018638749571E-2</v>
      </c>
      <c r="U1446" s="15">
        <f t="shared" si="353"/>
        <v>1.0186672700984318</v>
      </c>
      <c r="V1446" s="15">
        <f t="shared" si="361"/>
        <v>16.767212098716239</v>
      </c>
      <c r="W1446" s="13">
        <f t="shared" si="354"/>
        <v>0.16130322271491071</v>
      </c>
      <c r="X1446" s="13">
        <f t="shared" si="355"/>
        <v>6.0683736154611978E-2</v>
      </c>
      <c r="Y1446" s="13">
        <f t="shared" si="356"/>
        <v>0.10061948656029873</v>
      </c>
      <c r="AB1446" s="39"/>
      <c r="AC1446" s="39"/>
    </row>
    <row r="1447" spans="1:29">
      <c r="A1447" s="60">
        <v>1990.1</v>
      </c>
      <c r="B1447" s="61">
        <f t="shared" si="357"/>
        <v>1990</v>
      </c>
      <c r="C1447" s="61">
        <v>10</v>
      </c>
      <c r="D1447" s="59">
        <f t="shared" si="358"/>
        <v>33147</v>
      </c>
      <c r="E1447" s="26">
        <v>307.12</v>
      </c>
      <c r="F1447" s="24">
        <v>11.9267</v>
      </c>
      <c r="G1447" s="26">
        <v>21.6067</v>
      </c>
      <c r="H1447" s="26">
        <v>133.5</v>
      </c>
      <c r="I1447" s="24">
        <f t="shared" si="359"/>
        <v>1990.7916666665578</v>
      </c>
      <c r="J1447" s="15">
        <v>8.7200000000000006</v>
      </c>
      <c r="K1447" s="24">
        <f t="shared" si="349"/>
        <v>723.42288539325853</v>
      </c>
      <c r="L1447" s="24">
        <f t="shared" si="350"/>
        <v>28.093408853932591</v>
      </c>
      <c r="M1447" s="23">
        <f t="shared" si="360"/>
        <v>247914.64956460817</v>
      </c>
      <c r="N1447" s="24">
        <f t="shared" si="351"/>
        <v>50.894703235955063</v>
      </c>
      <c r="O1447" s="23">
        <f t="shared" si="352"/>
        <v>17441.44783390082</v>
      </c>
      <c r="P1447" s="42">
        <f t="shared" si="346"/>
        <v>14.818147965500803</v>
      </c>
      <c r="Q1447" s="25"/>
      <c r="R1447" s="41">
        <f t="shared" si="347"/>
        <v>17.592164749355895</v>
      </c>
      <c r="S1447" s="41"/>
      <c r="T1447" s="40">
        <f t="shared" si="348"/>
        <v>2.6710863834608745E-2</v>
      </c>
      <c r="U1447" s="15">
        <f t="shared" si="353"/>
        <v>1.0294330647551313</v>
      </c>
      <c r="V1447" s="15">
        <f t="shared" si="361"/>
        <v>16.977856856355363</v>
      </c>
      <c r="W1447" s="13">
        <f t="shared" si="354"/>
        <v>0.15830354482523656</v>
      </c>
      <c r="X1447" s="13">
        <f t="shared" si="355"/>
        <v>6.0165018410009319E-2</v>
      </c>
      <c r="Y1447" s="13">
        <f t="shared" si="356"/>
        <v>9.8138526415227245E-2</v>
      </c>
      <c r="AB1447" s="39"/>
      <c r="AC1447" s="39"/>
    </row>
    <row r="1448" spans="1:29">
      <c r="A1448" s="60">
        <v>1990.11</v>
      </c>
      <c r="B1448" s="61">
        <f t="shared" si="357"/>
        <v>1990</v>
      </c>
      <c r="C1448" s="61">
        <v>11</v>
      </c>
      <c r="D1448" s="59">
        <f t="shared" si="358"/>
        <v>33178</v>
      </c>
      <c r="E1448" s="26">
        <v>315.29000000000002</v>
      </c>
      <c r="F1448" s="24">
        <v>12.013299999999999</v>
      </c>
      <c r="G1448" s="26">
        <v>21.473299999999998</v>
      </c>
      <c r="H1448" s="26">
        <v>133.80000000000001</v>
      </c>
      <c r="I1448" s="24">
        <f t="shared" si="359"/>
        <v>1990.8749999998911</v>
      </c>
      <c r="J1448" s="15">
        <v>8.39</v>
      </c>
      <c r="K1448" s="24">
        <f t="shared" si="349"/>
        <v>741.00219282511216</v>
      </c>
      <c r="L1448" s="24">
        <f t="shared" si="350"/>
        <v>28.23394856502242</v>
      </c>
      <c r="M1448" s="23">
        <f t="shared" si="360"/>
        <v>254745.32734661369</v>
      </c>
      <c r="N1448" s="24">
        <f t="shared" si="351"/>
        <v>50.467069641255605</v>
      </c>
      <c r="O1448" s="23">
        <f t="shared" si="352"/>
        <v>17349.813941806082</v>
      </c>
      <c r="P1448" s="42">
        <f t="shared" si="346"/>
        <v>15.18760759950319</v>
      </c>
      <c r="Q1448" s="25"/>
      <c r="R1448" s="41">
        <f t="shared" si="347"/>
        <v>18.023739754098457</v>
      </c>
      <c r="S1448" s="41"/>
      <c r="T1448" s="40">
        <f t="shared" si="348"/>
        <v>2.7744027536762098E-2</v>
      </c>
      <c r="U1448" s="15">
        <f t="shared" si="353"/>
        <v>1.0280944193724111</v>
      </c>
      <c r="V1448" s="15">
        <f t="shared" si="361"/>
        <v>17.438379846170985</v>
      </c>
      <c r="W1448" s="13">
        <f t="shared" si="354"/>
        <v>0.15419751913195268</v>
      </c>
      <c r="X1448" s="13">
        <f t="shared" si="355"/>
        <v>5.7934289000677541E-2</v>
      </c>
      <c r="Y1448" s="13">
        <f t="shared" si="356"/>
        <v>9.6263230131275135E-2</v>
      </c>
      <c r="AB1448" s="39"/>
      <c r="AC1448" s="39"/>
    </row>
    <row r="1449" spans="1:29">
      <c r="A1449" s="60">
        <v>1990.12</v>
      </c>
      <c r="B1449" s="61">
        <f t="shared" si="357"/>
        <v>1990</v>
      </c>
      <c r="C1449" s="61">
        <v>12</v>
      </c>
      <c r="D1449" s="59">
        <f t="shared" si="358"/>
        <v>33208</v>
      </c>
      <c r="E1449" s="26">
        <v>328.75</v>
      </c>
      <c r="F1449" s="24">
        <v>12.09</v>
      </c>
      <c r="G1449" s="26">
        <v>21.34</v>
      </c>
      <c r="H1449" s="26">
        <v>133.80000000000001</v>
      </c>
      <c r="I1449" s="24">
        <f t="shared" si="359"/>
        <v>1990.9583333332243</v>
      </c>
      <c r="J1449" s="15">
        <v>8.08</v>
      </c>
      <c r="K1449" s="24">
        <f t="shared" si="349"/>
        <v>772.63621076233187</v>
      </c>
      <c r="L1449" s="24">
        <f t="shared" si="350"/>
        <v>28.414210762331837</v>
      </c>
      <c r="M1449" s="23">
        <f t="shared" si="360"/>
        <v>266434.65470678092</v>
      </c>
      <c r="N1449" s="24">
        <f t="shared" si="351"/>
        <v>50.153784753363233</v>
      </c>
      <c r="O1449" s="23">
        <f t="shared" si="352"/>
        <v>17294.952186897965</v>
      </c>
      <c r="P1449" s="42">
        <f t="shared" si="346"/>
        <v>15.846314974728765</v>
      </c>
      <c r="Q1449" s="25"/>
      <c r="R1449" s="41">
        <f t="shared" si="347"/>
        <v>18.796495662019165</v>
      </c>
      <c r="S1449" s="41"/>
      <c r="T1449" s="40">
        <f t="shared" si="348"/>
        <v>2.7133502870889864E-2</v>
      </c>
      <c r="U1449" s="15">
        <f t="shared" si="353"/>
        <v>1.006052893220839</v>
      </c>
      <c r="V1449" s="15">
        <f t="shared" si="361"/>
        <v>17.928301002744714</v>
      </c>
      <c r="W1449" s="13">
        <f t="shared" si="354"/>
        <v>0.14522336198855967</v>
      </c>
      <c r="X1449" s="13">
        <f t="shared" si="355"/>
        <v>5.9399968703881978E-2</v>
      </c>
      <c r="Y1449" s="13">
        <f t="shared" si="356"/>
        <v>8.5823393284677696E-2</v>
      </c>
      <c r="AB1449" s="39"/>
      <c r="AC1449" s="39"/>
    </row>
    <row r="1450" spans="1:29">
      <c r="A1450" s="60">
        <v>1991.01</v>
      </c>
      <c r="B1450" s="61">
        <f t="shared" si="357"/>
        <v>1991</v>
      </c>
      <c r="C1450" s="61">
        <v>1</v>
      </c>
      <c r="D1450" s="59">
        <f t="shared" si="358"/>
        <v>33239</v>
      </c>
      <c r="E1450" s="26">
        <v>325.49</v>
      </c>
      <c r="F1450" s="24">
        <v>12.1067</v>
      </c>
      <c r="G1450" s="26">
        <v>21.183299999999999</v>
      </c>
      <c r="H1450" s="26">
        <v>134.6</v>
      </c>
      <c r="I1450" s="24">
        <f t="shared" si="359"/>
        <v>1991.0416666665576</v>
      </c>
      <c r="J1450" s="15">
        <v>8.09</v>
      </c>
      <c r="K1450" s="24">
        <f t="shared" si="349"/>
        <v>760.42782615156034</v>
      </c>
      <c r="L1450" s="24">
        <f t="shared" si="350"/>
        <v>28.284345334323927</v>
      </c>
      <c r="M1450" s="23">
        <f t="shared" si="360"/>
        <v>263037.52866845351</v>
      </c>
      <c r="N1450" s="24">
        <f t="shared" si="351"/>
        <v>49.489602659732547</v>
      </c>
      <c r="O1450" s="23">
        <f t="shared" si="352"/>
        <v>17118.814344657134</v>
      </c>
      <c r="P1450" s="42">
        <f t="shared" si="346"/>
        <v>15.60619011880236</v>
      </c>
      <c r="Q1450" s="25"/>
      <c r="R1450" s="41">
        <f t="shared" si="347"/>
        <v>18.503950717933993</v>
      </c>
      <c r="S1450" s="41"/>
      <c r="T1450" s="40">
        <f t="shared" si="348"/>
        <v>2.7783293808916684E-2</v>
      </c>
      <c r="U1450" s="15">
        <f t="shared" si="353"/>
        <v>1.02324270106363</v>
      </c>
      <c r="V1450" s="15">
        <f t="shared" si="361"/>
        <v>17.929616603442895</v>
      </c>
      <c r="W1450" s="13">
        <f t="shared" si="354"/>
        <v>0.14649112480055959</v>
      </c>
      <c r="X1450" s="13">
        <f t="shared" si="355"/>
        <v>5.9838163099276143E-2</v>
      </c>
      <c r="Y1450" s="13">
        <f t="shared" si="356"/>
        <v>8.6652961701283449E-2</v>
      </c>
      <c r="AB1450" s="39"/>
      <c r="AC1450" s="39"/>
    </row>
    <row r="1451" spans="1:29">
      <c r="A1451" s="60">
        <v>1991.02</v>
      </c>
      <c r="B1451" s="61">
        <f t="shared" si="357"/>
        <v>1991</v>
      </c>
      <c r="C1451" s="61">
        <v>2</v>
      </c>
      <c r="D1451" s="59">
        <f t="shared" si="358"/>
        <v>33270</v>
      </c>
      <c r="E1451" s="26">
        <v>362.26</v>
      </c>
      <c r="F1451" s="24">
        <v>12.113300000000001</v>
      </c>
      <c r="G1451" s="26">
        <v>21.026700000000002</v>
      </c>
      <c r="H1451" s="26">
        <v>134.80000000000001</v>
      </c>
      <c r="I1451" s="24">
        <f t="shared" si="359"/>
        <v>1991.1249999998909</v>
      </c>
      <c r="J1451" s="15">
        <v>7.85</v>
      </c>
      <c r="K1451" s="24">
        <f t="shared" si="349"/>
        <v>845.07625816023733</v>
      </c>
      <c r="L1451" s="24">
        <f t="shared" si="350"/>
        <v>28.257776839762613</v>
      </c>
      <c r="M1451" s="23">
        <f t="shared" si="360"/>
        <v>293132.58598091494</v>
      </c>
      <c r="N1451" s="24">
        <f t="shared" si="351"/>
        <v>49.050861142433234</v>
      </c>
      <c r="O1451" s="23">
        <f t="shared" si="352"/>
        <v>17014.329337064275</v>
      </c>
      <c r="P1451" s="42">
        <f t="shared" si="346"/>
        <v>17.354664745205106</v>
      </c>
      <c r="Q1451" s="25"/>
      <c r="R1451" s="41">
        <f t="shared" si="347"/>
        <v>20.563141293016177</v>
      </c>
      <c r="S1451" s="41"/>
      <c r="T1451" s="40">
        <f t="shared" si="348"/>
        <v>2.2807981407616217E-2</v>
      </c>
      <c r="U1451" s="15">
        <f t="shared" si="353"/>
        <v>0.98886548948578612</v>
      </c>
      <c r="V1451" s="15">
        <f t="shared" si="361"/>
        <v>18.319129219490076</v>
      </c>
      <c r="W1451" s="13">
        <f t="shared" si="354"/>
        <v>0.13123983886399659</v>
      </c>
      <c r="X1451" s="13">
        <f t="shared" si="355"/>
        <v>5.8084604399085915E-2</v>
      </c>
      <c r="Y1451" s="13">
        <f t="shared" si="356"/>
        <v>7.3155234464910679E-2</v>
      </c>
      <c r="AB1451" s="39"/>
      <c r="AC1451" s="39"/>
    </row>
    <row r="1452" spans="1:29">
      <c r="A1452" s="60">
        <v>1991.03</v>
      </c>
      <c r="B1452" s="61">
        <f t="shared" si="357"/>
        <v>1991</v>
      </c>
      <c r="C1452" s="61">
        <v>3</v>
      </c>
      <c r="D1452" s="59">
        <f t="shared" si="358"/>
        <v>33298</v>
      </c>
      <c r="E1452" s="26">
        <v>372.28</v>
      </c>
      <c r="F1452" s="24">
        <v>12.11</v>
      </c>
      <c r="G1452" s="26">
        <v>20.94</v>
      </c>
      <c r="H1452" s="26">
        <v>135</v>
      </c>
      <c r="I1452" s="24">
        <f t="shared" si="359"/>
        <v>1991.2083333332241</v>
      </c>
      <c r="J1452" s="15">
        <v>8.11</v>
      </c>
      <c r="K1452" s="24">
        <f t="shared" si="349"/>
        <v>867.16421333333335</v>
      </c>
      <c r="L1452" s="24">
        <f t="shared" si="350"/>
        <v>28.208226666666668</v>
      </c>
      <c r="M1452" s="23">
        <f t="shared" si="360"/>
        <v>301609.64575566701</v>
      </c>
      <c r="N1452" s="24">
        <f t="shared" si="351"/>
        <v>48.776240000000008</v>
      </c>
      <c r="O1452" s="23">
        <f t="shared" si="352"/>
        <v>16964.934947146416</v>
      </c>
      <c r="P1452" s="42">
        <f t="shared" si="346"/>
        <v>17.818620083397377</v>
      </c>
      <c r="Q1452" s="25"/>
      <c r="R1452" s="41">
        <f t="shared" si="347"/>
        <v>21.098075248981399</v>
      </c>
      <c r="S1452" s="41"/>
      <c r="T1452" s="40">
        <f t="shared" si="348"/>
        <v>1.8152543511216632E-2</v>
      </c>
      <c r="U1452" s="15">
        <f t="shared" si="353"/>
        <v>1.0115317115191491</v>
      </c>
      <c r="V1452" s="15">
        <f t="shared" si="361"/>
        <v>18.088317416388001</v>
      </c>
      <c r="W1452" s="13">
        <f t="shared" si="354"/>
        <v>0.11707815588530535</v>
      </c>
      <c r="X1452" s="13">
        <f t="shared" si="355"/>
        <v>6.1361340287137134E-2</v>
      </c>
      <c r="Y1452" s="13">
        <f t="shared" si="356"/>
        <v>5.5716815598168212E-2</v>
      </c>
      <c r="AB1452" s="39"/>
      <c r="AC1452" s="39"/>
    </row>
    <row r="1453" spans="1:29">
      <c r="A1453" s="60">
        <v>1991.04</v>
      </c>
      <c r="B1453" s="61">
        <f t="shared" si="357"/>
        <v>1991</v>
      </c>
      <c r="C1453" s="61">
        <v>4</v>
      </c>
      <c r="D1453" s="59">
        <f t="shared" si="358"/>
        <v>33329</v>
      </c>
      <c r="E1453" s="26">
        <v>379.68</v>
      </c>
      <c r="F1453" s="24">
        <v>12.13</v>
      </c>
      <c r="G1453" s="26">
        <v>20.363299999999999</v>
      </c>
      <c r="H1453" s="26">
        <v>135.19999999999999</v>
      </c>
      <c r="I1453" s="24">
        <f t="shared" si="359"/>
        <v>1991.2916666665574</v>
      </c>
      <c r="J1453" s="15">
        <v>8.0399999999999991</v>
      </c>
      <c r="K1453" s="24">
        <f t="shared" si="349"/>
        <v>883.09299408284039</v>
      </c>
      <c r="L1453" s="24">
        <f t="shared" si="350"/>
        <v>28.213016272189357</v>
      </c>
      <c r="M1453" s="23">
        <f t="shared" si="360"/>
        <v>307967.59232991684</v>
      </c>
      <c r="N1453" s="24">
        <f t="shared" si="351"/>
        <v>47.362746434911251</v>
      </c>
      <c r="O1453" s="23">
        <f t="shared" si="352"/>
        <v>16517.163065981342</v>
      </c>
      <c r="P1453" s="42">
        <f t="shared" si="346"/>
        <v>18.155345895198021</v>
      </c>
      <c r="Q1453" s="25"/>
      <c r="R1453" s="41">
        <f t="shared" si="347"/>
        <v>21.481531873630118</v>
      </c>
      <c r="S1453" s="41"/>
      <c r="T1453" s="40">
        <f t="shared" si="348"/>
        <v>1.7261417915378843E-2</v>
      </c>
      <c r="U1453" s="15">
        <f t="shared" si="353"/>
        <v>1.0046569160399428</v>
      </c>
      <c r="V1453" s="15">
        <f t="shared" si="361"/>
        <v>18.269840244708426</v>
      </c>
      <c r="W1453" s="13">
        <f t="shared" si="354"/>
        <v>0.1148066049088079</v>
      </c>
      <c r="X1453" s="13">
        <f t="shared" si="355"/>
        <v>5.8247130448033646E-2</v>
      </c>
      <c r="Y1453" s="13">
        <f t="shared" si="356"/>
        <v>5.6559474460774251E-2</v>
      </c>
      <c r="AB1453" s="39"/>
      <c r="AC1453" s="39"/>
    </row>
    <row r="1454" spans="1:29">
      <c r="A1454" s="60">
        <v>1991.05</v>
      </c>
      <c r="B1454" s="61">
        <f t="shared" si="357"/>
        <v>1991</v>
      </c>
      <c r="C1454" s="61">
        <v>5</v>
      </c>
      <c r="D1454" s="59">
        <f t="shared" si="358"/>
        <v>33359</v>
      </c>
      <c r="E1454" s="26">
        <v>377.99</v>
      </c>
      <c r="F1454" s="24">
        <v>12.14</v>
      </c>
      <c r="G1454" s="26">
        <v>19.8567</v>
      </c>
      <c r="H1454" s="26">
        <v>135.6</v>
      </c>
      <c r="I1454" s="24">
        <f t="shared" si="359"/>
        <v>1991.3749999998906</v>
      </c>
      <c r="J1454" s="15">
        <v>8.07</v>
      </c>
      <c r="K1454" s="24">
        <f t="shared" si="349"/>
        <v>876.56884513274349</v>
      </c>
      <c r="L1454" s="24">
        <f t="shared" si="350"/>
        <v>28.152982300884961</v>
      </c>
      <c r="M1454" s="23">
        <f t="shared" si="360"/>
        <v>306510.54389737104</v>
      </c>
      <c r="N1454" s="24">
        <f t="shared" si="351"/>
        <v>46.048214469026554</v>
      </c>
      <c r="O1454" s="23">
        <f t="shared" si="352"/>
        <v>16101.716757075392</v>
      </c>
      <c r="P1454" s="42">
        <f t="shared" si="346"/>
        <v>18.035430911004052</v>
      </c>
      <c r="Q1454" s="25"/>
      <c r="R1454" s="41">
        <f t="shared" si="347"/>
        <v>21.325816065887043</v>
      </c>
      <c r="S1454" s="41"/>
      <c r="T1454" s="40">
        <f t="shared" si="348"/>
        <v>1.6819875859940429E-2</v>
      </c>
      <c r="U1454" s="15">
        <f t="shared" si="353"/>
        <v>0.99255227688549663</v>
      </c>
      <c r="V1454" s="15">
        <f t="shared" si="361"/>
        <v>18.300777046004207</v>
      </c>
      <c r="W1454" s="13">
        <f t="shared" si="354"/>
        <v>0.12227332751167386</v>
      </c>
      <c r="X1454" s="13">
        <f t="shared" si="355"/>
        <v>5.6005569106184705E-2</v>
      </c>
      <c r="Y1454" s="13">
        <f t="shared" si="356"/>
        <v>6.6267758405489152E-2</v>
      </c>
      <c r="AB1454" s="39"/>
      <c r="AC1454" s="39"/>
    </row>
    <row r="1455" spans="1:29">
      <c r="A1455" s="60">
        <v>1991.06</v>
      </c>
      <c r="B1455" s="61">
        <f t="shared" si="357"/>
        <v>1991</v>
      </c>
      <c r="C1455" s="61">
        <v>6</v>
      </c>
      <c r="D1455" s="59">
        <f t="shared" si="358"/>
        <v>33390</v>
      </c>
      <c r="E1455" s="26">
        <v>378.29</v>
      </c>
      <c r="F1455" s="24">
        <v>12.15</v>
      </c>
      <c r="G1455" s="26">
        <v>19.41</v>
      </c>
      <c r="H1455" s="26">
        <v>136</v>
      </c>
      <c r="I1455" s="24">
        <f t="shared" si="359"/>
        <v>1991.4583333332239</v>
      </c>
      <c r="J1455" s="15">
        <v>8.2799999999999994</v>
      </c>
      <c r="K1455" s="24">
        <f t="shared" si="349"/>
        <v>874.68436323529431</v>
      </c>
      <c r="L1455" s="24">
        <f t="shared" si="350"/>
        <v>28.093301470588241</v>
      </c>
      <c r="M1455" s="23">
        <f t="shared" si="360"/>
        <v>306670.21287894674</v>
      </c>
      <c r="N1455" s="24">
        <f t="shared" si="351"/>
        <v>44.879916176470594</v>
      </c>
      <c r="O1455" s="23">
        <f t="shared" si="352"/>
        <v>15735.200063391461</v>
      </c>
      <c r="P1455" s="42">
        <f t="shared" si="346"/>
        <v>18.015227044688331</v>
      </c>
      <c r="Q1455" s="25"/>
      <c r="R1455" s="41">
        <f t="shared" si="347"/>
        <v>21.289084627258891</v>
      </c>
      <c r="S1455" s="41"/>
      <c r="T1455" s="40">
        <f t="shared" si="348"/>
        <v>1.4164945242447345E-2</v>
      </c>
      <c r="U1455" s="15">
        <f t="shared" si="353"/>
        <v>1.0075751819767564</v>
      </c>
      <c r="V1455" s="15">
        <f t="shared" si="361"/>
        <v>18.111052990709467</v>
      </c>
      <c r="W1455" s="13">
        <f t="shared" si="354"/>
        <v>0.11931551815623909</v>
      </c>
      <c r="X1455" s="13">
        <f t="shared" si="355"/>
        <v>5.8291164082351576E-2</v>
      </c>
      <c r="Y1455" s="13">
        <f t="shared" si="356"/>
        <v>6.102435407388751E-2</v>
      </c>
      <c r="AB1455" s="39"/>
      <c r="AC1455" s="39"/>
    </row>
    <row r="1456" spans="1:29">
      <c r="A1456" s="60">
        <v>1991.07</v>
      </c>
      <c r="B1456" s="61">
        <f t="shared" si="357"/>
        <v>1991</v>
      </c>
      <c r="C1456" s="61">
        <v>7</v>
      </c>
      <c r="D1456" s="59">
        <f t="shared" si="358"/>
        <v>33420</v>
      </c>
      <c r="E1456" s="26">
        <v>380.23</v>
      </c>
      <c r="F1456" s="24">
        <v>12.193300000000001</v>
      </c>
      <c r="G1456" s="26">
        <v>18.84</v>
      </c>
      <c r="H1456" s="26">
        <v>136.19999999999999</v>
      </c>
      <c r="I1456" s="24">
        <f t="shared" si="359"/>
        <v>1991.5416666665571</v>
      </c>
      <c r="J1456" s="15">
        <v>8.27</v>
      </c>
      <c r="K1456" s="24">
        <f t="shared" si="349"/>
        <v>877.87904405286372</v>
      </c>
      <c r="L1456" s="24">
        <f t="shared" si="350"/>
        <v>28.152019955947143</v>
      </c>
      <c r="M1456" s="23">
        <f t="shared" si="360"/>
        <v>308612.81337259756</v>
      </c>
      <c r="N1456" s="24">
        <f t="shared" si="351"/>
        <v>43.497991189427317</v>
      </c>
      <c r="O1456" s="23">
        <f t="shared" si="352"/>
        <v>15291.443084290395</v>
      </c>
      <c r="P1456" s="42">
        <f t="shared" si="346"/>
        <v>18.103452345519749</v>
      </c>
      <c r="Q1456" s="25"/>
      <c r="R1456" s="41">
        <f t="shared" si="347"/>
        <v>21.381252264915336</v>
      </c>
      <c r="S1456" s="41"/>
      <c r="T1456" s="40">
        <f t="shared" si="348"/>
        <v>1.3004730493853908E-2</v>
      </c>
      <c r="U1456" s="15">
        <f t="shared" si="353"/>
        <v>1.0322756849824446</v>
      </c>
      <c r="V1456" s="15">
        <f t="shared" si="361"/>
        <v>18.221451261050287</v>
      </c>
      <c r="W1456" s="13">
        <f t="shared" si="354"/>
        <v>0.11591094263251822</v>
      </c>
      <c r="X1456" s="13">
        <f t="shared" si="355"/>
        <v>5.8735355995332084E-2</v>
      </c>
      <c r="Y1456" s="13">
        <f t="shared" si="356"/>
        <v>5.7175586637186138E-2</v>
      </c>
      <c r="AB1456" s="39"/>
      <c r="AC1456" s="39"/>
    </row>
    <row r="1457" spans="1:29">
      <c r="A1457" s="60">
        <v>1991.08</v>
      </c>
      <c r="B1457" s="61">
        <f t="shared" si="357"/>
        <v>1991</v>
      </c>
      <c r="C1457" s="61">
        <v>8</v>
      </c>
      <c r="D1457" s="59">
        <f t="shared" si="358"/>
        <v>33451</v>
      </c>
      <c r="E1457" s="26">
        <v>389.4</v>
      </c>
      <c r="F1457" s="24">
        <v>12.236700000000001</v>
      </c>
      <c r="G1457" s="26">
        <v>18.329999999999998</v>
      </c>
      <c r="H1457" s="26">
        <v>136.6</v>
      </c>
      <c r="I1457" s="24">
        <f t="shared" si="359"/>
        <v>1991.6249999998904</v>
      </c>
      <c r="J1457" s="15">
        <v>7.9</v>
      </c>
      <c r="K1457" s="24">
        <f t="shared" si="349"/>
        <v>896.41818448023434</v>
      </c>
      <c r="L1457" s="24">
        <f t="shared" si="350"/>
        <v>28.169492547584191</v>
      </c>
      <c r="M1457" s="23">
        <f t="shared" si="360"/>
        <v>315955.36455585383</v>
      </c>
      <c r="N1457" s="24">
        <f t="shared" si="351"/>
        <v>42.196572474377746</v>
      </c>
      <c r="O1457" s="23">
        <f t="shared" si="352"/>
        <v>14872.783339262456</v>
      </c>
      <c r="P1457" s="42">
        <f t="shared" si="346"/>
        <v>18.512258455337715</v>
      </c>
      <c r="Q1457" s="25"/>
      <c r="R1457" s="41">
        <f t="shared" si="347"/>
        <v>21.851849122501903</v>
      </c>
      <c r="S1457" s="41"/>
      <c r="T1457" s="40">
        <f t="shared" si="348"/>
        <v>1.499805081933412E-2</v>
      </c>
      <c r="U1457" s="15">
        <f t="shared" si="353"/>
        <v>1.0239219311221082</v>
      </c>
      <c r="V1457" s="15">
        <f t="shared" si="361"/>
        <v>18.754481840053902</v>
      </c>
      <c r="W1457" s="13">
        <f t="shared" si="354"/>
        <v>0.11099140275102304</v>
      </c>
      <c r="X1457" s="13">
        <f t="shared" si="355"/>
        <v>5.834582142913658E-2</v>
      </c>
      <c r="Y1457" s="13">
        <f t="shared" si="356"/>
        <v>5.2645581321886459E-2</v>
      </c>
      <c r="AB1457" s="39"/>
      <c r="AC1457" s="39"/>
    </row>
    <row r="1458" spans="1:29">
      <c r="A1458" s="60">
        <v>1991.09</v>
      </c>
      <c r="B1458" s="61">
        <f t="shared" si="357"/>
        <v>1991</v>
      </c>
      <c r="C1458" s="61">
        <v>9</v>
      </c>
      <c r="D1458" s="59">
        <f t="shared" si="358"/>
        <v>33482</v>
      </c>
      <c r="E1458" s="26">
        <v>387.2</v>
      </c>
      <c r="F1458" s="24">
        <v>12.28</v>
      </c>
      <c r="G1458" s="26">
        <v>17.82</v>
      </c>
      <c r="H1458" s="26">
        <v>137.19999999999999</v>
      </c>
      <c r="I1458" s="24">
        <f t="shared" si="359"/>
        <v>1991.7083333332237</v>
      </c>
      <c r="J1458" s="15">
        <v>7.65</v>
      </c>
      <c r="K1458" s="24">
        <f t="shared" si="349"/>
        <v>887.45562682215757</v>
      </c>
      <c r="L1458" s="24">
        <f t="shared" si="350"/>
        <v>28.145545189504379</v>
      </c>
      <c r="M1458" s="23">
        <f t="shared" si="360"/>
        <v>313623.07492158934</v>
      </c>
      <c r="N1458" s="24">
        <f t="shared" si="351"/>
        <v>40.843128279883395</v>
      </c>
      <c r="O1458" s="23">
        <f t="shared" si="352"/>
        <v>14433.789243550422</v>
      </c>
      <c r="P1458" s="42">
        <f t="shared" si="346"/>
        <v>18.357282591774325</v>
      </c>
      <c r="Q1458" s="25"/>
      <c r="R1458" s="41">
        <f t="shared" si="347"/>
        <v>21.658412976072633</v>
      </c>
      <c r="S1458" s="41"/>
      <c r="T1458" s="40">
        <f t="shared" si="348"/>
        <v>1.7400877305726398E-2</v>
      </c>
      <c r="U1458" s="15">
        <f t="shared" si="353"/>
        <v>1.0147411661972181</v>
      </c>
      <c r="V1458" s="15">
        <f t="shared" si="361"/>
        <v>19.119146580954936</v>
      </c>
      <c r="W1458" s="13">
        <f t="shared" si="354"/>
        <v>9.8134093264453881E-2</v>
      </c>
      <c r="X1458" s="13">
        <f t="shared" si="355"/>
        <v>5.8249776345245863E-2</v>
      </c>
      <c r="Y1458" s="13">
        <f t="shared" si="356"/>
        <v>3.9884316919208018E-2</v>
      </c>
      <c r="AB1458" s="39"/>
      <c r="AC1458" s="39"/>
    </row>
    <row r="1459" spans="1:29">
      <c r="A1459" s="60">
        <v>1991.1</v>
      </c>
      <c r="B1459" s="61">
        <f t="shared" si="357"/>
        <v>1991</v>
      </c>
      <c r="C1459" s="61">
        <v>10</v>
      </c>
      <c r="D1459" s="59">
        <f t="shared" si="358"/>
        <v>33512</v>
      </c>
      <c r="E1459" s="26">
        <v>386.88</v>
      </c>
      <c r="F1459" s="24">
        <v>12.253299999999999</v>
      </c>
      <c r="G1459" s="26">
        <v>17.203299999999999</v>
      </c>
      <c r="H1459" s="26">
        <v>137.4</v>
      </c>
      <c r="I1459" s="24">
        <f t="shared" si="359"/>
        <v>1991.7916666665569</v>
      </c>
      <c r="J1459" s="15">
        <v>7.53</v>
      </c>
      <c r="K1459" s="24">
        <f t="shared" si="349"/>
        <v>885.43147598253279</v>
      </c>
      <c r="L1459" s="24">
        <f t="shared" si="350"/>
        <v>28.043469563318776</v>
      </c>
      <c r="M1459" s="23">
        <f t="shared" si="360"/>
        <v>313733.61887398525</v>
      </c>
      <c r="N1459" s="24">
        <f t="shared" si="351"/>
        <v>39.372268689956329</v>
      </c>
      <c r="O1459" s="23">
        <f t="shared" si="352"/>
        <v>13950.717446171499</v>
      </c>
      <c r="P1459" s="42">
        <f t="shared" si="346"/>
        <v>18.349187992001983</v>
      </c>
      <c r="Q1459" s="25"/>
      <c r="R1459" s="41">
        <f t="shared" si="347"/>
        <v>21.639545015859099</v>
      </c>
      <c r="S1459" s="41"/>
      <c r="T1459" s="40">
        <f t="shared" si="348"/>
        <v>1.8553506314309735E-2</v>
      </c>
      <c r="U1459" s="15">
        <f t="shared" si="353"/>
        <v>1.0139809192833882</v>
      </c>
      <c r="V1459" s="15">
        <f t="shared" si="361"/>
        <v>19.37274494527232</v>
      </c>
      <c r="W1459" s="13">
        <f t="shared" si="354"/>
        <v>0.10191402515917058</v>
      </c>
      <c r="X1459" s="13">
        <f t="shared" si="355"/>
        <v>5.8962949864526548E-2</v>
      </c>
      <c r="Y1459" s="13">
        <f t="shared" si="356"/>
        <v>4.2951075294644037E-2</v>
      </c>
      <c r="AB1459" s="39"/>
      <c r="AC1459" s="39"/>
    </row>
    <row r="1460" spans="1:29">
      <c r="A1460" s="60">
        <v>1991.11</v>
      </c>
      <c r="B1460" s="61">
        <f t="shared" si="357"/>
        <v>1991</v>
      </c>
      <c r="C1460" s="61">
        <v>11</v>
      </c>
      <c r="D1460" s="59">
        <f t="shared" si="358"/>
        <v>33543</v>
      </c>
      <c r="E1460" s="26">
        <v>385.92</v>
      </c>
      <c r="F1460" s="24">
        <v>12.226699999999999</v>
      </c>
      <c r="G1460" s="26">
        <v>16.5867</v>
      </c>
      <c r="H1460" s="26">
        <v>137.80000000000001</v>
      </c>
      <c r="I1460" s="24">
        <f t="shared" si="359"/>
        <v>1991.8749999998902</v>
      </c>
      <c r="J1460" s="15">
        <v>7.42</v>
      </c>
      <c r="K1460" s="24">
        <f t="shared" si="349"/>
        <v>880.67056023222062</v>
      </c>
      <c r="L1460" s="24">
        <f t="shared" si="350"/>
        <v>27.901364891146589</v>
      </c>
      <c r="M1460" s="23">
        <f t="shared" si="360"/>
        <v>312870.54476831679</v>
      </c>
      <c r="N1460" s="24">
        <f t="shared" si="351"/>
        <v>37.850897547169815</v>
      </c>
      <c r="O1460" s="23">
        <f t="shared" si="352"/>
        <v>13447.061217114015</v>
      </c>
      <c r="P1460" s="42">
        <f t="shared" si="346"/>
        <v>18.288868169301335</v>
      </c>
      <c r="Q1460" s="25"/>
      <c r="R1460" s="41">
        <f t="shared" si="347"/>
        <v>21.560296784423311</v>
      </c>
      <c r="S1460" s="41"/>
      <c r="T1460" s="40">
        <f t="shared" si="348"/>
        <v>1.980208495197433E-2</v>
      </c>
      <c r="U1460" s="15">
        <f t="shared" si="353"/>
        <v>1.0296381101008161</v>
      </c>
      <c r="V1460" s="15">
        <f t="shared" si="361"/>
        <v>19.58657313727495</v>
      </c>
      <c r="W1460" s="13">
        <f t="shared" si="354"/>
        <v>0.10785172037249691</v>
      </c>
      <c r="X1460" s="13">
        <f t="shared" si="355"/>
        <v>5.7711108473060824E-2</v>
      </c>
      <c r="Y1460" s="13">
        <f t="shared" si="356"/>
        <v>5.0140611899436083E-2</v>
      </c>
      <c r="AB1460" s="39"/>
      <c r="AC1460" s="39"/>
    </row>
    <row r="1461" spans="1:29">
      <c r="A1461" s="60">
        <v>1991.12</v>
      </c>
      <c r="B1461" s="61">
        <f t="shared" si="357"/>
        <v>1991</v>
      </c>
      <c r="C1461" s="61">
        <v>12</v>
      </c>
      <c r="D1461" s="59">
        <f t="shared" si="358"/>
        <v>33573</v>
      </c>
      <c r="E1461" s="26">
        <v>388.51</v>
      </c>
      <c r="F1461" s="24">
        <v>12.2</v>
      </c>
      <c r="G1461" s="26">
        <v>15.97</v>
      </c>
      <c r="H1461" s="26">
        <v>137.9</v>
      </c>
      <c r="I1461" s="24">
        <f t="shared" si="359"/>
        <v>1991.9583333332234</v>
      </c>
      <c r="J1461" s="15">
        <v>7.09</v>
      </c>
      <c r="K1461" s="24">
        <f t="shared" si="349"/>
        <v>885.93803190717915</v>
      </c>
      <c r="L1461" s="24">
        <f t="shared" si="350"/>
        <v>27.820246555474984</v>
      </c>
      <c r="M1461" s="23">
        <f t="shared" si="360"/>
        <v>315565.51548830263</v>
      </c>
      <c r="N1461" s="24">
        <f t="shared" si="351"/>
        <v>36.417158810732417</v>
      </c>
      <c r="O1461" s="23">
        <f t="shared" si="352"/>
        <v>12971.561304337578</v>
      </c>
      <c r="P1461" s="42">
        <f t="shared" si="346"/>
        <v>18.441652313512723</v>
      </c>
      <c r="Q1461" s="25"/>
      <c r="R1461" s="41">
        <f t="shared" si="347"/>
        <v>21.73293467303116</v>
      </c>
      <c r="S1461" s="41"/>
      <c r="T1461" s="40">
        <f t="shared" si="348"/>
        <v>2.2392289241092468E-2</v>
      </c>
      <c r="U1461" s="15">
        <f t="shared" si="353"/>
        <v>1.0101841162442249</v>
      </c>
      <c r="V1461" s="15">
        <f t="shared" si="361"/>
        <v>20.152457723361952</v>
      </c>
      <c r="W1461" s="13">
        <f t="shared" si="354"/>
        <v>0.10895246905515288</v>
      </c>
      <c r="X1461" s="13">
        <f t="shared" si="355"/>
        <v>5.1875057805703229E-2</v>
      </c>
      <c r="Y1461" s="13">
        <f t="shared" si="356"/>
        <v>5.707741124944965E-2</v>
      </c>
      <c r="AB1461" s="39"/>
      <c r="AC1461" s="39"/>
    </row>
    <row r="1462" spans="1:29">
      <c r="A1462" s="60">
        <v>1992.01</v>
      </c>
      <c r="B1462" s="61">
        <f t="shared" si="357"/>
        <v>1992</v>
      </c>
      <c r="C1462" s="61">
        <v>1</v>
      </c>
      <c r="D1462" s="59">
        <f t="shared" si="358"/>
        <v>33604</v>
      </c>
      <c r="E1462" s="26">
        <v>416.08</v>
      </c>
      <c r="F1462" s="24">
        <v>12.24</v>
      </c>
      <c r="G1462" s="26">
        <v>16.046700000000001</v>
      </c>
      <c r="H1462" s="26">
        <v>138.1</v>
      </c>
      <c r="I1462" s="24">
        <f t="shared" si="359"/>
        <v>1992.0416666665567</v>
      </c>
      <c r="J1462" s="15">
        <v>7.03</v>
      </c>
      <c r="K1462" s="24">
        <f t="shared" si="349"/>
        <v>947.43314120202763</v>
      </c>
      <c r="L1462" s="24">
        <f t="shared" si="350"/>
        <v>27.87103837798697</v>
      </c>
      <c r="M1462" s="23">
        <f t="shared" si="360"/>
        <v>338296.97452428518</v>
      </c>
      <c r="N1462" s="24">
        <f t="shared" si="351"/>
        <v>36.539067936278066</v>
      </c>
      <c r="O1462" s="23">
        <f t="shared" si="352"/>
        <v>13046.890167993768</v>
      </c>
      <c r="P1462" s="42">
        <f t="shared" si="346"/>
        <v>19.77306821146264</v>
      </c>
      <c r="Q1462" s="25"/>
      <c r="R1462" s="41">
        <f t="shared" si="347"/>
        <v>23.291329926002021</v>
      </c>
      <c r="S1462" s="41"/>
      <c r="T1462" s="40">
        <f t="shared" si="348"/>
        <v>1.9160569763829356E-2</v>
      </c>
      <c r="U1462" s="15">
        <f t="shared" si="353"/>
        <v>0.98406550187061759</v>
      </c>
      <c r="V1462" s="15">
        <f t="shared" si="361"/>
        <v>20.328210157124552</v>
      </c>
      <c r="W1462" s="13">
        <f t="shared" si="354"/>
        <v>0.10068838924166101</v>
      </c>
      <c r="X1462" s="13">
        <f t="shared" si="355"/>
        <v>5.15763884232876E-2</v>
      </c>
      <c r="Y1462" s="13">
        <f t="shared" si="356"/>
        <v>4.9112000818373414E-2</v>
      </c>
      <c r="AB1462" s="39"/>
      <c r="AC1462" s="39"/>
    </row>
    <row r="1463" spans="1:29">
      <c r="A1463" s="60">
        <v>1992.02</v>
      </c>
      <c r="B1463" s="61">
        <f t="shared" si="357"/>
        <v>1992</v>
      </c>
      <c r="C1463" s="61">
        <v>2</v>
      </c>
      <c r="D1463" s="59">
        <f t="shared" si="358"/>
        <v>33635</v>
      </c>
      <c r="E1463" s="26">
        <v>412.56</v>
      </c>
      <c r="F1463" s="24">
        <v>12.28</v>
      </c>
      <c r="G1463" s="26">
        <v>16.1233</v>
      </c>
      <c r="H1463" s="26">
        <v>138.6</v>
      </c>
      <c r="I1463" s="24">
        <f t="shared" si="359"/>
        <v>1992.12499999989</v>
      </c>
      <c r="J1463" s="15">
        <v>7.34</v>
      </c>
      <c r="K1463" s="24">
        <f t="shared" si="349"/>
        <v>936.02898701298716</v>
      </c>
      <c r="L1463" s="24">
        <f t="shared" si="350"/>
        <v>27.861246753246757</v>
      </c>
      <c r="M1463" s="23">
        <f t="shared" si="360"/>
        <v>335053.95634324726</v>
      </c>
      <c r="N1463" s="24">
        <f t="shared" si="351"/>
        <v>36.581045584415591</v>
      </c>
      <c r="O1463" s="23">
        <f t="shared" si="352"/>
        <v>13094.278297239382</v>
      </c>
      <c r="P1463" s="42">
        <f t="shared" si="346"/>
        <v>19.582982970386745</v>
      </c>
      <c r="Q1463" s="25"/>
      <c r="R1463" s="41">
        <f t="shared" si="347"/>
        <v>23.058298827241988</v>
      </c>
      <c r="S1463" s="41"/>
      <c r="T1463" s="40">
        <f t="shared" si="348"/>
        <v>1.6596949753805754E-2</v>
      </c>
      <c r="U1463" s="15">
        <f t="shared" si="353"/>
        <v>0.99217913819458503</v>
      </c>
      <c r="V1463" s="15">
        <f t="shared" si="361"/>
        <v>19.932124780869682</v>
      </c>
      <c r="W1463" s="13">
        <f t="shared" si="354"/>
        <v>9.7565209987555468E-2</v>
      </c>
      <c r="X1463" s="13">
        <f t="shared" si="355"/>
        <v>5.4737905223336547E-2</v>
      </c>
      <c r="Y1463" s="13">
        <f t="shared" si="356"/>
        <v>4.2827304764218921E-2</v>
      </c>
      <c r="AB1463" s="39"/>
      <c r="AC1463" s="39"/>
    </row>
    <row r="1464" spans="1:29">
      <c r="A1464" s="60">
        <v>1992.03</v>
      </c>
      <c r="B1464" s="61">
        <f t="shared" si="357"/>
        <v>1992</v>
      </c>
      <c r="C1464" s="61">
        <v>3</v>
      </c>
      <c r="D1464" s="59">
        <f t="shared" si="358"/>
        <v>33664</v>
      </c>
      <c r="E1464" s="26">
        <v>407.36</v>
      </c>
      <c r="F1464" s="24">
        <v>12.32</v>
      </c>
      <c r="G1464" s="26">
        <v>16.190000000000001</v>
      </c>
      <c r="H1464" s="26">
        <v>139.30000000000001</v>
      </c>
      <c r="I1464" s="24">
        <f t="shared" si="359"/>
        <v>1992.2083333332232</v>
      </c>
      <c r="J1464" s="15">
        <v>7.54</v>
      </c>
      <c r="K1464" s="24">
        <f t="shared" si="349"/>
        <v>919.586687724336</v>
      </c>
      <c r="L1464" s="24">
        <f t="shared" si="350"/>
        <v>27.811537688442211</v>
      </c>
      <c r="M1464" s="23">
        <f t="shared" si="360"/>
        <v>329997.99438498635</v>
      </c>
      <c r="N1464" s="24">
        <f t="shared" si="351"/>
        <v>36.547791816223977</v>
      </c>
      <c r="O1464" s="23">
        <f t="shared" si="352"/>
        <v>13115.346448087512</v>
      </c>
      <c r="P1464" s="42">
        <f t="shared" si="346"/>
        <v>19.283561861298555</v>
      </c>
      <c r="Q1464" s="25"/>
      <c r="R1464" s="41">
        <f t="shared" si="347"/>
        <v>22.698465263289922</v>
      </c>
      <c r="S1464" s="41"/>
      <c r="T1464" s="40">
        <f t="shared" si="348"/>
        <v>1.6023313388901006E-2</v>
      </c>
      <c r="U1464" s="15">
        <f t="shared" si="353"/>
        <v>1.0104755563451913</v>
      </c>
      <c r="V1464" s="15">
        <f t="shared" si="361"/>
        <v>19.676860305121114</v>
      </c>
      <c r="W1464" s="13">
        <f t="shared" si="354"/>
        <v>0.10393468426540964</v>
      </c>
      <c r="X1464" s="13">
        <f t="shared" si="355"/>
        <v>5.28993096145427E-2</v>
      </c>
      <c r="Y1464" s="13">
        <f t="shared" si="356"/>
        <v>5.1035374650866938E-2</v>
      </c>
      <c r="AB1464" s="39"/>
      <c r="AC1464" s="39"/>
    </row>
    <row r="1465" spans="1:29">
      <c r="A1465" s="60">
        <v>1992.04</v>
      </c>
      <c r="B1465" s="61">
        <f t="shared" si="357"/>
        <v>1992</v>
      </c>
      <c r="C1465" s="61">
        <v>4</v>
      </c>
      <c r="D1465" s="59">
        <f t="shared" si="358"/>
        <v>33695</v>
      </c>
      <c r="E1465" s="26">
        <v>407.41</v>
      </c>
      <c r="F1465" s="24">
        <v>12.32</v>
      </c>
      <c r="G1465" s="26">
        <v>16.4833</v>
      </c>
      <c r="H1465" s="26">
        <v>139.5</v>
      </c>
      <c r="I1465" s="24">
        <f t="shared" si="359"/>
        <v>1992.2916666665565</v>
      </c>
      <c r="J1465" s="15">
        <v>7.48</v>
      </c>
      <c r="K1465" s="24">
        <f t="shared" si="349"/>
        <v>918.38099354838732</v>
      </c>
      <c r="L1465" s="24">
        <f t="shared" si="350"/>
        <v>27.771664516129036</v>
      </c>
      <c r="M1465" s="23">
        <f t="shared" si="360"/>
        <v>330395.82471198746</v>
      </c>
      <c r="N1465" s="24">
        <f t="shared" si="351"/>
        <v>37.156548516129035</v>
      </c>
      <c r="O1465" s="23">
        <f t="shared" si="352"/>
        <v>13367.402610331366</v>
      </c>
      <c r="P1465" s="42">
        <f t="shared" si="346"/>
        <v>19.301229507881047</v>
      </c>
      <c r="Q1465" s="25"/>
      <c r="R1465" s="41">
        <f t="shared" si="347"/>
        <v>22.712689513614702</v>
      </c>
      <c r="S1465" s="41"/>
      <c r="T1465" s="40">
        <f t="shared" si="348"/>
        <v>1.6285934688981193E-2</v>
      </c>
      <c r="U1465" s="15">
        <f t="shared" si="353"/>
        <v>1.0125464539191733</v>
      </c>
      <c r="V1465" s="15">
        <f t="shared" si="361"/>
        <v>19.854480290303808</v>
      </c>
      <c r="W1465" s="13">
        <f t="shared" si="354"/>
        <v>9.9247300865846766E-2</v>
      </c>
      <c r="X1465" s="13">
        <f t="shared" si="355"/>
        <v>5.2394119366989456E-2</v>
      </c>
      <c r="Y1465" s="13">
        <f t="shared" si="356"/>
        <v>4.685318149885731E-2</v>
      </c>
      <c r="AB1465" s="39"/>
      <c r="AC1465" s="39"/>
    </row>
    <row r="1466" spans="1:29">
      <c r="A1466" s="60">
        <v>1992.05</v>
      </c>
      <c r="B1466" s="61">
        <f t="shared" si="357"/>
        <v>1992</v>
      </c>
      <c r="C1466" s="61">
        <v>5</v>
      </c>
      <c r="D1466" s="59">
        <f t="shared" si="358"/>
        <v>33725</v>
      </c>
      <c r="E1466" s="26">
        <v>414.81</v>
      </c>
      <c r="F1466" s="24">
        <v>12.32</v>
      </c>
      <c r="G1466" s="26">
        <v>16.7667</v>
      </c>
      <c r="H1466" s="26">
        <v>139.69999999999999</v>
      </c>
      <c r="I1466" s="24">
        <f t="shared" si="359"/>
        <v>1992.3749999998897</v>
      </c>
      <c r="J1466" s="15">
        <v>7.39</v>
      </c>
      <c r="K1466" s="24">
        <f t="shared" si="349"/>
        <v>933.72335433070884</v>
      </c>
      <c r="L1466" s="24">
        <f t="shared" si="350"/>
        <v>27.731905511811028</v>
      </c>
      <c r="M1466" s="23">
        <f t="shared" si="360"/>
        <v>336746.77724045364</v>
      </c>
      <c r="N1466" s="24">
        <f t="shared" si="351"/>
        <v>37.741277609162495</v>
      </c>
      <c r="O1466" s="23">
        <f t="shared" si="352"/>
        <v>13611.369518472346</v>
      </c>
      <c r="P1466" s="42">
        <f t="shared" si="346"/>
        <v>19.662279795641691</v>
      </c>
      <c r="Q1466" s="25"/>
      <c r="R1466" s="41">
        <f t="shared" si="347"/>
        <v>23.130349591325842</v>
      </c>
      <c r="S1466" s="41"/>
      <c r="T1466" s="40">
        <f t="shared" si="348"/>
        <v>1.5402822169063309E-2</v>
      </c>
      <c r="U1466" s="15">
        <f t="shared" si="353"/>
        <v>1.0153293568561221</v>
      </c>
      <c r="V1466" s="15">
        <f t="shared" si="361"/>
        <v>20.074802533454232</v>
      </c>
      <c r="W1466" s="13">
        <f t="shared" si="354"/>
        <v>9.4022837076815691E-2</v>
      </c>
      <c r="X1466" s="13">
        <f t="shared" si="355"/>
        <v>5.2093917979996407E-2</v>
      </c>
      <c r="Y1466" s="13">
        <f t="shared" si="356"/>
        <v>4.1928919096819284E-2</v>
      </c>
      <c r="AB1466" s="39"/>
      <c r="AC1466" s="39"/>
    </row>
    <row r="1467" spans="1:29">
      <c r="A1467" s="60">
        <v>1992.06</v>
      </c>
      <c r="B1467" s="61">
        <f t="shared" si="357"/>
        <v>1992</v>
      </c>
      <c r="C1467" s="61">
        <v>6</v>
      </c>
      <c r="D1467" s="59">
        <f t="shared" si="358"/>
        <v>33756</v>
      </c>
      <c r="E1467" s="26">
        <v>408.27</v>
      </c>
      <c r="F1467" s="24">
        <v>12.32</v>
      </c>
      <c r="G1467" s="26">
        <v>17.05</v>
      </c>
      <c r="H1467" s="26">
        <v>140.19999999999999</v>
      </c>
      <c r="I1467" s="24">
        <f t="shared" si="359"/>
        <v>1992.458333333223</v>
      </c>
      <c r="J1467" s="15">
        <v>7.26</v>
      </c>
      <c r="K1467" s="24">
        <f t="shared" si="349"/>
        <v>915.72456633380898</v>
      </c>
      <c r="L1467" s="24">
        <f t="shared" si="350"/>
        <v>27.633004279600577</v>
      </c>
      <c r="M1467" s="23">
        <f t="shared" si="360"/>
        <v>331086.01051946561</v>
      </c>
      <c r="N1467" s="24">
        <f t="shared" si="351"/>
        <v>38.242104136947226</v>
      </c>
      <c r="O1467" s="23">
        <f t="shared" si="352"/>
        <v>13826.674698990591</v>
      </c>
      <c r="P1467" s="42">
        <f t="shared" si="346"/>
        <v>19.315365967644595</v>
      </c>
      <c r="Q1467" s="25"/>
      <c r="R1467" s="41">
        <f t="shared" si="347"/>
        <v>22.716805900471648</v>
      </c>
      <c r="S1467" s="41"/>
      <c r="T1467" s="40">
        <f t="shared" si="348"/>
        <v>1.6695001272217146E-2</v>
      </c>
      <c r="U1467" s="15">
        <f t="shared" si="353"/>
        <v>1.0362324502452476</v>
      </c>
      <c r="V1467" s="15">
        <f t="shared" si="361"/>
        <v>20.309845416827471</v>
      </c>
      <c r="W1467" s="13">
        <f t="shared" si="354"/>
        <v>8.9151160617102709E-2</v>
      </c>
      <c r="X1467" s="13">
        <f t="shared" si="355"/>
        <v>5.3132868783135168E-2</v>
      </c>
      <c r="Y1467" s="13">
        <f t="shared" si="356"/>
        <v>3.6018291833967542E-2</v>
      </c>
      <c r="AB1467" s="39"/>
      <c r="AC1467" s="39"/>
    </row>
    <row r="1468" spans="1:29">
      <c r="A1468" s="60">
        <v>1992.07</v>
      </c>
      <c r="B1468" s="61">
        <f t="shared" si="357"/>
        <v>1992</v>
      </c>
      <c r="C1468" s="61">
        <v>7</v>
      </c>
      <c r="D1468" s="59">
        <f t="shared" si="358"/>
        <v>33786</v>
      </c>
      <c r="E1468" s="26">
        <v>415.05</v>
      </c>
      <c r="F1468" s="24">
        <v>12.343299999999999</v>
      </c>
      <c r="G1468" s="26">
        <v>17.38</v>
      </c>
      <c r="H1468" s="26">
        <v>140.5</v>
      </c>
      <c r="I1468" s="24">
        <f t="shared" si="359"/>
        <v>1992.5416666665562</v>
      </c>
      <c r="J1468" s="15">
        <v>6.84</v>
      </c>
      <c r="K1468" s="24">
        <f t="shared" si="349"/>
        <v>928.94393594306064</v>
      </c>
      <c r="L1468" s="24">
        <f t="shared" si="350"/>
        <v>27.626150306049823</v>
      </c>
      <c r="M1468" s="23">
        <f t="shared" si="360"/>
        <v>336697.92468959704</v>
      </c>
      <c r="N1468" s="24">
        <f t="shared" si="351"/>
        <v>38.899037722419926</v>
      </c>
      <c r="O1468" s="23">
        <f t="shared" si="352"/>
        <v>14099.048141441261</v>
      </c>
      <c r="P1468" s="42">
        <f t="shared" si="346"/>
        <v>19.620740694824406</v>
      </c>
      <c r="Q1468" s="25"/>
      <c r="R1468" s="41">
        <f t="shared" si="347"/>
        <v>23.070543662535286</v>
      </c>
      <c r="S1468" s="41"/>
      <c r="T1468" s="40">
        <f t="shared" si="348"/>
        <v>1.9777611352638634E-2</v>
      </c>
      <c r="U1468" s="15">
        <f t="shared" si="353"/>
        <v>1.0238658423844582</v>
      </c>
      <c r="V1468" s="15">
        <f t="shared" si="361"/>
        <v>21.000783398074475</v>
      </c>
      <c r="W1468" s="13">
        <f t="shared" si="354"/>
        <v>7.4895659986007779E-2</v>
      </c>
      <c r="X1468" s="13">
        <f t="shared" si="355"/>
        <v>5.2229038110436443E-2</v>
      </c>
      <c r="Y1468" s="13">
        <f t="shared" si="356"/>
        <v>2.2666621875571336E-2</v>
      </c>
      <c r="AB1468" s="39"/>
      <c r="AC1468" s="39"/>
    </row>
    <row r="1469" spans="1:29">
      <c r="A1469" s="60">
        <v>1992.08</v>
      </c>
      <c r="B1469" s="61">
        <f t="shared" si="357"/>
        <v>1992</v>
      </c>
      <c r="C1469" s="61">
        <v>8</v>
      </c>
      <c r="D1469" s="59">
        <f t="shared" si="358"/>
        <v>33817</v>
      </c>
      <c r="E1469" s="26">
        <v>417.93</v>
      </c>
      <c r="F1469" s="24">
        <v>12.3667</v>
      </c>
      <c r="G1469" s="26">
        <v>17.71</v>
      </c>
      <c r="H1469" s="26">
        <v>140.9</v>
      </c>
      <c r="I1469" s="24">
        <f t="shared" si="359"/>
        <v>1992.6249999998895</v>
      </c>
      <c r="J1469" s="15">
        <v>6.59</v>
      </c>
      <c r="K1469" s="24">
        <f t="shared" si="349"/>
        <v>932.73433498935435</v>
      </c>
      <c r="L1469" s="24">
        <f t="shared" si="350"/>
        <v>27.599946643009226</v>
      </c>
      <c r="M1469" s="23">
        <f t="shared" si="360"/>
        <v>338905.40260400722</v>
      </c>
      <c r="N1469" s="24">
        <f t="shared" si="351"/>
        <v>39.525100070972321</v>
      </c>
      <c r="O1469" s="23">
        <f t="shared" si="352"/>
        <v>14361.291795556592</v>
      </c>
      <c r="P1469" s="42">
        <f t="shared" si="346"/>
        <v>19.722137498351525</v>
      </c>
      <c r="Q1469" s="25"/>
      <c r="R1469" s="41">
        <f t="shared" si="347"/>
        <v>23.184600663955525</v>
      </c>
      <c r="S1469" s="41"/>
      <c r="T1469" s="40">
        <f t="shared" si="348"/>
        <v>2.2097910826092249E-2</v>
      </c>
      <c r="U1469" s="15">
        <f t="shared" si="353"/>
        <v>1.0179381983966895</v>
      </c>
      <c r="V1469" s="15">
        <f t="shared" si="361"/>
        <v>21.44094295412868</v>
      </c>
      <c r="W1469" s="13">
        <f t="shared" si="354"/>
        <v>7.5052117723350298E-2</v>
      </c>
      <c r="X1469" s="13">
        <f t="shared" si="355"/>
        <v>5.3354955817823901E-2</v>
      </c>
      <c r="Y1469" s="13">
        <f t="shared" si="356"/>
        <v>2.1697161905526396E-2</v>
      </c>
      <c r="AB1469" s="39"/>
      <c r="AC1469" s="39"/>
    </row>
    <row r="1470" spans="1:29">
      <c r="A1470" s="60">
        <v>1992.09</v>
      </c>
      <c r="B1470" s="61">
        <f t="shared" si="357"/>
        <v>1992</v>
      </c>
      <c r="C1470" s="61">
        <v>9</v>
      </c>
      <c r="D1470" s="59">
        <f t="shared" si="358"/>
        <v>33848</v>
      </c>
      <c r="E1470" s="26">
        <v>418.48</v>
      </c>
      <c r="F1470" s="24">
        <v>12.4</v>
      </c>
      <c r="G1470" s="26">
        <v>18.04</v>
      </c>
      <c r="H1470" s="26">
        <v>141.30000000000001</v>
      </c>
      <c r="I1470" s="24">
        <f t="shared" si="359"/>
        <v>1992.7083333332228</v>
      </c>
      <c r="J1470" s="15">
        <v>6.42</v>
      </c>
      <c r="K1470" s="24">
        <f t="shared" si="349"/>
        <v>931.31791082802545</v>
      </c>
      <c r="L1470" s="24">
        <f t="shared" si="350"/>
        <v>27.595923566878984</v>
      </c>
      <c r="M1470" s="23">
        <f t="shared" si="360"/>
        <v>339226.32302797632</v>
      </c>
      <c r="N1470" s="24">
        <f t="shared" si="351"/>
        <v>40.1476178343949</v>
      </c>
      <c r="O1470" s="23">
        <f t="shared" si="352"/>
        <v>14623.501403710314</v>
      </c>
      <c r="P1470" s="42">
        <f t="shared" si="346"/>
        <v>19.708766424745296</v>
      </c>
      <c r="Q1470" s="25"/>
      <c r="R1470" s="41">
        <f t="shared" si="347"/>
        <v>23.164274166851875</v>
      </c>
      <c r="S1470" s="41"/>
      <c r="T1470" s="40">
        <f t="shared" si="348"/>
        <v>2.3914247386812471E-2</v>
      </c>
      <c r="U1470" s="15">
        <f t="shared" si="353"/>
        <v>0.99299722717856842</v>
      </c>
      <c r="V1470" s="15">
        <f t="shared" si="361"/>
        <v>21.76376983248166</v>
      </c>
      <c r="W1470" s="13">
        <f t="shared" si="354"/>
        <v>6.9544877641060099E-2</v>
      </c>
      <c r="X1470" s="13">
        <f t="shared" si="355"/>
        <v>5.5295238713414685E-2</v>
      </c>
      <c r="Y1470" s="13">
        <f t="shared" si="356"/>
        <v>1.4249638927645414E-2</v>
      </c>
      <c r="AB1470" s="39"/>
      <c r="AC1470" s="39"/>
    </row>
    <row r="1471" spans="1:29">
      <c r="A1471" s="60">
        <v>1992.1</v>
      </c>
      <c r="B1471" s="61">
        <f t="shared" si="357"/>
        <v>1992</v>
      </c>
      <c r="C1471" s="61">
        <v>10</v>
      </c>
      <c r="D1471" s="59">
        <f t="shared" si="358"/>
        <v>33878</v>
      </c>
      <c r="E1471" s="26">
        <v>412.5</v>
      </c>
      <c r="F1471" s="24">
        <v>12.386699999999999</v>
      </c>
      <c r="G1471" s="26">
        <v>18.39</v>
      </c>
      <c r="H1471" s="26">
        <v>141.80000000000001</v>
      </c>
      <c r="I1471" s="24">
        <f t="shared" si="359"/>
        <v>1992.791666666556</v>
      </c>
      <c r="J1471" s="15">
        <v>6.59</v>
      </c>
      <c r="K1471" s="24">
        <f t="shared" si="349"/>
        <v>914.77256699576867</v>
      </c>
      <c r="L1471" s="24">
        <f t="shared" si="350"/>
        <v>27.469123286318759</v>
      </c>
      <c r="M1471" s="23">
        <f t="shared" si="360"/>
        <v>334033.57918853342</v>
      </c>
      <c r="N1471" s="24">
        <f t="shared" si="351"/>
        <v>40.782224259520454</v>
      </c>
      <c r="O1471" s="23">
        <f t="shared" si="352"/>
        <v>14891.824294005164</v>
      </c>
      <c r="P1471" s="42">
        <f t="shared" si="346"/>
        <v>19.37027107690697</v>
      </c>
      <c r="Q1471" s="25"/>
      <c r="R1471" s="41">
        <f t="shared" si="347"/>
        <v>22.763052023573355</v>
      </c>
      <c r="S1471" s="41"/>
      <c r="T1471" s="40">
        <f t="shared" si="348"/>
        <v>2.3149941896531738E-2</v>
      </c>
      <c r="U1471" s="15">
        <f t="shared" si="353"/>
        <v>0.98539668996090102</v>
      </c>
      <c r="V1471" s="15">
        <f t="shared" si="361"/>
        <v>21.535159418551128</v>
      </c>
      <c r="W1471" s="13">
        <f t="shared" si="354"/>
        <v>6.9546367268539244E-2</v>
      </c>
      <c r="X1471" s="13">
        <f t="shared" si="355"/>
        <v>5.5969470126490783E-2</v>
      </c>
      <c r="Y1471" s="13">
        <f t="shared" si="356"/>
        <v>1.3576897142048461E-2</v>
      </c>
      <c r="AB1471" s="39"/>
      <c r="AC1471" s="39"/>
    </row>
    <row r="1472" spans="1:29">
      <c r="A1472" s="60">
        <v>1992.11</v>
      </c>
      <c r="B1472" s="61">
        <f t="shared" si="357"/>
        <v>1992</v>
      </c>
      <c r="C1472" s="61">
        <v>11</v>
      </c>
      <c r="D1472" s="59">
        <f t="shared" si="358"/>
        <v>33909</v>
      </c>
      <c r="E1472" s="26">
        <v>422.84</v>
      </c>
      <c r="F1472" s="24">
        <v>12.3833</v>
      </c>
      <c r="G1472" s="26">
        <v>18.739999999999998</v>
      </c>
      <c r="H1472" s="26">
        <v>142</v>
      </c>
      <c r="I1472" s="24">
        <f t="shared" si="359"/>
        <v>1992.8749999998893</v>
      </c>
      <c r="J1472" s="15">
        <v>6.87</v>
      </c>
      <c r="K1472" s="24">
        <f t="shared" si="349"/>
        <v>936.38215774647881</v>
      </c>
      <c r="L1472" s="24">
        <f t="shared" si="350"/>
        <v>27.422905056338031</v>
      </c>
      <c r="M1472" s="23">
        <f t="shared" si="360"/>
        <v>342758.89171451825</v>
      </c>
      <c r="N1472" s="24">
        <f t="shared" si="351"/>
        <v>41.499861971830988</v>
      </c>
      <c r="O1472" s="23">
        <f t="shared" si="352"/>
        <v>15190.856188463895</v>
      </c>
      <c r="P1472" s="42">
        <f t="shared" si="346"/>
        <v>19.83365603880123</v>
      </c>
      <c r="Q1472" s="25"/>
      <c r="R1472" s="41">
        <f t="shared" si="347"/>
        <v>23.303331550784879</v>
      </c>
      <c r="S1472" s="41"/>
      <c r="T1472" s="40">
        <f t="shared" si="348"/>
        <v>1.9501570278503674E-2</v>
      </c>
      <c r="U1472" s="15">
        <f t="shared" si="353"/>
        <v>1.0129335817200111</v>
      </c>
      <c r="V1472" s="15">
        <f t="shared" si="361"/>
        <v>21.190786534441987</v>
      </c>
      <c r="W1472" s="13">
        <f t="shared" si="354"/>
        <v>7.3658714499208022E-2</v>
      </c>
      <c r="X1472" s="13">
        <f t="shared" si="355"/>
        <v>5.7069939844241357E-2</v>
      </c>
      <c r="Y1472" s="13">
        <f t="shared" si="356"/>
        <v>1.6588774654966665E-2</v>
      </c>
      <c r="AB1472" s="39"/>
      <c r="AC1472" s="39"/>
    </row>
    <row r="1473" spans="1:29">
      <c r="A1473" s="60">
        <v>1992.12</v>
      </c>
      <c r="B1473" s="61">
        <f t="shared" si="357"/>
        <v>1992</v>
      </c>
      <c r="C1473" s="61">
        <v>12</v>
      </c>
      <c r="D1473" s="59">
        <f t="shared" si="358"/>
        <v>33939</v>
      </c>
      <c r="E1473" s="26">
        <v>435.64</v>
      </c>
      <c r="F1473" s="24">
        <v>12.39</v>
      </c>
      <c r="G1473" s="26">
        <v>19.09</v>
      </c>
      <c r="H1473" s="26">
        <v>141.9</v>
      </c>
      <c r="I1473" s="24">
        <f t="shared" si="359"/>
        <v>1992.9583333332225</v>
      </c>
      <c r="J1473" s="15">
        <v>6.77</v>
      </c>
      <c r="K1473" s="24">
        <f t="shared" si="349"/>
        <v>965.40771247357293</v>
      </c>
      <c r="L1473" s="24">
        <f t="shared" si="350"/>
        <v>27.457078224101483</v>
      </c>
      <c r="M1473" s="23">
        <f t="shared" si="360"/>
        <v>354221.12433256168</v>
      </c>
      <c r="N1473" s="24">
        <f t="shared" si="351"/>
        <v>42.304731501057084</v>
      </c>
      <c r="O1473" s="23">
        <f t="shared" si="352"/>
        <v>15522.177172685251</v>
      </c>
      <c r="P1473" s="42">
        <f t="shared" si="346"/>
        <v>20.448606721242967</v>
      </c>
      <c r="Q1473" s="25"/>
      <c r="R1473" s="41">
        <f t="shared" si="347"/>
        <v>24.020186324731132</v>
      </c>
      <c r="S1473" s="41"/>
      <c r="T1473" s="40">
        <f t="shared" si="348"/>
        <v>1.9336711772753895E-2</v>
      </c>
      <c r="U1473" s="15">
        <f t="shared" si="353"/>
        <v>1.0179889555372019</v>
      </c>
      <c r="V1473" s="15">
        <f t="shared" si="361"/>
        <v>21.479986054539136</v>
      </c>
      <c r="W1473" s="13">
        <f t="shared" si="354"/>
        <v>6.9257000163746696E-2</v>
      </c>
      <c r="X1473" s="13">
        <f t="shared" si="355"/>
        <v>5.6398787313599597E-2</v>
      </c>
      <c r="Y1473" s="13">
        <f t="shared" si="356"/>
        <v>1.2858212850147099E-2</v>
      </c>
      <c r="AB1473" s="39"/>
      <c r="AC1473" s="39"/>
    </row>
    <row r="1474" spans="1:29">
      <c r="A1474" s="60">
        <v>1993.01</v>
      </c>
      <c r="B1474" s="61">
        <f t="shared" si="357"/>
        <v>1993</v>
      </c>
      <c r="C1474" s="61">
        <v>1</v>
      </c>
      <c r="D1474" s="59">
        <f t="shared" si="358"/>
        <v>33970</v>
      </c>
      <c r="E1474" s="26">
        <v>435.23</v>
      </c>
      <c r="F1474" s="24">
        <v>12.4133</v>
      </c>
      <c r="G1474" s="26">
        <v>19.34</v>
      </c>
      <c r="H1474" s="26">
        <v>142.6</v>
      </c>
      <c r="I1474" s="24">
        <f t="shared" si="359"/>
        <v>1993.0416666665558</v>
      </c>
      <c r="J1474" s="15">
        <v>6.6</v>
      </c>
      <c r="K1474" s="24">
        <f t="shared" si="349"/>
        <v>959.76455680224421</v>
      </c>
      <c r="L1474" s="24">
        <f t="shared" si="350"/>
        <v>27.373676844319778</v>
      </c>
      <c r="M1474" s="23">
        <f t="shared" si="360"/>
        <v>352987.55529340293</v>
      </c>
      <c r="N1474" s="24">
        <f t="shared" si="351"/>
        <v>42.648361851332403</v>
      </c>
      <c r="O1474" s="23">
        <f t="shared" si="352"/>
        <v>15685.452104345775</v>
      </c>
      <c r="P1474" s="42">
        <f t="shared" ref="P1474:P1537" si="362">K1474/AVERAGE(N1354:N1473)</f>
        <v>20.32341080299571</v>
      </c>
      <c r="Q1474" s="25"/>
      <c r="R1474" s="41">
        <f t="shared" ref="R1474:R1537" si="363">M1474/AVERAGE(O1354:O1473)</f>
        <v>23.867950224169565</v>
      </c>
      <c r="S1474" s="41"/>
      <c r="T1474" s="40">
        <f t="shared" ref="T1474:T1537" si="364">1/P1474-(J1474/100-(((H1474/H1354)^(1/10))-1))</f>
        <v>2.1636349599385971E-2</v>
      </c>
      <c r="U1474" s="15">
        <f t="shared" si="353"/>
        <v>1.0305714011765221</v>
      </c>
      <c r="V1474" s="15">
        <f t="shared" si="361"/>
        <v>21.759050055303792</v>
      </c>
      <c r="W1474" s="13">
        <f t="shared" si="354"/>
        <v>6.8920554422549518E-2</v>
      </c>
      <c r="X1474" s="13">
        <f t="shared" si="355"/>
        <v>5.4752609652403361E-2</v>
      </c>
      <c r="Y1474" s="13">
        <f t="shared" si="356"/>
        <v>1.4167944770146157E-2</v>
      </c>
      <c r="AB1474" s="39"/>
      <c r="AC1474" s="39"/>
    </row>
    <row r="1475" spans="1:29">
      <c r="A1475" s="60">
        <v>1993.02</v>
      </c>
      <c r="B1475" s="61">
        <f t="shared" si="357"/>
        <v>1993</v>
      </c>
      <c r="C1475" s="61">
        <v>2</v>
      </c>
      <c r="D1475" s="59">
        <f t="shared" si="358"/>
        <v>34001</v>
      </c>
      <c r="E1475" s="26">
        <v>441.7</v>
      </c>
      <c r="F1475" s="24">
        <v>12.4467</v>
      </c>
      <c r="G1475" s="26">
        <v>19.59</v>
      </c>
      <c r="H1475" s="26">
        <v>143.1</v>
      </c>
      <c r="I1475" s="24">
        <f t="shared" si="359"/>
        <v>1993.124999999889</v>
      </c>
      <c r="J1475" s="15">
        <v>6.26</v>
      </c>
      <c r="K1475" s="24">
        <f t="shared" si="349"/>
        <v>970.62880503144675</v>
      </c>
      <c r="L1475" s="24">
        <f t="shared" si="350"/>
        <v>27.351427547169816</v>
      </c>
      <c r="M1475" s="23">
        <f t="shared" si="360"/>
        <v>357821.557394873</v>
      </c>
      <c r="N1475" s="24">
        <f t="shared" si="351"/>
        <v>43.048716981132081</v>
      </c>
      <c r="O1475" s="23">
        <f t="shared" si="352"/>
        <v>15869.876181493235</v>
      </c>
      <c r="P1475" s="42">
        <f t="shared" si="362"/>
        <v>20.545336792900446</v>
      </c>
      <c r="Q1475" s="25"/>
      <c r="R1475" s="41">
        <f t="shared" si="363"/>
        <v>24.122919609042594</v>
      </c>
      <c r="S1475" s="41"/>
      <c r="T1475" s="40">
        <f t="shared" si="364"/>
        <v>2.4762232417321631E-2</v>
      </c>
      <c r="U1475" s="15">
        <f t="shared" si="353"/>
        <v>1.0261243281280923</v>
      </c>
      <c r="V1475" s="15">
        <f t="shared" si="361"/>
        <v>22.345903010180429</v>
      </c>
      <c r="W1475" s="13">
        <f t="shared" si="354"/>
        <v>5.9600835986600931E-2</v>
      </c>
      <c r="X1475" s="13">
        <f t="shared" si="355"/>
        <v>5.2780395368372313E-2</v>
      </c>
      <c r="Y1475" s="13">
        <f t="shared" si="356"/>
        <v>6.8204406182286181E-3</v>
      </c>
      <c r="AB1475" s="39"/>
      <c r="AC1475" s="39"/>
    </row>
    <row r="1476" spans="1:29">
      <c r="A1476" s="60">
        <v>1993.03</v>
      </c>
      <c r="B1476" s="61">
        <f t="shared" si="357"/>
        <v>1993</v>
      </c>
      <c r="C1476" s="61">
        <v>3</v>
      </c>
      <c r="D1476" s="59">
        <f t="shared" si="358"/>
        <v>34029</v>
      </c>
      <c r="E1476" s="26">
        <v>450.16</v>
      </c>
      <c r="F1476" s="24">
        <v>12.48</v>
      </c>
      <c r="G1476" s="26">
        <v>19.84</v>
      </c>
      <c r="H1476" s="26">
        <v>143.6</v>
      </c>
      <c r="I1476" s="24">
        <f t="shared" si="359"/>
        <v>1993.2083333332223</v>
      </c>
      <c r="J1476" s="15">
        <v>5.98</v>
      </c>
      <c r="K1476" s="24">
        <f t="shared" si="349"/>
        <v>985.77516434540405</v>
      </c>
      <c r="L1476" s="24">
        <f t="shared" si="350"/>
        <v>27.329114206128139</v>
      </c>
      <c r="M1476" s="23">
        <f t="shared" si="360"/>
        <v>364244.82242700388</v>
      </c>
      <c r="N1476" s="24">
        <f t="shared" si="351"/>
        <v>43.44628412256268</v>
      </c>
      <c r="O1476" s="23">
        <f t="shared" si="352"/>
        <v>16053.441613985598</v>
      </c>
      <c r="P1476" s="42">
        <f t="shared" si="362"/>
        <v>20.855200148690916</v>
      </c>
      <c r="Q1476" s="25"/>
      <c r="R1476" s="41">
        <f t="shared" si="363"/>
        <v>24.480250697934416</v>
      </c>
      <c r="S1476" s="41"/>
      <c r="T1476" s="40">
        <f t="shared" si="364"/>
        <v>2.7201413706418549E-2</v>
      </c>
      <c r="U1476" s="15">
        <f t="shared" si="353"/>
        <v>1.0057303710261363</v>
      </c>
      <c r="V1476" s="15">
        <f t="shared" si="361"/>
        <v>22.849836012483646</v>
      </c>
      <c r="W1476" s="13">
        <f t="shared" si="354"/>
        <v>5.8458949850014097E-2</v>
      </c>
      <c r="X1476" s="13">
        <f t="shared" si="355"/>
        <v>5.0921333723028761E-2</v>
      </c>
      <c r="Y1476" s="13">
        <f t="shared" si="356"/>
        <v>7.5376161269853359E-3</v>
      </c>
      <c r="AB1476" s="39"/>
      <c r="AC1476" s="39"/>
    </row>
    <row r="1477" spans="1:29">
      <c r="A1477" s="60">
        <v>1993.04</v>
      </c>
      <c r="B1477" s="61">
        <f t="shared" si="357"/>
        <v>1993</v>
      </c>
      <c r="C1477" s="61">
        <v>4</v>
      </c>
      <c r="D1477" s="59">
        <f t="shared" si="358"/>
        <v>34060</v>
      </c>
      <c r="E1477" s="26">
        <v>443.08</v>
      </c>
      <c r="F1477" s="24">
        <v>12.4933</v>
      </c>
      <c r="G1477" s="26">
        <v>19.670000000000002</v>
      </c>
      <c r="H1477" s="26">
        <v>144</v>
      </c>
      <c r="I1477" s="24">
        <f t="shared" si="359"/>
        <v>1993.2916666665556</v>
      </c>
      <c r="J1477" s="15">
        <v>5.97</v>
      </c>
      <c r="K1477" s="24">
        <f t="shared" si="349"/>
        <v>967.57595000000015</v>
      </c>
      <c r="L1477" s="24">
        <f t="shared" si="350"/>
        <v>27.282243875000002</v>
      </c>
      <c r="M1477" s="23">
        <f t="shared" si="360"/>
        <v>358360.26395864395</v>
      </c>
      <c r="N1477" s="24">
        <f t="shared" si="351"/>
        <v>42.954362500000009</v>
      </c>
      <c r="O1477" s="23">
        <f t="shared" si="352"/>
        <v>15908.969919803481</v>
      </c>
      <c r="P1477" s="42">
        <f t="shared" si="362"/>
        <v>20.45736201664219</v>
      </c>
      <c r="Q1477" s="25"/>
      <c r="R1477" s="41">
        <f t="shared" si="363"/>
        <v>24.007988301251135</v>
      </c>
      <c r="S1477" s="41"/>
      <c r="T1477" s="40">
        <f t="shared" si="364"/>
        <v>2.778273053625141E-2</v>
      </c>
      <c r="U1477" s="15">
        <f t="shared" si="353"/>
        <v>0.99976214427287224</v>
      </c>
      <c r="V1477" s="15">
        <f t="shared" si="361"/>
        <v>22.916938567247321</v>
      </c>
      <c r="W1477" s="13">
        <f t="shared" si="354"/>
        <v>6.5890820412883633E-2</v>
      </c>
      <c r="X1477" s="13">
        <f t="shared" si="355"/>
        <v>4.9880332575390929E-2</v>
      </c>
      <c r="Y1477" s="13">
        <f t="shared" si="356"/>
        <v>1.6010487837492704E-2</v>
      </c>
      <c r="AB1477" s="39"/>
      <c r="AC1477" s="39"/>
    </row>
    <row r="1478" spans="1:29">
      <c r="A1478" s="60">
        <v>1993.05</v>
      </c>
      <c r="B1478" s="61">
        <f t="shared" si="357"/>
        <v>1993</v>
      </c>
      <c r="C1478" s="61">
        <v>5</v>
      </c>
      <c r="D1478" s="59">
        <f t="shared" si="358"/>
        <v>34090</v>
      </c>
      <c r="E1478" s="26">
        <v>445.25</v>
      </c>
      <c r="F1478" s="24">
        <v>12.5067</v>
      </c>
      <c r="G1478" s="26">
        <v>19.5</v>
      </c>
      <c r="H1478" s="26">
        <v>144.19999999999999</v>
      </c>
      <c r="I1478" s="24">
        <f t="shared" si="359"/>
        <v>1993.3749999998888</v>
      </c>
      <c r="J1478" s="15">
        <v>6.04</v>
      </c>
      <c r="K1478" s="24">
        <f t="shared" si="349"/>
        <v>970.96612343966717</v>
      </c>
      <c r="L1478" s="24">
        <f t="shared" si="350"/>
        <v>27.27362608876561</v>
      </c>
      <c r="M1478" s="23">
        <f t="shared" si="360"/>
        <v>360457.65531663288</v>
      </c>
      <c r="N1478" s="24">
        <f t="shared" si="351"/>
        <v>42.524063800277403</v>
      </c>
      <c r="O1478" s="23">
        <f t="shared" si="352"/>
        <v>15786.466656202903</v>
      </c>
      <c r="P1478" s="42">
        <f t="shared" si="362"/>
        <v>20.51760563376487</v>
      </c>
      <c r="Q1478" s="25"/>
      <c r="R1478" s="41">
        <f t="shared" si="363"/>
        <v>24.073856030062402</v>
      </c>
      <c r="S1478" s="41"/>
      <c r="T1478" s="40">
        <f t="shared" si="364"/>
        <v>2.6453373546910568E-2</v>
      </c>
      <c r="U1478" s="15">
        <f t="shared" si="353"/>
        <v>1.011012320562737</v>
      </c>
      <c r="V1478" s="15">
        <f t="shared" si="361"/>
        <v>22.879710266790326</v>
      </c>
      <c r="W1478" s="13">
        <f t="shared" si="354"/>
        <v>7.0971797155078731E-2</v>
      </c>
      <c r="X1478" s="13">
        <f t="shared" si="355"/>
        <v>5.3926187685223281E-2</v>
      </c>
      <c r="Y1478" s="13">
        <f t="shared" si="356"/>
        <v>1.7045609469855449E-2</v>
      </c>
      <c r="AB1478" s="39"/>
      <c r="AC1478" s="39"/>
    </row>
    <row r="1479" spans="1:29">
      <c r="A1479" s="60">
        <v>1993.06</v>
      </c>
      <c r="B1479" s="61">
        <f t="shared" si="357"/>
        <v>1993</v>
      </c>
      <c r="C1479" s="61">
        <v>6</v>
      </c>
      <c r="D1479" s="59">
        <f t="shared" si="358"/>
        <v>34121</v>
      </c>
      <c r="E1479" s="26">
        <v>448.06</v>
      </c>
      <c r="F1479" s="24">
        <v>12.52</v>
      </c>
      <c r="G1479" s="26">
        <v>19.329999999999998</v>
      </c>
      <c r="H1479" s="26">
        <v>144.4</v>
      </c>
      <c r="I1479" s="24">
        <f t="shared" si="359"/>
        <v>1993.4583333332221</v>
      </c>
      <c r="J1479" s="15">
        <v>5.96</v>
      </c>
      <c r="K1479" s="24">
        <f t="shared" si="349"/>
        <v>975.74063434903053</v>
      </c>
      <c r="L1479" s="24">
        <f t="shared" si="350"/>
        <v>27.264814404432133</v>
      </c>
      <c r="M1479" s="23">
        <f t="shared" si="360"/>
        <v>363073.59958330495</v>
      </c>
      <c r="N1479" s="24">
        <f t="shared" si="351"/>
        <v>42.094957063711909</v>
      </c>
      <c r="O1479" s="23">
        <f t="shared" si="352"/>
        <v>15663.555505836906</v>
      </c>
      <c r="P1479" s="42">
        <f t="shared" si="362"/>
        <v>20.608357012960198</v>
      </c>
      <c r="Q1479" s="25"/>
      <c r="R1479" s="41">
        <f t="shared" si="363"/>
        <v>24.175761110239694</v>
      </c>
      <c r="S1479" s="41"/>
      <c r="T1479" s="40">
        <f t="shared" si="364"/>
        <v>2.6869171617220369E-2</v>
      </c>
      <c r="U1479" s="15">
        <f t="shared" si="353"/>
        <v>1.0162531878887435</v>
      </c>
      <c r="V1479" s="15">
        <f t="shared" si="361"/>
        <v>23.099630647956758</v>
      </c>
      <c r="W1479" s="13">
        <f t="shared" si="354"/>
        <v>7.6033620472631069E-2</v>
      </c>
      <c r="X1479" s="13">
        <f t="shared" si="355"/>
        <v>5.5223289231552286E-2</v>
      </c>
      <c r="Y1479" s="13">
        <f t="shared" si="356"/>
        <v>2.0810331241078783E-2</v>
      </c>
      <c r="AB1479" s="39"/>
      <c r="AC1479" s="39"/>
    </row>
    <row r="1480" spans="1:29">
      <c r="A1480" s="60">
        <v>1993.07</v>
      </c>
      <c r="B1480" s="61">
        <f t="shared" si="357"/>
        <v>1993</v>
      </c>
      <c r="C1480" s="61">
        <v>7</v>
      </c>
      <c r="D1480" s="59">
        <f t="shared" si="358"/>
        <v>34151</v>
      </c>
      <c r="E1480" s="26">
        <v>447.29</v>
      </c>
      <c r="F1480" s="24">
        <v>12.52</v>
      </c>
      <c r="G1480" s="26">
        <v>19.690000000000001</v>
      </c>
      <c r="H1480" s="26">
        <v>144.4</v>
      </c>
      <c r="I1480" s="24">
        <f t="shared" si="359"/>
        <v>1993.5416666665553</v>
      </c>
      <c r="J1480" s="15">
        <v>5.81</v>
      </c>
      <c r="K1480" s="24">
        <f t="shared" si="349"/>
        <v>974.06380470914132</v>
      </c>
      <c r="L1480" s="24">
        <f t="shared" si="350"/>
        <v>27.264814404432133</v>
      </c>
      <c r="M1480" s="23">
        <f t="shared" si="360"/>
        <v>363295.08803846588</v>
      </c>
      <c r="N1480" s="24">
        <f t="shared" si="351"/>
        <v>42.878929362880896</v>
      </c>
      <c r="O1480" s="23">
        <f t="shared" si="352"/>
        <v>15992.48872873839</v>
      </c>
      <c r="P1480" s="42">
        <f t="shared" si="362"/>
        <v>20.564596413297142</v>
      </c>
      <c r="Q1480" s="25"/>
      <c r="R1480" s="41">
        <f t="shared" si="363"/>
        <v>24.120424250680486</v>
      </c>
      <c r="S1480" s="41"/>
      <c r="T1480" s="40">
        <f t="shared" si="364"/>
        <v>2.8056084282618188E-2</v>
      </c>
      <c r="U1480" s="15">
        <f t="shared" si="353"/>
        <v>1.0146808528422979</v>
      </c>
      <c r="V1480" s="15">
        <f t="shared" si="361"/>
        <v>23.475073285038576</v>
      </c>
      <c r="W1480" s="13">
        <f t="shared" si="354"/>
        <v>7.6491577847394243E-2</v>
      </c>
      <c r="X1480" s="13">
        <f t="shared" si="355"/>
        <v>4.7973867483517729E-2</v>
      </c>
      <c r="Y1480" s="13">
        <f t="shared" si="356"/>
        <v>2.8517710363876514E-2</v>
      </c>
      <c r="AB1480" s="39"/>
      <c r="AC1480" s="39"/>
    </row>
    <row r="1481" spans="1:29">
      <c r="A1481" s="60">
        <v>1993.08</v>
      </c>
      <c r="B1481" s="61">
        <f t="shared" si="357"/>
        <v>1993</v>
      </c>
      <c r="C1481" s="61">
        <v>8</v>
      </c>
      <c r="D1481" s="59">
        <f t="shared" si="358"/>
        <v>34182</v>
      </c>
      <c r="E1481" s="26">
        <v>454.13</v>
      </c>
      <c r="F1481" s="24">
        <v>12.52</v>
      </c>
      <c r="G1481" s="26">
        <v>20.05</v>
      </c>
      <c r="H1481" s="26">
        <v>144.80000000000001</v>
      </c>
      <c r="I1481" s="24">
        <f t="shared" si="359"/>
        <v>1993.6249999998886</v>
      </c>
      <c r="J1481" s="15">
        <v>5.68</v>
      </c>
      <c r="K1481" s="24">
        <f t="shared" si="349"/>
        <v>986.22734668508292</v>
      </c>
      <c r="L1481" s="24">
        <f t="shared" si="350"/>
        <v>27.189497237569061</v>
      </c>
      <c r="M1481" s="23">
        <f t="shared" si="360"/>
        <v>368676.77446090878</v>
      </c>
      <c r="N1481" s="24">
        <f t="shared" si="351"/>
        <v>43.542285911602214</v>
      </c>
      <c r="O1481" s="23">
        <f t="shared" si="352"/>
        <v>16277.209891311346</v>
      </c>
      <c r="P1481" s="42">
        <f t="shared" si="362"/>
        <v>20.81222754662739</v>
      </c>
      <c r="Q1481" s="25"/>
      <c r="R1481" s="41">
        <f t="shared" si="363"/>
        <v>24.40515363879749</v>
      </c>
      <c r="S1481" s="41"/>
      <c r="T1481" s="40">
        <f t="shared" si="364"/>
        <v>2.8753403914616518E-2</v>
      </c>
      <c r="U1481" s="15">
        <f t="shared" si="353"/>
        <v>1.0293065194781301</v>
      </c>
      <c r="V1481" s="15">
        <f t="shared" si="361"/>
        <v>23.753907084764691</v>
      </c>
      <c r="W1481" s="13">
        <f t="shared" si="354"/>
        <v>7.432388632524578E-2</v>
      </c>
      <c r="X1481" s="13">
        <f t="shared" si="355"/>
        <v>4.2692712610931327E-2</v>
      </c>
      <c r="Y1481" s="13">
        <f t="shared" si="356"/>
        <v>3.1631173714314453E-2</v>
      </c>
      <c r="AB1481" s="39"/>
      <c r="AC1481" s="39"/>
    </row>
    <row r="1482" spans="1:29">
      <c r="A1482" s="60">
        <v>1993.09</v>
      </c>
      <c r="B1482" s="61">
        <f t="shared" si="357"/>
        <v>1993</v>
      </c>
      <c r="C1482" s="61">
        <v>9</v>
      </c>
      <c r="D1482" s="59">
        <f t="shared" si="358"/>
        <v>34213</v>
      </c>
      <c r="E1482" s="26">
        <v>459.24</v>
      </c>
      <c r="F1482" s="24">
        <v>12.52</v>
      </c>
      <c r="G1482" s="26">
        <v>20.41</v>
      </c>
      <c r="H1482" s="26">
        <v>145.1</v>
      </c>
      <c r="I1482" s="24">
        <f t="shared" si="359"/>
        <v>1993.7083333332218</v>
      </c>
      <c r="J1482" s="15">
        <v>5.36</v>
      </c>
      <c r="K1482" s="24">
        <f t="shared" ref="K1482:K1545" si="365">E1482*$H$1851/H1482</f>
        <v>995.26264920744325</v>
      </c>
      <c r="L1482" s="24">
        <f t="shared" ref="L1482:L1545" si="366">F1482*$H$1851/H1482</f>
        <v>27.133281874569263</v>
      </c>
      <c r="M1482" s="23">
        <f t="shared" si="360"/>
        <v>372899.65853970876</v>
      </c>
      <c r="N1482" s="24">
        <f t="shared" ref="N1482:N1545" si="367">G1482*$H$1851/H1482</f>
        <v>44.232450723638877</v>
      </c>
      <c r="O1482" s="23">
        <f t="shared" ref="O1482:O1545" si="368">N1482*(M1482/K1482)</f>
        <v>16572.776828663566</v>
      </c>
      <c r="P1482" s="42">
        <f t="shared" si="362"/>
        <v>20.993501005229135</v>
      </c>
      <c r="Q1482" s="25"/>
      <c r="R1482" s="41">
        <f t="shared" si="363"/>
        <v>24.610598936385461</v>
      </c>
      <c r="S1482" s="41"/>
      <c r="T1482" s="40">
        <f t="shared" si="364"/>
        <v>3.1236860631154585E-2</v>
      </c>
      <c r="U1482" s="15">
        <f t="shared" ref="U1482:U1545" si="369">((J1482/J1483+J1482/1200+((1+J1483/1200)^(-119))*(1-J1482/J1483)))</f>
        <v>1.0067735459886391</v>
      </c>
      <c r="V1482" s="15">
        <f t="shared" si="361"/>
        <v>24.399499975201177</v>
      </c>
      <c r="W1482" s="13">
        <f t="shared" ref="W1482:W1545" si="370">(($M1602/$M1482)^(1/10)-1)</f>
        <v>7.6097963468300778E-2</v>
      </c>
      <c r="X1482" s="13">
        <f t="shared" ref="X1482:X1545" si="371">(($V1602/$V1482)^(1/10)-1)</f>
        <v>4.144377535130328E-2</v>
      </c>
      <c r="Y1482" s="13">
        <f t="shared" ref="Y1482:Y1545" si="372">W1482-X1482</f>
        <v>3.4654188116997497E-2</v>
      </c>
      <c r="AB1482" s="39"/>
      <c r="AC1482" s="39"/>
    </row>
    <row r="1483" spans="1:29">
      <c r="A1483" s="60">
        <v>1993.1</v>
      </c>
      <c r="B1483" s="61">
        <f t="shared" ref="B1483:B1546" si="373">VALUE(LEFT(A1483, 4))</f>
        <v>1993</v>
      </c>
      <c r="C1483" s="61">
        <v>10</v>
      </c>
      <c r="D1483" s="59">
        <f t="shared" ref="D1483:D1546" si="374">DATE(B1483, VALUE(C1483), 1)</f>
        <v>34243</v>
      </c>
      <c r="E1483" s="26">
        <v>463.9</v>
      </c>
      <c r="F1483" s="24">
        <v>12.54</v>
      </c>
      <c r="G1483" s="26">
        <v>20.9</v>
      </c>
      <c r="H1483" s="26">
        <v>145.69999999999999</v>
      </c>
      <c r="I1483" s="24">
        <f t="shared" ref="I1483:I1546" si="375">I1482+1/12</f>
        <v>1993.7916666665551</v>
      </c>
      <c r="J1483" s="15">
        <v>5.33</v>
      </c>
      <c r="K1483" s="24">
        <f t="shared" si="365"/>
        <v>1001.2216472203158</v>
      </c>
      <c r="L1483" s="24">
        <f t="shared" si="366"/>
        <v>27.064711050102957</v>
      </c>
      <c r="M1483" s="23">
        <f t="shared" ref="M1483:M1546" si="376">M1482*((K1483+(L1483/12))/K1482)</f>
        <v>375977.38224654458</v>
      </c>
      <c r="N1483" s="24">
        <f t="shared" si="367"/>
        <v>45.107851750171591</v>
      </c>
      <c r="O1483" s="23">
        <f t="shared" si="368"/>
        <v>16938.838734539298</v>
      </c>
      <c r="P1483" s="42">
        <f t="shared" si="362"/>
        <v>21.109178247475121</v>
      </c>
      <c r="Q1483" s="25"/>
      <c r="R1483" s="41">
        <f t="shared" si="363"/>
        <v>24.737889343598024</v>
      </c>
      <c r="S1483" s="41"/>
      <c r="T1483" s="40">
        <f t="shared" si="364"/>
        <v>3.1395305530902251E-2</v>
      </c>
      <c r="U1483" s="15">
        <f t="shared" si="369"/>
        <v>0.9749773690649266</v>
      </c>
      <c r="V1483" s="15">
        <f t="shared" ref="V1483:V1546" si="377">V1482*U1482*H1482/H1483</f>
        <v>24.463612135323089</v>
      </c>
      <c r="W1483" s="13">
        <f t="shared" si="370"/>
        <v>7.7493239381001056E-2</v>
      </c>
      <c r="X1483" s="13">
        <f t="shared" si="371"/>
        <v>4.1485400178090881E-2</v>
      </c>
      <c r="Y1483" s="13">
        <f t="shared" si="372"/>
        <v>3.6007839202910175E-2</v>
      </c>
      <c r="AB1483" s="39"/>
      <c r="AC1483" s="39"/>
    </row>
    <row r="1484" spans="1:29">
      <c r="A1484" s="60">
        <v>1993.11</v>
      </c>
      <c r="B1484" s="61">
        <f t="shared" si="373"/>
        <v>1993</v>
      </c>
      <c r="C1484" s="61">
        <v>11</v>
      </c>
      <c r="D1484" s="59">
        <f t="shared" si="374"/>
        <v>34274</v>
      </c>
      <c r="E1484" s="26">
        <v>462.89</v>
      </c>
      <c r="F1484" s="24">
        <v>12.56</v>
      </c>
      <c r="G1484" s="26">
        <v>21.39</v>
      </c>
      <c r="H1484" s="26">
        <v>145.80000000000001</v>
      </c>
      <c r="I1484" s="24">
        <f t="shared" si="375"/>
        <v>1993.8749999998884</v>
      </c>
      <c r="J1484" s="15">
        <v>5.72</v>
      </c>
      <c r="K1484" s="24">
        <f t="shared" si="365"/>
        <v>998.35658024691361</v>
      </c>
      <c r="L1484" s="24">
        <f t="shared" si="366"/>
        <v>27.089283950617286</v>
      </c>
      <c r="M1484" s="23">
        <f t="shared" si="376"/>
        <v>375749.20712098887</v>
      </c>
      <c r="N1484" s="24">
        <f t="shared" si="367"/>
        <v>46.133740740740741</v>
      </c>
      <c r="O1484" s="23">
        <f t="shared" si="368"/>
        <v>17363.251615541383</v>
      </c>
      <c r="P1484" s="42">
        <f t="shared" si="362"/>
        <v>21.037901189606384</v>
      </c>
      <c r="Q1484" s="25"/>
      <c r="R1484" s="41">
        <f t="shared" si="363"/>
        <v>24.645407638434428</v>
      </c>
      <c r="S1484" s="41"/>
      <c r="T1484" s="40">
        <f t="shared" si="364"/>
        <v>2.7521778620273871E-2</v>
      </c>
      <c r="U1484" s="15">
        <f t="shared" si="369"/>
        <v>1.0009977036045139</v>
      </c>
      <c r="V1484" s="15">
        <f t="shared" si="377"/>
        <v>23.83510916583657</v>
      </c>
      <c r="W1484" s="13">
        <f t="shared" si="370"/>
        <v>7.9150376069160977E-2</v>
      </c>
      <c r="X1484" s="13">
        <f t="shared" si="371"/>
        <v>4.4771092884486663E-2</v>
      </c>
      <c r="Y1484" s="13">
        <f t="shared" si="372"/>
        <v>3.4379283184674314E-2</v>
      </c>
      <c r="AB1484" s="39"/>
      <c r="AC1484" s="39"/>
    </row>
    <row r="1485" spans="1:29">
      <c r="A1485" s="60">
        <v>1993.12</v>
      </c>
      <c r="B1485" s="61">
        <f t="shared" si="373"/>
        <v>1993</v>
      </c>
      <c r="C1485" s="61">
        <v>12</v>
      </c>
      <c r="D1485" s="59">
        <f t="shared" si="374"/>
        <v>34304</v>
      </c>
      <c r="E1485" s="26">
        <v>465.95</v>
      </c>
      <c r="F1485" s="24">
        <v>12.58</v>
      </c>
      <c r="G1485" s="26">
        <v>21.89</v>
      </c>
      <c r="H1485" s="26">
        <v>145.80000000000001</v>
      </c>
      <c r="I1485" s="24">
        <f t="shared" si="375"/>
        <v>1993.9583333332216</v>
      </c>
      <c r="J1485" s="15">
        <v>5.77</v>
      </c>
      <c r="K1485" s="24">
        <f t="shared" si="365"/>
        <v>1004.9563580246914</v>
      </c>
      <c r="L1485" s="24">
        <f t="shared" si="366"/>
        <v>27.13241975308642</v>
      </c>
      <c r="M1485" s="23">
        <f t="shared" si="376"/>
        <v>379084.13116901048</v>
      </c>
      <c r="N1485" s="24">
        <f t="shared" si="367"/>
        <v>47.212135802469142</v>
      </c>
      <c r="O1485" s="23">
        <f t="shared" si="368"/>
        <v>17809.103189804999</v>
      </c>
      <c r="P1485" s="42">
        <f t="shared" si="362"/>
        <v>21.164732079814655</v>
      </c>
      <c r="Q1485" s="25"/>
      <c r="R1485" s="41">
        <f t="shared" si="363"/>
        <v>24.783708947329494</v>
      </c>
      <c r="S1485" s="41"/>
      <c r="T1485" s="40">
        <f t="shared" si="364"/>
        <v>2.6634499475645619E-2</v>
      </c>
      <c r="U1485" s="15">
        <f t="shared" si="369"/>
        <v>1.0063172790165771</v>
      </c>
      <c r="V1485" s="15">
        <f t="shared" si="377"/>
        <v>23.858889540165308</v>
      </c>
      <c r="W1485" s="13">
        <f t="shared" si="370"/>
        <v>8.1575467808095992E-2</v>
      </c>
      <c r="X1485" s="13">
        <f t="shared" si="371"/>
        <v>4.5405950157139996E-2</v>
      </c>
      <c r="Y1485" s="13">
        <f t="shared" si="372"/>
        <v>3.6169517650955996E-2</v>
      </c>
      <c r="AB1485" s="39"/>
      <c r="AC1485" s="39"/>
    </row>
    <row r="1486" spans="1:29">
      <c r="A1486" s="60">
        <v>1994.01</v>
      </c>
      <c r="B1486" s="61">
        <f t="shared" si="373"/>
        <v>1994</v>
      </c>
      <c r="C1486" s="61">
        <v>1</v>
      </c>
      <c r="D1486" s="59">
        <f t="shared" si="374"/>
        <v>34335</v>
      </c>
      <c r="E1486" s="26">
        <v>472.99</v>
      </c>
      <c r="F1486" s="24">
        <v>12.6233</v>
      </c>
      <c r="G1486" s="26">
        <v>22.156700000000001</v>
      </c>
      <c r="H1486" s="26">
        <v>146.19999999999999</v>
      </c>
      <c r="I1486" s="24">
        <f t="shared" si="375"/>
        <v>1994.0416666665549</v>
      </c>
      <c r="J1486" s="15">
        <v>5.75</v>
      </c>
      <c r="K1486" s="24">
        <f t="shared" si="365"/>
        <v>1017.3490793433655</v>
      </c>
      <c r="L1486" s="24">
        <f t="shared" si="366"/>
        <v>27.151319548563617</v>
      </c>
      <c r="M1486" s="23">
        <f t="shared" si="376"/>
        <v>384612.3349375726</v>
      </c>
      <c r="N1486" s="24">
        <f t="shared" si="367"/>
        <v>47.656606580027365</v>
      </c>
      <c r="O1486" s="23">
        <f t="shared" si="368"/>
        <v>18016.744796954088</v>
      </c>
      <c r="P1486" s="42">
        <f t="shared" si="362"/>
        <v>21.411974913826548</v>
      </c>
      <c r="Q1486" s="25"/>
      <c r="R1486" s="41">
        <f t="shared" si="363"/>
        <v>25.061136005191294</v>
      </c>
      <c r="S1486" s="41"/>
      <c r="T1486" s="40">
        <f t="shared" si="364"/>
        <v>2.5960655912227598E-2</v>
      </c>
      <c r="U1486" s="15">
        <f t="shared" si="369"/>
        <v>0.98835683742500158</v>
      </c>
      <c r="V1486" s="15">
        <f t="shared" si="377"/>
        <v>23.943923027307019</v>
      </c>
      <c r="W1486" s="13">
        <f t="shared" si="370"/>
        <v>8.4698885504677968E-2</v>
      </c>
      <c r="X1486" s="13">
        <f t="shared" si="371"/>
        <v>4.5906114053420266E-2</v>
      </c>
      <c r="Y1486" s="13">
        <f t="shared" si="372"/>
        <v>3.8792771451257702E-2</v>
      </c>
      <c r="AB1486" s="39"/>
      <c r="AC1486" s="39"/>
    </row>
    <row r="1487" spans="1:29">
      <c r="A1487" s="60">
        <v>1994.02</v>
      </c>
      <c r="B1487" s="61">
        <f t="shared" si="373"/>
        <v>1994</v>
      </c>
      <c r="C1487" s="61">
        <v>2</v>
      </c>
      <c r="D1487" s="59">
        <f t="shared" si="374"/>
        <v>34366</v>
      </c>
      <c r="E1487" s="26">
        <v>471.58</v>
      </c>
      <c r="F1487" s="24">
        <v>12.666700000000001</v>
      </c>
      <c r="G1487" s="26">
        <v>22.433299999999999</v>
      </c>
      <c r="H1487" s="26">
        <v>146.69999999999999</v>
      </c>
      <c r="I1487" s="24">
        <f t="shared" si="375"/>
        <v>1994.1249999998881</v>
      </c>
      <c r="J1487" s="15">
        <v>5.97</v>
      </c>
      <c r="K1487" s="24">
        <f t="shared" si="365"/>
        <v>1010.8592147239266</v>
      </c>
      <c r="L1487" s="24">
        <f t="shared" si="366"/>
        <v>27.15180969325154</v>
      </c>
      <c r="M1487" s="23">
        <f t="shared" si="376"/>
        <v>383014.22214875941</v>
      </c>
      <c r="N1487" s="24">
        <f t="shared" si="367"/>
        <v>48.08708601226995</v>
      </c>
      <c r="O1487" s="23">
        <f t="shared" si="368"/>
        <v>18220.180986746182</v>
      </c>
      <c r="P1487" s="42">
        <f t="shared" si="362"/>
        <v>21.26384018731304</v>
      </c>
      <c r="Q1487" s="25"/>
      <c r="R1487" s="41">
        <f t="shared" si="363"/>
        <v>24.875326969291883</v>
      </c>
      <c r="S1487" s="41"/>
      <c r="T1487" s="40">
        <f t="shared" si="364"/>
        <v>2.3932517058300275E-2</v>
      </c>
      <c r="U1487" s="15">
        <f t="shared" si="369"/>
        <v>0.96773502402725808</v>
      </c>
      <c r="V1487" s="15">
        <f t="shared" si="377"/>
        <v>23.584481756475945</v>
      </c>
      <c r="W1487" s="13">
        <f t="shared" si="370"/>
        <v>8.5740916893514596E-2</v>
      </c>
      <c r="X1487" s="13">
        <f t="shared" si="371"/>
        <v>4.7880387204005226E-2</v>
      </c>
      <c r="Y1487" s="13">
        <f t="shared" si="372"/>
        <v>3.786052968950937E-2</v>
      </c>
      <c r="AB1487" s="39"/>
      <c r="AC1487" s="39"/>
    </row>
    <row r="1488" spans="1:29">
      <c r="A1488" s="60">
        <v>1994.03</v>
      </c>
      <c r="B1488" s="61">
        <f t="shared" si="373"/>
        <v>1994</v>
      </c>
      <c r="C1488" s="61">
        <v>3</v>
      </c>
      <c r="D1488" s="59">
        <f t="shared" si="374"/>
        <v>34394</v>
      </c>
      <c r="E1488" s="26">
        <v>463.81</v>
      </c>
      <c r="F1488" s="24">
        <v>12.71</v>
      </c>
      <c r="G1488" s="26">
        <v>22.71</v>
      </c>
      <c r="H1488" s="26">
        <v>147.19999999999999</v>
      </c>
      <c r="I1488" s="24">
        <f t="shared" si="375"/>
        <v>1994.2083333332214</v>
      </c>
      <c r="J1488" s="15">
        <v>6.48</v>
      </c>
      <c r="K1488" s="24">
        <f t="shared" si="365"/>
        <v>990.82671603260883</v>
      </c>
      <c r="L1488" s="24">
        <f t="shared" si="366"/>
        <v>27.15208288043479</v>
      </c>
      <c r="M1488" s="23">
        <f t="shared" si="376"/>
        <v>376281.24128838384</v>
      </c>
      <c r="N1488" s="24">
        <f t="shared" si="367"/>
        <v>48.514854619565227</v>
      </c>
      <c r="O1488" s="23">
        <f t="shared" si="368"/>
        <v>18424.240507231836</v>
      </c>
      <c r="P1488" s="42">
        <f t="shared" si="362"/>
        <v>20.83337588946042</v>
      </c>
      <c r="Q1488" s="25"/>
      <c r="R1488" s="41">
        <f t="shared" si="363"/>
        <v>24.35994041810892</v>
      </c>
      <c r="S1488" s="41"/>
      <c r="T1488" s="40">
        <f t="shared" si="364"/>
        <v>1.9954678488364845E-2</v>
      </c>
      <c r="U1488" s="15">
        <f t="shared" si="369"/>
        <v>0.97038865435690924</v>
      </c>
      <c r="V1488" s="15">
        <f t="shared" si="377"/>
        <v>22.746003445159296</v>
      </c>
      <c r="W1488" s="13">
        <f t="shared" si="370"/>
        <v>8.5257985518339074E-2</v>
      </c>
      <c r="X1488" s="13">
        <f t="shared" si="371"/>
        <v>5.3500739833072242E-2</v>
      </c>
      <c r="Y1488" s="13">
        <f t="shared" si="372"/>
        <v>3.1757245685266833E-2</v>
      </c>
      <c r="AB1488" s="39"/>
      <c r="AC1488" s="39"/>
    </row>
    <row r="1489" spans="1:29">
      <c r="A1489" s="60">
        <v>1994.04</v>
      </c>
      <c r="B1489" s="61">
        <f t="shared" si="373"/>
        <v>1994</v>
      </c>
      <c r="C1489" s="61">
        <v>4</v>
      </c>
      <c r="D1489" s="59">
        <f t="shared" si="374"/>
        <v>34425</v>
      </c>
      <c r="E1489" s="26">
        <v>447.23</v>
      </c>
      <c r="F1489" s="24">
        <v>12.753299999999999</v>
      </c>
      <c r="G1489" s="26">
        <v>23.54</v>
      </c>
      <c r="H1489" s="26">
        <v>147.4</v>
      </c>
      <c r="I1489" s="24">
        <f t="shared" si="375"/>
        <v>1994.2916666665546</v>
      </c>
      <c r="J1489" s="15">
        <v>6.97</v>
      </c>
      <c r="K1489" s="24">
        <f t="shared" si="365"/>
        <v>954.11089416553602</v>
      </c>
      <c r="L1489" s="24">
        <f t="shared" si="366"/>
        <v>27.207616811397557</v>
      </c>
      <c r="M1489" s="23">
        <f t="shared" si="376"/>
        <v>363198.90122649708</v>
      </c>
      <c r="N1489" s="24">
        <f t="shared" si="367"/>
        <v>50.219731343283584</v>
      </c>
      <c r="O1489" s="23">
        <f t="shared" si="368"/>
        <v>19117.013918725803</v>
      </c>
      <c r="P1489" s="42">
        <f t="shared" si="362"/>
        <v>20.055250085063861</v>
      </c>
      <c r="Q1489" s="25"/>
      <c r="R1489" s="41">
        <f t="shared" si="363"/>
        <v>23.440099239459386</v>
      </c>
      <c r="S1489" s="41"/>
      <c r="T1489" s="40">
        <f t="shared" si="364"/>
        <v>1.655384927483701E-2</v>
      </c>
      <c r="U1489" s="15">
        <f t="shared" si="369"/>
        <v>0.99094149793811337</v>
      </c>
      <c r="V1489" s="15">
        <f t="shared" si="377"/>
        <v>22.042514606387069</v>
      </c>
      <c r="W1489" s="13">
        <f t="shared" si="370"/>
        <v>8.9808068518690165E-2</v>
      </c>
      <c r="X1489" s="13">
        <f t="shared" si="371"/>
        <v>5.232368303426016E-2</v>
      </c>
      <c r="Y1489" s="13">
        <f t="shared" si="372"/>
        <v>3.7484385484430005E-2</v>
      </c>
      <c r="AB1489" s="39"/>
      <c r="AC1489" s="39"/>
    </row>
    <row r="1490" spans="1:29">
      <c r="A1490" s="60">
        <v>1994.05</v>
      </c>
      <c r="B1490" s="61">
        <f t="shared" si="373"/>
        <v>1994</v>
      </c>
      <c r="C1490" s="61">
        <v>5</v>
      </c>
      <c r="D1490" s="59">
        <f t="shared" si="374"/>
        <v>34455</v>
      </c>
      <c r="E1490" s="26">
        <v>450.9</v>
      </c>
      <c r="F1490" s="24">
        <v>12.7967</v>
      </c>
      <c r="G1490" s="26">
        <v>24.37</v>
      </c>
      <c r="H1490" s="26">
        <v>147.5</v>
      </c>
      <c r="I1490" s="24">
        <f t="shared" si="375"/>
        <v>1994.3749999998879</v>
      </c>
      <c r="J1490" s="15">
        <v>7.18</v>
      </c>
      <c r="K1490" s="24">
        <f t="shared" si="365"/>
        <v>961.2882305084745</v>
      </c>
      <c r="L1490" s="24">
        <f t="shared" si="366"/>
        <v>27.281696827118644</v>
      </c>
      <c r="M1490" s="23">
        <f t="shared" si="376"/>
        <v>366796.51678713271</v>
      </c>
      <c r="N1490" s="24">
        <f t="shared" si="367"/>
        <v>51.955187796610183</v>
      </c>
      <c r="O1490" s="23">
        <f t="shared" si="368"/>
        <v>19824.420301846145</v>
      </c>
      <c r="P1490" s="42">
        <f t="shared" si="362"/>
        <v>20.196492421281462</v>
      </c>
      <c r="Q1490" s="25"/>
      <c r="R1490" s="41">
        <f t="shared" si="363"/>
        <v>23.593459579735001</v>
      </c>
      <c r="S1490" s="41"/>
      <c r="T1490" s="40">
        <f t="shared" si="364"/>
        <v>1.3874324550450644E-2</v>
      </c>
      <c r="U1490" s="15">
        <f t="shared" si="369"/>
        <v>1.0116668390942878</v>
      </c>
      <c r="V1490" s="15">
        <f t="shared" si="377"/>
        <v>21.828033735635355</v>
      </c>
      <c r="W1490" s="13">
        <f t="shared" si="370"/>
        <v>8.5278123057876742E-2</v>
      </c>
      <c r="X1490" s="13">
        <f t="shared" si="371"/>
        <v>5.0008874729805752E-2</v>
      </c>
      <c r="Y1490" s="13">
        <f t="shared" si="372"/>
        <v>3.526924832807099E-2</v>
      </c>
      <c r="AB1490" s="39"/>
      <c r="AC1490" s="39"/>
    </row>
    <row r="1491" spans="1:29">
      <c r="A1491" s="60">
        <v>1994.06</v>
      </c>
      <c r="B1491" s="61">
        <f t="shared" si="373"/>
        <v>1994</v>
      </c>
      <c r="C1491" s="61">
        <v>6</v>
      </c>
      <c r="D1491" s="59">
        <f t="shared" si="374"/>
        <v>34486</v>
      </c>
      <c r="E1491" s="26">
        <v>454.83</v>
      </c>
      <c r="F1491" s="24">
        <v>12.84</v>
      </c>
      <c r="G1491" s="26">
        <v>25.2</v>
      </c>
      <c r="H1491" s="26">
        <v>148</v>
      </c>
      <c r="I1491" s="24">
        <f t="shared" si="375"/>
        <v>1994.4583333332212</v>
      </c>
      <c r="J1491" s="15">
        <v>7.1</v>
      </c>
      <c r="K1491" s="24">
        <f t="shared" si="365"/>
        <v>966.39082297297318</v>
      </c>
      <c r="L1491" s="24">
        <f t="shared" si="366"/>
        <v>27.281529729729733</v>
      </c>
      <c r="M1491" s="23">
        <f t="shared" si="376"/>
        <v>369610.98029886087</v>
      </c>
      <c r="N1491" s="24">
        <f t="shared" si="367"/>
        <v>53.543189189189192</v>
      </c>
      <c r="O1491" s="23">
        <f t="shared" si="368"/>
        <v>20478.413261067417</v>
      </c>
      <c r="P1491" s="42">
        <f t="shared" si="362"/>
        <v>20.290763690670332</v>
      </c>
      <c r="Q1491" s="25"/>
      <c r="R1491" s="41">
        <f t="shared" si="363"/>
        <v>23.690087234431946</v>
      </c>
      <c r="S1491" s="41"/>
      <c r="T1491" s="40">
        <f t="shared" si="364"/>
        <v>1.4494740216395248E-2</v>
      </c>
      <c r="U1491" s="15">
        <f t="shared" si="369"/>
        <v>0.99183211848935038</v>
      </c>
      <c r="V1491" s="15">
        <f t="shared" si="377"/>
        <v>22.008094183875812</v>
      </c>
      <c r="W1491" s="13">
        <f t="shared" si="370"/>
        <v>8.7165820727450605E-2</v>
      </c>
      <c r="X1491" s="13">
        <f t="shared" si="371"/>
        <v>4.9143494253137465E-2</v>
      </c>
      <c r="Y1491" s="13">
        <f t="shared" si="372"/>
        <v>3.8022326474313139E-2</v>
      </c>
      <c r="AB1491" s="39"/>
      <c r="AC1491" s="39"/>
    </row>
    <row r="1492" spans="1:29">
      <c r="A1492" s="60">
        <v>1994.07</v>
      </c>
      <c r="B1492" s="61">
        <f t="shared" si="373"/>
        <v>1994</v>
      </c>
      <c r="C1492" s="61">
        <v>7</v>
      </c>
      <c r="D1492" s="59">
        <f t="shared" si="374"/>
        <v>34516</v>
      </c>
      <c r="E1492" s="26">
        <v>451.4</v>
      </c>
      <c r="F1492" s="24">
        <v>12.87</v>
      </c>
      <c r="G1492" s="26">
        <v>25.91</v>
      </c>
      <c r="H1492" s="26">
        <v>148.4</v>
      </c>
      <c r="I1492" s="24">
        <f t="shared" si="375"/>
        <v>1994.5416666665544</v>
      </c>
      <c r="J1492" s="15">
        <v>7.3</v>
      </c>
      <c r="K1492" s="24">
        <f t="shared" si="365"/>
        <v>956.51781671159029</v>
      </c>
      <c r="L1492" s="24">
        <f t="shared" si="366"/>
        <v>27.271564690026956</v>
      </c>
      <c r="M1492" s="23">
        <f t="shared" si="376"/>
        <v>366704.10007051734</v>
      </c>
      <c r="N1492" s="24">
        <f t="shared" si="367"/>
        <v>54.903359838274937</v>
      </c>
      <c r="O1492" s="23">
        <f t="shared" si="368"/>
        <v>21048.522890622742</v>
      </c>
      <c r="P1492" s="42">
        <f t="shared" si="362"/>
        <v>20.067951816142163</v>
      </c>
      <c r="Q1492" s="25"/>
      <c r="R1492" s="41">
        <f t="shared" si="363"/>
        <v>23.415889076109885</v>
      </c>
      <c r="S1492" s="41"/>
      <c r="T1492" s="40">
        <f t="shared" si="364"/>
        <v>1.2922687944643248E-2</v>
      </c>
      <c r="U1492" s="15">
        <f t="shared" si="369"/>
        <v>1.0103198282151835</v>
      </c>
      <c r="V1492" s="15">
        <f t="shared" si="377"/>
        <v>21.769498196694009</v>
      </c>
      <c r="W1492" s="13">
        <f t="shared" si="370"/>
        <v>8.5737172821608088E-2</v>
      </c>
      <c r="X1492" s="13">
        <f t="shared" si="371"/>
        <v>5.2774661185686522E-2</v>
      </c>
      <c r="Y1492" s="13">
        <f t="shared" si="372"/>
        <v>3.2962511635921565E-2</v>
      </c>
      <c r="AB1492" s="39"/>
      <c r="AC1492" s="39"/>
    </row>
    <row r="1493" spans="1:29">
      <c r="A1493" s="60">
        <v>1994.08</v>
      </c>
      <c r="B1493" s="61">
        <f t="shared" si="373"/>
        <v>1994</v>
      </c>
      <c r="C1493" s="61">
        <v>8</v>
      </c>
      <c r="D1493" s="59">
        <f t="shared" si="374"/>
        <v>34547</v>
      </c>
      <c r="E1493" s="26">
        <v>464.24</v>
      </c>
      <c r="F1493" s="24">
        <v>12.9</v>
      </c>
      <c r="G1493" s="26">
        <v>26.62</v>
      </c>
      <c r="H1493" s="26">
        <v>149</v>
      </c>
      <c r="I1493" s="24">
        <f t="shared" si="375"/>
        <v>1994.6249999998877</v>
      </c>
      <c r="J1493" s="15">
        <v>7.24</v>
      </c>
      <c r="K1493" s="24">
        <f t="shared" si="365"/>
        <v>979.76449932885919</v>
      </c>
      <c r="L1493" s="24">
        <f t="shared" si="366"/>
        <v>27.225060402684569</v>
      </c>
      <c r="M1493" s="23">
        <f t="shared" si="376"/>
        <v>376486.0564943073</v>
      </c>
      <c r="N1493" s="24">
        <f t="shared" si="367"/>
        <v>56.180706040268468</v>
      </c>
      <c r="O1493" s="23">
        <f t="shared" si="368"/>
        <v>21588.098448816261</v>
      </c>
      <c r="P1493" s="42">
        <f t="shared" si="362"/>
        <v>20.535549404755656</v>
      </c>
      <c r="Q1493" s="25"/>
      <c r="R1493" s="41">
        <f t="shared" si="363"/>
        <v>23.945020932611566</v>
      </c>
      <c r="S1493" s="41"/>
      <c r="T1493" s="40">
        <f t="shared" si="364"/>
        <v>1.2408744966443147E-2</v>
      </c>
      <c r="U1493" s="15">
        <f t="shared" si="369"/>
        <v>0.99064841438498441</v>
      </c>
      <c r="V1493" s="15">
        <f t="shared" si="377"/>
        <v>21.905588608568678</v>
      </c>
      <c r="W1493" s="13">
        <f t="shared" si="370"/>
        <v>8.1315070024978064E-2</v>
      </c>
      <c r="X1493" s="13">
        <f t="shared" si="371"/>
        <v>5.4303842134975744E-2</v>
      </c>
      <c r="Y1493" s="13">
        <f t="shared" si="372"/>
        <v>2.7011227890002321E-2</v>
      </c>
      <c r="AB1493" s="39"/>
      <c r="AC1493" s="39"/>
    </row>
    <row r="1494" spans="1:29">
      <c r="A1494" s="60">
        <v>1994.09</v>
      </c>
      <c r="B1494" s="61">
        <f t="shared" si="373"/>
        <v>1994</v>
      </c>
      <c r="C1494" s="61">
        <v>9</v>
      </c>
      <c r="D1494" s="59">
        <f t="shared" si="374"/>
        <v>34578</v>
      </c>
      <c r="E1494" s="26">
        <v>466.96</v>
      </c>
      <c r="F1494" s="24">
        <v>12.92</v>
      </c>
      <c r="G1494" s="26">
        <v>27.33</v>
      </c>
      <c r="H1494" s="26">
        <v>149.4</v>
      </c>
      <c r="I1494" s="24">
        <f t="shared" si="375"/>
        <v>1994.7083333332209</v>
      </c>
      <c r="J1494" s="15">
        <v>7.46</v>
      </c>
      <c r="K1494" s="24">
        <f t="shared" si="365"/>
        <v>982.86640963855427</v>
      </c>
      <c r="L1494" s="24">
        <f t="shared" si="366"/>
        <v>27.194265060240966</v>
      </c>
      <c r="M1494" s="23">
        <f t="shared" si="376"/>
        <v>378548.81182901247</v>
      </c>
      <c r="N1494" s="24">
        <f t="shared" si="367"/>
        <v>57.524710843373498</v>
      </c>
      <c r="O1494" s="23">
        <f t="shared" si="368"/>
        <v>22155.51444938948</v>
      </c>
      <c r="P1494" s="42">
        <f t="shared" si="362"/>
        <v>20.576450100818878</v>
      </c>
      <c r="Q1494" s="25"/>
      <c r="R1494" s="41">
        <f t="shared" si="363"/>
        <v>23.975369102753429</v>
      </c>
      <c r="S1494" s="41"/>
      <c r="T1494" s="40">
        <f t="shared" si="364"/>
        <v>9.8951853180564223E-3</v>
      </c>
      <c r="U1494" s="15">
        <f t="shared" si="369"/>
        <v>0.98687330677053553</v>
      </c>
      <c r="V1494" s="15">
        <f t="shared" si="377"/>
        <v>21.642635586117823</v>
      </c>
      <c r="W1494" s="13">
        <f t="shared" si="370"/>
        <v>8.3467666640532734E-2</v>
      </c>
      <c r="X1494" s="13">
        <f t="shared" si="371"/>
        <v>5.7006347749036346E-2</v>
      </c>
      <c r="Y1494" s="13">
        <f t="shared" si="372"/>
        <v>2.6461318891496388E-2</v>
      </c>
      <c r="AB1494" s="39"/>
      <c r="AC1494" s="39"/>
    </row>
    <row r="1495" spans="1:29">
      <c r="A1495" s="60">
        <v>1994.1</v>
      </c>
      <c r="B1495" s="61">
        <f t="shared" si="373"/>
        <v>1994</v>
      </c>
      <c r="C1495" s="61">
        <v>10</v>
      </c>
      <c r="D1495" s="59">
        <f t="shared" si="374"/>
        <v>34608</v>
      </c>
      <c r="E1495" s="26">
        <v>463.81</v>
      </c>
      <c r="F1495" s="24">
        <v>13.013299999999999</v>
      </c>
      <c r="G1495" s="26">
        <v>28.42</v>
      </c>
      <c r="H1495" s="26">
        <v>149.5</v>
      </c>
      <c r="I1495" s="24">
        <f t="shared" si="375"/>
        <v>1994.7916666665542</v>
      </c>
      <c r="J1495" s="15">
        <v>7.74</v>
      </c>
      <c r="K1495" s="24">
        <f t="shared" si="365"/>
        <v>975.58322809364552</v>
      </c>
      <c r="L1495" s="24">
        <f t="shared" si="366"/>
        <v>27.372323197324416</v>
      </c>
      <c r="M1495" s="23">
        <f t="shared" si="376"/>
        <v>376622.24310480751</v>
      </c>
      <c r="N1495" s="24">
        <f t="shared" si="367"/>
        <v>59.778951170568575</v>
      </c>
      <c r="O1495" s="23">
        <f t="shared" si="368"/>
        <v>23077.56225402348</v>
      </c>
      <c r="P1495" s="42">
        <f t="shared" si="362"/>
        <v>20.395759282410264</v>
      </c>
      <c r="Q1495" s="25"/>
      <c r="R1495" s="41">
        <f t="shared" si="363"/>
        <v>23.747831033857761</v>
      </c>
      <c r="S1495" s="41"/>
      <c r="T1495" s="40">
        <f t="shared" si="364"/>
        <v>7.2995277900826799E-3</v>
      </c>
      <c r="U1495" s="15">
        <f t="shared" si="369"/>
        <v>0.99139596332361246</v>
      </c>
      <c r="V1495" s="15">
        <f t="shared" si="377"/>
        <v>21.344252699708385</v>
      </c>
      <c r="W1495" s="13">
        <f t="shared" si="370"/>
        <v>8.3563299276743441E-2</v>
      </c>
      <c r="X1495" s="13">
        <f t="shared" si="371"/>
        <v>5.8539710698669367E-2</v>
      </c>
      <c r="Y1495" s="13">
        <f t="shared" si="372"/>
        <v>2.5023588578074074E-2</v>
      </c>
      <c r="AB1495" s="39"/>
      <c r="AC1495" s="39"/>
    </row>
    <row r="1496" spans="1:29">
      <c r="A1496" s="60">
        <v>1994.11</v>
      </c>
      <c r="B1496" s="61">
        <f t="shared" si="373"/>
        <v>1994</v>
      </c>
      <c r="C1496" s="61">
        <v>11</v>
      </c>
      <c r="D1496" s="59">
        <f t="shared" si="374"/>
        <v>34639</v>
      </c>
      <c r="E1496" s="26">
        <v>461.01</v>
      </c>
      <c r="F1496" s="24">
        <v>13.0967</v>
      </c>
      <c r="G1496" s="26">
        <v>29.51</v>
      </c>
      <c r="H1496" s="26">
        <v>149.69999999999999</v>
      </c>
      <c r="I1496" s="24">
        <f t="shared" si="375"/>
        <v>1994.8749999998875</v>
      </c>
      <c r="J1496" s="15">
        <v>7.96</v>
      </c>
      <c r="K1496" s="24">
        <f t="shared" si="365"/>
        <v>968.39816032064152</v>
      </c>
      <c r="L1496" s="24">
        <f t="shared" si="366"/>
        <v>27.510943767535078</v>
      </c>
      <c r="M1496" s="23">
        <f t="shared" si="376"/>
        <v>374733.50601315912</v>
      </c>
      <c r="N1496" s="24">
        <f t="shared" si="367"/>
        <v>61.988741482965942</v>
      </c>
      <c r="O1496" s="23">
        <f t="shared" si="368"/>
        <v>23987.301278602037</v>
      </c>
      <c r="P1496" s="42">
        <f t="shared" si="362"/>
        <v>20.209473020394064</v>
      </c>
      <c r="Q1496" s="25"/>
      <c r="R1496" s="41">
        <f t="shared" si="363"/>
        <v>23.513754336451782</v>
      </c>
      <c r="S1496" s="41"/>
      <c r="T1496" s="40">
        <f t="shared" si="364"/>
        <v>5.6899409769840883E-3</v>
      </c>
      <c r="U1496" s="15">
        <f t="shared" si="369"/>
        <v>1.0169643925831136</v>
      </c>
      <c r="V1496" s="15">
        <f t="shared" si="377"/>
        <v>21.132335283995836</v>
      </c>
      <c r="W1496" s="13">
        <f t="shared" si="370"/>
        <v>8.9119377079032391E-2</v>
      </c>
      <c r="X1496" s="13">
        <f t="shared" si="371"/>
        <v>5.9129573012722814E-2</v>
      </c>
      <c r="Y1496" s="13">
        <f t="shared" si="372"/>
        <v>2.9989804066309578E-2</v>
      </c>
      <c r="AB1496" s="39"/>
      <c r="AC1496" s="39"/>
    </row>
    <row r="1497" spans="1:29">
      <c r="A1497" s="60">
        <v>1994.12</v>
      </c>
      <c r="B1497" s="61">
        <f t="shared" si="373"/>
        <v>1994</v>
      </c>
      <c r="C1497" s="61">
        <v>12</v>
      </c>
      <c r="D1497" s="59">
        <f t="shared" si="374"/>
        <v>34669</v>
      </c>
      <c r="E1497" s="26">
        <v>455.19</v>
      </c>
      <c r="F1497" s="24">
        <v>13.17</v>
      </c>
      <c r="G1497" s="26">
        <v>30.6</v>
      </c>
      <c r="H1497" s="26">
        <v>149.69999999999999</v>
      </c>
      <c r="I1497" s="24">
        <f t="shared" si="375"/>
        <v>1994.9583333332207</v>
      </c>
      <c r="J1497" s="15">
        <v>7.81</v>
      </c>
      <c r="K1497" s="24">
        <f t="shared" si="365"/>
        <v>956.17266132264547</v>
      </c>
      <c r="L1497" s="24">
        <f t="shared" si="366"/>
        <v>27.66491783567135</v>
      </c>
      <c r="M1497" s="23">
        <f t="shared" si="376"/>
        <v>370894.80624060071</v>
      </c>
      <c r="N1497" s="24">
        <f t="shared" si="367"/>
        <v>64.278396793587191</v>
      </c>
      <c r="O1497" s="23">
        <f t="shared" si="368"/>
        <v>24933.282960878714</v>
      </c>
      <c r="P1497" s="42">
        <f t="shared" si="362"/>
        <v>19.911484108090342</v>
      </c>
      <c r="Q1497" s="25"/>
      <c r="R1497" s="41">
        <f t="shared" si="363"/>
        <v>23.150110785223813</v>
      </c>
      <c r="S1497" s="41"/>
      <c r="T1497" s="40">
        <f t="shared" si="364"/>
        <v>7.9304689773230588E-3</v>
      </c>
      <c r="U1497" s="15">
        <f t="shared" si="369"/>
        <v>1.0085772379629767</v>
      </c>
      <c r="V1497" s="15">
        <f t="shared" si="377"/>
        <v>21.490832515951524</v>
      </c>
      <c r="W1497" s="13">
        <f t="shared" si="370"/>
        <v>9.3581239201921518E-2</v>
      </c>
      <c r="X1497" s="13">
        <f t="shared" si="371"/>
        <v>5.7764808949848812E-2</v>
      </c>
      <c r="Y1497" s="13">
        <f t="shared" si="372"/>
        <v>3.5816430252072706E-2</v>
      </c>
      <c r="AB1497" s="39"/>
      <c r="AC1497" s="39"/>
    </row>
    <row r="1498" spans="1:29">
      <c r="A1498" s="60">
        <v>1995.01</v>
      </c>
      <c r="B1498" s="61">
        <f t="shared" si="373"/>
        <v>1995</v>
      </c>
      <c r="C1498" s="61">
        <v>1</v>
      </c>
      <c r="D1498" s="59">
        <f t="shared" si="374"/>
        <v>34700</v>
      </c>
      <c r="E1498" s="26">
        <v>465.25</v>
      </c>
      <c r="F1498" s="24">
        <v>13.18</v>
      </c>
      <c r="G1498" s="26">
        <v>31.25</v>
      </c>
      <c r="H1498" s="26">
        <v>150.30000000000001</v>
      </c>
      <c r="I1498" s="24">
        <f t="shared" si="375"/>
        <v>1995.041666666554</v>
      </c>
      <c r="J1498" s="15">
        <v>7.78</v>
      </c>
      <c r="K1498" s="24">
        <f t="shared" si="365"/>
        <v>973.40329341317363</v>
      </c>
      <c r="L1498" s="24">
        <f t="shared" si="366"/>
        <v>27.575401197604791</v>
      </c>
      <c r="M1498" s="23">
        <f t="shared" si="376"/>
        <v>378469.84995458479</v>
      </c>
      <c r="N1498" s="24">
        <f t="shared" si="367"/>
        <v>65.381736526946113</v>
      </c>
      <c r="O1498" s="23">
        <f t="shared" si="368"/>
        <v>25421.134467664215</v>
      </c>
      <c r="P1498" s="42">
        <f t="shared" si="362"/>
        <v>20.219119422457307</v>
      </c>
      <c r="Q1498" s="25"/>
      <c r="R1498" s="41">
        <f t="shared" si="363"/>
        <v>23.488372636558655</v>
      </c>
      <c r="S1498" s="41"/>
      <c r="T1498" s="40">
        <f t="shared" si="364"/>
        <v>7.6841322003244963E-3</v>
      </c>
      <c r="U1498" s="15">
        <f t="shared" si="369"/>
        <v>1.0281526145343234</v>
      </c>
      <c r="V1498" s="15">
        <f t="shared" si="377"/>
        <v>21.588636897667055</v>
      </c>
      <c r="W1498" s="13">
        <f t="shared" si="370"/>
        <v>8.9664153638161048E-2</v>
      </c>
      <c r="X1498" s="13">
        <f t="shared" si="371"/>
        <v>5.751990297624876E-2</v>
      </c>
      <c r="Y1498" s="13">
        <f t="shared" si="372"/>
        <v>3.2144250661912288E-2</v>
      </c>
      <c r="AB1498" s="39"/>
      <c r="AC1498" s="39"/>
    </row>
    <row r="1499" spans="1:29">
      <c r="A1499" s="60">
        <v>1995.02</v>
      </c>
      <c r="B1499" s="61">
        <f t="shared" si="373"/>
        <v>1995</v>
      </c>
      <c r="C1499" s="61">
        <v>2</v>
      </c>
      <c r="D1499" s="59">
        <f t="shared" si="374"/>
        <v>34731</v>
      </c>
      <c r="E1499" s="26">
        <v>481.92</v>
      </c>
      <c r="F1499" s="24">
        <v>13.18</v>
      </c>
      <c r="G1499" s="26">
        <v>31.9</v>
      </c>
      <c r="H1499" s="26">
        <v>150.9</v>
      </c>
      <c r="I1499" s="24">
        <f t="shared" si="375"/>
        <v>1995.1249999998872</v>
      </c>
      <c r="J1499" s="15">
        <v>7.47</v>
      </c>
      <c r="K1499" s="24">
        <f t="shared" si="365"/>
        <v>1004.2714592445329</v>
      </c>
      <c r="L1499" s="24">
        <f t="shared" si="366"/>
        <v>27.465757455268388</v>
      </c>
      <c r="M1499" s="23">
        <f t="shared" si="376"/>
        <v>391361.64612382505</v>
      </c>
      <c r="N1499" s="24">
        <f t="shared" si="367"/>
        <v>66.47630218687874</v>
      </c>
      <c r="O1499" s="23">
        <f t="shared" si="368"/>
        <v>25905.620250975306</v>
      </c>
      <c r="P1499" s="42">
        <f t="shared" si="362"/>
        <v>20.80257176433269</v>
      </c>
      <c r="Q1499" s="25"/>
      <c r="R1499" s="41">
        <f t="shared" si="363"/>
        <v>24.144282243906414</v>
      </c>
      <c r="S1499" s="41"/>
      <c r="T1499" s="40">
        <f t="shared" si="364"/>
        <v>9.3198886486230634E-3</v>
      </c>
      <c r="U1499" s="15">
        <f t="shared" si="369"/>
        <v>1.0253227230664379</v>
      </c>
      <c r="V1499" s="15">
        <f t="shared" si="377"/>
        <v>22.108157353389348</v>
      </c>
      <c r="W1499" s="13">
        <f t="shared" si="370"/>
        <v>8.7208998858727238E-2</v>
      </c>
      <c r="X1499" s="13">
        <f t="shared" si="371"/>
        <v>5.5197207419650729E-2</v>
      </c>
      <c r="Y1499" s="13">
        <f t="shared" si="372"/>
        <v>3.2011791439076509E-2</v>
      </c>
      <c r="AB1499" s="39"/>
      <c r="AC1499" s="39"/>
    </row>
    <row r="1500" spans="1:29">
      <c r="A1500" s="60">
        <v>1995.03</v>
      </c>
      <c r="B1500" s="61">
        <f t="shared" si="373"/>
        <v>1995</v>
      </c>
      <c r="C1500" s="61">
        <v>3</v>
      </c>
      <c r="D1500" s="59">
        <f t="shared" si="374"/>
        <v>34759</v>
      </c>
      <c r="E1500" s="26">
        <v>493.15</v>
      </c>
      <c r="F1500" s="24">
        <v>13.17</v>
      </c>
      <c r="G1500" s="26">
        <v>32.549999999999997</v>
      </c>
      <c r="H1500" s="26">
        <v>151.4</v>
      </c>
      <c r="I1500" s="24">
        <f t="shared" si="375"/>
        <v>1995.2083333332205</v>
      </c>
      <c r="J1500" s="15">
        <v>7.2</v>
      </c>
      <c r="K1500" s="24">
        <f t="shared" si="365"/>
        <v>1024.279715984148</v>
      </c>
      <c r="L1500" s="24">
        <f t="shared" si="366"/>
        <v>27.354281373844124</v>
      </c>
      <c r="M1500" s="23">
        <f t="shared" si="376"/>
        <v>400047.12878123549</v>
      </c>
      <c r="N1500" s="24">
        <f t="shared" si="367"/>
        <v>67.606822985468952</v>
      </c>
      <c r="O1500" s="23">
        <f t="shared" si="368"/>
        <v>26404.814035950956</v>
      </c>
      <c r="P1500" s="42">
        <f t="shared" si="362"/>
        <v>21.152737302036996</v>
      </c>
      <c r="Q1500" s="25"/>
      <c r="R1500" s="41">
        <f t="shared" si="363"/>
        <v>24.527320822094747</v>
      </c>
      <c r="S1500" s="41"/>
      <c r="T1500" s="40">
        <f t="shared" si="364"/>
        <v>1.1176616601861769E-2</v>
      </c>
      <c r="U1500" s="15">
        <f t="shared" si="369"/>
        <v>1.0159636566781896</v>
      </c>
      <c r="V1500" s="15">
        <f t="shared" si="377"/>
        <v>22.59313481785582</v>
      </c>
      <c r="W1500" s="13">
        <f t="shared" si="370"/>
        <v>8.3705001216803909E-2</v>
      </c>
      <c r="X1500" s="13">
        <f t="shared" si="371"/>
        <v>4.9657281417052834E-2</v>
      </c>
      <c r="Y1500" s="13">
        <f t="shared" si="372"/>
        <v>3.4047719799751075E-2</v>
      </c>
      <c r="AB1500" s="39"/>
      <c r="AC1500" s="39"/>
    </row>
    <row r="1501" spans="1:29">
      <c r="A1501" s="60">
        <v>1995.04</v>
      </c>
      <c r="B1501" s="61">
        <f t="shared" si="373"/>
        <v>1995</v>
      </c>
      <c r="C1501" s="61">
        <v>4</v>
      </c>
      <c r="D1501" s="59">
        <f t="shared" si="374"/>
        <v>34790</v>
      </c>
      <c r="E1501" s="26">
        <v>507.91</v>
      </c>
      <c r="F1501" s="24">
        <v>13.2433</v>
      </c>
      <c r="G1501" s="26">
        <v>33.176699999999997</v>
      </c>
      <c r="H1501" s="26">
        <v>151.9</v>
      </c>
      <c r="I1501" s="24">
        <f t="shared" si="375"/>
        <v>1995.2916666665537</v>
      </c>
      <c r="J1501" s="15">
        <v>7.06</v>
      </c>
      <c r="K1501" s="24">
        <f t="shared" si="365"/>
        <v>1051.4639802501647</v>
      </c>
      <c r="L1501" s="24">
        <f t="shared" si="366"/>
        <v>27.415984976958526</v>
      </c>
      <c r="M1501" s="23">
        <f t="shared" si="376"/>
        <v>411556.64178151824</v>
      </c>
      <c r="N1501" s="24">
        <f t="shared" si="367"/>
        <v>68.681666109282418</v>
      </c>
      <c r="O1501" s="23">
        <f t="shared" si="368"/>
        <v>26882.895074703971</v>
      </c>
      <c r="P1501" s="42">
        <f t="shared" si="362"/>
        <v>21.642739261879662</v>
      </c>
      <c r="Q1501" s="25"/>
      <c r="R1501" s="41">
        <f t="shared" si="363"/>
        <v>25.070444808546675</v>
      </c>
      <c r="S1501" s="41"/>
      <c r="T1501" s="40">
        <f t="shared" si="364"/>
        <v>1.1362181625356522E-2</v>
      </c>
      <c r="U1501" s="15">
        <f t="shared" si="369"/>
        <v>1.0370731500299206</v>
      </c>
      <c r="V1501" s="15">
        <f t="shared" si="377"/>
        <v>22.878248223945615</v>
      </c>
      <c r="W1501" s="13">
        <f t="shared" si="370"/>
        <v>7.7283159829842241E-2</v>
      </c>
      <c r="X1501" s="13">
        <f t="shared" si="371"/>
        <v>4.9368146274700875E-2</v>
      </c>
      <c r="Y1501" s="13">
        <f t="shared" si="372"/>
        <v>2.7915013555141366E-2</v>
      </c>
      <c r="AB1501" s="39"/>
      <c r="AC1501" s="39"/>
    </row>
    <row r="1502" spans="1:29">
      <c r="A1502" s="60">
        <v>1995.05</v>
      </c>
      <c r="B1502" s="61">
        <f t="shared" si="373"/>
        <v>1995</v>
      </c>
      <c r="C1502" s="61">
        <v>5</v>
      </c>
      <c r="D1502" s="59">
        <f t="shared" si="374"/>
        <v>34820</v>
      </c>
      <c r="E1502" s="26">
        <v>523.80999999999995</v>
      </c>
      <c r="F1502" s="24">
        <v>13.306699999999999</v>
      </c>
      <c r="G1502" s="26">
        <v>33.8033</v>
      </c>
      <c r="H1502" s="26">
        <v>152.19999999999999</v>
      </c>
      <c r="I1502" s="24">
        <f t="shared" si="375"/>
        <v>1995.374999999887</v>
      </c>
      <c r="J1502" s="15">
        <v>6.63</v>
      </c>
      <c r="K1502" s="24">
        <f t="shared" si="365"/>
        <v>1082.2423955321947</v>
      </c>
      <c r="L1502" s="24">
        <f t="shared" si="366"/>
        <v>27.492936149802894</v>
      </c>
      <c r="M1502" s="23">
        <f t="shared" si="376"/>
        <v>424500.47044454893</v>
      </c>
      <c r="N1502" s="24">
        <f t="shared" si="367"/>
        <v>69.840904848883056</v>
      </c>
      <c r="O1502" s="23">
        <f t="shared" si="368"/>
        <v>27394.507078097442</v>
      </c>
      <c r="P1502" s="42">
        <f t="shared" si="362"/>
        <v>22.195426698019965</v>
      </c>
      <c r="Q1502" s="25"/>
      <c r="R1502" s="41">
        <f t="shared" si="363"/>
        <v>25.684217711127936</v>
      </c>
      <c r="S1502" s="41"/>
      <c r="T1502" s="40">
        <f t="shared" si="364"/>
        <v>1.4329172732935422E-2</v>
      </c>
      <c r="U1502" s="15">
        <f t="shared" si="369"/>
        <v>1.0395819290594353</v>
      </c>
      <c r="V1502" s="15">
        <f t="shared" si="377"/>
        <v>23.679650033681522</v>
      </c>
      <c r="W1502" s="13">
        <f t="shared" si="370"/>
        <v>7.5490821436598354E-2</v>
      </c>
      <c r="X1502" s="13">
        <f t="shared" si="371"/>
        <v>4.792778951194876E-2</v>
      </c>
      <c r="Y1502" s="13">
        <f t="shared" si="372"/>
        <v>2.7563031924649595E-2</v>
      </c>
      <c r="AB1502" s="39"/>
      <c r="AC1502" s="39"/>
    </row>
    <row r="1503" spans="1:29">
      <c r="A1503" s="60">
        <v>1995.06</v>
      </c>
      <c r="B1503" s="61">
        <f t="shared" si="373"/>
        <v>1995</v>
      </c>
      <c r="C1503" s="61">
        <v>6</v>
      </c>
      <c r="D1503" s="59">
        <f t="shared" si="374"/>
        <v>34851</v>
      </c>
      <c r="E1503" s="26">
        <v>539.35</v>
      </c>
      <c r="F1503" s="24">
        <v>13.36</v>
      </c>
      <c r="G1503" s="26">
        <v>34.43</v>
      </c>
      <c r="H1503" s="26">
        <v>152.5</v>
      </c>
      <c r="I1503" s="24">
        <f t="shared" si="375"/>
        <v>1995.4583333332203</v>
      </c>
      <c r="J1503" s="15">
        <v>6.17</v>
      </c>
      <c r="K1503" s="24">
        <f t="shared" si="365"/>
        <v>1112.1573836065575</v>
      </c>
      <c r="L1503" s="24">
        <f t="shared" si="366"/>
        <v>27.548758032786889</v>
      </c>
      <c r="M1503" s="23">
        <f t="shared" si="376"/>
        <v>437134.85342823307</v>
      </c>
      <c r="N1503" s="24">
        <f t="shared" si="367"/>
        <v>70.995788852459029</v>
      </c>
      <c r="O1503" s="23">
        <f t="shared" si="368"/>
        <v>27904.983783320789</v>
      </c>
      <c r="P1503" s="42">
        <f t="shared" si="362"/>
        <v>22.718356759520621</v>
      </c>
      <c r="Q1503" s="25"/>
      <c r="R1503" s="41">
        <f t="shared" si="363"/>
        <v>26.261521783971112</v>
      </c>
      <c r="S1503" s="41"/>
      <c r="T1503" s="40">
        <f t="shared" si="364"/>
        <v>1.7806905868943373E-2</v>
      </c>
      <c r="U1503" s="15">
        <f t="shared" si="369"/>
        <v>0.99703757516656621</v>
      </c>
      <c r="V1503" s="15">
        <f t="shared" si="377"/>
        <v>24.568509501608332</v>
      </c>
      <c r="W1503" s="13">
        <f t="shared" si="370"/>
        <v>7.460346255810002E-2</v>
      </c>
      <c r="X1503" s="13">
        <f t="shared" si="371"/>
        <v>4.5564377019249314E-2</v>
      </c>
      <c r="Y1503" s="13">
        <f t="shared" si="372"/>
        <v>2.9039085538850706E-2</v>
      </c>
      <c r="AB1503" s="39"/>
      <c r="AC1503" s="39"/>
    </row>
    <row r="1504" spans="1:29">
      <c r="A1504" s="60">
        <v>1995.07</v>
      </c>
      <c r="B1504" s="61">
        <f t="shared" si="373"/>
        <v>1995</v>
      </c>
      <c r="C1504" s="61">
        <v>7</v>
      </c>
      <c r="D1504" s="59">
        <f t="shared" si="374"/>
        <v>34881</v>
      </c>
      <c r="E1504" s="26">
        <v>557.37</v>
      </c>
      <c r="F1504" s="24">
        <v>13.44</v>
      </c>
      <c r="G1504" s="26">
        <v>34.68</v>
      </c>
      <c r="H1504" s="26">
        <v>152.5</v>
      </c>
      <c r="I1504" s="24">
        <f t="shared" si="375"/>
        <v>1995.5416666665535</v>
      </c>
      <c r="J1504" s="15">
        <v>6.28</v>
      </c>
      <c r="K1504" s="24">
        <f t="shared" si="365"/>
        <v>1149.3152144262297</v>
      </c>
      <c r="L1504" s="24">
        <f t="shared" si="366"/>
        <v>27.713720655737706</v>
      </c>
      <c r="M1504" s="23">
        <f t="shared" si="376"/>
        <v>452647.52811928041</v>
      </c>
      <c r="N1504" s="24">
        <f t="shared" si="367"/>
        <v>71.511297049180342</v>
      </c>
      <c r="O1504" s="23">
        <f t="shared" si="368"/>
        <v>28164.085392426299</v>
      </c>
      <c r="P1504" s="42">
        <f t="shared" si="362"/>
        <v>23.37641269151214</v>
      </c>
      <c r="Q1504" s="25"/>
      <c r="R1504" s="41">
        <f t="shared" si="363"/>
        <v>26.992759359536354</v>
      </c>
      <c r="S1504" s="41"/>
      <c r="T1504" s="40">
        <f t="shared" si="364"/>
        <v>1.527552741772966E-2</v>
      </c>
      <c r="U1504" s="15">
        <f t="shared" si="369"/>
        <v>0.98990604708569518</v>
      </c>
      <c r="V1504" s="15">
        <f t="shared" si="377"/>
        <v>24.495727138940314</v>
      </c>
      <c r="W1504" s="13">
        <f t="shared" si="370"/>
        <v>7.2289126458986441E-2</v>
      </c>
      <c r="X1504" s="13">
        <f t="shared" si="371"/>
        <v>4.4208894671601051E-2</v>
      </c>
      <c r="Y1504" s="13">
        <f t="shared" si="372"/>
        <v>2.808023178738539E-2</v>
      </c>
      <c r="AB1504" s="39"/>
      <c r="AC1504" s="39"/>
    </row>
    <row r="1505" spans="1:29">
      <c r="A1505" s="60">
        <v>1995.08</v>
      </c>
      <c r="B1505" s="61">
        <f t="shared" si="373"/>
        <v>1995</v>
      </c>
      <c r="C1505" s="61">
        <v>8</v>
      </c>
      <c r="D1505" s="59">
        <f t="shared" si="374"/>
        <v>34912</v>
      </c>
      <c r="E1505" s="26">
        <v>559.11</v>
      </c>
      <c r="F1505" s="24">
        <v>13.51</v>
      </c>
      <c r="G1505" s="26">
        <v>34.93</v>
      </c>
      <c r="H1505" s="26">
        <v>152.9</v>
      </c>
      <c r="I1505" s="24">
        <f t="shared" si="375"/>
        <v>1995.6249999998868</v>
      </c>
      <c r="J1505" s="15">
        <v>6.49</v>
      </c>
      <c r="K1505" s="24">
        <f t="shared" si="365"/>
        <v>1149.8870542838458</v>
      </c>
      <c r="L1505" s="24">
        <f t="shared" si="366"/>
        <v>27.785183780248531</v>
      </c>
      <c r="M1505" s="23">
        <f t="shared" si="376"/>
        <v>453784.65433553921</v>
      </c>
      <c r="N1505" s="24">
        <f t="shared" si="367"/>
        <v>71.838376716808369</v>
      </c>
      <c r="O1505" s="23">
        <f t="shared" si="368"/>
        <v>28349.873863712655</v>
      </c>
      <c r="P1505" s="42">
        <f t="shared" si="362"/>
        <v>23.284070256230546</v>
      </c>
      <c r="Q1505" s="25"/>
      <c r="R1505" s="41">
        <f t="shared" si="363"/>
        <v>26.857726122313132</v>
      </c>
      <c r="S1505" s="41"/>
      <c r="T1505" s="40">
        <f t="shared" si="364"/>
        <v>1.3424483051002759E-2</v>
      </c>
      <c r="U1505" s="15">
        <f t="shared" si="369"/>
        <v>1.0268502039316021</v>
      </c>
      <c r="V1505" s="15">
        <f t="shared" si="377"/>
        <v>24.185032272375565</v>
      </c>
      <c r="W1505" s="13">
        <f t="shared" si="370"/>
        <v>7.1806056237028626E-2</v>
      </c>
      <c r="X1505" s="13">
        <f t="shared" si="371"/>
        <v>4.4697445527743351E-2</v>
      </c>
      <c r="Y1505" s="13">
        <f t="shared" si="372"/>
        <v>2.7108610709285275E-2</v>
      </c>
      <c r="AB1505" s="39"/>
      <c r="AC1505" s="39"/>
    </row>
    <row r="1506" spans="1:29">
      <c r="A1506" s="60">
        <v>1995.09</v>
      </c>
      <c r="B1506" s="61">
        <f t="shared" si="373"/>
        <v>1995</v>
      </c>
      <c r="C1506" s="61">
        <v>9</v>
      </c>
      <c r="D1506" s="59">
        <f t="shared" si="374"/>
        <v>34943</v>
      </c>
      <c r="E1506" s="26">
        <v>578.77</v>
      </c>
      <c r="F1506" s="24">
        <v>13.58</v>
      </c>
      <c r="G1506" s="26">
        <v>35.18</v>
      </c>
      <c r="H1506" s="26">
        <v>153.19999999999999</v>
      </c>
      <c r="I1506" s="24">
        <f t="shared" si="375"/>
        <v>1995.70833333322</v>
      </c>
      <c r="J1506" s="15">
        <v>6.2</v>
      </c>
      <c r="K1506" s="24">
        <f t="shared" si="365"/>
        <v>1187.9896488250654</v>
      </c>
      <c r="L1506" s="24">
        <f t="shared" si="366"/>
        <v>27.874456919060059</v>
      </c>
      <c r="M1506" s="23">
        <f t="shared" si="376"/>
        <v>469737.92211488361</v>
      </c>
      <c r="N1506" s="24">
        <f t="shared" si="367"/>
        <v>72.210853785900795</v>
      </c>
      <c r="O1506" s="23">
        <f t="shared" si="368"/>
        <v>28552.585828570256</v>
      </c>
      <c r="P1506" s="42">
        <f t="shared" si="362"/>
        <v>23.946007075299871</v>
      </c>
      <c r="Q1506" s="25"/>
      <c r="R1506" s="41">
        <f t="shared" si="363"/>
        <v>27.591422770766499</v>
      </c>
      <c r="S1506" s="41"/>
      <c r="T1506" s="40">
        <f t="shared" si="364"/>
        <v>1.5053027578776017E-2</v>
      </c>
      <c r="U1506" s="15">
        <f t="shared" si="369"/>
        <v>1.0170817654715301</v>
      </c>
      <c r="V1506" s="15">
        <f t="shared" si="377"/>
        <v>24.785773978968862</v>
      </c>
      <c r="W1506" s="13">
        <f t="shared" si="370"/>
        <v>6.7111903472969248E-2</v>
      </c>
      <c r="X1506" s="13">
        <f t="shared" si="371"/>
        <v>4.1744359265578401E-2</v>
      </c>
      <c r="Y1506" s="13">
        <f t="shared" si="372"/>
        <v>2.5367544207390846E-2</v>
      </c>
      <c r="AB1506" s="39"/>
      <c r="AC1506" s="39"/>
    </row>
    <row r="1507" spans="1:29">
      <c r="A1507" s="60">
        <v>1995.1</v>
      </c>
      <c r="B1507" s="61">
        <f t="shared" si="373"/>
        <v>1995</v>
      </c>
      <c r="C1507" s="61">
        <v>10</v>
      </c>
      <c r="D1507" s="59">
        <f t="shared" si="374"/>
        <v>34973</v>
      </c>
      <c r="E1507" s="26">
        <v>582.91999999999996</v>
      </c>
      <c r="F1507" s="24">
        <v>13.65</v>
      </c>
      <c r="G1507" s="26">
        <v>34.773299999999999</v>
      </c>
      <c r="H1507" s="26">
        <v>153.69999999999999</v>
      </c>
      <c r="I1507" s="24">
        <f t="shared" si="375"/>
        <v>1995.7916666665533</v>
      </c>
      <c r="J1507" s="15">
        <v>6.04</v>
      </c>
      <c r="K1507" s="24">
        <f t="shared" si="365"/>
        <v>1192.6156356538713</v>
      </c>
      <c r="L1507" s="24">
        <f t="shared" si="366"/>
        <v>27.926994144437224</v>
      </c>
      <c r="M1507" s="23">
        <f t="shared" si="376"/>
        <v>472487.27165168407</v>
      </c>
      <c r="N1507" s="24">
        <f t="shared" si="367"/>
        <v>71.143864137931047</v>
      </c>
      <c r="O1507" s="23">
        <f t="shared" si="368"/>
        <v>28185.585746458361</v>
      </c>
      <c r="P1507" s="42">
        <f t="shared" si="362"/>
        <v>23.926762764083279</v>
      </c>
      <c r="Q1507" s="25"/>
      <c r="R1507" s="41">
        <f t="shared" si="363"/>
        <v>27.540347277091723</v>
      </c>
      <c r="S1507" s="41"/>
      <c r="T1507" s="40">
        <f t="shared" si="364"/>
        <v>1.6642280544388328E-2</v>
      </c>
      <c r="U1507" s="15">
        <f t="shared" si="369"/>
        <v>1.0132655333157623</v>
      </c>
      <c r="V1507" s="15">
        <f t="shared" si="377"/>
        <v>25.127151083857772</v>
      </c>
      <c r="W1507" s="13">
        <f t="shared" si="370"/>
        <v>6.3445096153219804E-2</v>
      </c>
      <c r="X1507" s="13">
        <f t="shared" si="371"/>
        <v>3.8297024880978858E-2</v>
      </c>
      <c r="Y1507" s="13">
        <f t="shared" si="372"/>
        <v>2.5148071272240946E-2</v>
      </c>
      <c r="AB1507" s="39"/>
      <c r="AC1507" s="39"/>
    </row>
    <row r="1508" spans="1:29">
      <c r="A1508" s="60">
        <v>1995.11</v>
      </c>
      <c r="B1508" s="61">
        <f t="shared" si="373"/>
        <v>1995</v>
      </c>
      <c r="C1508" s="61">
        <v>11</v>
      </c>
      <c r="D1508" s="59">
        <f t="shared" si="374"/>
        <v>35004</v>
      </c>
      <c r="E1508" s="26">
        <v>595.53</v>
      </c>
      <c r="F1508" s="24">
        <v>13.72</v>
      </c>
      <c r="G1508" s="26">
        <v>34.366700000000002</v>
      </c>
      <c r="H1508" s="26">
        <v>153.6</v>
      </c>
      <c r="I1508" s="24">
        <f t="shared" si="375"/>
        <v>1995.8749999998865</v>
      </c>
      <c r="J1508" s="15">
        <v>5.93</v>
      </c>
      <c r="K1508" s="24">
        <f t="shared" si="365"/>
        <v>1219.2080976562502</v>
      </c>
      <c r="L1508" s="24">
        <f t="shared" si="366"/>
        <v>28.088484375000007</v>
      </c>
      <c r="M1508" s="23">
        <f t="shared" si="376"/>
        <v>483949.93714779866</v>
      </c>
      <c r="N1508" s="24">
        <f t="shared" si="367"/>
        <v>70.357763554687523</v>
      </c>
      <c r="O1508" s="23">
        <f t="shared" si="368"/>
        <v>27927.664945472527</v>
      </c>
      <c r="P1508" s="42">
        <f t="shared" si="362"/>
        <v>24.347586881114829</v>
      </c>
      <c r="Q1508" s="25"/>
      <c r="R1508" s="41">
        <f t="shared" si="363"/>
        <v>27.996651260629207</v>
      </c>
      <c r="S1508" s="41"/>
      <c r="T1508" s="40">
        <f t="shared" si="364"/>
        <v>1.6667268345671414E-2</v>
      </c>
      <c r="U1508" s="15">
        <f t="shared" si="369"/>
        <v>1.0215700564770209</v>
      </c>
      <c r="V1508" s="15">
        <f t="shared" si="377"/>
        <v>25.477051974513593</v>
      </c>
      <c r="W1508" s="13">
        <f t="shared" si="370"/>
        <v>6.588973904291473E-2</v>
      </c>
      <c r="X1508" s="13">
        <f t="shared" si="371"/>
        <v>3.7422133948774805E-2</v>
      </c>
      <c r="Y1508" s="13">
        <f t="shared" si="372"/>
        <v>2.8467605094139925E-2</v>
      </c>
      <c r="AB1508" s="39"/>
      <c r="AC1508" s="39"/>
    </row>
    <row r="1509" spans="1:29">
      <c r="A1509" s="60">
        <v>1995.12</v>
      </c>
      <c r="B1509" s="61">
        <f t="shared" si="373"/>
        <v>1995</v>
      </c>
      <c r="C1509" s="61">
        <v>12</v>
      </c>
      <c r="D1509" s="59">
        <f t="shared" si="374"/>
        <v>35034</v>
      </c>
      <c r="E1509" s="26">
        <v>614.57000000000005</v>
      </c>
      <c r="F1509" s="24">
        <v>13.79</v>
      </c>
      <c r="G1509" s="26">
        <v>33.96</v>
      </c>
      <c r="H1509" s="26">
        <v>153.5</v>
      </c>
      <c r="I1509" s="24">
        <f t="shared" si="375"/>
        <v>1995.9583333332198</v>
      </c>
      <c r="J1509" s="15">
        <v>5.71</v>
      </c>
      <c r="K1509" s="24">
        <f t="shared" si="365"/>
        <v>1259.0077016286648</v>
      </c>
      <c r="L1509" s="24">
        <f t="shared" si="366"/>
        <v>28.250185016286647</v>
      </c>
      <c r="M1509" s="23">
        <f t="shared" si="376"/>
        <v>500682.37367942481</v>
      </c>
      <c r="N1509" s="24">
        <f t="shared" si="367"/>
        <v>69.5704338762215</v>
      </c>
      <c r="O1509" s="23">
        <f t="shared" si="368"/>
        <v>27666.780692440672</v>
      </c>
      <c r="P1509" s="42">
        <f t="shared" si="362"/>
        <v>25.02738066493912</v>
      </c>
      <c r="Q1509" s="25"/>
      <c r="R1509" s="41">
        <f t="shared" si="363"/>
        <v>28.749997901545353</v>
      </c>
      <c r="S1509" s="41"/>
      <c r="T1509" s="40">
        <f t="shared" si="364"/>
        <v>1.7399894631425272E-2</v>
      </c>
      <c r="U1509" s="15">
        <f t="shared" si="369"/>
        <v>1.0093056553879096</v>
      </c>
      <c r="V1509" s="15">
        <f t="shared" si="377"/>
        <v>26.04354885992753</v>
      </c>
      <c r="W1509" s="13">
        <f t="shared" si="370"/>
        <v>6.4962553366826992E-2</v>
      </c>
      <c r="X1509" s="13">
        <f t="shared" si="371"/>
        <v>3.6530696378202165E-2</v>
      </c>
      <c r="Y1509" s="13">
        <f t="shared" si="372"/>
        <v>2.8431856988624826E-2</v>
      </c>
      <c r="AB1509" s="39"/>
      <c r="AC1509" s="39"/>
    </row>
    <row r="1510" spans="1:29">
      <c r="A1510" s="60">
        <v>1996.01</v>
      </c>
      <c r="B1510" s="61">
        <f t="shared" si="373"/>
        <v>1996</v>
      </c>
      <c r="C1510" s="61">
        <v>1</v>
      </c>
      <c r="D1510" s="59">
        <f t="shared" si="374"/>
        <v>35065</v>
      </c>
      <c r="E1510" s="26">
        <v>614.41999999999996</v>
      </c>
      <c r="F1510" s="24">
        <v>13.8933</v>
      </c>
      <c r="G1510" s="26">
        <v>33.986699999999999</v>
      </c>
      <c r="H1510" s="26">
        <v>154.4</v>
      </c>
      <c r="I1510" s="24">
        <f t="shared" si="375"/>
        <v>1996.0416666665531</v>
      </c>
      <c r="J1510" s="15">
        <v>5.65</v>
      </c>
      <c r="K1510" s="24">
        <f t="shared" si="365"/>
        <v>1251.36342746114</v>
      </c>
      <c r="L1510" s="24">
        <f t="shared" si="366"/>
        <v>28.295901023316066</v>
      </c>
      <c r="M1510" s="23">
        <f t="shared" si="376"/>
        <v>498580.12408686912</v>
      </c>
      <c r="N1510" s="24">
        <f t="shared" si="367"/>
        <v>69.219285505181347</v>
      </c>
      <c r="O1510" s="23">
        <f t="shared" si="368"/>
        <v>27579.006385376768</v>
      </c>
      <c r="P1510" s="42">
        <f t="shared" si="362"/>
        <v>24.76246519464404</v>
      </c>
      <c r="Q1510" s="25"/>
      <c r="R1510" s="41">
        <f t="shared" si="363"/>
        <v>28.419947350837219</v>
      </c>
      <c r="S1510" s="41"/>
      <c r="T1510" s="40">
        <f t="shared" si="364"/>
        <v>1.8748642274762368E-2</v>
      </c>
      <c r="U1510" s="15">
        <f t="shared" si="369"/>
        <v>0.99266937736311789</v>
      </c>
      <c r="V1510" s="15">
        <f t="shared" si="377"/>
        <v>26.132680224299655</v>
      </c>
      <c r="W1510" s="13">
        <f t="shared" si="370"/>
        <v>6.6154687065707707E-2</v>
      </c>
      <c r="X1510" s="13">
        <f t="shared" si="371"/>
        <v>3.618809963758407E-2</v>
      </c>
      <c r="Y1510" s="13">
        <f t="shared" si="372"/>
        <v>2.9966587428123637E-2</v>
      </c>
      <c r="AB1510" s="39"/>
      <c r="AC1510" s="39"/>
    </row>
    <row r="1511" spans="1:29">
      <c r="A1511" s="60">
        <v>1996.02</v>
      </c>
      <c r="B1511" s="61">
        <f t="shared" si="373"/>
        <v>1996</v>
      </c>
      <c r="C1511" s="61">
        <v>2</v>
      </c>
      <c r="D1511" s="59">
        <f t="shared" si="374"/>
        <v>35096</v>
      </c>
      <c r="E1511" s="26">
        <v>649.54</v>
      </c>
      <c r="F1511" s="24">
        <v>13.996700000000001</v>
      </c>
      <c r="G1511" s="26">
        <v>34.013300000000001</v>
      </c>
      <c r="H1511" s="26">
        <v>154.9</v>
      </c>
      <c r="I1511" s="24">
        <f t="shared" si="375"/>
        <v>1996.1249999998863</v>
      </c>
      <c r="J1511" s="15">
        <v>5.81</v>
      </c>
      <c r="K1511" s="24">
        <f t="shared" si="365"/>
        <v>1318.6207127178825</v>
      </c>
      <c r="L1511" s="24">
        <f t="shared" si="366"/>
        <v>28.414475674628797</v>
      </c>
      <c r="M1511" s="23">
        <f t="shared" si="376"/>
        <v>526320.84214519197</v>
      </c>
      <c r="N1511" s="24">
        <f t="shared" si="367"/>
        <v>69.049853570045201</v>
      </c>
      <c r="O1511" s="23">
        <f t="shared" si="368"/>
        <v>27560.902639001539</v>
      </c>
      <c r="P1511" s="42">
        <f t="shared" si="362"/>
        <v>25.976065550593397</v>
      </c>
      <c r="Q1511" s="25"/>
      <c r="R1511" s="41">
        <f t="shared" si="363"/>
        <v>29.78439532821638</v>
      </c>
      <c r="S1511" s="41"/>
      <c r="T1511" s="40">
        <f t="shared" si="364"/>
        <v>1.5880340213838676E-2</v>
      </c>
      <c r="U1511" s="15">
        <f t="shared" si="369"/>
        <v>0.97093668736869509</v>
      </c>
      <c r="V1511" s="15">
        <f t="shared" si="377"/>
        <v>25.857376379947866</v>
      </c>
      <c r="W1511" s="13">
        <f t="shared" si="370"/>
        <v>6.0167400392254766E-2</v>
      </c>
      <c r="X1511" s="13">
        <f t="shared" si="371"/>
        <v>3.6217308702400697E-2</v>
      </c>
      <c r="Y1511" s="13">
        <f t="shared" si="372"/>
        <v>2.3950091689854069E-2</v>
      </c>
      <c r="AB1511" s="39"/>
      <c r="AC1511" s="39"/>
    </row>
    <row r="1512" spans="1:29">
      <c r="A1512" s="60">
        <v>1996.03</v>
      </c>
      <c r="B1512" s="61">
        <f t="shared" si="373"/>
        <v>1996</v>
      </c>
      <c r="C1512" s="61">
        <v>3</v>
      </c>
      <c r="D1512" s="59">
        <f t="shared" si="374"/>
        <v>35125</v>
      </c>
      <c r="E1512" s="26">
        <v>647.07000000000005</v>
      </c>
      <c r="F1512" s="24">
        <v>14.1</v>
      </c>
      <c r="G1512" s="26">
        <v>34.04</v>
      </c>
      <c r="H1512" s="26">
        <v>155.69999999999999</v>
      </c>
      <c r="I1512" s="24">
        <f t="shared" si="375"/>
        <v>1996.2083333332196</v>
      </c>
      <c r="J1512" s="15">
        <v>6.27</v>
      </c>
      <c r="K1512" s="24">
        <f t="shared" si="365"/>
        <v>1306.8569826589599</v>
      </c>
      <c r="L1512" s="24">
        <f t="shared" si="366"/>
        <v>28.477109826589601</v>
      </c>
      <c r="M1512" s="23">
        <f t="shared" si="376"/>
        <v>522572.61626929848</v>
      </c>
      <c r="N1512" s="24">
        <f t="shared" si="367"/>
        <v>68.748994219653198</v>
      </c>
      <c r="O1512" s="23">
        <f t="shared" si="368"/>
        <v>27490.64530546451</v>
      </c>
      <c r="P1512" s="42">
        <f t="shared" si="362"/>
        <v>25.629930395216114</v>
      </c>
      <c r="Q1512" s="25"/>
      <c r="R1512" s="41">
        <f t="shared" si="363"/>
        <v>29.36097004938231</v>
      </c>
      <c r="S1512" s="41"/>
      <c r="T1512" s="40">
        <f t="shared" si="364"/>
        <v>1.2808924489647412E-2</v>
      </c>
      <c r="U1512" s="15">
        <f t="shared" si="369"/>
        <v>0.9877236786783421</v>
      </c>
      <c r="V1512" s="15">
        <f t="shared" si="377"/>
        <v>24.976879218074121</v>
      </c>
      <c r="W1512" s="13">
        <f t="shared" si="370"/>
        <v>6.1906477646145541E-2</v>
      </c>
      <c r="X1512" s="13">
        <f t="shared" si="371"/>
        <v>3.8399782951773709E-2</v>
      </c>
      <c r="Y1512" s="13">
        <f t="shared" si="372"/>
        <v>2.3506694694371832E-2</v>
      </c>
      <c r="AB1512" s="39"/>
      <c r="AC1512" s="39"/>
    </row>
    <row r="1513" spans="1:29">
      <c r="A1513" s="60">
        <v>1996.04</v>
      </c>
      <c r="B1513" s="61">
        <f t="shared" si="373"/>
        <v>1996</v>
      </c>
      <c r="C1513" s="61">
        <v>4</v>
      </c>
      <c r="D1513" s="59">
        <f t="shared" si="374"/>
        <v>35156</v>
      </c>
      <c r="E1513" s="26">
        <v>647.16999999999996</v>
      </c>
      <c r="F1513" s="24">
        <v>14.156700000000001</v>
      </c>
      <c r="G1513" s="26">
        <v>34.33</v>
      </c>
      <c r="H1513" s="26">
        <v>156.30000000000001</v>
      </c>
      <c r="I1513" s="24">
        <f t="shared" si="375"/>
        <v>1996.2916666665528</v>
      </c>
      <c r="J1513" s="15">
        <v>6.51</v>
      </c>
      <c r="K1513" s="24">
        <f t="shared" si="365"/>
        <v>1302.0414472168907</v>
      </c>
      <c r="L1513" s="24">
        <f t="shared" si="366"/>
        <v>28.481867447216892</v>
      </c>
      <c r="M1513" s="23">
        <f t="shared" si="376"/>
        <v>521596.11567337316</v>
      </c>
      <c r="N1513" s="24">
        <f t="shared" si="367"/>
        <v>69.06853358925143</v>
      </c>
      <c r="O1513" s="23">
        <f t="shared" si="368"/>
        <v>27668.765009297244</v>
      </c>
      <c r="P1513" s="42">
        <f t="shared" si="362"/>
        <v>25.424203848381527</v>
      </c>
      <c r="Q1513" s="25"/>
      <c r="R1513" s="41">
        <f t="shared" si="363"/>
        <v>29.100029225042803</v>
      </c>
      <c r="S1513" s="41"/>
      <c r="T1513" s="40">
        <f t="shared" si="364"/>
        <v>1.131416555710011E-2</v>
      </c>
      <c r="U1513" s="15">
        <f t="shared" si="369"/>
        <v>0.98882322707635373</v>
      </c>
      <c r="V1513" s="15">
        <f t="shared" si="377"/>
        <v>24.575551549003521</v>
      </c>
      <c r="W1513" s="13">
        <f t="shared" si="370"/>
        <v>6.2051283649494637E-2</v>
      </c>
      <c r="X1513" s="13">
        <f t="shared" si="371"/>
        <v>3.7405899927943409E-2</v>
      </c>
      <c r="Y1513" s="13">
        <f t="shared" si="372"/>
        <v>2.4645383721551228E-2</v>
      </c>
      <c r="AB1513" s="39"/>
      <c r="AC1513" s="39"/>
    </row>
    <row r="1514" spans="1:29">
      <c r="A1514" s="60">
        <v>1996.05</v>
      </c>
      <c r="B1514" s="61">
        <f t="shared" si="373"/>
        <v>1996</v>
      </c>
      <c r="C1514" s="61">
        <v>5</v>
      </c>
      <c r="D1514" s="59">
        <f t="shared" si="374"/>
        <v>35186</v>
      </c>
      <c r="E1514" s="26">
        <v>661.23</v>
      </c>
      <c r="F1514" s="24">
        <v>14.2133</v>
      </c>
      <c r="G1514" s="26">
        <v>34.619999999999997</v>
      </c>
      <c r="H1514" s="26">
        <v>156.6</v>
      </c>
      <c r="I1514" s="24">
        <f t="shared" si="375"/>
        <v>1996.3749999998861</v>
      </c>
      <c r="J1514" s="15">
        <v>6.74</v>
      </c>
      <c r="K1514" s="24">
        <f t="shared" si="365"/>
        <v>1327.7802413793106</v>
      </c>
      <c r="L1514" s="24">
        <f t="shared" si="366"/>
        <v>28.540959885057475</v>
      </c>
      <c r="M1514" s="23">
        <f t="shared" si="376"/>
        <v>532859.83253869961</v>
      </c>
      <c r="N1514" s="24">
        <f t="shared" si="367"/>
        <v>69.518551724137936</v>
      </c>
      <c r="O1514" s="23">
        <f t="shared" si="368"/>
        <v>27898.926852214478</v>
      </c>
      <c r="P1514" s="42">
        <f t="shared" si="362"/>
        <v>25.814043827699031</v>
      </c>
      <c r="Q1514" s="25"/>
      <c r="R1514" s="41">
        <f t="shared" si="363"/>
        <v>29.519946822343105</v>
      </c>
      <c r="S1514" s="41"/>
      <c r="T1514" s="40">
        <f t="shared" si="364"/>
        <v>8.3329475039432138E-3</v>
      </c>
      <c r="U1514" s="15">
        <f t="shared" si="369"/>
        <v>0.99343767693066021</v>
      </c>
      <c r="V1514" s="15">
        <f t="shared" si="377"/>
        <v>24.254322787204366</v>
      </c>
      <c r="W1514" s="13">
        <f t="shared" si="370"/>
        <v>5.8425418169185894E-2</v>
      </c>
      <c r="X1514" s="13">
        <f t="shared" si="371"/>
        <v>3.7720411327503145E-2</v>
      </c>
      <c r="Y1514" s="13">
        <f t="shared" si="372"/>
        <v>2.0705006841682749E-2</v>
      </c>
      <c r="AB1514" s="39"/>
      <c r="AC1514" s="39"/>
    </row>
    <row r="1515" spans="1:29">
      <c r="A1515" s="60">
        <v>1996.06</v>
      </c>
      <c r="B1515" s="61">
        <f t="shared" si="373"/>
        <v>1996</v>
      </c>
      <c r="C1515" s="61">
        <v>6</v>
      </c>
      <c r="D1515" s="59">
        <f t="shared" si="374"/>
        <v>35217</v>
      </c>
      <c r="E1515" s="26">
        <v>668.5</v>
      </c>
      <c r="F1515" s="24">
        <v>14.27</v>
      </c>
      <c r="G1515" s="26">
        <v>34.909999999999997</v>
      </c>
      <c r="H1515" s="26">
        <v>156.69999999999999</v>
      </c>
      <c r="I1515" s="24">
        <f t="shared" si="375"/>
        <v>1996.4583333332193</v>
      </c>
      <c r="J1515" s="15">
        <v>6.91</v>
      </c>
      <c r="K1515" s="24">
        <f t="shared" si="365"/>
        <v>1341.522080408424</v>
      </c>
      <c r="L1515" s="24">
        <f t="shared" si="366"/>
        <v>28.636529674537339</v>
      </c>
      <c r="M1515" s="23">
        <f t="shared" si="376"/>
        <v>539332.3484540378</v>
      </c>
      <c r="N1515" s="24">
        <f t="shared" si="367"/>
        <v>70.056149329929809</v>
      </c>
      <c r="O1515" s="23">
        <f t="shared" si="368"/>
        <v>28164.685541556406</v>
      </c>
      <c r="P1515" s="42">
        <f t="shared" si="362"/>
        <v>25.966673558333849</v>
      </c>
      <c r="Q1515" s="25"/>
      <c r="R1515" s="41">
        <f t="shared" si="363"/>
        <v>29.668053217608318</v>
      </c>
      <c r="S1515" s="41"/>
      <c r="T1515" s="40">
        <f t="shared" si="364"/>
        <v>5.9017874206194337E-3</v>
      </c>
      <c r="U1515" s="15">
        <f t="shared" si="369"/>
        <v>1.0086290442912997</v>
      </c>
      <c r="V1515" s="15">
        <f t="shared" si="377"/>
        <v>24.079781468727699</v>
      </c>
      <c r="W1515" s="13">
        <f t="shared" si="370"/>
        <v>5.4045948003139888E-2</v>
      </c>
      <c r="X1515" s="13">
        <f t="shared" si="371"/>
        <v>3.8706532113629066E-2</v>
      </c>
      <c r="Y1515" s="13">
        <f t="shared" si="372"/>
        <v>1.5339415889510821E-2</v>
      </c>
      <c r="AB1515" s="39"/>
      <c r="AC1515" s="39"/>
    </row>
    <row r="1516" spans="1:29">
      <c r="A1516" s="60">
        <v>1996.07</v>
      </c>
      <c r="B1516" s="61">
        <f t="shared" si="373"/>
        <v>1996</v>
      </c>
      <c r="C1516" s="61">
        <v>7</v>
      </c>
      <c r="D1516" s="59">
        <f t="shared" si="374"/>
        <v>35247</v>
      </c>
      <c r="E1516" s="26">
        <v>644.07000000000005</v>
      </c>
      <c r="F1516" s="24">
        <v>14.4</v>
      </c>
      <c r="G1516" s="26">
        <v>35.273299999999999</v>
      </c>
      <c r="H1516" s="26">
        <v>157</v>
      </c>
      <c r="I1516" s="24">
        <f t="shared" si="375"/>
        <v>1996.5416666665526</v>
      </c>
      <c r="J1516" s="15">
        <v>6.87</v>
      </c>
      <c r="K1516" s="24">
        <f t="shared" si="365"/>
        <v>1290.0270840764333</v>
      </c>
      <c r="L1516" s="24">
        <f t="shared" si="366"/>
        <v>28.842191082802554</v>
      </c>
      <c r="M1516" s="23">
        <f t="shared" si="376"/>
        <v>519596.09229811979</v>
      </c>
      <c r="N1516" s="24">
        <f t="shared" si="367"/>
        <v>70.649948522293002</v>
      </c>
      <c r="O1516" s="23">
        <f t="shared" si="368"/>
        <v>28456.330589003162</v>
      </c>
      <c r="P1516" s="42">
        <f t="shared" si="362"/>
        <v>24.858411332348396</v>
      </c>
      <c r="Q1516" s="25"/>
      <c r="R1516" s="41">
        <f t="shared" si="363"/>
        <v>28.379278236095747</v>
      </c>
      <c r="S1516" s="41"/>
      <c r="T1516" s="40">
        <f t="shared" si="364"/>
        <v>8.216982433031636E-3</v>
      </c>
      <c r="U1516" s="15">
        <f t="shared" si="369"/>
        <v>1.0224005244474197</v>
      </c>
      <c r="V1516" s="15">
        <f t="shared" si="377"/>
        <v>24.24115760591009</v>
      </c>
      <c r="W1516" s="13">
        <f t="shared" si="370"/>
        <v>5.8431084138947487E-2</v>
      </c>
      <c r="X1516" s="13">
        <f t="shared" si="371"/>
        <v>3.8308181626259152E-2</v>
      </c>
      <c r="Y1516" s="13">
        <f t="shared" si="372"/>
        <v>2.0122902512688334E-2</v>
      </c>
      <c r="AB1516" s="39"/>
      <c r="AC1516" s="39"/>
    </row>
    <row r="1517" spans="1:29">
      <c r="A1517" s="60">
        <v>1996.08</v>
      </c>
      <c r="B1517" s="61">
        <f t="shared" si="373"/>
        <v>1996</v>
      </c>
      <c r="C1517" s="61">
        <v>8</v>
      </c>
      <c r="D1517" s="59">
        <f t="shared" si="374"/>
        <v>35278</v>
      </c>
      <c r="E1517" s="26">
        <v>662.68</v>
      </c>
      <c r="F1517" s="24">
        <v>14.53</v>
      </c>
      <c r="G1517" s="26">
        <v>35.636699999999998</v>
      </c>
      <c r="H1517" s="26">
        <v>157.30000000000001</v>
      </c>
      <c r="I1517" s="24">
        <f t="shared" si="375"/>
        <v>1996.6249999998859</v>
      </c>
      <c r="J1517" s="15">
        <v>6.64</v>
      </c>
      <c r="K1517" s="24">
        <f t="shared" si="365"/>
        <v>1324.770202161475</v>
      </c>
      <c r="L1517" s="24">
        <f t="shared" si="366"/>
        <v>29.047068022886208</v>
      </c>
      <c r="M1517" s="23">
        <f t="shared" si="376"/>
        <v>534564.86095115566</v>
      </c>
      <c r="N1517" s="24">
        <f t="shared" si="367"/>
        <v>71.24168265734265</v>
      </c>
      <c r="O1517" s="23">
        <f t="shared" si="368"/>
        <v>28747.099022541868</v>
      </c>
      <c r="P1517" s="42">
        <f t="shared" si="362"/>
        <v>25.412529121454963</v>
      </c>
      <c r="Q1517" s="25"/>
      <c r="R1517" s="41">
        <f t="shared" si="363"/>
        <v>28.988000554261891</v>
      </c>
      <c r="S1517" s="41"/>
      <c r="T1517" s="40">
        <f t="shared" si="364"/>
        <v>9.6485459439073565E-3</v>
      </c>
      <c r="U1517" s="15">
        <f t="shared" si="369"/>
        <v>0.99187333063962624</v>
      </c>
      <c r="V1517" s="15">
        <f t="shared" si="377"/>
        <v>24.736904279534137</v>
      </c>
      <c r="W1517" s="13">
        <f t="shared" si="370"/>
        <v>5.7617269958821105E-2</v>
      </c>
      <c r="X1517" s="13">
        <f t="shared" si="371"/>
        <v>3.8132218214649516E-2</v>
      </c>
      <c r="Y1517" s="13">
        <f t="shared" si="372"/>
        <v>1.9485051744171589E-2</v>
      </c>
      <c r="AB1517" s="39"/>
      <c r="AC1517" s="39"/>
    </row>
    <row r="1518" spans="1:29">
      <c r="A1518" s="60">
        <v>1996.09</v>
      </c>
      <c r="B1518" s="61">
        <f t="shared" si="373"/>
        <v>1996</v>
      </c>
      <c r="C1518" s="61">
        <v>9</v>
      </c>
      <c r="D1518" s="59">
        <f t="shared" si="374"/>
        <v>35309</v>
      </c>
      <c r="E1518" s="26">
        <v>674.88</v>
      </c>
      <c r="F1518" s="24">
        <v>14.66</v>
      </c>
      <c r="G1518" s="26">
        <v>36</v>
      </c>
      <c r="H1518" s="26">
        <v>157.80000000000001</v>
      </c>
      <c r="I1518" s="24">
        <f t="shared" si="375"/>
        <v>1996.7083333332191</v>
      </c>
      <c r="J1518" s="15">
        <v>6.83</v>
      </c>
      <c r="K1518" s="24">
        <f t="shared" si="365"/>
        <v>1344.8844410646388</v>
      </c>
      <c r="L1518" s="24">
        <f t="shared" si="366"/>
        <v>29.214091254752852</v>
      </c>
      <c r="M1518" s="23">
        <f t="shared" si="376"/>
        <v>543663.62202070479</v>
      </c>
      <c r="N1518" s="24">
        <f t="shared" si="367"/>
        <v>71.739923954372628</v>
      </c>
      <c r="O1518" s="23">
        <f t="shared" si="368"/>
        <v>29000.548827562488</v>
      </c>
      <c r="P1518" s="42">
        <f t="shared" si="362"/>
        <v>25.680115512876768</v>
      </c>
      <c r="Q1518" s="25"/>
      <c r="R1518" s="41">
        <f t="shared" si="363"/>
        <v>29.268886878274586</v>
      </c>
      <c r="S1518" s="41"/>
      <c r="T1518" s="40">
        <f t="shared" si="364"/>
        <v>7.1960872533973694E-3</v>
      </c>
      <c r="U1518" s="15">
        <f t="shared" si="369"/>
        <v>1.027548871340334</v>
      </c>
      <c r="V1518" s="15">
        <f t="shared" si="377"/>
        <v>24.458132051785139</v>
      </c>
      <c r="W1518" s="13">
        <f t="shared" si="370"/>
        <v>5.8998295684820956E-2</v>
      </c>
      <c r="X1518" s="13">
        <f t="shared" si="371"/>
        <v>4.1545970350526984E-2</v>
      </c>
      <c r="Y1518" s="13">
        <f t="shared" si="372"/>
        <v>1.7452325334293972E-2</v>
      </c>
      <c r="AB1518" s="39"/>
      <c r="AC1518" s="39"/>
    </row>
    <row r="1519" spans="1:29">
      <c r="A1519" s="60">
        <v>1996.1</v>
      </c>
      <c r="B1519" s="61">
        <f t="shared" si="373"/>
        <v>1996</v>
      </c>
      <c r="C1519" s="61">
        <v>10</v>
      </c>
      <c r="D1519" s="59">
        <f t="shared" si="374"/>
        <v>35339</v>
      </c>
      <c r="E1519" s="26">
        <v>701.46</v>
      </c>
      <c r="F1519" s="24">
        <v>14.74</v>
      </c>
      <c r="G1519" s="26">
        <v>36.909999999999997</v>
      </c>
      <c r="H1519" s="26">
        <v>158.30000000000001</v>
      </c>
      <c r="I1519" s="24">
        <f t="shared" si="375"/>
        <v>1996.7916666665524</v>
      </c>
      <c r="J1519" s="15">
        <v>6.53</v>
      </c>
      <c r="K1519" s="24">
        <f t="shared" si="365"/>
        <v>1393.4372179406191</v>
      </c>
      <c r="L1519" s="24">
        <f t="shared" si="366"/>
        <v>29.280735312697409</v>
      </c>
      <c r="M1519" s="23">
        <f t="shared" si="376"/>
        <v>564277.25263487617</v>
      </c>
      <c r="N1519" s="24">
        <f t="shared" si="367"/>
        <v>73.321027163613394</v>
      </c>
      <c r="O1519" s="23">
        <f t="shared" si="368"/>
        <v>29691.605215911499</v>
      </c>
      <c r="P1519" s="42">
        <f t="shared" si="362"/>
        <v>26.483467720897206</v>
      </c>
      <c r="Q1519" s="25"/>
      <c r="R1519" s="41">
        <f t="shared" si="363"/>
        <v>30.158081995656229</v>
      </c>
      <c r="S1519" s="41"/>
      <c r="T1519" s="40">
        <f t="shared" si="364"/>
        <v>9.2487861991769338E-3</v>
      </c>
      <c r="U1519" s="15">
        <f t="shared" si="369"/>
        <v>1.0298410366578001</v>
      </c>
      <c r="V1519" s="15">
        <f t="shared" si="377"/>
        <v>25.052545296386334</v>
      </c>
      <c r="W1519" s="13">
        <f t="shared" si="370"/>
        <v>5.9396314599529543E-2</v>
      </c>
      <c r="X1519" s="13">
        <f t="shared" si="371"/>
        <v>3.9939223342557728E-2</v>
      </c>
      <c r="Y1519" s="13">
        <f t="shared" si="372"/>
        <v>1.9457091256971815E-2</v>
      </c>
      <c r="AB1519" s="39"/>
      <c r="AC1519" s="39"/>
    </row>
    <row r="1520" spans="1:29">
      <c r="A1520" s="60">
        <v>1996.11</v>
      </c>
      <c r="B1520" s="61">
        <f t="shared" si="373"/>
        <v>1996</v>
      </c>
      <c r="C1520" s="61">
        <v>11</v>
      </c>
      <c r="D1520" s="59">
        <f t="shared" si="374"/>
        <v>35370</v>
      </c>
      <c r="E1520" s="26">
        <v>735.67</v>
      </c>
      <c r="F1520" s="24">
        <v>14.82</v>
      </c>
      <c r="G1520" s="26">
        <v>37.82</v>
      </c>
      <c r="H1520" s="26">
        <v>158.6</v>
      </c>
      <c r="I1520" s="24">
        <f t="shared" si="375"/>
        <v>1996.8749999998856</v>
      </c>
      <c r="J1520" s="15">
        <v>6.2</v>
      </c>
      <c r="K1520" s="24">
        <f t="shared" si="365"/>
        <v>1458.630442622951</v>
      </c>
      <c r="L1520" s="24">
        <f t="shared" si="366"/>
        <v>29.383967213114762</v>
      </c>
      <c r="M1520" s="23">
        <f t="shared" si="376"/>
        <v>591669.07092440675</v>
      </c>
      <c r="N1520" s="24">
        <f t="shared" si="367"/>
        <v>74.986615384615391</v>
      </c>
      <c r="O1520" s="23">
        <f t="shared" si="368"/>
        <v>30417.067791755897</v>
      </c>
      <c r="P1520" s="42">
        <f t="shared" si="362"/>
        <v>27.585612049012806</v>
      </c>
      <c r="Q1520" s="25"/>
      <c r="R1520" s="41">
        <f t="shared" si="363"/>
        <v>31.383404541507346</v>
      </c>
      <c r="S1520" s="41"/>
      <c r="T1520" s="40">
        <f t="shared" si="364"/>
        <v>1.1142512391144291E-2</v>
      </c>
      <c r="U1520" s="15">
        <f t="shared" si="369"/>
        <v>0.99780588803794779</v>
      </c>
      <c r="V1520" s="15">
        <f t="shared" si="377"/>
        <v>25.751336937952779</v>
      </c>
      <c r="W1520" s="13">
        <f t="shared" si="370"/>
        <v>5.6637038066564394E-2</v>
      </c>
      <c r="X1520" s="13">
        <f t="shared" si="371"/>
        <v>3.8707979471459319E-2</v>
      </c>
      <c r="Y1520" s="13">
        <f t="shared" si="372"/>
        <v>1.7929058595105074E-2</v>
      </c>
      <c r="AB1520" s="39"/>
      <c r="AC1520" s="39"/>
    </row>
    <row r="1521" spans="1:29">
      <c r="A1521" s="60">
        <v>1996.12</v>
      </c>
      <c r="B1521" s="61">
        <f t="shared" si="373"/>
        <v>1996</v>
      </c>
      <c r="C1521" s="61">
        <v>12</v>
      </c>
      <c r="D1521" s="59">
        <f t="shared" si="374"/>
        <v>35400</v>
      </c>
      <c r="E1521" s="26">
        <v>743.25</v>
      </c>
      <c r="F1521" s="24">
        <v>14.9</v>
      </c>
      <c r="G1521" s="26">
        <v>38.729999999999997</v>
      </c>
      <c r="H1521" s="26">
        <v>158.6</v>
      </c>
      <c r="I1521" s="24">
        <f t="shared" si="375"/>
        <v>1996.9583333332189</v>
      </c>
      <c r="J1521" s="15">
        <v>6.3</v>
      </c>
      <c r="K1521" s="24">
        <f t="shared" si="365"/>
        <v>1473.6594892812107</v>
      </c>
      <c r="L1521" s="24">
        <f t="shared" si="366"/>
        <v>29.54258511979824</v>
      </c>
      <c r="M1521" s="23">
        <f t="shared" si="376"/>
        <v>598763.973966085</v>
      </c>
      <c r="N1521" s="24">
        <f t="shared" si="367"/>
        <v>76.790894073139981</v>
      </c>
      <c r="O1521" s="23">
        <f t="shared" si="368"/>
        <v>31200.980439564715</v>
      </c>
      <c r="P1521" s="42">
        <f t="shared" si="362"/>
        <v>27.723946163893967</v>
      </c>
      <c r="Q1521" s="25"/>
      <c r="R1521" s="41">
        <f t="shared" si="363"/>
        <v>31.510681258371868</v>
      </c>
      <c r="S1521" s="41"/>
      <c r="T1521" s="40">
        <f t="shared" si="364"/>
        <v>9.8677573517688619E-3</v>
      </c>
      <c r="U1521" s="15">
        <f t="shared" si="369"/>
        <v>0.98489521843778038</v>
      </c>
      <c r="V1521" s="15">
        <f t="shared" si="377"/>
        <v>25.694835621538381</v>
      </c>
      <c r="W1521" s="13">
        <f t="shared" si="370"/>
        <v>5.746816547889666E-2</v>
      </c>
      <c r="X1521" s="13">
        <f t="shared" si="371"/>
        <v>3.9508489099098876E-2</v>
      </c>
      <c r="Y1521" s="13">
        <f t="shared" si="372"/>
        <v>1.7959676379797784E-2</v>
      </c>
      <c r="AB1521" s="39"/>
      <c r="AC1521" s="39"/>
    </row>
    <row r="1522" spans="1:29">
      <c r="A1522" s="60">
        <v>1997.01</v>
      </c>
      <c r="B1522" s="61">
        <f t="shared" si="373"/>
        <v>1997</v>
      </c>
      <c r="C1522" s="61">
        <v>1</v>
      </c>
      <c r="D1522" s="59">
        <f t="shared" si="374"/>
        <v>35431</v>
      </c>
      <c r="E1522" s="26">
        <v>766.22</v>
      </c>
      <c r="F1522" s="24">
        <v>14.9533</v>
      </c>
      <c r="G1522" s="26">
        <v>39.2333</v>
      </c>
      <c r="H1522" s="26">
        <v>159.1</v>
      </c>
      <c r="I1522" s="24">
        <f t="shared" si="375"/>
        <v>1997.0416666665521</v>
      </c>
      <c r="J1522" s="15">
        <v>6.58</v>
      </c>
      <c r="K1522" s="24">
        <f t="shared" si="365"/>
        <v>1514.4282916404779</v>
      </c>
      <c r="L1522" s="24">
        <f t="shared" si="366"/>
        <v>29.555089365179139</v>
      </c>
      <c r="M1522" s="23">
        <f t="shared" si="376"/>
        <v>616329.49743516918</v>
      </c>
      <c r="N1522" s="24">
        <f t="shared" si="367"/>
        <v>77.544333865493414</v>
      </c>
      <c r="O1522" s="23">
        <f t="shared" si="368"/>
        <v>31558.351480936577</v>
      </c>
      <c r="P1522" s="42">
        <f t="shared" si="362"/>
        <v>28.332870129950368</v>
      </c>
      <c r="Q1522" s="25"/>
      <c r="R1522" s="41">
        <f t="shared" si="363"/>
        <v>32.170588658522391</v>
      </c>
      <c r="S1522" s="41"/>
      <c r="T1522" s="40">
        <f t="shared" si="364"/>
        <v>5.9642245539042738E-3</v>
      </c>
      <c r="U1522" s="15">
        <f t="shared" si="369"/>
        <v>1.0171977161380608</v>
      </c>
      <c r="V1522" s="15">
        <f t="shared" si="377"/>
        <v>25.22718987877176</v>
      </c>
      <c r="W1522" s="13">
        <f t="shared" si="370"/>
        <v>5.4822960083678263E-2</v>
      </c>
      <c r="X1522" s="13">
        <f t="shared" si="371"/>
        <v>3.9847663434690705E-2</v>
      </c>
      <c r="Y1522" s="13">
        <f t="shared" si="372"/>
        <v>1.4975296648987557E-2</v>
      </c>
      <c r="AB1522" s="39"/>
      <c r="AC1522" s="39"/>
    </row>
    <row r="1523" spans="1:29">
      <c r="A1523" s="60">
        <v>1997.02</v>
      </c>
      <c r="B1523" s="61">
        <f t="shared" si="373"/>
        <v>1997</v>
      </c>
      <c r="C1523" s="61">
        <v>2</v>
      </c>
      <c r="D1523" s="59">
        <f t="shared" si="374"/>
        <v>35462</v>
      </c>
      <c r="E1523" s="26">
        <v>798.39</v>
      </c>
      <c r="F1523" s="24">
        <v>15.0067</v>
      </c>
      <c r="G1523" s="26">
        <v>39.736699999999999</v>
      </c>
      <c r="H1523" s="26">
        <v>159.6</v>
      </c>
      <c r="I1523" s="24">
        <f t="shared" si="375"/>
        <v>1997.1249999998854</v>
      </c>
      <c r="J1523" s="15">
        <v>6.42</v>
      </c>
      <c r="K1523" s="24">
        <f t="shared" si="365"/>
        <v>1573.0684172932333</v>
      </c>
      <c r="L1523" s="24">
        <f t="shared" si="366"/>
        <v>29.567712293233086</v>
      </c>
      <c r="M1523" s="23">
        <f t="shared" si="376"/>
        <v>641197.13922832138</v>
      </c>
      <c r="N1523" s="24">
        <f t="shared" si="367"/>
        <v>78.293249887218053</v>
      </c>
      <c r="O1523" s="23">
        <f t="shared" si="368"/>
        <v>31913.047961991055</v>
      </c>
      <c r="P1523" s="42">
        <f t="shared" si="362"/>
        <v>29.265634883575952</v>
      </c>
      <c r="Q1523" s="25"/>
      <c r="R1523" s="41">
        <f t="shared" si="363"/>
        <v>33.19464551397602</v>
      </c>
      <c r="S1523" s="41"/>
      <c r="T1523" s="40">
        <f t="shared" si="364"/>
        <v>6.3923569015587184E-3</v>
      </c>
      <c r="U1523" s="15">
        <f t="shared" si="369"/>
        <v>0.98581774150928392</v>
      </c>
      <c r="V1523" s="15">
        <f t="shared" si="377"/>
        <v>25.58064820016612</v>
      </c>
      <c r="W1523" s="13">
        <f t="shared" si="370"/>
        <v>5.1763652515825376E-2</v>
      </c>
      <c r="X1523" s="13">
        <f t="shared" si="371"/>
        <v>3.8585465380945649E-2</v>
      </c>
      <c r="Y1523" s="13">
        <f t="shared" si="372"/>
        <v>1.3178187134879726E-2</v>
      </c>
      <c r="AB1523" s="39"/>
      <c r="AC1523" s="39"/>
    </row>
    <row r="1524" spans="1:29">
      <c r="A1524" s="60">
        <v>1997.03</v>
      </c>
      <c r="B1524" s="61">
        <f t="shared" si="373"/>
        <v>1997</v>
      </c>
      <c r="C1524" s="61">
        <v>3</v>
      </c>
      <c r="D1524" s="59">
        <f t="shared" si="374"/>
        <v>35490</v>
      </c>
      <c r="E1524" s="26">
        <v>792.16</v>
      </c>
      <c r="F1524" s="24">
        <v>15.06</v>
      </c>
      <c r="G1524" s="26">
        <v>40.24</v>
      </c>
      <c r="H1524" s="26">
        <v>160</v>
      </c>
      <c r="I1524" s="24">
        <f t="shared" si="375"/>
        <v>1997.2083333332187</v>
      </c>
      <c r="J1524" s="15">
        <v>6.69</v>
      </c>
      <c r="K1524" s="24">
        <f t="shared" si="365"/>
        <v>1556.8914600000003</v>
      </c>
      <c r="L1524" s="24">
        <f t="shared" si="366"/>
        <v>29.598547500000006</v>
      </c>
      <c r="M1524" s="23">
        <f t="shared" si="376"/>
        <v>635608.64946991636</v>
      </c>
      <c r="N1524" s="24">
        <f t="shared" si="367"/>
        <v>79.086690000000004</v>
      </c>
      <c r="O1524" s="23">
        <f t="shared" si="368"/>
        <v>32287.532890665309</v>
      </c>
      <c r="P1524" s="42">
        <f t="shared" si="362"/>
        <v>28.802458591871662</v>
      </c>
      <c r="Q1524" s="25"/>
      <c r="R1524" s="41">
        <f t="shared" si="363"/>
        <v>32.635485590380647</v>
      </c>
      <c r="S1524" s="41"/>
      <c r="T1524" s="40">
        <f t="shared" si="364"/>
        <v>4.0379858495368931E-3</v>
      </c>
      <c r="U1524" s="15">
        <f t="shared" si="369"/>
        <v>0.99123411896438607</v>
      </c>
      <c r="V1524" s="15">
        <f t="shared" si="377"/>
        <v>25.154812192943712</v>
      </c>
      <c r="W1524" s="13">
        <f t="shared" si="370"/>
        <v>4.9100954367880201E-2</v>
      </c>
      <c r="X1524" s="13">
        <f t="shared" si="371"/>
        <v>4.1108448696112854E-2</v>
      </c>
      <c r="Y1524" s="13">
        <f t="shared" si="372"/>
        <v>7.9925056717673471E-3</v>
      </c>
      <c r="AB1524" s="39"/>
      <c r="AC1524" s="39"/>
    </row>
    <row r="1525" spans="1:29">
      <c r="A1525" s="60">
        <v>1997.04</v>
      </c>
      <c r="B1525" s="61">
        <f t="shared" si="373"/>
        <v>1997</v>
      </c>
      <c r="C1525" s="61">
        <v>4</v>
      </c>
      <c r="D1525" s="59">
        <f t="shared" si="374"/>
        <v>35521</v>
      </c>
      <c r="E1525" s="26">
        <v>763.93</v>
      </c>
      <c r="F1525" s="24">
        <v>15.093299999999999</v>
      </c>
      <c r="G1525" s="26">
        <v>40.343299999999999</v>
      </c>
      <c r="H1525" s="26">
        <v>160.19999999999999</v>
      </c>
      <c r="I1525" s="24">
        <f t="shared" si="375"/>
        <v>1997.2916666665519</v>
      </c>
      <c r="J1525" s="15">
        <v>6.89</v>
      </c>
      <c r="K1525" s="24">
        <f t="shared" si="365"/>
        <v>1499.5345056179776</v>
      </c>
      <c r="L1525" s="24">
        <f t="shared" si="366"/>
        <v>29.626960786516857</v>
      </c>
      <c r="M1525" s="23">
        <f t="shared" si="376"/>
        <v>613200.33489071822</v>
      </c>
      <c r="N1525" s="24">
        <f t="shared" si="367"/>
        <v>79.190724831460685</v>
      </c>
      <c r="O1525" s="23">
        <f t="shared" si="368"/>
        <v>32383.235467381452</v>
      </c>
      <c r="P1525" s="42">
        <f t="shared" si="362"/>
        <v>27.585160338136539</v>
      </c>
      <c r="Q1525" s="25"/>
      <c r="R1525" s="41">
        <f t="shared" si="363"/>
        <v>31.225851487505789</v>
      </c>
      <c r="S1525" s="41"/>
      <c r="T1525" s="40">
        <f t="shared" si="364"/>
        <v>3.1464929094217678E-3</v>
      </c>
      <c r="U1525" s="15">
        <f t="shared" si="369"/>
        <v>1.0187516359065731</v>
      </c>
      <c r="V1525" s="15">
        <f t="shared" si="377"/>
        <v>24.903179127877312</v>
      </c>
      <c r="W1525" s="13">
        <f t="shared" si="370"/>
        <v>5.6510735968787529E-2</v>
      </c>
      <c r="X1525" s="13">
        <f t="shared" si="371"/>
        <v>4.0802830040608917E-2</v>
      </c>
      <c r="Y1525" s="13">
        <f t="shared" si="372"/>
        <v>1.5707905928178612E-2</v>
      </c>
      <c r="AB1525" s="39"/>
      <c r="AC1525" s="39"/>
    </row>
    <row r="1526" spans="1:29">
      <c r="A1526" s="60">
        <v>1997.05</v>
      </c>
      <c r="B1526" s="61">
        <f t="shared" si="373"/>
        <v>1997</v>
      </c>
      <c r="C1526" s="61">
        <v>5</v>
      </c>
      <c r="D1526" s="59">
        <f t="shared" si="374"/>
        <v>35551</v>
      </c>
      <c r="E1526" s="26">
        <v>833.09</v>
      </c>
      <c r="F1526" s="24">
        <v>15.1267</v>
      </c>
      <c r="G1526" s="26">
        <v>40.4467</v>
      </c>
      <c r="H1526" s="26">
        <v>160.1</v>
      </c>
      <c r="I1526" s="24">
        <f t="shared" si="375"/>
        <v>1997.3749999998852</v>
      </c>
      <c r="J1526" s="15">
        <v>6.71</v>
      </c>
      <c r="K1526" s="24">
        <f t="shared" si="365"/>
        <v>1636.3115640224862</v>
      </c>
      <c r="L1526" s="24">
        <f t="shared" si="366"/>
        <v>29.711068594628362</v>
      </c>
      <c r="M1526" s="23">
        <f t="shared" si="376"/>
        <v>670144.65603401233</v>
      </c>
      <c r="N1526" s="24">
        <f t="shared" si="367"/>
        <v>79.443280961898822</v>
      </c>
      <c r="O1526" s="23">
        <f t="shared" si="368"/>
        <v>32535.668246180951</v>
      </c>
      <c r="P1526" s="42">
        <f t="shared" si="362"/>
        <v>29.928362224688776</v>
      </c>
      <c r="Q1526" s="25"/>
      <c r="R1526" s="41">
        <f t="shared" si="363"/>
        <v>33.842453512139862</v>
      </c>
      <c r="S1526" s="41"/>
      <c r="T1526" s="40">
        <f t="shared" si="364"/>
        <v>1.6766740896874271E-3</v>
      </c>
      <c r="U1526" s="15">
        <f t="shared" si="369"/>
        <v>1.0216488236880017</v>
      </c>
      <c r="V1526" s="15">
        <f t="shared" si="377"/>
        <v>25.386000918320235</v>
      </c>
      <c r="W1526" s="13">
        <f t="shared" si="370"/>
        <v>5.0030348621763254E-2</v>
      </c>
      <c r="X1526" s="13">
        <f t="shared" si="371"/>
        <v>3.8087360566939399E-2</v>
      </c>
      <c r="Y1526" s="13">
        <f t="shared" si="372"/>
        <v>1.1942988054823855E-2</v>
      </c>
      <c r="AB1526" s="39"/>
      <c r="AC1526" s="39"/>
    </row>
    <row r="1527" spans="1:29">
      <c r="A1527" s="60">
        <v>1997.06</v>
      </c>
      <c r="B1527" s="61">
        <f t="shared" si="373"/>
        <v>1997</v>
      </c>
      <c r="C1527" s="61">
        <v>6</v>
      </c>
      <c r="D1527" s="59">
        <f t="shared" si="374"/>
        <v>35582</v>
      </c>
      <c r="E1527" s="26">
        <v>876.29</v>
      </c>
      <c r="F1527" s="24">
        <v>15.16</v>
      </c>
      <c r="G1527" s="26">
        <v>40.549999999999997</v>
      </c>
      <c r="H1527" s="26">
        <v>160.30000000000001</v>
      </c>
      <c r="I1527" s="24">
        <f t="shared" si="375"/>
        <v>1997.4583333332184</v>
      </c>
      <c r="J1527" s="15">
        <v>6.49</v>
      </c>
      <c r="K1527" s="24">
        <f t="shared" si="365"/>
        <v>1719.0153050530255</v>
      </c>
      <c r="L1527" s="24">
        <f t="shared" si="366"/>
        <v>29.739323767935126</v>
      </c>
      <c r="M1527" s="23">
        <f t="shared" si="376"/>
        <v>705030.60038318683</v>
      </c>
      <c r="N1527" s="24">
        <f t="shared" si="367"/>
        <v>79.546805988771055</v>
      </c>
      <c r="O1527" s="23">
        <f t="shared" si="368"/>
        <v>32625.033773680203</v>
      </c>
      <c r="P1527" s="42">
        <f t="shared" si="362"/>
        <v>31.256560616381261</v>
      </c>
      <c r="Q1527" s="25"/>
      <c r="R1527" s="41">
        <f t="shared" si="363"/>
        <v>35.305910855546166</v>
      </c>
      <c r="S1527" s="41"/>
      <c r="T1527" s="40">
        <f t="shared" si="364"/>
        <v>2.2205915643268917E-3</v>
      </c>
      <c r="U1527" s="15">
        <f t="shared" si="369"/>
        <v>1.0253536053844921</v>
      </c>
      <c r="V1527" s="15">
        <f t="shared" si="377"/>
        <v>25.903219176623441</v>
      </c>
      <c r="W1527" s="13">
        <f t="shared" si="370"/>
        <v>4.4873943246061643E-2</v>
      </c>
      <c r="X1527" s="13">
        <f t="shared" si="371"/>
        <v>3.3362547263680487E-2</v>
      </c>
      <c r="Y1527" s="13">
        <f t="shared" si="372"/>
        <v>1.1511395982381156E-2</v>
      </c>
      <c r="AB1527" s="39"/>
      <c r="AC1527" s="39"/>
    </row>
    <row r="1528" spans="1:29">
      <c r="A1528" s="60">
        <v>1997.07</v>
      </c>
      <c r="B1528" s="61">
        <f t="shared" si="373"/>
        <v>1997</v>
      </c>
      <c r="C1528" s="61">
        <v>7</v>
      </c>
      <c r="D1528" s="59">
        <f t="shared" si="374"/>
        <v>35612</v>
      </c>
      <c r="E1528" s="26">
        <v>925.29</v>
      </c>
      <c r="F1528" s="24">
        <v>15.216699999999999</v>
      </c>
      <c r="G1528" s="26">
        <v>40.58</v>
      </c>
      <c r="H1528" s="26">
        <v>160.5</v>
      </c>
      <c r="I1528" s="24">
        <f t="shared" si="375"/>
        <v>1997.5416666665517</v>
      </c>
      <c r="J1528" s="15">
        <v>6.22</v>
      </c>
      <c r="K1528" s="24">
        <f t="shared" si="365"/>
        <v>1812.8765943925237</v>
      </c>
      <c r="L1528" s="24">
        <f t="shared" si="366"/>
        <v>29.813355028037382</v>
      </c>
      <c r="M1528" s="23">
        <f t="shared" si="376"/>
        <v>744545.48521812761</v>
      </c>
      <c r="N1528" s="24">
        <f t="shared" si="367"/>
        <v>79.50645981308412</v>
      </c>
      <c r="O1528" s="23">
        <f t="shared" si="368"/>
        <v>32653.174453578464</v>
      </c>
      <c r="P1528" s="42">
        <f t="shared" si="362"/>
        <v>32.766637689669942</v>
      </c>
      <c r="Q1528" s="25"/>
      <c r="R1528" s="41">
        <f t="shared" si="363"/>
        <v>36.970389812777469</v>
      </c>
      <c r="S1528" s="41"/>
      <c r="T1528" s="40">
        <f t="shared" si="364"/>
        <v>3.3019924737657212E-3</v>
      </c>
      <c r="U1528" s="15">
        <f t="shared" si="369"/>
        <v>0.99929471043035822</v>
      </c>
      <c r="V1528" s="15">
        <f t="shared" si="377"/>
        <v>26.526862651480588</v>
      </c>
      <c r="W1528" s="13">
        <f t="shared" si="370"/>
        <v>3.9815058756798694E-2</v>
      </c>
      <c r="X1528" s="13">
        <f t="shared" si="371"/>
        <v>3.2169479999760497E-2</v>
      </c>
      <c r="Y1528" s="13">
        <f t="shared" si="372"/>
        <v>7.6455787570381961E-3</v>
      </c>
      <c r="AB1528" s="39"/>
      <c r="AC1528" s="39"/>
    </row>
    <row r="1529" spans="1:29">
      <c r="A1529" s="60">
        <v>1997.08</v>
      </c>
      <c r="B1529" s="61">
        <f t="shared" si="373"/>
        <v>1997</v>
      </c>
      <c r="C1529" s="61">
        <v>8</v>
      </c>
      <c r="D1529" s="59">
        <f t="shared" si="374"/>
        <v>35643</v>
      </c>
      <c r="E1529" s="26">
        <v>927.24</v>
      </c>
      <c r="F1529" s="24">
        <v>15.273300000000001</v>
      </c>
      <c r="G1529" s="26">
        <v>40.61</v>
      </c>
      <c r="H1529" s="26">
        <v>160.80000000000001</v>
      </c>
      <c r="I1529" s="24">
        <f t="shared" si="375"/>
        <v>1997.6249999998849</v>
      </c>
      <c r="J1529" s="15">
        <v>6.3</v>
      </c>
      <c r="K1529" s="24">
        <f t="shared" si="365"/>
        <v>1813.3077761194031</v>
      </c>
      <c r="L1529" s="24">
        <f t="shared" si="366"/>
        <v>29.868419888059705</v>
      </c>
      <c r="M1529" s="23">
        <f t="shared" si="376"/>
        <v>745744.81350094418</v>
      </c>
      <c r="N1529" s="24">
        <f t="shared" si="367"/>
        <v>79.416794776119403</v>
      </c>
      <c r="O1529" s="23">
        <f t="shared" si="368"/>
        <v>32661.119964920992</v>
      </c>
      <c r="P1529" s="42">
        <f t="shared" si="362"/>
        <v>32.586283486713171</v>
      </c>
      <c r="Q1529" s="25"/>
      <c r="R1529" s="41">
        <f t="shared" si="363"/>
        <v>36.726043656284524</v>
      </c>
      <c r="S1529" s="41"/>
      <c r="T1529" s="40">
        <f t="shared" si="364"/>
        <v>2.3199860163869816E-3</v>
      </c>
      <c r="U1529" s="15">
        <f t="shared" si="369"/>
        <v>1.0119013978832225</v>
      </c>
      <c r="V1529" s="15">
        <f t="shared" si="377"/>
        <v>26.458698021616399</v>
      </c>
      <c r="W1529" s="13">
        <f t="shared" si="370"/>
        <v>3.5386838015265321E-2</v>
      </c>
      <c r="X1529" s="13">
        <f t="shared" si="371"/>
        <v>3.5713621066946422E-2</v>
      </c>
      <c r="Y1529" s="13">
        <f t="shared" si="372"/>
        <v>-3.26783051681101E-4</v>
      </c>
      <c r="AB1529" s="39"/>
      <c r="AC1529" s="39"/>
    </row>
    <row r="1530" spans="1:29">
      <c r="A1530" s="60">
        <v>1997.09</v>
      </c>
      <c r="B1530" s="61">
        <f t="shared" si="373"/>
        <v>1997</v>
      </c>
      <c r="C1530" s="61">
        <v>9</v>
      </c>
      <c r="D1530" s="59">
        <f t="shared" si="374"/>
        <v>35674</v>
      </c>
      <c r="E1530" s="26">
        <v>937.02</v>
      </c>
      <c r="F1530" s="24">
        <v>15.33</v>
      </c>
      <c r="G1530" s="26">
        <v>40.64</v>
      </c>
      <c r="H1530" s="26">
        <v>161.19999999999999</v>
      </c>
      <c r="I1530" s="24">
        <f t="shared" si="375"/>
        <v>1997.7083333332182</v>
      </c>
      <c r="J1530" s="15">
        <v>6.21</v>
      </c>
      <c r="K1530" s="24">
        <f t="shared" si="365"/>
        <v>1827.8865334987595</v>
      </c>
      <c r="L1530" s="24">
        <f t="shared" si="366"/>
        <v>29.904911910669984</v>
      </c>
      <c r="M1530" s="23">
        <f t="shared" si="376"/>
        <v>752765.40074867907</v>
      </c>
      <c r="N1530" s="24">
        <f t="shared" si="367"/>
        <v>79.278253101736979</v>
      </c>
      <c r="O1530" s="23">
        <f t="shared" si="368"/>
        <v>32648.594359166633</v>
      </c>
      <c r="P1530" s="42">
        <f t="shared" si="362"/>
        <v>32.666581341708621</v>
      </c>
      <c r="Q1530" s="25"/>
      <c r="R1530" s="41">
        <f t="shared" si="363"/>
        <v>36.775406598013163</v>
      </c>
      <c r="S1530" s="41"/>
      <c r="T1530" s="40">
        <f t="shared" si="364"/>
        <v>2.8604217209560329E-3</v>
      </c>
      <c r="U1530" s="15">
        <f t="shared" si="369"/>
        <v>1.0185855021571386</v>
      </c>
      <c r="V1530" s="15">
        <f t="shared" si="377"/>
        <v>26.707157798327454</v>
      </c>
      <c r="W1530" s="13">
        <f t="shared" si="370"/>
        <v>3.7270565491730023E-2</v>
      </c>
      <c r="X1530" s="13">
        <f t="shared" si="371"/>
        <v>3.6090559327574212E-2</v>
      </c>
      <c r="Y1530" s="13">
        <f t="shared" si="372"/>
        <v>1.1800061641558113E-3</v>
      </c>
      <c r="AB1530" s="39"/>
      <c r="AC1530" s="39"/>
    </row>
    <row r="1531" spans="1:29">
      <c r="A1531" s="60">
        <v>1997.1</v>
      </c>
      <c r="B1531" s="61">
        <f t="shared" si="373"/>
        <v>1997</v>
      </c>
      <c r="C1531" s="61">
        <v>10</v>
      </c>
      <c r="D1531" s="59">
        <f t="shared" si="374"/>
        <v>35704</v>
      </c>
      <c r="E1531" s="26">
        <v>951.16</v>
      </c>
      <c r="F1531" s="24">
        <v>15.386699999999999</v>
      </c>
      <c r="G1531" s="26">
        <v>40.333300000000001</v>
      </c>
      <c r="H1531" s="26">
        <v>161.6</v>
      </c>
      <c r="I1531" s="24">
        <f t="shared" si="375"/>
        <v>1997.7916666665515</v>
      </c>
      <c r="J1531" s="15">
        <v>6.03</v>
      </c>
      <c r="K1531" s="24">
        <f t="shared" si="365"/>
        <v>1850.8773118811882</v>
      </c>
      <c r="L1531" s="24">
        <f t="shared" si="366"/>
        <v>29.941223279702971</v>
      </c>
      <c r="M1531" s="23">
        <f t="shared" si="376"/>
        <v>763261.06804680487</v>
      </c>
      <c r="N1531" s="24">
        <f t="shared" si="367"/>
        <v>78.485207413366354</v>
      </c>
      <c r="O1531" s="23">
        <f t="shared" si="368"/>
        <v>32365.57218118108</v>
      </c>
      <c r="P1531" s="42">
        <f t="shared" si="362"/>
        <v>32.901498179798111</v>
      </c>
      <c r="Q1531" s="25"/>
      <c r="R1531" s="41">
        <f t="shared" si="363"/>
        <v>36.998076390873599</v>
      </c>
      <c r="S1531" s="41"/>
      <c r="T1531" s="40">
        <f t="shared" si="364"/>
        <v>4.4287152217844898E-3</v>
      </c>
      <c r="U1531" s="15">
        <f t="shared" si="369"/>
        <v>1.0162760017275136</v>
      </c>
      <c r="V1531" s="15">
        <f t="shared" si="377"/>
        <v>27.136188282404262</v>
      </c>
      <c r="W1531" s="13">
        <f t="shared" si="370"/>
        <v>3.8672622302991844E-2</v>
      </c>
      <c r="X1531" s="13">
        <f t="shared" si="371"/>
        <v>3.4526324570650857E-2</v>
      </c>
      <c r="Y1531" s="13">
        <f t="shared" si="372"/>
        <v>4.1462977323409866E-3</v>
      </c>
      <c r="AB1531" s="39"/>
      <c r="AC1531" s="39"/>
    </row>
    <row r="1532" spans="1:29">
      <c r="A1532" s="60">
        <v>1997.11</v>
      </c>
      <c r="B1532" s="61">
        <f t="shared" si="373"/>
        <v>1997</v>
      </c>
      <c r="C1532" s="61">
        <v>11</v>
      </c>
      <c r="D1532" s="59">
        <f t="shared" si="374"/>
        <v>35735</v>
      </c>
      <c r="E1532" s="26">
        <v>938.92</v>
      </c>
      <c r="F1532" s="24">
        <v>15.443300000000001</v>
      </c>
      <c r="G1532" s="26">
        <v>40.026699999999998</v>
      </c>
      <c r="H1532" s="26">
        <v>161.5</v>
      </c>
      <c r="I1532" s="24">
        <f t="shared" si="375"/>
        <v>1997.8749999998847</v>
      </c>
      <c r="J1532" s="15">
        <v>5.88</v>
      </c>
      <c r="K1532" s="24">
        <f t="shared" si="365"/>
        <v>1828.1906080495357</v>
      </c>
      <c r="L1532" s="24">
        <f t="shared" si="366"/>
        <v>30.069969770897838</v>
      </c>
      <c r="M1532" s="23">
        <f t="shared" si="376"/>
        <v>754938.92016887199</v>
      </c>
      <c r="N1532" s="24">
        <f t="shared" si="367"/>
        <v>77.936817845201247</v>
      </c>
      <c r="O1532" s="23">
        <f t="shared" si="368"/>
        <v>32183.480675588326</v>
      </c>
      <c r="P1532" s="42">
        <f t="shared" si="362"/>
        <v>32.336600532812675</v>
      </c>
      <c r="Q1532" s="25"/>
      <c r="R1532" s="41">
        <f t="shared" si="363"/>
        <v>36.323017872736003</v>
      </c>
      <c r="S1532" s="41"/>
      <c r="T1532" s="40">
        <f t="shared" si="364"/>
        <v>6.3059891455734818E-3</v>
      </c>
      <c r="U1532" s="15">
        <f t="shared" si="369"/>
        <v>1.0101670432369692</v>
      </c>
      <c r="V1532" s="15">
        <f t="shared" si="377"/>
        <v>27.594933002169142</v>
      </c>
      <c r="W1532" s="13">
        <f t="shared" si="370"/>
        <v>3.4091709184776775E-2</v>
      </c>
      <c r="X1532" s="13">
        <f t="shared" si="371"/>
        <v>3.5701372442022317E-2</v>
      </c>
      <c r="Y1532" s="13">
        <f t="shared" si="372"/>
        <v>-1.6096632572455416E-3</v>
      </c>
      <c r="AB1532" s="39"/>
      <c r="AC1532" s="39"/>
    </row>
    <row r="1533" spans="1:29">
      <c r="A1533" s="60">
        <v>1997.12</v>
      </c>
      <c r="B1533" s="61">
        <f t="shared" si="373"/>
        <v>1997</v>
      </c>
      <c r="C1533" s="61">
        <v>12</v>
      </c>
      <c r="D1533" s="59">
        <f t="shared" si="374"/>
        <v>35765</v>
      </c>
      <c r="E1533" s="26">
        <v>962.37</v>
      </c>
      <c r="F1533" s="24">
        <v>15.5</v>
      </c>
      <c r="G1533" s="26">
        <v>39.72</v>
      </c>
      <c r="H1533" s="26">
        <v>161.30000000000001</v>
      </c>
      <c r="I1533" s="24">
        <f t="shared" si="375"/>
        <v>1997.958333333218</v>
      </c>
      <c r="J1533" s="15">
        <v>5.81</v>
      </c>
      <c r="K1533" s="24">
        <f t="shared" si="365"/>
        <v>1876.1740247985124</v>
      </c>
      <c r="L1533" s="24">
        <f t="shared" si="366"/>
        <v>30.217792932424057</v>
      </c>
      <c r="M1533" s="23">
        <f t="shared" si="376"/>
        <v>775793.19961643568</v>
      </c>
      <c r="N1533" s="24">
        <f t="shared" si="367"/>
        <v>77.435531308121512</v>
      </c>
      <c r="O1533" s="23">
        <f t="shared" si="368"/>
        <v>32019.395750870059</v>
      </c>
      <c r="P1533" s="42">
        <f t="shared" si="362"/>
        <v>33.030789042905425</v>
      </c>
      <c r="Q1533" s="25"/>
      <c r="R1533" s="41">
        <f t="shared" si="363"/>
        <v>37.061292194911466</v>
      </c>
      <c r="S1533" s="41"/>
      <c r="T1533" s="40">
        <f t="shared" si="364"/>
        <v>6.2279194336666566E-3</v>
      </c>
      <c r="U1533" s="15">
        <f t="shared" si="369"/>
        <v>1.0254066973154938</v>
      </c>
      <c r="V1533" s="15">
        <f t="shared" si="377"/>
        <v>27.910055415241409</v>
      </c>
      <c r="W1533" s="13">
        <f t="shared" si="370"/>
        <v>3.2618370675246089E-2</v>
      </c>
      <c r="X1533" s="13">
        <f t="shared" si="371"/>
        <v>3.5371540550024783E-2</v>
      </c>
      <c r="Y1533" s="13">
        <f t="shared" si="372"/>
        <v>-2.7531698747786937E-3</v>
      </c>
      <c r="AB1533" s="39"/>
      <c r="AC1533" s="39"/>
    </row>
    <row r="1534" spans="1:29">
      <c r="A1534" s="60">
        <v>1998.01</v>
      </c>
      <c r="B1534" s="61">
        <f t="shared" si="373"/>
        <v>1998</v>
      </c>
      <c r="C1534" s="61">
        <v>1</v>
      </c>
      <c r="D1534" s="59">
        <f t="shared" si="374"/>
        <v>35796</v>
      </c>
      <c r="E1534" s="26">
        <v>963.36</v>
      </c>
      <c r="F1534" s="24">
        <v>15.55</v>
      </c>
      <c r="G1534" s="26">
        <v>39.659999999999997</v>
      </c>
      <c r="H1534" s="26">
        <v>161.6</v>
      </c>
      <c r="I1534" s="24">
        <f t="shared" si="375"/>
        <v>1998.0416666665512</v>
      </c>
      <c r="J1534" s="15">
        <v>5.54</v>
      </c>
      <c r="K1534" s="24">
        <f t="shared" si="365"/>
        <v>1874.617485148515</v>
      </c>
      <c r="L1534" s="24">
        <f t="shared" si="366"/>
        <v>30.25899133663367</v>
      </c>
      <c r="M1534" s="23">
        <f t="shared" si="376"/>
        <v>776192.24243276694</v>
      </c>
      <c r="N1534" s="24">
        <f t="shared" si="367"/>
        <v>77.175022277227725</v>
      </c>
      <c r="O1534" s="23">
        <f t="shared" si="368"/>
        <v>31954.600912310594</v>
      </c>
      <c r="P1534" s="42">
        <f t="shared" si="362"/>
        <v>32.859968415052229</v>
      </c>
      <c r="Q1534" s="25"/>
      <c r="R1534" s="41">
        <f t="shared" si="363"/>
        <v>36.828633533555873</v>
      </c>
      <c r="S1534" s="41"/>
      <c r="T1534" s="40">
        <f t="shared" si="364"/>
        <v>9.0089785032593343E-3</v>
      </c>
      <c r="U1534" s="15">
        <f t="shared" si="369"/>
        <v>1.002334764529083</v>
      </c>
      <c r="V1534" s="15">
        <f t="shared" si="377"/>
        <v>28.566028120708065</v>
      </c>
      <c r="W1534" s="13">
        <f t="shared" si="370"/>
        <v>2.4993227029100673E-2</v>
      </c>
      <c r="X1534" s="13">
        <f t="shared" si="371"/>
        <v>3.583519172047267E-2</v>
      </c>
      <c r="Y1534" s="13">
        <f t="shared" si="372"/>
        <v>-1.0841964691371997E-2</v>
      </c>
      <c r="AB1534" s="39"/>
      <c r="AC1534" s="39"/>
    </row>
    <row r="1535" spans="1:29">
      <c r="A1535" s="60">
        <v>1998.02</v>
      </c>
      <c r="B1535" s="61">
        <f t="shared" si="373"/>
        <v>1998</v>
      </c>
      <c r="C1535" s="61">
        <v>2</v>
      </c>
      <c r="D1535" s="59">
        <f t="shared" si="374"/>
        <v>35827</v>
      </c>
      <c r="E1535" s="26">
        <v>1023.74</v>
      </c>
      <c r="F1535" s="24">
        <v>15.6</v>
      </c>
      <c r="G1535" s="26">
        <v>39.6</v>
      </c>
      <c r="H1535" s="26">
        <v>161.9</v>
      </c>
      <c r="I1535" s="24">
        <f t="shared" si="375"/>
        <v>1998.1249999998845</v>
      </c>
      <c r="J1535" s="15">
        <v>5.57</v>
      </c>
      <c r="K1535" s="24">
        <f t="shared" si="365"/>
        <v>1988.420508956146</v>
      </c>
      <c r="L1535" s="24">
        <f t="shared" si="366"/>
        <v>30.300037059913524</v>
      </c>
      <c r="M1535" s="23">
        <f t="shared" si="376"/>
        <v>824358.28844988218</v>
      </c>
      <c r="N1535" s="24">
        <f t="shared" si="367"/>
        <v>76.915478690549733</v>
      </c>
      <c r="O1535" s="23">
        <f t="shared" si="368"/>
        <v>31887.577141281316</v>
      </c>
      <c r="P1535" s="42">
        <f t="shared" si="362"/>
        <v>34.709677782269978</v>
      </c>
      <c r="Q1535" s="25"/>
      <c r="R1535" s="41">
        <f t="shared" si="363"/>
        <v>38.856044080604221</v>
      </c>
      <c r="S1535" s="41"/>
      <c r="T1535" s="40">
        <f t="shared" si="364"/>
        <v>7.0112433373187739E-3</v>
      </c>
      <c r="U1535" s="15">
        <f t="shared" si="369"/>
        <v>0.99857857059389832</v>
      </c>
      <c r="V1535" s="15">
        <f t="shared" si="377"/>
        <v>28.579666757850617</v>
      </c>
      <c r="W1535" s="13">
        <f t="shared" si="370"/>
        <v>1.694227331025111E-2</v>
      </c>
      <c r="X1535" s="13">
        <f t="shared" si="371"/>
        <v>3.5807699768704015E-2</v>
      </c>
      <c r="Y1535" s="13">
        <f t="shared" si="372"/>
        <v>-1.8865426458452905E-2</v>
      </c>
      <c r="AB1535" s="39"/>
      <c r="AC1535" s="39"/>
    </row>
    <row r="1536" spans="1:29">
      <c r="A1536" s="60">
        <v>1998.03</v>
      </c>
      <c r="B1536" s="61">
        <f t="shared" si="373"/>
        <v>1998</v>
      </c>
      <c r="C1536" s="61">
        <v>3</v>
      </c>
      <c r="D1536" s="59">
        <f t="shared" si="374"/>
        <v>35855</v>
      </c>
      <c r="E1536" s="26">
        <v>1076.83</v>
      </c>
      <c r="F1536" s="24">
        <v>15.64</v>
      </c>
      <c r="G1536" s="26">
        <v>39.54</v>
      </c>
      <c r="H1536" s="26">
        <v>162.19999999999999</v>
      </c>
      <c r="I1536" s="24">
        <f t="shared" si="375"/>
        <v>1998.2083333332178</v>
      </c>
      <c r="J1536" s="15">
        <v>5.65</v>
      </c>
      <c r="K1536" s="24">
        <f t="shared" si="365"/>
        <v>2087.6693082614056</v>
      </c>
      <c r="L1536" s="24">
        <f t="shared" si="366"/>
        <v>30.321543773119611</v>
      </c>
      <c r="M1536" s="23">
        <f t="shared" si="376"/>
        <v>866552.35887349595</v>
      </c>
      <c r="N1536" s="24">
        <f t="shared" si="367"/>
        <v>76.656895191122075</v>
      </c>
      <c r="O1536" s="23">
        <f t="shared" si="368"/>
        <v>31818.838878799841</v>
      </c>
      <c r="P1536" s="42">
        <f t="shared" si="362"/>
        <v>36.296927736425083</v>
      </c>
      <c r="Q1536" s="25"/>
      <c r="R1536" s="41">
        <f t="shared" si="363"/>
        <v>40.583259011780477</v>
      </c>
      <c r="S1536" s="41"/>
      <c r="T1536" s="40">
        <f t="shared" si="364"/>
        <v>4.6981217356415368E-3</v>
      </c>
      <c r="U1536" s="15">
        <f t="shared" si="369"/>
        <v>1.0054665629566322</v>
      </c>
      <c r="V1536" s="15">
        <f t="shared" si="377"/>
        <v>28.486257866442703</v>
      </c>
      <c r="W1536" s="13">
        <f t="shared" si="370"/>
        <v>8.3194071987044982E-3</v>
      </c>
      <c r="X1536" s="13">
        <f t="shared" si="371"/>
        <v>3.7544313327913637E-2</v>
      </c>
      <c r="Y1536" s="13">
        <f t="shared" si="372"/>
        <v>-2.9224906129209138E-2</v>
      </c>
      <c r="AB1536" s="39"/>
      <c r="AC1536" s="39"/>
    </row>
    <row r="1537" spans="1:29">
      <c r="A1537" s="60">
        <v>1998.04</v>
      </c>
      <c r="B1537" s="61">
        <f t="shared" si="373"/>
        <v>1998</v>
      </c>
      <c r="C1537" s="61">
        <v>4</v>
      </c>
      <c r="D1537" s="59">
        <f t="shared" si="374"/>
        <v>35886</v>
      </c>
      <c r="E1537" s="26">
        <v>1112.2</v>
      </c>
      <c r="F1537" s="24">
        <v>15.75</v>
      </c>
      <c r="G1537" s="26">
        <v>39.35</v>
      </c>
      <c r="H1537" s="26">
        <v>162.5</v>
      </c>
      <c r="I1537" s="24">
        <f t="shared" si="375"/>
        <v>1998.291666666551</v>
      </c>
      <c r="J1537" s="15">
        <v>5.64</v>
      </c>
      <c r="K1537" s="24">
        <f t="shared" si="365"/>
        <v>2152.2609969230775</v>
      </c>
      <c r="L1537" s="24">
        <f t="shared" si="366"/>
        <v>30.478430769230773</v>
      </c>
      <c r="M1537" s="23">
        <f t="shared" si="376"/>
        <v>894417.40896372974</v>
      </c>
      <c r="N1537" s="24">
        <f t="shared" si="367"/>
        <v>76.147698461538468</v>
      </c>
      <c r="O1537" s="23">
        <f t="shared" si="368"/>
        <v>31644.78065341014</v>
      </c>
      <c r="P1537" s="42">
        <f t="shared" si="362"/>
        <v>37.276934043028767</v>
      </c>
      <c r="Q1537" s="25"/>
      <c r="R1537" s="41">
        <f t="shared" si="363"/>
        <v>41.627397728141148</v>
      </c>
      <c r="S1537" s="41"/>
      <c r="T1537" s="40">
        <f t="shared" si="364"/>
        <v>3.7338961830540723E-3</v>
      </c>
      <c r="U1537" s="15">
        <f t="shared" si="369"/>
        <v>1.0039421129909039</v>
      </c>
      <c r="V1537" s="15">
        <f t="shared" si="377"/>
        <v>28.589102287320525</v>
      </c>
      <c r="W1537" s="13">
        <f t="shared" si="370"/>
        <v>8.7101083986693695E-3</v>
      </c>
      <c r="X1537" s="13">
        <f t="shared" si="371"/>
        <v>3.5378628329629347E-2</v>
      </c>
      <c r="Y1537" s="13">
        <f t="shared" si="372"/>
        <v>-2.6668519930959977E-2</v>
      </c>
      <c r="AB1537" s="39"/>
      <c r="AC1537" s="39"/>
    </row>
    <row r="1538" spans="1:29">
      <c r="A1538" s="60">
        <v>1998.05</v>
      </c>
      <c r="B1538" s="61">
        <f t="shared" si="373"/>
        <v>1998</v>
      </c>
      <c r="C1538" s="61">
        <v>5</v>
      </c>
      <c r="D1538" s="59">
        <f t="shared" si="374"/>
        <v>35916</v>
      </c>
      <c r="E1538" s="26">
        <v>1108.42</v>
      </c>
      <c r="F1538" s="24">
        <v>15.85</v>
      </c>
      <c r="G1538" s="26">
        <v>39.159999999999997</v>
      </c>
      <c r="H1538" s="26">
        <v>162.80000000000001</v>
      </c>
      <c r="I1538" s="24">
        <f t="shared" si="375"/>
        <v>1998.3749999998843</v>
      </c>
      <c r="J1538" s="15">
        <v>5.65</v>
      </c>
      <c r="K1538" s="24">
        <f t="shared" si="365"/>
        <v>2140.9935700245701</v>
      </c>
      <c r="L1538" s="24">
        <f t="shared" si="366"/>
        <v>30.615423832923835</v>
      </c>
      <c r="M1538" s="23">
        <f t="shared" si="376"/>
        <v>890795.23266704357</v>
      </c>
      <c r="N1538" s="24">
        <f t="shared" si="367"/>
        <v>75.640378378378372</v>
      </c>
      <c r="O1538" s="23">
        <f t="shared" si="368"/>
        <v>31471.41093740768</v>
      </c>
      <c r="P1538" s="42">
        <f t="shared" ref="P1538:P1601" si="378">K1538/AVERAGE(N1418:N1537)</f>
        <v>36.956598518968995</v>
      </c>
      <c r="Q1538" s="25"/>
      <c r="R1538" s="41">
        <f t="shared" ref="R1538:R1601" si="379">M1538/AVERAGE(O1418:O1537)</f>
        <v>41.218219323965229</v>
      </c>
      <c r="S1538" s="41"/>
      <c r="T1538" s="40">
        <f t="shared" ref="T1538:T1601" si="380">1/P1538-(J1538/100-(((H1538/H1418)^(1/10))-1))</f>
        <v>3.7046597965648236E-3</v>
      </c>
      <c r="U1538" s="15">
        <f t="shared" si="369"/>
        <v>1.016154071685974</v>
      </c>
      <c r="V1538" s="15">
        <f t="shared" si="377"/>
        <v>28.648913457078731</v>
      </c>
      <c r="W1538" s="13">
        <f t="shared" si="370"/>
        <v>1.0828973340422543E-2</v>
      </c>
      <c r="X1538" s="13">
        <f t="shared" si="371"/>
        <v>3.2902816741121388E-2</v>
      </c>
      <c r="Y1538" s="13">
        <f t="shared" si="372"/>
        <v>-2.2073843400698845E-2</v>
      </c>
      <c r="AB1538" s="39"/>
      <c r="AC1538" s="39"/>
    </row>
    <row r="1539" spans="1:29">
      <c r="A1539" s="60">
        <v>1998.06</v>
      </c>
      <c r="B1539" s="61">
        <f t="shared" si="373"/>
        <v>1998</v>
      </c>
      <c r="C1539" s="61">
        <v>6</v>
      </c>
      <c r="D1539" s="59">
        <f t="shared" si="374"/>
        <v>35947</v>
      </c>
      <c r="E1539" s="26">
        <v>1108.3900000000001</v>
      </c>
      <c r="F1539" s="24">
        <v>15.95</v>
      </c>
      <c r="G1539" s="26">
        <v>38.97</v>
      </c>
      <c r="H1539" s="26">
        <v>163</v>
      </c>
      <c r="I1539" s="24">
        <f t="shared" si="375"/>
        <v>1998.4583333332175</v>
      </c>
      <c r="J1539" s="15">
        <v>5.5</v>
      </c>
      <c r="K1539" s="24">
        <f t="shared" si="365"/>
        <v>2138.3087079754605</v>
      </c>
      <c r="L1539" s="24">
        <f t="shared" si="366"/>
        <v>30.770779141104299</v>
      </c>
      <c r="M1539" s="23">
        <f t="shared" si="376"/>
        <v>890745.04240264592</v>
      </c>
      <c r="N1539" s="24">
        <f t="shared" si="367"/>
        <v>75.181019631901847</v>
      </c>
      <c r="O1539" s="23">
        <f t="shared" si="368"/>
        <v>31317.79815988155</v>
      </c>
      <c r="P1539" s="42">
        <f t="shared" si="378"/>
        <v>36.802293460092024</v>
      </c>
      <c r="Q1539" s="25"/>
      <c r="R1539" s="41">
        <f t="shared" si="379"/>
        <v>40.994341261980495</v>
      </c>
      <c r="S1539" s="41"/>
      <c r="T1539" s="40">
        <f t="shared" si="380"/>
        <v>5.0062995590903943E-3</v>
      </c>
      <c r="U1539" s="15">
        <f t="shared" si="369"/>
        <v>1.0076410700343126</v>
      </c>
      <c r="V1539" s="15">
        <f t="shared" si="377"/>
        <v>29.075990169146962</v>
      </c>
      <c r="W1539" s="13">
        <f t="shared" si="370"/>
        <v>5.4499970153114585E-3</v>
      </c>
      <c r="X1539" s="13">
        <f t="shared" si="371"/>
        <v>2.8820559133440282E-2</v>
      </c>
      <c r="Y1539" s="13">
        <f t="shared" si="372"/>
        <v>-2.3370562118128824E-2</v>
      </c>
      <c r="AB1539" s="39"/>
      <c r="AC1539" s="39"/>
    </row>
    <row r="1540" spans="1:29">
      <c r="A1540" s="60">
        <v>1998.07</v>
      </c>
      <c r="B1540" s="61">
        <f t="shared" si="373"/>
        <v>1998</v>
      </c>
      <c r="C1540" s="61">
        <v>7</v>
      </c>
      <c r="D1540" s="59">
        <f t="shared" si="374"/>
        <v>35977</v>
      </c>
      <c r="E1540" s="26">
        <v>1156.58</v>
      </c>
      <c r="F1540" s="24">
        <v>16.0167</v>
      </c>
      <c r="G1540" s="26">
        <v>38.676699999999997</v>
      </c>
      <c r="H1540" s="26">
        <v>163.19999999999999</v>
      </c>
      <c r="I1540" s="24">
        <f t="shared" si="375"/>
        <v>1998.5416666665508</v>
      </c>
      <c r="J1540" s="15">
        <v>5.46</v>
      </c>
      <c r="K1540" s="24">
        <f t="shared" si="365"/>
        <v>2228.5425661764712</v>
      </c>
      <c r="L1540" s="24">
        <f t="shared" si="366"/>
        <v>30.861589963235296</v>
      </c>
      <c r="M1540" s="23">
        <f t="shared" si="376"/>
        <v>929404.65169859084</v>
      </c>
      <c r="N1540" s="24">
        <f t="shared" si="367"/>
        <v>74.523744375000007</v>
      </c>
      <c r="O1540" s="23">
        <f t="shared" si="368"/>
        <v>31079.825772839653</v>
      </c>
      <c r="P1540" s="42">
        <f t="shared" si="378"/>
        <v>38.259645085248557</v>
      </c>
      <c r="Q1540" s="25"/>
      <c r="R1540" s="41">
        <f t="shared" si="379"/>
        <v>42.561024955704248</v>
      </c>
      <c r="S1540" s="41"/>
      <c r="T1540" s="40">
        <f t="shared" si="380"/>
        <v>4.0612600659240862E-3</v>
      </c>
      <c r="U1540" s="15">
        <f t="shared" si="369"/>
        <v>1.0137733237817153</v>
      </c>
      <c r="V1540" s="15">
        <f t="shared" si="377"/>
        <v>29.262257236240583</v>
      </c>
      <c r="W1540" s="13">
        <f t="shared" si="370"/>
        <v>-5.59217818734703E-3</v>
      </c>
      <c r="X1540" s="13">
        <f t="shared" si="371"/>
        <v>2.8726945828110084E-2</v>
      </c>
      <c r="Y1540" s="13">
        <f t="shared" si="372"/>
        <v>-3.4319124015457114E-2</v>
      </c>
      <c r="AB1540" s="39"/>
      <c r="AC1540" s="39"/>
    </row>
    <row r="1541" spans="1:29">
      <c r="A1541" s="60">
        <v>1998.08</v>
      </c>
      <c r="B1541" s="61">
        <f t="shared" si="373"/>
        <v>1998</v>
      </c>
      <c r="C1541" s="61">
        <v>8</v>
      </c>
      <c r="D1541" s="59">
        <f t="shared" si="374"/>
        <v>36008</v>
      </c>
      <c r="E1541" s="26">
        <v>1074.6199999999999</v>
      </c>
      <c r="F1541" s="24">
        <v>16.083300000000001</v>
      </c>
      <c r="G1541" s="26">
        <v>38.383299999999998</v>
      </c>
      <c r="H1541" s="26">
        <v>163.4</v>
      </c>
      <c r="I1541" s="24">
        <f t="shared" si="375"/>
        <v>1998.624999999884</v>
      </c>
      <c r="J1541" s="15">
        <v>5.34</v>
      </c>
      <c r="K1541" s="24">
        <f t="shared" si="365"/>
        <v>2068.0844871481027</v>
      </c>
      <c r="L1541" s="24">
        <f t="shared" si="366"/>
        <v>30.95198603427173</v>
      </c>
      <c r="M1541" s="23">
        <f t="shared" si="376"/>
        <v>863561.95972492709</v>
      </c>
      <c r="N1541" s="24">
        <f t="shared" si="367"/>
        <v>73.867885667074674</v>
      </c>
      <c r="O1541" s="23">
        <f t="shared" si="368"/>
        <v>30844.724431622155</v>
      </c>
      <c r="P1541" s="42">
        <f t="shared" si="378"/>
        <v>35.423401024878316</v>
      </c>
      <c r="Q1541" s="25"/>
      <c r="R1541" s="41">
        <f t="shared" si="379"/>
        <v>39.357953737660559</v>
      </c>
      <c r="S1541" s="41"/>
      <c r="T1541" s="40">
        <f t="shared" si="380"/>
        <v>7.0457419884922441E-3</v>
      </c>
      <c r="U1541" s="15">
        <f t="shared" si="369"/>
        <v>1.0461845002815953</v>
      </c>
      <c r="V1541" s="15">
        <f t="shared" si="377"/>
        <v>29.628985748185016</v>
      </c>
      <c r="W1541" s="13">
        <f t="shared" si="370"/>
        <v>4.2377678677378849E-3</v>
      </c>
      <c r="X1541" s="13">
        <f t="shared" si="371"/>
        <v>2.9206508183019952E-2</v>
      </c>
      <c r="Y1541" s="13">
        <f t="shared" si="372"/>
        <v>-2.4968740315282067E-2</v>
      </c>
      <c r="AB1541" s="39"/>
      <c r="AC1541" s="39"/>
    </row>
    <row r="1542" spans="1:29">
      <c r="A1542" s="60">
        <v>1998.09</v>
      </c>
      <c r="B1542" s="61">
        <f t="shared" si="373"/>
        <v>1998</v>
      </c>
      <c r="C1542" s="61">
        <v>9</v>
      </c>
      <c r="D1542" s="59">
        <f t="shared" si="374"/>
        <v>36039</v>
      </c>
      <c r="E1542" s="26">
        <v>1020.64</v>
      </c>
      <c r="F1542" s="24">
        <v>16.14</v>
      </c>
      <c r="G1542" s="26">
        <v>38.090000000000003</v>
      </c>
      <c r="H1542" s="26">
        <v>163.6</v>
      </c>
      <c r="I1542" s="24">
        <f t="shared" si="375"/>
        <v>1998.7083333332173</v>
      </c>
      <c r="J1542" s="15">
        <v>4.8099999999999996</v>
      </c>
      <c r="K1542" s="24">
        <f t="shared" si="365"/>
        <v>1961.7998435207828</v>
      </c>
      <c r="L1542" s="24">
        <f t="shared" si="366"/>
        <v>31.023132029339859</v>
      </c>
      <c r="M1542" s="23">
        <f t="shared" si="376"/>
        <v>820260.61365405493</v>
      </c>
      <c r="N1542" s="24">
        <f t="shared" si="367"/>
        <v>73.213822738386327</v>
      </c>
      <c r="O1542" s="23">
        <f t="shared" si="368"/>
        <v>30611.89721555392</v>
      </c>
      <c r="P1542" s="42">
        <f t="shared" si="378"/>
        <v>33.532356980834898</v>
      </c>
      <c r="Q1542" s="25"/>
      <c r="R1542" s="41">
        <f t="shared" si="379"/>
        <v>37.21483494135046</v>
      </c>
      <c r="S1542" s="41"/>
      <c r="T1542" s="40">
        <f t="shared" si="380"/>
        <v>1.3372572807667803E-2</v>
      </c>
      <c r="U1542" s="15">
        <f t="shared" si="369"/>
        <v>1.0263426633029713</v>
      </c>
      <c r="V1542" s="15">
        <f t="shared" si="377"/>
        <v>30.959491534330347</v>
      </c>
      <c r="W1542" s="13">
        <f t="shared" si="370"/>
        <v>4.5532489155912792E-3</v>
      </c>
      <c r="X1542" s="13">
        <f t="shared" si="371"/>
        <v>2.6851652004713733E-2</v>
      </c>
      <c r="Y1542" s="13">
        <f t="shared" si="372"/>
        <v>-2.2298403089122454E-2</v>
      </c>
      <c r="AB1542" s="39"/>
      <c r="AC1542" s="39"/>
    </row>
    <row r="1543" spans="1:29">
      <c r="A1543" s="60">
        <v>1998.1</v>
      </c>
      <c r="B1543" s="61">
        <f t="shared" si="373"/>
        <v>1998</v>
      </c>
      <c r="C1543" s="61">
        <v>10</v>
      </c>
      <c r="D1543" s="59">
        <f t="shared" si="374"/>
        <v>36069</v>
      </c>
      <c r="E1543" s="26">
        <v>1032.47</v>
      </c>
      <c r="F1543" s="24">
        <v>16.166699999999999</v>
      </c>
      <c r="G1543" s="26">
        <v>37.963299999999997</v>
      </c>
      <c r="H1543" s="26">
        <v>164</v>
      </c>
      <c r="I1543" s="24">
        <f t="shared" si="375"/>
        <v>1998.7916666665506</v>
      </c>
      <c r="J1543" s="15">
        <v>4.53</v>
      </c>
      <c r="K1543" s="24">
        <f t="shared" si="365"/>
        <v>1979.6982695121956</v>
      </c>
      <c r="L1543" s="24">
        <f t="shared" si="366"/>
        <v>30.998661475609758</v>
      </c>
      <c r="M1543" s="23">
        <f t="shared" si="376"/>
        <v>828824.3257131693</v>
      </c>
      <c r="N1543" s="24">
        <f t="shared" si="367"/>
        <v>72.792312914634152</v>
      </c>
      <c r="O1543" s="23">
        <f t="shared" si="368"/>
        <v>30475.371220807148</v>
      </c>
      <c r="P1543" s="42">
        <f t="shared" si="378"/>
        <v>33.773102879048139</v>
      </c>
      <c r="Q1543" s="25"/>
      <c r="R1543" s="41">
        <f t="shared" si="379"/>
        <v>37.440000309890834</v>
      </c>
      <c r="S1543" s="41"/>
      <c r="T1543" s="40">
        <f t="shared" si="380"/>
        <v>1.586804179512976E-2</v>
      </c>
      <c r="U1543" s="15">
        <f t="shared" si="369"/>
        <v>0.9801733688787897</v>
      </c>
      <c r="V1543" s="15">
        <f t="shared" si="377"/>
        <v>31.697546881226376</v>
      </c>
      <c r="W1543" s="13">
        <f t="shared" si="370"/>
        <v>-1.7876654765095146E-2</v>
      </c>
      <c r="X1543" s="13">
        <f t="shared" si="371"/>
        <v>2.4774110136735361E-2</v>
      </c>
      <c r="Y1543" s="13">
        <f t="shared" si="372"/>
        <v>-4.2650764901830507E-2</v>
      </c>
      <c r="AB1543" s="39"/>
      <c r="AC1543" s="39"/>
    </row>
    <row r="1544" spans="1:29">
      <c r="A1544" s="60">
        <v>1998.11</v>
      </c>
      <c r="B1544" s="61">
        <f t="shared" si="373"/>
        <v>1998</v>
      </c>
      <c r="C1544" s="61">
        <v>11</v>
      </c>
      <c r="D1544" s="59">
        <f t="shared" si="374"/>
        <v>36100</v>
      </c>
      <c r="E1544" s="26">
        <v>1144.43</v>
      </c>
      <c r="F1544" s="24">
        <v>16.183299999999999</v>
      </c>
      <c r="G1544" s="26">
        <v>37.8367</v>
      </c>
      <c r="H1544" s="26">
        <v>164</v>
      </c>
      <c r="I1544" s="24">
        <f t="shared" si="375"/>
        <v>1998.8749999998838</v>
      </c>
      <c r="J1544" s="15">
        <v>4.83</v>
      </c>
      <c r="K1544" s="24">
        <f t="shared" si="365"/>
        <v>2194.3747426829268</v>
      </c>
      <c r="L1544" s="24">
        <f t="shared" si="366"/>
        <v>31.030490963414639</v>
      </c>
      <c r="M1544" s="23">
        <f t="shared" si="376"/>
        <v>919783.80240437819</v>
      </c>
      <c r="N1544" s="24">
        <f t="shared" si="367"/>
        <v>72.549565134146349</v>
      </c>
      <c r="O1544" s="23">
        <f t="shared" si="368"/>
        <v>30409.534699748994</v>
      </c>
      <c r="P1544" s="42">
        <f t="shared" si="378"/>
        <v>37.369391883920933</v>
      </c>
      <c r="Q1544" s="25"/>
      <c r="R1544" s="41">
        <f t="shared" si="379"/>
        <v>41.37557700054434</v>
      </c>
      <c r="S1544" s="41"/>
      <c r="T1544" s="40">
        <f t="shared" si="380"/>
        <v>9.9327678693949609E-3</v>
      </c>
      <c r="U1544" s="15">
        <f t="shared" si="369"/>
        <v>1.0183036055450048</v>
      </c>
      <c r="V1544" s="15">
        <f t="shared" si="377"/>
        <v>31.069091311765035</v>
      </c>
      <c r="W1544" s="13">
        <f t="shared" si="370"/>
        <v>-3.4893972974395338E-2</v>
      </c>
      <c r="X1544" s="13">
        <f t="shared" si="371"/>
        <v>3.1517825110099373E-2</v>
      </c>
      <c r="Y1544" s="13">
        <f t="shared" si="372"/>
        <v>-6.6411798084494711E-2</v>
      </c>
      <c r="AB1544" s="39"/>
      <c r="AC1544" s="39"/>
    </row>
    <row r="1545" spans="1:29">
      <c r="A1545" s="60">
        <v>1998.12</v>
      </c>
      <c r="B1545" s="61">
        <f t="shared" si="373"/>
        <v>1998</v>
      </c>
      <c r="C1545" s="61">
        <v>12</v>
      </c>
      <c r="D1545" s="59">
        <f t="shared" si="374"/>
        <v>36130</v>
      </c>
      <c r="E1545" s="26">
        <v>1190.05</v>
      </c>
      <c r="F1545" s="24">
        <v>16.2</v>
      </c>
      <c r="G1545" s="26">
        <v>37.71</v>
      </c>
      <c r="H1545" s="26">
        <v>163.9</v>
      </c>
      <c r="I1545" s="24">
        <f t="shared" si="375"/>
        <v>1998.9583333332171</v>
      </c>
      <c r="J1545" s="15">
        <v>4.6500000000000004</v>
      </c>
      <c r="K1545" s="24">
        <f t="shared" si="365"/>
        <v>2283.2405308114703</v>
      </c>
      <c r="L1545" s="24">
        <f t="shared" si="366"/>
        <v>31.081464307504579</v>
      </c>
      <c r="M1545" s="23">
        <f t="shared" si="376"/>
        <v>958118.03181275481</v>
      </c>
      <c r="N1545" s="24">
        <f t="shared" si="367"/>
        <v>72.350741915802317</v>
      </c>
      <c r="O1545" s="23">
        <f t="shared" si="368"/>
        <v>30360.599117397574</v>
      </c>
      <c r="P1545" s="42">
        <f t="shared" si="378"/>
        <v>38.820274780098146</v>
      </c>
      <c r="Q1545" s="25"/>
      <c r="R1545" s="41">
        <f t="shared" si="379"/>
        <v>42.927339874933104</v>
      </c>
      <c r="S1545" s="41"/>
      <c r="T1545" s="40">
        <f t="shared" si="380"/>
        <v>1.0498406616905272E-2</v>
      </c>
      <c r="U1545" s="15">
        <f t="shared" si="369"/>
        <v>0.99834006113103491</v>
      </c>
      <c r="V1545" s="15">
        <f t="shared" si="377"/>
        <v>31.657070795725929</v>
      </c>
      <c r="W1545" s="13">
        <f t="shared" si="370"/>
        <v>-3.8166768158641728E-2</v>
      </c>
      <c r="X1545" s="13">
        <f t="shared" si="371"/>
        <v>4.0594708274683811E-2</v>
      </c>
      <c r="Y1545" s="13">
        <f t="shared" si="372"/>
        <v>-7.8761476433325539E-2</v>
      </c>
      <c r="AB1545" s="39"/>
      <c r="AC1545" s="39"/>
    </row>
    <row r="1546" spans="1:29">
      <c r="A1546" s="60">
        <v>1999.01</v>
      </c>
      <c r="B1546" s="61">
        <f t="shared" si="373"/>
        <v>1999</v>
      </c>
      <c r="C1546" s="61">
        <v>1</v>
      </c>
      <c r="D1546" s="59">
        <f t="shared" si="374"/>
        <v>36161</v>
      </c>
      <c r="E1546" s="26">
        <v>1248.77</v>
      </c>
      <c r="F1546" s="24">
        <v>16.283333330000001</v>
      </c>
      <c r="G1546" s="26">
        <v>37.933333330000004</v>
      </c>
      <c r="H1546" s="26">
        <v>164.3</v>
      </c>
      <c r="I1546" s="24">
        <f t="shared" si="375"/>
        <v>1999.0416666665503</v>
      </c>
      <c r="J1546" s="15">
        <v>4.72</v>
      </c>
      <c r="K1546" s="24">
        <f t="shared" ref="K1546:K1609" si="381">E1546*$H$1851/H1546</f>
        <v>2390.0682544126598</v>
      </c>
      <c r="L1546" s="24">
        <f t="shared" ref="L1546:L1609" si="382">F1546*$H$1851/H1546</f>
        <v>31.165289098915405</v>
      </c>
      <c r="M1546" s="23">
        <f t="shared" si="376"/>
        <v>1004036.0602987454</v>
      </c>
      <c r="N1546" s="24">
        <f t="shared" ref="N1546:N1609" si="383">G1546*$H$1851/H1546</f>
        <v>72.602045033181994</v>
      </c>
      <c r="O1546" s="23">
        <f t="shared" ref="O1546:O1609" si="384">N1546*(M1546/K1546)</f>
        <v>30499.158812793623</v>
      </c>
      <c r="P1546" s="42">
        <f t="shared" si="378"/>
        <v>40.576957677208114</v>
      </c>
      <c r="Q1546" s="25"/>
      <c r="R1546" s="41">
        <f t="shared" si="379"/>
        <v>44.811053449635232</v>
      </c>
      <c r="S1546" s="41"/>
      <c r="T1546" s="40">
        <f t="shared" si="380"/>
        <v>8.4223959044217381E-3</v>
      </c>
      <c r="U1546" s="15">
        <f t="shared" ref="U1546:U1609" si="385">((J1546/J1547+J1546/1200+((1+J1547/1200)^(-119))*(1-J1546/J1547)))</f>
        <v>0.98207602249948156</v>
      </c>
      <c r="V1546" s="15">
        <f t="shared" si="377"/>
        <v>31.527578543663534</v>
      </c>
      <c r="W1546" s="13">
        <f t="shared" ref="W1546:W1609" si="386">(($M1666/$M1546)^(1/10)-1)</f>
        <v>-4.4131510629577209E-2</v>
      </c>
      <c r="X1546" s="13">
        <f t="shared" ref="X1546:X1609" si="387">(($V1666/$V1546)^(1/10)-1)</f>
        <v>3.9864790661499283E-2</v>
      </c>
      <c r="Y1546" s="13">
        <f t="shared" ref="Y1546:Y1609" si="388">W1546-X1546</f>
        <v>-8.3996301291076492E-2</v>
      </c>
      <c r="AB1546" s="39"/>
      <c r="AC1546" s="39"/>
    </row>
    <row r="1547" spans="1:29">
      <c r="A1547" s="60">
        <v>1999.02</v>
      </c>
      <c r="B1547" s="61">
        <f t="shared" ref="B1547:B1610" si="389">VALUE(LEFT(A1547, 4))</f>
        <v>1999</v>
      </c>
      <c r="C1547" s="61">
        <v>2</v>
      </c>
      <c r="D1547" s="59">
        <f t="shared" ref="D1547:D1610" si="390">DATE(B1547, VALUE(C1547), 1)</f>
        <v>36192</v>
      </c>
      <c r="E1547" s="26">
        <v>1246.58</v>
      </c>
      <c r="F1547" s="24">
        <v>16.366666670000001</v>
      </c>
      <c r="G1547" s="26">
        <v>38.15666667</v>
      </c>
      <c r="H1547" s="26">
        <v>164.5</v>
      </c>
      <c r="I1547" s="24">
        <f t="shared" ref="I1547:I1610" si="391">I1546+1/12</f>
        <v>1999.1249999998836</v>
      </c>
      <c r="J1547" s="15">
        <v>5</v>
      </c>
      <c r="K1547" s="24">
        <f t="shared" si="381"/>
        <v>2382.9759683890579</v>
      </c>
      <c r="L1547" s="24">
        <f t="shared" si="382"/>
        <v>31.286699094517939</v>
      </c>
      <c r="M1547" s="23">
        <f t="shared" ref="M1547:M1610" si="392">M1546*((K1547+(L1547/12))/K1546)</f>
        <v>1002151.9454548348</v>
      </c>
      <c r="N1547" s="24">
        <f t="shared" si="383"/>
        <v>72.94070152612889</v>
      </c>
      <c r="O1547" s="23">
        <f t="shared" si="384"/>
        <v>30674.948848378895</v>
      </c>
      <c r="P1547" s="42">
        <f t="shared" si="378"/>
        <v>40.400159229259948</v>
      </c>
      <c r="Q1547" s="25"/>
      <c r="R1547" s="41">
        <f t="shared" si="379"/>
        <v>44.557734535378309</v>
      </c>
      <c r="S1547" s="41"/>
      <c r="T1547" s="40">
        <f t="shared" si="380"/>
        <v>5.4309156548103081E-3</v>
      </c>
      <c r="U1547" s="15">
        <f t="shared" si="385"/>
        <v>0.98639993308584573</v>
      </c>
      <c r="V1547" s="15">
        <f t="shared" ref="V1547:V1610" si="393">V1546*U1546*H1546/H1547</f>
        <v>30.924834583912087</v>
      </c>
      <c r="W1547" s="13">
        <f t="shared" si="386"/>
        <v>-5.1036317712708779E-2</v>
      </c>
      <c r="X1547" s="13">
        <f t="shared" si="387"/>
        <v>3.8396062874973103E-2</v>
      </c>
      <c r="Y1547" s="13">
        <f t="shared" si="388"/>
        <v>-8.9432380587681881E-2</v>
      </c>
      <c r="AB1547" s="39"/>
      <c r="AC1547" s="39"/>
    </row>
    <row r="1548" spans="1:29">
      <c r="A1548" s="60">
        <v>1999.03</v>
      </c>
      <c r="B1548" s="61">
        <f t="shared" si="389"/>
        <v>1999</v>
      </c>
      <c r="C1548" s="61">
        <v>3</v>
      </c>
      <c r="D1548" s="59">
        <f t="shared" si="390"/>
        <v>36220</v>
      </c>
      <c r="E1548" s="26">
        <v>1281.6600000000001</v>
      </c>
      <c r="F1548" s="24">
        <v>16.45</v>
      </c>
      <c r="G1548" s="26">
        <v>38.380000000000003</v>
      </c>
      <c r="H1548" s="26">
        <v>165</v>
      </c>
      <c r="I1548" s="24">
        <f t="shared" si="391"/>
        <v>1999.2083333332168</v>
      </c>
      <c r="J1548" s="15">
        <v>5.23</v>
      </c>
      <c r="K1548" s="24">
        <f t="shared" si="381"/>
        <v>2442.6109309090916</v>
      </c>
      <c r="L1548" s="24">
        <f t="shared" si="382"/>
        <v>31.350709090909092</v>
      </c>
      <c r="M1548" s="23">
        <f t="shared" si="392"/>
        <v>1028329.9160721044</v>
      </c>
      <c r="N1548" s="24">
        <f t="shared" si="383"/>
        <v>73.145301818181835</v>
      </c>
      <c r="O1548" s="23">
        <f t="shared" si="384"/>
        <v>30793.893995948507</v>
      </c>
      <c r="P1548" s="42">
        <f t="shared" si="378"/>
        <v>41.356103632713001</v>
      </c>
      <c r="Q1548" s="25"/>
      <c r="R1548" s="41">
        <f t="shared" si="379"/>
        <v>45.551555032014974</v>
      </c>
      <c r="S1548" s="41"/>
      <c r="T1548" s="40">
        <f t="shared" si="380"/>
        <v>2.2799872986621443E-3</v>
      </c>
      <c r="U1548" s="15">
        <f t="shared" si="385"/>
        <v>1.0082294761276307</v>
      </c>
      <c r="V1548" s="15">
        <f t="shared" si="393"/>
        <v>30.41181762861245</v>
      </c>
      <c r="W1548" s="13">
        <f t="shared" si="386"/>
        <v>-5.9238835834665604E-2</v>
      </c>
      <c r="X1548" s="13">
        <f t="shared" si="387"/>
        <v>4.0577916699655603E-2</v>
      </c>
      <c r="Y1548" s="13">
        <f t="shared" si="388"/>
        <v>-9.9816752534321207E-2</v>
      </c>
      <c r="AB1548" s="39"/>
      <c r="AC1548" s="39"/>
    </row>
    <row r="1549" spans="1:29">
      <c r="A1549" s="60">
        <v>1999.04</v>
      </c>
      <c r="B1549" s="61">
        <f t="shared" si="389"/>
        <v>1999</v>
      </c>
      <c r="C1549" s="61">
        <v>4</v>
      </c>
      <c r="D1549" s="59">
        <f t="shared" si="390"/>
        <v>36251</v>
      </c>
      <c r="E1549" s="26">
        <v>1334.76</v>
      </c>
      <c r="F1549" s="24">
        <f>F1548*2/3+F1551/3</f>
        <v>16.45</v>
      </c>
      <c r="G1549" s="26">
        <v>39.26</v>
      </c>
      <c r="H1549" s="26">
        <v>166.2</v>
      </c>
      <c r="I1549" s="24">
        <f t="shared" si="391"/>
        <v>1999.2916666665501</v>
      </c>
      <c r="J1549" s="15">
        <v>5.18</v>
      </c>
      <c r="K1549" s="24">
        <f t="shared" si="381"/>
        <v>2525.4430180505419</v>
      </c>
      <c r="L1549" s="24">
        <f t="shared" si="382"/>
        <v>31.12435018050542</v>
      </c>
      <c r="M1549" s="23">
        <f t="shared" si="392"/>
        <v>1064293.8459557828</v>
      </c>
      <c r="N1549" s="24">
        <f t="shared" si="383"/>
        <v>74.282187725631772</v>
      </c>
      <c r="O1549" s="23">
        <f t="shared" si="384"/>
        <v>31304.636333291397</v>
      </c>
      <c r="P1549" s="42">
        <f t="shared" si="378"/>
        <v>42.704509516892152</v>
      </c>
      <c r="Q1549" s="25"/>
      <c r="R1549" s="41">
        <f t="shared" si="379"/>
        <v>46.972581259880613</v>
      </c>
      <c r="S1549" s="41"/>
      <c r="T1549" s="40">
        <f t="shared" si="380"/>
        <v>2.0913431991284766E-3</v>
      </c>
      <c r="U1549" s="15">
        <f t="shared" si="385"/>
        <v>0.97689662580156367</v>
      </c>
      <c r="V1549" s="15">
        <f t="shared" si="393"/>
        <v>30.440704017476065</v>
      </c>
      <c r="W1549" s="13">
        <f t="shared" si="386"/>
        <v>-5.1751402296686067E-2</v>
      </c>
      <c r="X1549" s="13">
        <f t="shared" si="387"/>
        <v>3.9478127632609272E-2</v>
      </c>
      <c r="Y1549" s="13">
        <f t="shared" si="388"/>
        <v>-9.1229529929295339E-2</v>
      </c>
      <c r="AB1549" s="39"/>
      <c r="AC1549" s="39"/>
    </row>
    <row r="1550" spans="1:29">
      <c r="A1550" s="60">
        <v>1999.05</v>
      </c>
      <c r="B1550" s="61">
        <f t="shared" si="389"/>
        <v>1999</v>
      </c>
      <c r="C1550" s="61">
        <v>5</v>
      </c>
      <c r="D1550" s="59">
        <f t="shared" si="390"/>
        <v>36281</v>
      </c>
      <c r="E1550" s="26">
        <v>1332.07</v>
      </c>
      <c r="F1550" s="24">
        <f>F1548/3+F1551*2/3</f>
        <v>16.45</v>
      </c>
      <c r="G1550" s="26">
        <v>40.14</v>
      </c>
      <c r="H1550" s="26">
        <v>166.2</v>
      </c>
      <c r="I1550" s="24">
        <f t="shared" si="391"/>
        <v>1999.3749999998834</v>
      </c>
      <c r="J1550" s="15">
        <v>5.54</v>
      </c>
      <c r="K1550" s="24">
        <f t="shared" si="381"/>
        <v>2520.3533826714806</v>
      </c>
      <c r="L1550" s="24">
        <f t="shared" si="382"/>
        <v>31.12435018050542</v>
      </c>
      <c r="M1550" s="23">
        <f t="shared" si="392"/>
        <v>1063241.98572239</v>
      </c>
      <c r="N1550" s="24">
        <f t="shared" si="383"/>
        <v>75.947198555956689</v>
      </c>
      <c r="O1550" s="23">
        <f t="shared" si="384"/>
        <v>32039.257176347135</v>
      </c>
      <c r="P1550" s="42">
        <f t="shared" si="378"/>
        <v>42.556676709518037</v>
      </c>
      <c r="Q1550" s="25"/>
      <c r="R1550" s="41">
        <f t="shared" si="379"/>
        <v>46.746674800852041</v>
      </c>
      <c r="S1550" s="41"/>
      <c r="T1550" s="40">
        <f t="shared" si="380"/>
        <v>-2.0114592557857053E-3</v>
      </c>
      <c r="U1550" s="15">
        <f t="shared" si="385"/>
        <v>0.97763854915039472</v>
      </c>
      <c r="V1550" s="15">
        <f t="shared" si="393"/>
        <v>29.737421041696468</v>
      </c>
      <c r="W1550" s="13">
        <f t="shared" si="386"/>
        <v>-4.580368696818693E-2</v>
      </c>
      <c r="X1550" s="13">
        <f t="shared" si="387"/>
        <v>3.8657947073440502E-2</v>
      </c>
      <c r="Y1550" s="13">
        <f t="shared" si="388"/>
        <v>-8.4461634041627431E-2</v>
      </c>
      <c r="AB1550" s="39"/>
      <c r="AC1550" s="39"/>
    </row>
    <row r="1551" spans="1:29">
      <c r="A1551" s="60">
        <v>1999.06</v>
      </c>
      <c r="B1551" s="61">
        <f t="shared" si="389"/>
        <v>1999</v>
      </c>
      <c r="C1551" s="61">
        <v>6</v>
      </c>
      <c r="D1551" s="59">
        <f t="shared" si="390"/>
        <v>36312</v>
      </c>
      <c r="E1551" s="26">
        <v>1322.55</v>
      </c>
      <c r="F1551" s="24">
        <v>16.45</v>
      </c>
      <c r="G1551" s="26">
        <v>41.02</v>
      </c>
      <c r="H1551" s="26">
        <v>166.2</v>
      </c>
      <c r="I1551" s="24">
        <f t="shared" si="391"/>
        <v>1999.4583333332166</v>
      </c>
      <c r="J1551" s="15">
        <v>5.9</v>
      </c>
      <c r="K1551" s="24">
        <f t="shared" si="381"/>
        <v>2502.3409927797838</v>
      </c>
      <c r="L1551" s="24">
        <f t="shared" si="382"/>
        <v>31.12435018050542</v>
      </c>
      <c r="M1551" s="23">
        <f t="shared" si="392"/>
        <v>1056737.4205353882</v>
      </c>
      <c r="N1551" s="24">
        <f t="shared" si="383"/>
        <v>77.612209386281606</v>
      </c>
      <c r="O1551" s="23">
        <f t="shared" si="384"/>
        <v>32775.59940294252</v>
      </c>
      <c r="P1551" s="42">
        <f t="shared" si="378"/>
        <v>42.180675911746924</v>
      </c>
      <c r="Q1551" s="25"/>
      <c r="R1551" s="41">
        <f t="shared" si="379"/>
        <v>46.271432553211646</v>
      </c>
      <c r="S1551" s="41"/>
      <c r="T1551" s="40">
        <f t="shared" si="380"/>
        <v>-5.6512336740967735E-3</v>
      </c>
      <c r="U1551" s="15">
        <f t="shared" si="385"/>
        <v>1.0132009123986316</v>
      </c>
      <c r="V1551" s="15">
        <f t="shared" si="393"/>
        <v>29.072449162678552</v>
      </c>
      <c r="W1551" s="13">
        <f t="shared" si="386"/>
        <v>-4.3336952718496136E-2</v>
      </c>
      <c r="X1551" s="13">
        <f t="shared" si="387"/>
        <v>3.6648666554767173E-2</v>
      </c>
      <c r="Y1551" s="13">
        <f t="shared" si="388"/>
        <v>-7.9985619273263309E-2</v>
      </c>
      <c r="AB1551" s="39"/>
      <c r="AC1551" s="39"/>
    </row>
    <row r="1552" spans="1:29">
      <c r="A1552" s="60">
        <v>1999.07</v>
      </c>
      <c r="B1552" s="61">
        <f t="shared" si="389"/>
        <v>1999</v>
      </c>
      <c r="C1552" s="61">
        <v>7</v>
      </c>
      <c r="D1552" s="59">
        <f t="shared" si="390"/>
        <v>36342</v>
      </c>
      <c r="E1552" s="26">
        <v>1380.99</v>
      </c>
      <c r="F1552" s="24">
        <f>F1551*2/3+F1554/3</f>
        <v>16.513333333333335</v>
      </c>
      <c r="G1552" s="26">
        <v>42</v>
      </c>
      <c r="H1552" s="26">
        <v>166.7</v>
      </c>
      <c r="I1552" s="24">
        <f t="shared" si="391"/>
        <v>1999.5416666665499</v>
      </c>
      <c r="J1552" s="15">
        <v>5.79</v>
      </c>
      <c r="K1552" s="24">
        <f t="shared" si="381"/>
        <v>2605.0756772645477</v>
      </c>
      <c r="L1552" s="24">
        <f t="shared" si="382"/>
        <v>31.150466706658676</v>
      </c>
      <c r="M1552" s="23">
        <f t="shared" si="392"/>
        <v>1101218.4649345255</v>
      </c>
      <c r="N1552" s="24">
        <f t="shared" si="383"/>
        <v>79.228074385122994</v>
      </c>
      <c r="O1552" s="23">
        <f t="shared" si="384"/>
        <v>33491.318204512754</v>
      </c>
      <c r="P1552" s="42">
        <f t="shared" si="378"/>
        <v>43.828035992805411</v>
      </c>
      <c r="Q1552" s="25"/>
      <c r="R1552" s="41">
        <f t="shared" si="379"/>
        <v>48.01199789380162</v>
      </c>
      <c r="S1552" s="41"/>
      <c r="T1552" s="40">
        <f t="shared" si="380"/>
        <v>-5.3816357714892779E-3</v>
      </c>
      <c r="U1552" s="15">
        <f t="shared" si="385"/>
        <v>0.99360431801886107</v>
      </c>
      <c r="V1552" s="15">
        <f t="shared" si="393"/>
        <v>29.367880991442046</v>
      </c>
      <c r="W1552" s="13">
        <f t="shared" si="386"/>
        <v>-4.5916336862990903E-2</v>
      </c>
      <c r="X1552" s="13">
        <f t="shared" si="387"/>
        <v>3.7456967290067089E-2</v>
      </c>
      <c r="Y1552" s="13">
        <f t="shared" si="388"/>
        <v>-8.3373304153057992E-2</v>
      </c>
      <c r="AB1552" s="39"/>
      <c r="AC1552" s="39"/>
    </row>
    <row r="1553" spans="1:29">
      <c r="A1553" s="60">
        <v>1999.08</v>
      </c>
      <c r="B1553" s="61">
        <f t="shared" si="389"/>
        <v>1999</v>
      </c>
      <c r="C1553" s="61">
        <v>8</v>
      </c>
      <c r="D1553" s="59">
        <f t="shared" si="390"/>
        <v>36373</v>
      </c>
      <c r="E1553" s="26">
        <v>1327.49</v>
      </c>
      <c r="F1553" s="24">
        <f>F1551/3+F1554*2/3</f>
        <v>16.576666666666668</v>
      </c>
      <c r="G1553" s="26">
        <v>42.98</v>
      </c>
      <c r="H1553" s="26">
        <v>167.1</v>
      </c>
      <c r="I1553" s="24">
        <f t="shared" si="391"/>
        <v>1999.6249999998831</v>
      </c>
      <c r="J1553" s="15">
        <v>5.94</v>
      </c>
      <c r="K1553" s="24">
        <f t="shared" si="381"/>
        <v>2498.1598168761225</v>
      </c>
      <c r="L1553" s="24">
        <f t="shared" si="382"/>
        <v>31.195084380610417</v>
      </c>
      <c r="M1553" s="23">
        <f t="shared" si="392"/>
        <v>1057121.8562465739</v>
      </c>
      <c r="N1553" s="24">
        <f t="shared" si="383"/>
        <v>80.882649910233411</v>
      </c>
      <c r="O1553" s="23">
        <f t="shared" si="384"/>
        <v>34226.319882995536</v>
      </c>
      <c r="P1553" s="42">
        <f t="shared" si="378"/>
        <v>41.930712159940448</v>
      </c>
      <c r="Q1553" s="25"/>
      <c r="R1553" s="41">
        <f t="shared" si="379"/>
        <v>45.873455189594374</v>
      </c>
      <c r="S1553" s="41"/>
      <c r="T1553" s="40">
        <f t="shared" si="380"/>
        <v>-5.7678415593804613E-3</v>
      </c>
      <c r="U1553" s="15">
        <f t="shared" si="385"/>
        <v>1.0064474367630161</v>
      </c>
      <c r="V1553" s="15">
        <f t="shared" si="393"/>
        <v>29.110202847430358</v>
      </c>
      <c r="W1553" s="13">
        <f t="shared" si="386"/>
        <v>-3.4720920127680577E-2</v>
      </c>
      <c r="X1553" s="13">
        <f t="shared" si="387"/>
        <v>3.8187504413065954E-2</v>
      </c>
      <c r="Y1553" s="13">
        <f t="shared" si="388"/>
        <v>-7.290842454074653E-2</v>
      </c>
      <c r="AB1553" s="39"/>
      <c r="AC1553" s="39"/>
    </row>
    <row r="1554" spans="1:29">
      <c r="A1554" s="60">
        <v>1999.09</v>
      </c>
      <c r="B1554" s="61">
        <f t="shared" si="389"/>
        <v>1999</v>
      </c>
      <c r="C1554" s="61">
        <v>9</v>
      </c>
      <c r="D1554" s="59">
        <f t="shared" si="390"/>
        <v>36404</v>
      </c>
      <c r="E1554" s="26">
        <v>1318.17</v>
      </c>
      <c r="F1554" s="24">
        <v>16.64</v>
      </c>
      <c r="G1554" s="26">
        <v>43.96</v>
      </c>
      <c r="H1554" s="26">
        <v>167.9</v>
      </c>
      <c r="I1554" s="24">
        <f t="shared" si="391"/>
        <v>1999.7083333332164</v>
      </c>
      <c r="J1554" s="15">
        <v>5.92</v>
      </c>
      <c r="K1554" s="24">
        <f t="shared" si="381"/>
        <v>2468.8012995830854</v>
      </c>
      <c r="L1554" s="24">
        <f t="shared" si="382"/>
        <v>31.165064919594997</v>
      </c>
      <c r="M1554" s="23">
        <f t="shared" si="392"/>
        <v>1045797.4842695702</v>
      </c>
      <c r="N1554" s="24">
        <f t="shared" si="383"/>
        <v>82.332707564026208</v>
      </c>
      <c r="O1554" s="23">
        <f t="shared" si="384"/>
        <v>34876.576927475442</v>
      </c>
      <c r="P1554" s="42">
        <f t="shared" si="378"/>
        <v>41.323451334715017</v>
      </c>
      <c r="Q1554" s="25"/>
      <c r="R1554" s="41">
        <f t="shared" si="379"/>
        <v>45.151839247065269</v>
      </c>
      <c r="S1554" s="41"/>
      <c r="T1554" s="40">
        <f t="shared" si="380"/>
        <v>-5.0555837075532753E-3</v>
      </c>
      <c r="U1554" s="15">
        <f t="shared" si="385"/>
        <v>0.990828492437972</v>
      </c>
      <c r="V1554" s="15">
        <f t="shared" si="393"/>
        <v>29.158292188753521</v>
      </c>
      <c r="W1554" s="13">
        <f t="shared" si="386"/>
        <v>-3.0274958780496797E-2</v>
      </c>
      <c r="X1554" s="13">
        <f t="shared" si="387"/>
        <v>3.990330227619121E-2</v>
      </c>
      <c r="Y1554" s="13">
        <f t="shared" si="388"/>
        <v>-7.0178261056688007E-2</v>
      </c>
      <c r="AB1554" s="39"/>
      <c r="AC1554" s="39"/>
    </row>
    <row r="1555" spans="1:29">
      <c r="A1555" s="60">
        <v>1999.1</v>
      </c>
      <c r="B1555" s="61">
        <f t="shared" si="389"/>
        <v>1999</v>
      </c>
      <c r="C1555" s="61">
        <v>10</v>
      </c>
      <c r="D1555" s="59">
        <f t="shared" si="390"/>
        <v>36434</v>
      </c>
      <c r="E1555" s="26">
        <v>1300.01</v>
      </c>
      <c r="F1555" s="24">
        <f>F1554*2/3+F1557/3</f>
        <v>16.656666666666666</v>
      </c>
      <c r="G1555" s="26">
        <f>(2*G1554+G1557)/3</f>
        <v>45.363333333333337</v>
      </c>
      <c r="H1555" s="26">
        <v>168.2</v>
      </c>
      <c r="I1555" s="24">
        <f t="shared" si="391"/>
        <v>1999.7916666665496</v>
      </c>
      <c r="J1555" s="15">
        <v>6.11</v>
      </c>
      <c r="K1555" s="24">
        <f t="shared" si="381"/>
        <v>2430.4467574316295</v>
      </c>
      <c r="L1555" s="24">
        <f t="shared" si="382"/>
        <v>31.140638525564807</v>
      </c>
      <c r="M1555" s="23">
        <f t="shared" si="392"/>
        <v>1030649.572779257</v>
      </c>
      <c r="N1555" s="24">
        <f t="shared" si="383"/>
        <v>84.809475624256862</v>
      </c>
      <c r="O1555" s="23">
        <f t="shared" si="384"/>
        <v>35964.108060586477</v>
      </c>
      <c r="P1555" s="42">
        <f t="shared" si="378"/>
        <v>40.552854399539875</v>
      </c>
      <c r="Q1555" s="25"/>
      <c r="R1555" s="41">
        <f t="shared" si="379"/>
        <v>44.256041105624867</v>
      </c>
      <c r="S1555" s="41"/>
      <c r="T1555" s="40">
        <f t="shared" si="380"/>
        <v>-6.8050214315522051E-3</v>
      </c>
      <c r="U1555" s="15">
        <f t="shared" si="385"/>
        <v>1.0110518898476173</v>
      </c>
      <c r="V1555" s="15">
        <f t="shared" si="393"/>
        <v>28.839337202700428</v>
      </c>
      <c r="W1555" s="13">
        <f t="shared" si="386"/>
        <v>-2.6647623354783989E-2</v>
      </c>
      <c r="X1555" s="13">
        <f t="shared" si="387"/>
        <v>4.1329379205632177E-2</v>
      </c>
      <c r="Y1555" s="13">
        <f t="shared" si="388"/>
        <v>-6.7977002560416167E-2</v>
      </c>
      <c r="AB1555" s="39"/>
      <c r="AC1555" s="39"/>
    </row>
    <row r="1556" spans="1:29">
      <c r="A1556" s="60">
        <v>1999.11</v>
      </c>
      <c r="B1556" s="61">
        <f t="shared" si="389"/>
        <v>1999</v>
      </c>
      <c r="C1556" s="61">
        <v>11</v>
      </c>
      <c r="D1556" s="59">
        <f t="shared" si="390"/>
        <v>36465</v>
      </c>
      <c r="E1556" s="26">
        <v>1391</v>
      </c>
      <c r="F1556" s="24">
        <f>F1554/3+F1557*2/3</f>
        <v>16.673333333333332</v>
      </c>
      <c r="G1556" s="26">
        <f>(G1554+2*G1557)/3</f>
        <v>46.766666666666673</v>
      </c>
      <c r="H1556" s="26">
        <v>168.3</v>
      </c>
      <c r="I1556" s="24">
        <f t="shared" si="391"/>
        <v>1999.8749999998829</v>
      </c>
      <c r="J1556" s="15">
        <v>6.03</v>
      </c>
      <c r="K1556" s="24">
        <f t="shared" si="381"/>
        <v>2599.0128342245989</v>
      </c>
      <c r="L1556" s="24">
        <f t="shared" si="382"/>
        <v>31.153276292335114</v>
      </c>
      <c r="M1556" s="23">
        <f t="shared" si="392"/>
        <v>1103232.2082148162</v>
      </c>
      <c r="N1556" s="24">
        <f t="shared" si="383"/>
        <v>87.381140819964358</v>
      </c>
      <c r="O1556" s="23">
        <f t="shared" si="384"/>
        <v>37091.655598499579</v>
      </c>
      <c r="P1556" s="42">
        <f t="shared" si="378"/>
        <v>43.208290714613916</v>
      </c>
      <c r="Q1556" s="25"/>
      <c r="R1556" s="41">
        <f t="shared" si="379"/>
        <v>47.094097588396899</v>
      </c>
      <c r="S1556" s="41"/>
      <c r="T1556" s="40">
        <f t="shared" si="380"/>
        <v>-7.7049171202844685E-3</v>
      </c>
      <c r="U1556" s="15">
        <f t="shared" si="385"/>
        <v>0.98660661022704421</v>
      </c>
      <c r="V1556" s="15">
        <f t="shared" si="393"/>
        <v>29.140741326446619</v>
      </c>
      <c r="W1556" s="13">
        <f t="shared" si="386"/>
        <v>-3.1315639368536319E-2</v>
      </c>
      <c r="X1556" s="13">
        <f t="shared" si="387"/>
        <v>4.0379893697501723E-2</v>
      </c>
      <c r="Y1556" s="13">
        <f t="shared" si="388"/>
        <v>-7.1695533066038042E-2</v>
      </c>
      <c r="AB1556" s="39"/>
      <c r="AC1556" s="39"/>
    </row>
    <row r="1557" spans="1:29">
      <c r="A1557" s="60">
        <v>1999.12</v>
      </c>
      <c r="B1557" s="61">
        <f t="shared" si="389"/>
        <v>1999</v>
      </c>
      <c r="C1557" s="61">
        <v>12</v>
      </c>
      <c r="D1557" s="59">
        <f t="shared" si="390"/>
        <v>36495</v>
      </c>
      <c r="E1557" s="26">
        <v>1428.68</v>
      </c>
      <c r="F1557" s="24">
        <v>16.690000000000001</v>
      </c>
      <c r="G1557" s="26">
        <v>48.17</v>
      </c>
      <c r="H1557" s="26">
        <v>168.3</v>
      </c>
      <c r="I1557" s="24">
        <f t="shared" si="391"/>
        <v>1999.9583333332162</v>
      </c>
      <c r="J1557" s="15">
        <v>6.28</v>
      </c>
      <c r="K1557" s="24">
        <f t="shared" si="381"/>
        <v>2669.4160000000002</v>
      </c>
      <c r="L1557" s="24">
        <f t="shared" si="382"/>
        <v>31.184417112299471</v>
      </c>
      <c r="M1557" s="23">
        <f t="shared" si="392"/>
        <v>1134220.131820227</v>
      </c>
      <c r="N1557" s="24">
        <f t="shared" si="383"/>
        <v>90.003197860962572</v>
      </c>
      <c r="O1557" s="23">
        <f t="shared" si="384"/>
        <v>38241.862243315743</v>
      </c>
      <c r="P1557" s="42">
        <f t="shared" si="378"/>
        <v>44.197939761040558</v>
      </c>
      <c r="Q1557" s="25"/>
      <c r="R1557" s="41">
        <f t="shared" si="379"/>
        <v>48.110968682995157</v>
      </c>
      <c r="S1557" s="41"/>
      <c r="T1557" s="40">
        <f t="shared" si="380"/>
        <v>-1.0886526695300772E-2</v>
      </c>
      <c r="U1557" s="15">
        <f t="shared" si="385"/>
        <v>0.97770689842364</v>
      </c>
      <c r="V1557" s="15">
        <f t="shared" si="393"/>
        <v>28.750448019588639</v>
      </c>
      <c r="W1557" s="13">
        <f t="shared" si="386"/>
        <v>-3.1699264549284401E-2</v>
      </c>
      <c r="X1557" s="13">
        <f t="shared" si="387"/>
        <v>4.0604818376882568E-2</v>
      </c>
      <c r="Y1557" s="13">
        <f t="shared" si="388"/>
        <v>-7.2304082926166968E-2</v>
      </c>
      <c r="AB1557" s="39"/>
      <c r="AC1557" s="39"/>
    </row>
    <row r="1558" spans="1:29">
      <c r="A1558" s="60">
        <v>2000.01</v>
      </c>
      <c r="B1558" s="61">
        <f t="shared" si="389"/>
        <v>2000</v>
      </c>
      <c r="C1558" s="61">
        <v>1</v>
      </c>
      <c r="D1558" s="59">
        <f t="shared" si="390"/>
        <v>36526</v>
      </c>
      <c r="E1558" s="26">
        <v>1425.59</v>
      </c>
      <c r="F1558" s="24">
        <f>F1557*2/3+F1560/3</f>
        <v>16.713333333333335</v>
      </c>
      <c r="G1558" s="26">
        <f>(2*G1557+G1560)/3</f>
        <v>49.096666666666671</v>
      </c>
      <c r="H1558" s="26">
        <v>168.8</v>
      </c>
      <c r="I1558" s="24">
        <f t="shared" si="391"/>
        <v>2000.0416666665494</v>
      </c>
      <c r="J1558" s="15">
        <v>6.66</v>
      </c>
      <c r="K1558" s="24">
        <f t="shared" si="381"/>
        <v>2655.7525556872038</v>
      </c>
      <c r="L1558" s="24">
        <f t="shared" si="382"/>
        <v>31.135514218009479</v>
      </c>
      <c r="M1558" s="23">
        <f t="shared" si="392"/>
        <v>1129517.0520618861</v>
      </c>
      <c r="N1558" s="24">
        <f t="shared" si="383"/>
        <v>91.462901658767791</v>
      </c>
      <c r="O1558" s="23">
        <f t="shared" si="384"/>
        <v>38900.049943811624</v>
      </c>
      <c r="P1558" s="42">
        <f t="shared" si="378"/>
        <v>43.772578146937995</v>
      </c>
      <c r="Q1558" s="25"/>
      <c r="R1558" s="41">
        <f t="shared" si="379"/>
        <v>47.587687272921521</v>
      </c>
      <c r="S1558" s="41"/>
      <c r="T1558" s="40">
        <f t="shared" si="380"/>
        <v>-1.5216742165251384E-2</v>
      </c>
      <c r="U1558" s="15">
        <f t="shared" si="385"/>
        <v>1.0157545650431981</v>
      </c>
      <c r="V1558" s="15">
        <f t="shared" si="393"/>
        <v>28.026248590901467</v>
      </c>
      <c r="W1558" s="13">
        <f t="shared" si="386"/>
        <v>-3.0322393887708299E-2</v>
      </c>
      <c r="X1558" s="13">
        <f t="shared" si="387"/>
        <v>4.200688755726012E-2</v>
      </c>
      <c r="Y1558" s="13">
        <f t="shared" si="388"/>
        <v>-7.2329281444968418E-2</v>
      </c>
      <c r="AB1558" s="39"/>
      <c r="AC1558" s="39"/>
    </row>
    <row r="1559" spans="1:29">
      <c r="A1559" s="60">
        <v>2000.02</v>
      </c>
      <c r="B1559" s="61">
        <f t="shared" si="389"/>
        <v>2000</v>
      </c>
      <c r="C1559" s="61">
        <v>2</v>
      </c>
      <c r="D1559" s="59">
        <f t="shared" si="390"/>
        <v>36557</v>
      </c>
      <c r="E1559" s="26">
        <v>1388.87</v>
      </c>
      <c r="F1559" s="24">
        <f>F1557/3+F1560*2/3</f>
        <v>16.736666666666668</v>
      </c>
      <c r="G1559" s="26">
        <f>(G1557+2*G1560)/3</f>
        <v>50.023333333333333</v>
      </c>
      <c r="H1559" s="26">
        <v>169.8</v>
      </c>
      <c r="I1559" s="24">
        <f t="shared" si="391"/>
        <v>2000.1249999998827</v>
      </c>
      <c r="J1559" s="15">
        <v>6.52</v>
      </c>
      <c r="K1559" s="24">
        <f t="shared" si="381"/>
        <v>2572.1087173144874</v>
      </c>
      <c r="L1559" s="24">
        <f t="shared" si="382"/>
        <v>30.995360424028274</v>
      </c>
      <c r="M1559" s="23">
        <f t="shared" si="392"/>
        <v>1095041.076805328</v>
      </c>
      <c r="N1559" s="24">
        <f t="shared" si="383"/>
        <v>92.640385159010606</v>
      </c>
      <c r="O1559" s="23">
        <f t="shared" si="384"/>
        <v>39440.411844683229</v>
      </c>
      <c r="P1559" s="42">
        <f t="shared" si="378"/>
        <v>42.185635887917314</v>
      </c>
      <c r="Q1559" s="25"/>
      <c r="R1559" s="41">
        <f t="shared" si="379"/>
        <v>45.807695321871741</v>
      </c>
      <c r="S1559" s="41"/>
      <c r="T1559" s="40">
        <f t="shared" si="380"/>
        <v>-1.2833071579527882E-2</v>
      </c>
      <c r="U1559" s="15">
        <f t="shared" si="385"/>
        <v>1.0246055812918504</v>
      </c>
      <c r="V1559" s="15">
        <f t="shared" si="393"/>
        <v>28.300135118343523</v>
      </c>
      <c r="W1559" s="13">
        <f t="shared" si="386"/>
        <v>-3.0194094269185845E-2</v>
      </c>
      <c r="X1559" s="13">
        <f t="shared" si="387"/>
        <v>4.1635084203392791E-2</v>
      </c>
      <c r="Y1559" s="13">
        <f t="shared" si="388"/>
        <v>-7.1829178472578636E-2</v>
      </c>
      <c r="AB1559" s="39"/>
      <c r="AC1559" s="39"/>
    </row>
    <row r="1560" spans="1:29">
      <c r="A1560" s="60">
        <v>2000.03</v>
      </c>
      <c r="B1560" s="61">
        <f t="shared" si="389"/>
        <v>2000</v>
      </c>
      <c r="C1560" s="61">
        <v>3</v>
      </c>
      <c r="D1560" s="59">
        <f t="shared" si="390"/>
        <v>36586</v>
      </c>
      <c r="E1560" s="26">
        <v>1442.21</v>
      </c>
      <c r="F1560" s="49">
        <v>16.760000000000002</v>
      </c>
      <c r="G1560" s="26">
        <v>50.95</v>
      </c>
      <c r="H1560" s="26">
        <v>171.2</v>
      </c>
      <c r="I1560" s="24">
        <f t="shared" si="391"/>
        <v>2000.2083333332159</v>
      </c>
      <c r="J1560" s="15">
        <v>6.26</v>
      </c>
      <c r="K1560" s="24">
        <f t="shared" si="381"/>
        <v>2649.0499801401875</v>
      </c>
      <c r="L1560" s="24">
        <f t="shared" si="382"/>
        <v>30.784752336448609</v>
      </c>
      <c r="M1560" s="23">
        <f t="shared" si="392"/>
        <v>1128889.9793568857</v>
      </c>
      <c r="N1560" s="24">
        <f t="shared" si="383"/>
        <v>93.584912383177596</v>
      </c>
      <c r="O1560" s="23">
        <f t="shared" si="384"/>
        <v>39881.116098372171</v>
      </c>
      <c r="P1560" s="42">
        <f t="shared" si="378"/>
        <v>43.220748439965874</v>
      </c>
      <c r="Q1560" s="25"/>
      <c r="R1560" s="41">
        <f t="shared" si="379"/>
        <v>46.876009335888121</v>
      </c>
      <c r="S1560" s="41"/>
      <c r="T1560" s="40">
        <f t="shared" si="380"/>
        <v>-1.0517110844577907E-2</v>
      </c>
      <c r="U1560" s="15">
        <f t="shared" si="385"/>
        <v>1.025368573243759</v>
      </c>
      <c r="V1560" s="15">
        <f t="shared" si="393"/>
        <v>28.759355675396574</v>
      </c>
      <c r="W1560" s="13">
        <f t="shared" si="386"/>
        <v>-2.7943646299565028E-2</v>
      </c>
      <c r="X1560" s="13">
        <f t="shared" si="387"/>
        <v>3.9509100222647753E-2</v>
      </c>
      <c r="Y1560" s="13">
        <f t="shared" si="388"/>
        <v>-6.7452746522212781E-2</v>
      </c>
      <c r="AB1560" s="39"/>
      <c r="AC1560" s="39"/>
    </row>
    <row r="1561" spans="1:29">
      <c r="A1561" s="60">
        <v>2000.04</v>
      </c>
      <c r="B1561" s="61">
        <f t="shared" si="389"/>
        <v>2000</v>
      </c>
      <c r="C1561" s="61">
        <v>4</v>
      </c>
      <c r="D1561" s="59">
        <f t="shared" si="390"/>
        <v>36617</v>
      </c>
      <c r="E1561" s="26">
        <v>1461.36</v>
      </c>
      <c r="F1561" s="24">
        <f>F1560*2/3+F1563/3</f>
        <v>16.740000000000002</v>
      </c>
      <c r="G1561" s="26">
        <f>(2*G1560+G1563)/3</f>
        <v>51.273333333333333</v>
      </c>
      <c r="H1561" s="26">
        <v>171.3</v>
      </c>
      <c r="I1561" s="24">
        <f t="shared" si="391"/>
        <v>2000.2916666665492</v>
      </c>
      <c r="J1561" s="15">
        <v>5.99</v>
      </c>
      <c r="K1561" s="24">
        <f t="shared" si="381"/>
        <v>2682.6577092819616</v>
      </c>
      <c r="L1561" s="24">
        <f t="shared" si="382"/>
        <v>30.73006654991244</v>
      </c>
      <c r="M1561" s="23">
        <f t="shared" si="392"/>
        <v>1144303.1781687704</v>
      </c>
      <c r="N1561" s="24">
        <f t="shared" si="383"/>
        <v>94.123831873905431</v>
      </c>
      <c r="O1561" s="23">
        <f t="shared" si="384"/>
        <v>40149.065451798386</v>
      </c>
      <c r="P1561" s="42">
        <f t="shared" si="378"/>
        <v>43.528574288507748</v>
      </c>
      <c r="Q1561" s="25"/>
      <c r="R1561" s="41">
        <f t="shared" si="379"/>
        <v>47.155406855244671</v>
      </c>
      <c r="S1561" s="41"/>
      <c r="T1561" s="40">
        <f t="shared" si="380"/>
        <v>-8.0804165599423113E-3</v>
      </c>
      <c r="U1561" s="15">
        <f t="shared" si="385"/>
        <v>0.97207430184040122</v>
      </c>
      <c r="V1561" s="15">
        <f t="shared" si="393"/>
        <v>29.471724703823998</v>
      </c>
      <c r="W1561" s="13">
        <f t="shared" si="386"/>
        <v>-2.5532618944741459E-2</v>
      </c>
      <c r="X1561" s="13">
        <f t="shared" si="387"/>
        <v>3.6084676941174454E-2</v>
      </c>
      <c r="Y1561" s="13">
        <f t="shared" si="388"/>
        <v>-6.1617295885915913E-2</v>
      </c>
      <c r="AB1561" s="39"/>
      <c r="AC1561" s="39"/>
    </row>
    <row r="1562" spans="1:29">
      <c r="A1562" s="60">
        <v>2000.05</v>
      </c>
      <c r="B1562" s="61">
        <f t="shared" si="389"/>
        <v>2000</v>
      </c>
      <c r="C1562" s="61">
        <v>5</v>
      </c>
      <c r="D1562" s="59">
        <f t="shared" si="390"/>
        <v>36647</v>
      </c>
      <c r="E1562" s="26">
        <v>1418.48</v>
      </c>
      <c r="F1562" s="24">
        <f>F1560/3+F1563*2/3</f>
        <v>16.72</v>
      </c>
      <c r="G1562" s="26">
        <f>(G1560+2*G1563)/3</f>
        <v>51.596666666666671</v>
      </c>
      <c r="H1562" s="26">
        <v>171.5</v>
      </c>
      <c r="I1562" s="24">
        <f t="shared" si="391"/>
        <v>2000.3749999998824</v>
      </c>
      <c r="J1562" s="15">
        <v>6.44</v>
      </c>
      <c r="K1562" s="24">
        <f t="shared" si="381"/>
        <v>2600.9050775510209</v>
      </c>
      <c r="L1562" s="24">
        <f t="shared" si="382"/>
        <v>30.657558017492711</v>
      </c>
      <c r="M1562" s="23">
        <f t="shared" si="392"/>
        <v>1110520.8830054263</v>
      </c>
      <c r="N1562" s="24">
        <f t="shared" si="383"/>
        <v>94.606925947521887</v>
      </c>
      <c r="O1562" s="23">
        <f t="shared" si="384"/>
        <v>40394.771746378741</v>
      </c>
      <c r="P1562" s="42">
        <f t="shared" si="378"/>
        <v>41.966050503324325</v>
      </c>
      <c r="Q1562" s="25"/>
      <c r="R1562" s="41">
        <f t="shared" si="379"/>
        <v>45.413038105009868</v>
      </c>
      <c r="S1562" s="41"/>
      <c r="T1562" s="40">
        <f t="shared" si="380"/>
        <v>-1.1844161384851976E-2</v>
      </c>
      <c r="U1562" s="15">
        <f t="shared" si="385"/>
        <v>1.0306182214763959</v>
      </c>
      <c r="V1562" s="15">
        <f t="shared" si="393"/>
        <v>28.615296645571608</v>
      </c>
      <c r="W1562" s="13">
        <f t="shared" si="386"/>
        <v>-2.8590545078801655E-2</v>
      </c>
      <c r="X1562" s="13">
        <f t="shared" si="387"/>
        <v>4.3079974604339544E-2</v>
      </c>
      <c r="Y1562" s="13">
        <f t="shared" si="388"/>
        <v>-7.1670519683141198E-2</v>
      </c>
      <c r="AB1562" s="39"/>
      <c r="AC1562" s="39"/>
    </row>
    <row r="1563" spans="1:29">
      <c r="A1563" s="60">
        <v>2000.06</v>
      </c>
      <c r="B1563" s="61">
        <f t="shared" si="389"/>
        <v>2000</v>
      </c>
      <c r="C1563" s="61">
        <v>6</v>
      </c>
      <c r="D1563" s="59">
        <f t="shared" si="390"/>
        <v>36678</v>
      </c>
      <c r="E1563" s="26">
        <v>1461.96</v>
      </c>
      <c r="F1563" s="24">
        <v>16.7</v>
      </c>
      <c r="G1563" s="26">
        <v>51.92</v>
      </c>
      <c r="H1563" s="26">
        <v>172.4</v>
      </c>
      <c r="I1563" s="24">
        <f t="shared" si="391"/>
        <v>2000.4583333332157</v>
      </c>
      <c r="J1563" s="15">
        <v>6.1</v>
      </c>
      <c r="K1563" s="24">
        <f t="shared" si="381"/>
        <v>2666.6353921113691</v>
      </c>
      <c r="L1563" s="24">
        <f t="shared" si="382"/>
        <v>30.461032482598608</v>
      </c>
      <c r="M1563" s="23">
        <f t="shared" si="392"/>
        <v>1139669.9109127885</v>
      </c>
      <c r="N1563" s="24">
        <f t="shared" si="383"/>
        <v>94.702802784222754</v>
      </c>
      <c r="O1563" s="23">
        <f t="shared" si="384"/>
        <v>40474.200234337455</v>
      </c>
      <c r="P1563" s="42">
        <f t="shared" si="378"/>
        <v>42.781971567071452</v>
      </c>
      <c r="Q1563" s="25"/>
      <c r="R1563" s="41">
        <f t="shared" si="379"/>
        <v>46.245587485836083</v>
      </c>
      <c r="S1563" s="41"/>
      <c r="T1563" s="40">
        <f t="shared" si="380"/>
        <v>-8.9160247760850971E-3</v>
      </c>
      <c r="U1563" s="15">
        <f t="shared" si="385"/>
        <v>1.008805131658411</v>
      </c>
      <c r="V1563" s="15">
        <f t="shared" si="393"/>
        <v>29.337488470435968</v>
      </c>
      <c r="W1563" s="13">
        <f t="shared" si="386"/>
        <v>-3.4498868432314311E-2</v>
      </c>
      <c r="X1563" s="13">
        <f t="shared" si="387"/>
        <v>4.280322546387505E-2</v>
      </c>
      <c r="Y1563" s="13">
        <f t="shared" si="388"/>
        <v>-7.7302093896189361E-2</v>
      </c>
      <c r="AB1563" s="39"/>
      <c r="AC1563" s="39"/>
    </row>
    <row r="1564" spans="1:29">
      <c r="A1564" s="60">
        <v>2000.07</v>
      </c>
      <c r="B1564" s="61">
        <f t="shared" si="389"/>
        <v>2000</v>
      </c>
      <c r="C1564" s="61">
        <v>7</v>
      </c>
      <c r="D1564" s="59">
        <f t="shared" si="390"/>
        <v>36708</v>
      </c>
      <c r="E1564" s="26">
        <v>1473</v>
      </c>
      <c r="F1564" s="24">
        <f>F1563*2/3+F1566/3</f>
        <v>16.583333333333332</v>
      </c>
      <c r="G1564" s="26">
        <f>(2*G1563+G1566)/3</f>
        <v>52.513333333333343</v>
      </c>
      <c r="H1564" s="26">
        <v>172.8</v>
      </c>
      <c r="I1564" s="24">
        <f t="shared" si="391"/>
        <v>2000.541666666549</v>
      </c>
      <c r="J1564" s="15">
        <v>6.05</v>
      </c>
      <c r="K1564" s="24">
        <f t="shared" si="381"/>
        <v>2680.5531250000004</v>
      </c>
      <c r="L1564" s="24">
        <f t="shared" si="382"/>
        <v>30.178211805555556</v>
      </c>
      <c r="M1564" s="23">
        <f t="shared" si="392"/>
        <v>1146692.8888022134</v>
      </c>
      <c r="N1564" s="24">
        <f t="shared" si="383"/>
        <v>95.56332638888891</v>
      </c>
      <c r="O1564" s="23">
        <f t="shared" si="384"/>
        <v>40880.289138244108</v>
      </c>
      <c r="P1564" s="42">
        <f t="shared" si="378"/>
        <v>42.758093618269598</v>
      </c>
      <c r="Q1564" s="25"/>
      <c r="R1564" s="41">
        <f t="shared" si="379"/>
        <v>46.170728131840299</v>
      </c>
      <c r="S1564" s="41"/>
      <c r="T1564" s="40">
        <f t="shared" si="380"/>
        <v>-8.5597583707810523E-3</v>
      </c>
      <c r="U1564" s="15">
        <f t="shared" si="385"/>
        <v>1.0215803230975278</v>
      </c>
      <c r="V1564" s="15">
        <f t="shared" si="393"/>
        <v>29.52730010200327</v>
      </c>
      <c r="W1564" s="13">
        <f t="shared" si="386"/>
        <v>-3.5265021397115182E-2</v>
      </c>
      <c r="X1564" s="13">
        <f t="shared" si="387"/>
        <v>4.4065954567946708E-2</v>
      </c>
      <c r="Y1564" s="13">
        <f t="shared" si="388"/>
        <v>-7.933097596506189E-2</v>
      </c>
      <c r="AB1564" s="39"/>
      <c r="AC1564" s="39"/>
    </row>
    <row r="1565" spans="1:29">
      <c r="A1565" s="60">
        <v>2000.08</v>
      </c>
      <c r="B1565" s="61">
        <f t="shared" si="389"/>
        <v>2000</v>
      </c>
      <c r="C1565" s="61">
        <v>8</v>
      </c>
      <c r="D1565" s="59">
        <f t="shared" si="390"/>
        <v>36739</v>
      </c>
      <c r="E1565" s="26">
        <v>1485.46</v>
      </c>
      <c r="F1565" s="24">
        <f>F1563/3+F1566*2/3</f>
        <v>16.466666666666669</v>
      </c>
      <c r="G1565" s="26">
        <f>(G1563+2*G1566)/3</f>
        <v>53.106666666666662</v>
      </c>
      <c r="H1565" s="26">
        <v>172.8</v>
      </c>
      <c r="I1565" s="24">
        <f t="shared" si="391"/>
        <v>2000.6249999998822</v>
      </c>
      <c r="J1565" s="15">
        <v>5.83</v>
      </c>
      <c r="K1565" s="24">
        <f t="shared" si="381"/>
        <v>2703.2277291666669</v>
      </c>
      <c r="L1565" s="24">
        <f t="shared" si="382"/>
        <v>29.965902777777782</v>
      </c>
      <c r="M1565" s="23">
        <f t="shared" si="392"/>
        <v>1157460.9206138591</v>
      </c>
      <c r="N1565" s="24">
        <f t="shared" si="383"/>
        <v>96.643069444444436</v>
      </c>
      <c r="O1565" s="23">
        <f t="shared" si="384"/>
        <v>41380.374625189055</v>
      </c>
      <c r="P1565" s="42">
        <f t="shared" si="378"/>
        <v>42.869565494419497</v>
      </c>
      <c r="Q1565" s="25"/>
      <c r="R1565" s="41">
        <f t="shared" si="379"/>
        <v>46.242113523646871</v>
      </c>
      <c r="S1565" s="41"/>
      <c r="T1565" s="40">
        <f t="shared" si="380"/>
        <v>-7.3623325775988568E-3</v>
      </c>
      <c r="U1565" s="15">
        <f t="shared" si="385"/>
        <v>1.0071166550043771</v>
      </c>
      <c r="V1565" s="15">
        <f t="shared" si="393"/>
        <v>30.164508778402165</v>
      </c>
      <c r="W1565" s="13">
        <f t="shared" si="386"/>
        <v>-3.5469471616875858E-2</v>
      </c>
      <c r="X1565" s="13">
        <f t="shared" si="387"/>
        <v>4.472352262242163E-2</v>
      </c>
      <c r="Y1565" s="13">
        <f t="shared" si="388"/>
        <v>-8.0192994239297488E-2</v>
      </c>
      <c r="AB1565" s="39"/>
      <c r="AC1565" s="39"/>
    </row>
    <row r="1566" spans="1:29">
      <c r="A1566" s="60">
        <v>2000.09</v>
      </c>
      <c r="B1566" s="61">
        <f t="shared" si="389"/>
        <v>2000</v>
      </c>
      <c r="C1566" s="61">
        <v>9</v>
      </c>
      <c r="D1566" s="59">
        <f t="shared" si="390"/>
        <v>36770</v>
      </c>
      <c r="E1566" s="26">
        <v>1468.05</v>
      </c>
      <c r="F1566" s="24">
        <v>16.350000000000001</v>
      </c>
      <c r="G1566" s="26">
        <v>53.7</v>
      </c>
      <c r="H1566" s="26">
        <v>173.7</v>
      </c>
      <c r="I1566" s="24">
        <f t="shared" si="391"/>
        <v>2000.7083333332155</v>
      </c>
      <c r="J1566" s="15">
        <v>5.8</v>
      </c>
      <c r="K1566" s="24">
        <f t="shared" si="381"/>
        <v>2657.702953367876</v>
      </c>
      <c r="L1566" s="24">
        <f t="shared" si="382"/>
        <v>29.599430051813481</v>
      </c>
      <c r="M1566" s="23">
        <f t="shared" si="392"/>
        <v>1139024.3926541077</v>
      </c>
      <c r="N1566" s="24">
        <f t="shared" si="383"/>
        <v>97.216476683937856</v>
      </c>
      <c r="O1566" s="23">
        <f t="shared" si="384"/>
        <v>41664.527696962359</v>
      </c>
      <c r="P1566" s="42">
        <f t="shared" si="378"/>
        <v>41.898007924884745</v>
      </c>
      <c r="Q1566" s="25"/>
      <c r="R1566" s="41">
        <f t="shared" si="379"/>
        <v>45.147501501622934</v>
      </c>
      <c r="S1566" s="41"/>
      <c r="T1566" s="40">
        <f t="shared" si="380"/>
        <v>-6.8429212984665796E-3</v>
      </c>
      <c r="U1566" s="15">
        <f t="shared" si="385"/>
        <v>1.0093622130195519</v>
      </c>
      <c r="V1566" s="15">
        <f t="shared" si="393"/>
        <v>30.221774107279153</v>
      </c>
      <c r="W1566" s="13">
        <f t="shared" si="386"/>
        <v>-3.0766711712898798E-2</v>
      </c>
      <c r="X1566" s="13">
        <f t="shared" si="387"/>
        <v>4.5152595927564709E-2</v>
      </c>
      <c r="Y1566" s="13">
        <f t="shared" si="388"/>
        <v>-7.5919307640463507E-2</v>
      </c>
      <c r="AB1566" s="39"/>
      <c r="AC1566" s="39"/>
    </row>
    <row r="1567" spans="1:29">
      <c r="A1567" s="60">
        <v>2000.1</v>
      </c>
      <c r="B1567" s="61">
        <f t="shared" si="389"/>
        <v>2000</v>
      </c>
      <c r="C1567" s="61">
        <v>10</v>
      </c>
      <c r="D1567" s="59">
        <f t="shared" si="390"/>
        <v>36800</v>
      </c>
      <c r="E1567" s="26">
        <v>1390.14</v>
      </c>
      <c r="F1567" s="24">
        <f>F1566*2/3+F1569/3</f>
        <v>16.323333333333334</v>
      </c>
      <c r="G1567" s="26">
        <f>(2*G1566+G1569)/3</f>
        <v>52.466666666666669</v>
      </c>
      <c r="H1567" s="26">
        <v>174</v>
      </c>
      <c r="I1567" s="24">
        <f t="shared" si="391"/>
        <v>2000.7916666665487</v>
      </c>
      <c r="J1567" s="15">
        <v>5.74</v>
      </c>
      <c r="K1567" s="24">
        <f t="shared" si="381"/>
        <v>2512.3185310344834</v>
      </c>
      <c r="L1567" s="24">
        <f t="shared" si="382"/>
        <v>29.500203448275865</v>
      </c>
      <c r="M1567" s="23">
        <f t="shared" si="392"/>
        <v>1077769.8863141963</v>
      </c>
      <c r="N1567" s="24">
        <f t="shared" si="383"/>
        <v>94.819931034482764</v>
      </c>
      <c r="O1567" s="23">
        <f t="shared" si="384"/>
        <v>40677.193209761717</v>
      </c>
      <c r="P1567" s="42">
        <f t="shared" si="378"/>
        <v>39.369699044201376</v>
      </c>
      <c r="Q1567" s="25"/>
      <c r="R1567" s="41">
        <f t="shared" si="379"/>
        <v>42.382640229889972</v>
      </c>
      <c r="S1567" s="41"/>
      <c r="T1567" s="40">
        <f t="shared" si="380"/>
        <v>-5.1502496321646739E-3</v>
      </c>
      <c r="U1567" s="15">
        <f t="shared" si="385"/>
        <v>1.0062943229539354</v>
      </c>
      <c r="V1567" s="15">
        <f t="shared" si="393"/>
        <v>30.452122454999756</v>
      </c>
      <c r="W1567" s="13">
        <f t="shared" si="386"/>
        <v>-2.1143194194269355E-2</v>
      </c>
      <c r="X1567" s="13">
        <f t="shared" si="387"/>
        <v>4.5459424163707851E-2</v>
      </c>
      <c r="Y1567" s="13">
        <f t="shared" si="388"/>
        <v>-6.6602618357977206E-2</v>
      </c>
      <c r="AB1567" s="39"/>
      <c r="AC1567" s="39"/>
    </row>
    <row r="1568" spans="1:29">
      <c r="A1568" s="60">
        <v>2000.11</v>
      </c>
      <c r="B1568" s="61">
        <f t="shared" si="389"/>
        <v>2000</v>
      </c>
      <c r="C1568" s="61">
        <v>11</v>
      </c>
      <c r="D1568" s="59">
        <f t="shared" si="390"/>
        <v>36831</v>
      </c>
      <c r="E1568" s="26">
        <v>1378.04</v>
      </c>
      <c r="F1568" s="24">
        <f>F1566/3+F1569*2/3</f>
        <v>16.296666666666667</v>
      </c>
      <c r="G1568" s="26">
        <f>(G1566+2*G1569)/3</f>
        <v>51.233333333333327</v>
      </c>
      <c r="H1568" s="26">
        <v>174.1</v>
      </c>
      <c r="I1568" s="24">
        <f t="shared" si="391"/>
        <v>2000.874999999882</v>
      </c>
      <c r="J1568" s="15">
        <v>5.72</v>
      </c>
      <c r="K1568" s="24">
        <f t="shared" si="381"/>
        <v>2489.02043882826</v>
      </c>
      <c r="L1568" s="24">
        <f t="shared" si="382"/>
        <v>29.435093624353826</v>
      </c>
      <c r="M1568" s="23">
        <f t="shared" si="392"/>
        <v>1068827.4318502615</v>
      </c>
      <c r="N1568" s="24">
        <f t="shared" si="383"/>
        <v>92.537817346352682</v>
      </c>
      <c r="O1568" s="23">
        <f t="shared" si="384"/>
        <v>39737.302321989977</v>
      </c>
      <c r="P1568" s="42">
        <f t="shared" si="378"/>
        <v>38.782142456784783</v>
      </c>
      <c r="Q1568" s="25"/>
      <c r="R1568" s="41">
        <f t="shared" si="379"/>
        <v>41.713360280387981</v>
      </c>
      <c r="S1568" s="41"/>
      <c r="T1568" s="40">
        <f t="shared" si="380"/>
        <v>-4.7369133566432069E-3</v>
      </c>
      <c r="U1568" s="15">
        <f t="shared" si="385"/>
        <v>1.0418281855632676</v>
      </c>
      <c r="V1568" s="15">
        <f t="shared" si="393"/>
        <v>30.626196685901153</v>
      </c>
      <c r="W1568" s="13">
        <f t="shared" si="386"/>
        <v>-1.795437761898977E-2</v>
      </c>
      <c r="X1568" s="13">
        <f t="shared" si="387"/>
        <v>4.3035104829429294E-2</v>
      </c>
      <c r="Y1568" s="13">
        <f t="shared" si="388"/>
        <v>-6.0989482448419063E-2</v>
      </c>
      <c r="AB1568" s="39"/>
      <c r="AC1568" s="39"/>
    </row>
    <row r="1569" spans="1:29">
      <c r="A1569" s="60">
        <v>2000.12</v>
      </c>
      <c r="B1569" s="61">
        <f t="shared" si="389"/>
        <v>2000</v>
      </c>
      <c r="C1569" s="61">
        <v>12</v>
      </c>
      <c r="D1569" s="59">
        <f t="shared" si="390"/>
        <v>36861</v>
      </c>
      <c r="E1569" s="26">
        <v>1330.93</v>
      </c>
      <c r="F1569" s="49">
        <v>16.27</v>
      </c>
      <c r="G1569" s="26">
        <v>50</v>
      </c>
      <c r="H1569" s="26">
        <v>174</v>
      </c>
      <c r="I1569" s="24">
        <f t="shared" si="391"/>
        <v>2000.9583333332153</v>
      </c>
      <c r="J1569" s="15">
        <v>5.24</v>
      </c>
      <c r="K1569" s="24">
        <f t="shared" si="381"/>
        <v>2405.3117689655178</v>
      </c>
      <c r="L1569" s="24">
        <f t="shared" si="382"/>
        <v>29.403817241379315</v>
      </c>
      <c r="M1569" s="23">
        <f t="shared" si="392"/>
        <v>1033933.7226334109</v>
      </c>
      <c r="N1569" s="24">
        <f t="shared" si="383"/>
        <v>90.362068965517253</v>
      </c>
      <c r="O1569" s="23">
        <f t="shared" si="384"/>
        <v>38842.52825593423</v>
      </c>
      <c r="P1569" s="42">
        <f t="shared" si="378"/>
        <v>37.274238004497207</v>
      </c>
      <c r="Q1569" s="25"/>
      <c r="R1569" s="41">
        <f t="shared" si="379"/>
        <v>40.059879473596027</v>
      </c>
      <c r="S1569" s="41"/>
      <c r="T1569" s="40">
        <f t="shared" si="380"/>
        <v>1.0472183525711276E-3</v>
      </c>
      <c r="U1569" s="15">
        <f t="shared" si="385"/>
        <v>1.010566145799292</v>
      </c>
      <c r="V1569" s="15">
        <f t="shared" si="393"/>
        <v>31.925572415311777</v>
      </c>
      <c r="W1569" s="13">
        <f t="shared" si="386"/>
        <v>-1.1258910007135969E-2</v>
      </c>
      <c r="X1569" s="13">
        <f t="shared" si="387"/>
        <v>3.4031954457221625E-2</v>
      </c>
      <c r="Y1569" s="13">
        <f t="shared" si="388"/>
        <v>-4.5290864464357594E-2</v>
      </c>
      <c r="AB1569" s="39"/>
      <c r="AC1569" s="39"/>
    </row>
    <row r="1570" spans="1:29">
      <c r="A1570" s="60">
        <v>2001.01</v>
      </c>
      <c r="B1570" s="61">
        <f t="shared" si="389"/>
        <v>2001</v>
      </c>
      <c r="C1570" s="61">
        <v>1</v>
      </c>
      <c r="D1570" s="59">
        <f t="shared" si="390"/>
        <v>36892</v>
      </c>
      <c r="E1570" s="26">
        <v>1335.63</v>
      </c>
      <c r="F1570" s="24">
        <f>F1569*2/3+F1572/3</f>
        <v>16.169999999999998</v>
      </c>
      <c r="G1570" s="26">
        <f>(2*G1569+G1572)/3</f>
        <v>48.48</v>
      </c>
      <c r="H1570" s="26">
        <v>175.1</v>
      </c>
      <c r="I1570" s="24">
        <f t="shared" si="391"/>
        <v>2001.0416666665485</v>
      </c>
      <c r="J1570" s="15">
        <v>5.16</v>
      </c>
      <c r="K1570" s="24">
        <f t="shared" si="381"/>
        <v>2398.6419748715025</v>
      </c>
      <c r="L1570" s="24">
        <f t="shared" si="382"/>
        <v>29.039509994288977</v>
      </c>
      <c r="M1570" s="23">
        <f t="shared" si="392"/>
        <v>1032106.9126106118</v>
      </c>
      <c r="N1570" s="24">
        <f t="shared" si="383"/>
        <v>87.064653340948027</v>
      </c>
      <c r="O1570" s="23">
        <f t="shared" si="384"/>
        <v>37462.87753596613</v>
      </c>
      <c r="P1570" s="42">
        <f t="shared" si="378"/>
        <v>36.978867997029823</v>
      </c>
      <c r="Q1570" s="25"/>
      <c r="R1570" s="41">
        <f t="shared" si="379"/>
        <v>39.7128097894471</v>
      </c>
      <c r="S1570" s="41"/>
      <c r="T1570" s="40">
        <f t="shared" si="380"/>
        <v>2.0964838742171671E-3</v>
      </c>
      <c r="U1570" s="15">
        <f t="shared" si="385"/>
        <v>1.0089623559485503</v>
      </c>
      <c r="V1570" s="15">
        <f t="shared" si="393"/>
        <v>32.060223096875731</v>
      </c>
      <c r="W1570" s="13">
        <f t="shared" si="386"/>
        <v>-8.1823413419263025E-3</v>
      </c>
      <c r="X1570" s="13">
        <f t="shared" si="387"/>
        <v>3.2518510247690147E-2</v>
      </c>
      <c r="Y1570" s="13">
        <f t="shared" si="388"/>
        <v>-4.0700851589616449E-2</v>
      </c>
      <c r="AB1570" s="39"/>
      <c r="AC1570" s="39"/>
    </row>
    <row r="1571" spans="1:29">
      <c r="A1571" s="60">
        <v>2001.02</v>
      </c>
      <c r="B1571" s="61">
        <f t="shared" si="389"/>
        <v>2001</v>
      </c>
      <c r="C1571" s="61">
        <v>2</v>
      </c>
      <c r="D1571" s="59">
        <f t="shared" si="390"/>
        <v>36923</v>
      </c>
      <c r="E1571" s="26">
        <v>1305.75</v>
      </c>
      <c r="F1571" s="24">
        <f>F1569/3+F1572*2/3</f>
        <v>16.07</v>
      </c>
      <c r="G1571" s="26">
        <f>(G1569+2*G1572)/3</f>
        <v>46.96</v>
      </c>
      <c r="H1571" s="26">
        <v>175.8</v>
      </c>
      <c r="I1571" s="24">
        <f t="shared" si="391"/>
        <v>2001.1249999998818</v>
      </c>
      <c r="J1571" s="15">
        <v>5.0999999999999996</v>
      </c>
      <c r="K1571" s="24">
        <f t="shared" si="381"/>
        <v>2335.6436006825938</v>
      </c>
      <c r="L1571" s="24">
        <f t="shared" si="382"/>
        <v>28.745006825938567</v>
      </c>
      <c r="M1571" s="23">
        <f t="shared" si="392"/>
        <v>1006030.1860913851</v>
      </c>
      <c r="N1571" s="24">
        <f t="shared" si="383"/>
        <v>83.999098976109224</v>
      </c>
      <c r="O1571" s="23">
        <f t="shared" si="384"/>
        <v>36180.875005821516</v>
      </c>
      <c r="P1571" s="42">
        <f t="shared" si="378"/>
        <v>35.834662651431287</v>
      </c>
      <c r="Q1571" s="25"/>
      <c r="R1571" s="41">
        <f t="shared" si="379"/>
        <v>38.458570743648025</v>
      </c>
      <c r="S1571" s="41"/>
      <c r="T1571" s="40">
        <f t="shared" si="380"/>
        <v>3.8171588679032989E-3</v>
      </c>
      <c r="U1571" s="15">
        <f t="shared" si="385"/>
        <v>1.0207257495686799</v>
      </c>
      <c r="V1571" s="15">
        <f t="shared" si="393"/>
        <v>32.21875680166827</v>
      </c>
      <c r="W1571" s="13">
        <f t="shared" si="386"/>
        <v>-3.04056232005534E-3</v>
      </c>
      <c r="X1571" s="13">
        <f t="shared" si="387"/>
        <v>3.0151305495649705E-2</v>
      </c>
      <c r="Y1571" s="13">
        <f t="shared" si="388"/>
        <v>-3.3191867815705045E-2</v>
      </c>
      <c r="AB1571" s="39"/>
      <c r="AC1571" s="39"/>
    </row>
    <row r="1572" spans="1:29">
      <c r="A1572" s="60">
        <v>2001.03</v>
      </c>
      <c r="B1572" s="61">
        <f t="shared" si="389"/>
        <v>2001</v>
      </c>
      <c r="C1572" s="61">
        <v>3</v>
      </c>
      <c r="D1572" s="59">
        <f t="shared" si="390"/>
        <v>36951</v>
      </c>
      <c r="E1572" s="26">
        <v>1185.8499999999999</v>
      </c>
      <c r="F1572" s="24">
        <v>15.97</v>
      </c>
      <c r="G1572" s="26">
        <v>45.44</v>
      </c>
      <c r="H1572" s="26">
        <v>176.2</v>
      </c>
      <c r="I1572" s="24">
        <f t="shared" si="391"/>
        <v>2001.208333333215</v>
      </c>
      <c r="J1572" s="15">
        <v>4.8899999999999997</v>
      </c>
      <c r="K1572" s="24">
        <f t="shared" si="381"/>
        <v>2116.3586322360957</v>
      </c>
      <c r="L1572" s="24">
        <f t="shared" si="382"/>
        <v>28.501283768444956</v>
      </c>
      <c r="M1572" s="23">
        <f t="shared" si="392"/>
        <v>912600.74838448688</v>
      </c>
      <c r="N1572" s="24">
        <f t="shared" si="383"/>
        <v>81.095700340522143</v>
      </c>
      <c r="O1572" s="23">
        <f t="shared" si="384"/>
        <v>34969.496990842927</v>
      </c>
      <c r="P1572" s="42">
        <f t="shared" si="378"/>
        <v>32.325837236178756</v>
      </c>
      <c r="Q1572" s="25"/>
      <c r="R1572" s="41">
        <f t="shared" si="379"/>
        <v>34.675224630315903</v>
      </c>
      <c r="S1572" s="41"/>
      <c r="T1572" s="40">
        <f t="shared" si="380"/>
        <v>9.0273687409000401E-3</v>
      </c>
      <c r="U1572" s="15">
        <f t="shared" si="385"/>
        <v>0.98468394676896842</v>
      </c>
      <c r="V1572" s="15">
        <f t="shared" si="393"/>
        <v>32.811857445494709</v>
      </c>
      <c r="W1572" s="13">
        <f t="shared" si="386"/>
        <v>4.6247634573561847E-3</v>
      </c>
      <c r="X1572" s="13">
        <f t="shared" si="387"/>
        <v>2.9037043477599056E-2</v>
      </c>
      <c r="Y1572" s="13">
        <f t="shared" si="388"/>
        <v>-2.4412280020242871E-2</v>
      </c>
      <c r="AB1572" s="39"/>
      <c r="AC1572" s="39"/>
    </row>
    <row r="1573" spans="1:29">
      <c r="A1573" s="60">
        <v>2001.04</v>
      </c>
      <c r="B1573" s="61">
        <f t="shared" si="389"/>
        <v>2001</v>
      </c>
      <c r="C1573" s="61">
        <v>4</v>
      </c>
      <c r="D1573" s="59">
        <f t="shared" si="390"/>
        <v>36982</v>
      </c>
      <c r="E1573" s="26">
        <v>1189.8399999999999</v>
      </c>
      <c r="F1573" s="24">
        <f>F1572*2/3+F1575/3</f>
        <v>15.876666666666665</v>
      </c>
      <c r="G1573" s="26">
        <f>(2*G1572+G1575)/3</f>
        <v>42.556666666666665</v>
      </c>
      <c r="H1573" s="26">
        <v>176.9</v>
      </c>
      <c r="I1573" s="24">
        <f t="shared" si="391"/>
        <v>2001.2916666665483</v>
      </c>
      <c r="J1573" s="15">
        <v>5.14</v>
      </c>
      <c r="K1573" s="24">
        <f t="shared" si="381"/>
        <v>2115.0768027133977</v>
      </c>
      <c r="L1573" s="24">
        <f t="shared" si="382"/>
        <v>28.222592425098927</v>
      </c>
      <c r="M1573" s="23">
        <f t="shared" si="392"/>
        <v>913062.16891948099</v>
      </c>
      <c r="N1573" s="24">
        <f t="shared" si="383"/>
        <v>75.649346523459585</v>
      </c>
      <c r="O1573" s="23">
        <f t="shared" si="384"/>
        <v>32657.233215096185</v>
      </c>
      <c r="P1573" s="42">
        <f t="shared" si="378"/>
        <v>32.1739011683607</v>
      </c>
      <c r="Q1573" s="25"/>
      <c r="R1573" s="41">
        <f t="shared" si="379"/>
        <v>34.4960996246175</v>
      </c>
      <c r="S1573" s="41"/>
      <c r="T1573" s="40">
        <f t="shared" si="380"/>
        <v>6.9286425381250225E-3</v>
      </c>
      <c r="U1573" s="15">
        <f t="shared" si="385"/>
        <v>0.98511167417526413</v>
      </c>
      <c r="V1573" s="15">
        <f t="shared" si="393"/>
        <v>32.18146012968986</v>
      </c>
      <c r="W1573" s="13">
        <f t="shared" si="386"/>
        <v>6.1390162450452035E-3</v>
      </c>
      <c r="X1573" s="13">
        <f t="shared" si="387"/>
        <v>3.0234437620741295E-2</v>
      </c>
      <c r="Y1573" s="13">
        <f t="shared" si="388"/>
        <v>-2.4095421375696091E-2</v>
      </c>
      <c r="AB1573" s="39"/>
      <c r="AC1573" s="39"/>
    </row>
    <row r="1574" spans="1:29">
      <c r="A1574" s="60">
        <v>2001.05</v>
      </c>
      <c r="B1574" s="61">
        <f t="shared" si="389"/>
        <v>2001</v>
      </c>
      <c r="C1574" s="61">
        <v>5</v>
      </c>
      <c r="D1574" s="59">
        <f t="shared" si="390"/>
        <v>37012</v>
      </c>
      <c r="E1574" s="26">
        <v>1270.3699999999999</v>
      </c>
      <c r="F1574" s="24">
        <f>F1572/3+F1575*2/3</f>
        <v>15.783333333333331</v>
      </c>
      <c r="G1574" s="26">
        <f>(G1572+2*G1575)/3</f>
        <v>39.673333333333332</v>
      </c>
      <c r="H1574" s="26">
        <v>177.7</v>
      </c>
      <c r="I1574" s="24">
        <f t="shared" si="391"/>
        <v>2001.3749999998815</v>
      </c>
      <c r="J1574" s="15">
        <v>5.39</v>
      </c>
      <c r="K1574" s="24">
        <f t="shared" si="381"/>
        <v>2248.0616218345526</v>
      </c>
      <c r="L1574" s="24">
        <f t="shared" si="382"/>
        <v>27.930371412492967</v>
      </c>
      <c r="M1574" s="23">
        <f t="shared" si="392"/>
        <v>971475.4556994281</v>
      </c>
      <c r="N1574" s="24">
        <f t="shared" si="383"/>
        <v>70.206395047833439</v>
      </c>
      <c r="O1574" s="23">
        <f t="shared" si="384"/>
        <v>30338.9324205667</v>
      </c>
      <c r="P1574" s="42">
        <f t="shared" si="378"/>
        <v>34.074643217140036</v>
      </c>
      <c r="Q1574" s="25"/>
      <c r="R1574" s="41">
        <f t="shared" si="379"/>
        <v>36.517428561211929</v>
      </c>
      <c r="S1574" s="41"/>
      <c r="T1574" s="40">
        <f t="shared" si="380"/>
        <v>2.8549355130883386E-3</v>
      </c>
      <c r="U1574" s="15">
        <f t="shared" si="385"/>
        <v>1.0129694813165779</v>
      </c>
      <c r="V1574" s="15">
        <f t="shared" si="393"/>
        <v>31.559609130183045</v>
      </c>
      <c r="W1574" s="13">
        <f t="shared" si="386"/>
        <v>1.0869349603437328E-4</v>
      </c>
      <c r="X1574" s="13">
        <f t="shared" si="387"/>
        <v>3.456839659122668E-2</v>
      </c>
      <c r="Y1574" s="13">
        <f t="shared" si="388"/>
        <v>-3.4459703095192307E-2</v>
      </c>
      <c r="AB1574" s="39"/>
      <c r="AC1574" s="39"/>
    </row>
    <row r="1575" spans="1:29">
      <c r="A1575" s="60">
        <v>2001.06</v>
      </c>
      <c r="B1575" s="61">
        <f t="shared" si="389"/>
        <v>2001</v>
      </c>
      <c r="C1575" s="61">
        <v>6</v>
      </c>
      <c r="D1575" s="59">
        <f t="shared" si="390"/>
        <v>37043</v>
      </c>
      <c r="E1575" s="26">
        <v>1238.71</v>
      </c>
      <c r="F1575" s="24">
        <v>15.69</v>
      </c>
      <c r="G1575" s="26">
        <v>36.79</v>
      </c>
      <c r="H1575" s="26">
        <v>178</v>
      </c>
      <c r="I1575" s="24">
        <f t="shared" si="391"/>
        <v>2001.4583333332148</v>
      </c>
      <c r="J1575" s="15">
        <v>5.28</v>
      </c>
      <c r="K1575" s="24">
        <f t="shared" si="381"/>
        <v>2188.3412730337081</v>
      </c>
      <c r="L1575" s="24">
        <f t="shared" si="382"/>
        <v>27.718412359550562</v>
      </c>
      <c r="M1575" s="23">
        <f t="shared" si="392"/>
        <v>946666.13875235664</v>
      </c>
      <c r="N1575" s="24">
        <f t="shared" si="383"/>
        <v>64.994288764044953</v>
      </c>
      <c r="O1575" s="23">
        <f t="shared" si="384"/>
        <v>28116.223526652084</v>
      </c>
      <c r="P1575" s="42">
        <f t="shared" si="378"/>
        <v>33.068534411112779</v>
      </c>
      <c r="Q1575" s="25"/>
      <c r="R1575" s="41">
        <f t="shared" si="379"/>
        <v>35.42685932267446</v>
      </c>
      <c r="S1575" s="41"/>
      <c r="T1575" s="40">
        <f t="shared" si="380"/>
        <v>4.7185158539475268E-3</v>
      </c>
      <c r="U1575" s="15">
        <f t="shared" si="385"/>
        <v>1.00748845990805</v>
      </c>
      <c r="V1575" s="15">
        <f t="shared" si="393"/>
        <v>31.915040687406314</v>
      </c>
      <c r="W1575" s="13">
        <f t="shared" si="386"/>
        <v>-9.2617412017770295E-4</v>
      </c>
      <c r="X1575" s="13">
        <f t="shared" si="387"/>
        <v>3.5285994928146991E-2</v>
      </c>
      <c r="Y1575" s="13">
        <f t="shared" si="388"/>
        <v>-3.6212169048324694E-2</v>
      </c>
      <c r="AB1575" s="39"/>
      <c r="AC1575" s="39"/>
    </row>
    <row r="1576" spans="1:29">
      <c r="A1576" s="60">
        <v>2001.07</v>
      </c>
      <c r="B1576" s="61">
        <f t="shared" si="389"/>
        <v>2001</v>
      </c>
      <c r="C1576" s="61">
        <v>7</v>
      </c>
      <c r="D1576" s="59">
        <f t="shared" si="390"/>
        <v>37073</v>
      </c>
      <c r="E1576" s="26">
        <v>1204.45</v>
      </c>
      <c r="F1576" s="24">
        <f>F1575*2/3+F1578/3</f>
        <v>15.706666666666667</v>
      </c>
      <c r="G1576" s="26">
        <f>(2*G1575+G1578)/3</f>
        <v>33.963333333333331</v>
      </c>
      <c r="H1576" s="26">
        <v>177.5</v>
      </c>
      <c r="I1576" s="24">
        <f t="shared" si="391"/>
        <v>2001.5416666665481</v>
      </c>
      <c r="J1576" s="15">
        <v>5.24</v>
      </c>
      <c r="K1576" s="24">
        <f t="shared" si="381"/>
        <v>2133.8104056338034</v>
      </c>
      <c r="L1576" s="24">
        <f t="shared" si="382"/>
        <v>27.826019154929579</v>
      </c>
      <c r="M1576" s="23">
        <f t="shared" si="392"/>
        <v>924079.45915892371</v>
      </c>
      <c r="N1576" s="24">
        <f t="shared" si="383"/>
        <v>60.169632676056338</v>
      </c>
      <c r="O1576" s="23">
        <f t="shared" si="384"/>
        <v>26057.386108099883</v>
      </c>
      <c r="P1576" s="42">
        <f t="shared" si="378"/>
        <v>32.163038687444356</v>
      </c>
      <c r="Q1576" s="25"/>
      <c r="R1576" s="41">
        <f t="shared" si="379"/>
        <v>34.448593957650324</v>
      </c>
      <c r="S1576" s="41"/>
      <c r="T1576" s="40">
        <f t="shared" si="380"/>
        <v>5.5300455517572171E-3</v>
      </c>
      <c r="U1576" s="15">
        <f t="shared" si="385"/>
        <v>1.0254723068263334</v>
      </c>
      <c r="V1576" s="15">
        <f t="shared" si="393"/>
        <v>32.244609937071992</v>
      </c>
      <c r="W1576" s="13">
        <f t="shared" si="386"/>
        <v>4.4659785179839151E-3</v>
      </c>
      <c r="X1576" s="13">
        <f t="shared" si="387"/>
        <v>3.4389590017319671E-2</v>
      </c>
      <c r="Y1576" s="13">
        <f t="shared" si="388"/>
        <v>-2.9923611499335756E-2</v>
      </c>
      <c r="AB1576" s="39"/>
      <c r="AC1576" s="39"/>
    </row>
    <row r="1577" spans="1:29">
      <c r="A1577" s="60">
        <v>2001.08</v>
      </c>
      <c r="B1577" s="61">
        <f t="shared" si="389"/>
        <v>2001</v>
      </c>
      <c r="C1577" s="61">
        <v>8</v>
      </c>
      <c r="D1577" s="59">
        <f t="shared" si="390"/>
        <v>37104</v>
      </c>
      <c r="E1577" s="26">
        <v>1178.5</v>
      </c>
      <c r="F1577" s="24">
        <f>F1575/3+F1578*2/3</f>
        <v>15.723333333333333</v>
      </c>
      <c r="G1577" s="26">
        <f>(G1575+2*G1578)/3</f>
        <v>31.136666666666667</v>
      </c>
      <c r="H1577" s="26">
        <v>177.5</v>
      </c>
      <c r="I1577" s="24">
        <f t="shared" si="391"/>
        <v>2001.6249999998813</v>
      </c>
      <c r="J1577" s="15">
        <v>4.97</v>
      </c>
      <c r="K1577" s="24">
        <f t="shared" si="381"/>
        <v>2087.8372394366202</v>
      </c>
      <c r="L1577" s="24">
        <f t="shared" si="382"/>
        <v>27.855545915492961</v>
      </c>
      <c r="M1577" s="23">
        <f t="shared" si="392"/>
        <v>905175.34426421055</v>
      </c>
      <c r="N1577" s="24">
        <f t="shared" si="383"/>
        <v>55.161894084507047</v>
      </c>
      <c r="O1577" s="23">
        <f t="shared" si="384"/>
        <v>23915.267687093732</v>
      </c>
      <c r="P1577" s="42">
        <f t="shared" si="378"/>
        <v>31.40431876078015</v>
      </c>
      <c r="Q1577" s="25"/>
      <c r="R1577" s="41">
        <f t="shared" si="379"/>
        <v>33.631390163183042</v>
      </c>
      <c r="S1577" s="41"/>
      <c r="T1577" s="40">
        <f t="shared" si="380"/>
        <v>8.6801283126884468E-3</v>
      </c>
      <c r="U1577" s="15">
        <f t="shared" si="385"/>
        <v>1.0231098784795749</v>
      </c>
      <c r="V1577" s="15">
        <f t="shared" si="393"/>
        <v>33.065954534884526</v>
      </c>
      <c r="W1577" s="13">
        <f t="shared" si="386"/>
        <v>-4.721467214606756E-3</v>
      </c>
      <c r="X1577" s="13">
        <f t="shared" si="387"/>
        <v>3.7976183851412326E-2</v>
      </c>
      <c r="Y1577" s="13">
        <f t="shared" si="388"/>
        <v>-4.2697651066019082E-2</v>
      </c>
      <c r="AB1577" s="39"/>
      <c r="AC1577" s="39"/>
    </row>
    <row r="1578" spans="1:29">
      <c r="A1578" s="60">
        <v>2001.09</v>
      </c>
      <c r="B1578" s="61">
        <f t="shared" si="389"/>
        <v>2001</v>
      </c>
      <c r="C1578" s="61">
        <v>9</v>
      </c>
      <c r="D1578" s="59">
        <f t="shared" si="390"/>
        <v>37135</v>
      </c>
      <c r="E1578" s="26">
        <v>1044.6400000000001</v>
      </c>
      <c r="F1578" s="24">
        <v>15.74</v>
      </c>
      <c r="G1578" s="26">
        <v>28.31</v>
      </c>
      <c r="H1578" s="26">
        <v>178.3</v>
      </c>
      <c r="I1578" s="24">
        <f t="shared" si="391"/>
        <v>2001.7083333332146</v>
      </c>
      <c r="J1578" s="15">
        <v>4.7300000000000004</v>
      </c>
      <c r="K1578" s="24">
        <f t="shared" si="381"/>
        <v>1842.3863959618625</v>
      </c>
      <c r="L1578" s="24">
        <f t="shared" si="382"/>
        <v>27.75995737521032</v>
      </c>
      <c r="M1578" s="23">
        <f t="shared" si="392"/>
        <v>799763.83109451737</v>
      </c>
      <c r="N1578" s="24">
        <f t="shared" si="383"/>
        <v>49.929122826696577</v>
      </c>
      <c r="O1578" s="23">
        <f t="shared" si="384"/>
        <v>21673.795813185192</v>
      </c>
      <c r="P1578" s="42">
        <f t="shared" si="378"/>
        <v>27.667392586862501</v>
      </c>
      <c r="Q1578" s="25"/>
      <c r="R1578" s="41">
        <f t="shared" si="379"/>
        <v>29.631910124299562</v>
      </c>
      <c r="S1578" s="41"/>
      <c r="T1578" s="40">
        <f t="shared" si="380"/>
        <v>1.5392721950809533E-2</v>
      </c>
      <c r="U1578" s="15">
        <f t="shared" si="385"/>
        <v>1.0166806203414818</v>
      </c>
      <c r="V1578" s="15">
        <f t="shared" si="393"/>
        <v>33.678315136648578</v>
      </c>
      <c r="W1578" s="13">
        <f t="shared" si="386"/>
        <v>6.7289873996549954E-3</v>
      </c>
      <c r="X1578" s="13">
        <f t="shared" si="387"/>
        <v>3.9053959337747912E-2</v>
      </c>
      <c r="Y1578" s="13">
        <f t="shared" si="388"/>
        <v>-3.2324971938092917E-2</v>
      </c>
      <c r="AB1578" s="39"/>
      <c r="AC1578" s="39"/>
    </row>
    <row r="1579" spans="1:29">
      <c r="A1579" s="60">
        <v>2001.1</v>
      </c>
      <c r="B1579" s="61">
        <f t="shared" si="389"/>
        <v>2001</v>
      </c>
      <c r="C1579" s="61">
        <v>10</v>
      </c>
      <c r="D1579" s="59">
        <f t="shared" si="390"/>
        <v>37165</v>
      </c>
      <c r="E1579" s="26">
        <v>1076.5899999999999</v>
      </c>
      <c r="F1579" s="24">
        <f>F1578*2/3+F1581/3</f>
        <v>15.740000000000002</v>
      </c>
      <c r="G1579" s="26">
        <f>(2*G1578+G1581)/3</f>
        <v>27.103333333333335</v>
      </c>
      <c r="H1579" s="26">
        <v>177.7</v>
      </c>
      <c r="I1579" s="24">
        <f t="shared" si="391"/>
        <v>2001.7916666665478</v>
      </c>
      <c r="J1579" s="15">
        <v>4.57</v>
      </c>
      <c r="K1579" s="24">
        <f t="shared" si="381"/>
        <v>1905.1462656162073</v>
      </c>
      <c r="L1579" s="24">
        <f t="shared" si="382"/>
        <v>27.853688238604398</v>
      </c>
      <c r="M1579" s="23">
        <f t="shared" si="392"/>
        <v>828014.92884242628</v>
      </c>
      <c r="N1579" s="24">
        <f t="shared" si="383"/>
        <v>47.962375914462584</v>
      </c>
      <c r="O1579" s="23">
        <f t="shared" si="384"/>
        <v>20845.41433729884</v>
      </c>
      <c r="P1579" s="42">
        <f t="shared" si="378"/>
        <v>28.57737311336011</v>
      </c>
      <c r="Q1579" s="25"/>
      <c r="R1579" s="41">
        <f t="shared" si="379"/>
        <v>30.610210495719606</v>
      </c>
      <c r="S1579" s="41"/>
      <c r="T1579" s="40">
        <f t="shared" si="380"/>
        <v>1.5346369150707015E-2</v>
      </c>
      <c r="U1579" s="15">
        <f t="shared" si="385"/>
        <v>0.99746228642444223</v>
      </c>
      <c r="V1579" s="15">
        <f t="shared" si="393"/>
        <v>34.35570120979331</v>
      </c>
      <c r="W1579" s="13">
        <f t="shared" si="386"/>
        <v>6.4392071284105068E-3</v>
      </c>
      <c r="X1579" s="13">
        <f t="shared" si="387"/>
        <v>3.5790086566631629E-2</v>
      </c>
      <c r="Y1579" s="13">
        <f t="shared" si="388"/>
        <v>-2.9350879438221122E-2</v>
      </c>
      <c r="AB1579" s="39"/>
      <c r="AC1579" s="39"/>
    </row>
    <row r="1580" spans="1:29">
      <c r="A1580" s="60">
        <v>2001.11</v>
      </c>
      <c r="B1580" s="61">
        <f t="shared" si="389"/>
        <v>2001</v>
      </c>
      <c r="C1580" s="61">
        <v>11</v>
      </c>
      <c r="D1580" s="59">
        <f t="shared" si="390"/>
        <v>37196</v>
      </c>
      <c r="E1580" s="26">
        <v>1129.68</v>
      </c>
      <c r="F1580" s="24">
        <f>F1578/3+F1581*2/3</f>
        <v>15.740000000000002</v>
      </c>
      <c r="G1580" s="26">
        <f>(G1578+2*G1581)/3</f>
        <v>25.896666666666665</v>
      </c>
      <c r="H1580" s="26">
        <v>177.4</v>
      </c>
      <c r="I1580" s="24">
        <f t="shared" si="391"/>
        <v>2001.8749999998811</v>
      </c>
      <c r="J1580" s="15">
        <v>4.6500000000000004</v>
      </c>
      <c r="K1580" s="24">
        <f t="shared" si="381"/>
        <v>2002.4756076662911</v>
      </c>
      <c r="L1580" s="24">
        <f t="shared" si="382"/>
        <v>27.900791431792566</v>
      </c>
      <c r="M1580" s="23">
        <f t="shared" si="392"/>
        <v>871326.74119008775</v>
      </c>
      <c r="N1580" s="24">
        <f t="shared" si="383"/>
        <v>45.904542277339345</v>
      </c>
      <c r="O1580" s="23">
        <f t="shared" si="384"/>
        <v>19974.203468550946</v>
      </c>
      <c r="P1580" s="42">
        <f t="shared" si="378"/>
        <v>30.005103811056827</v>
      </c>
      <c r="Q1580" s="25"/>
      <c r="R1580" s="41">
        <f t="shared" si="379"/>
        <v>32.143096534852319</v>
      </c>
      <c r="S1580" s="41"/>
      <c r="T1580" s="40">
        <f t="shared" si="380"/>
        <v>1.2409781134990847E-2</v>
      </c>
      <c r="U1580" s="15">
        <f t="shared" si="385"/>
        <v>0.96966877558180731</v>
      </c>
      <c r="V1580" s="15">
        <f t="shared" si="393"/>
        <v>34.326467548102443</v>
      </c>
      <c r="W1580" s="13">
        <f t="shared" si="386"/>
        <v>3.1638813101841912E-3</v>
      </c>
      <c r="X1580" s="13">
        <f t="shared" si="387"/>
        <v>3.7444765406320579E-2</v>
      </c>
      <c r="Y1580" s="13">
        <f t="shared" si="388"/>
        <v>-3.4280884096136388E-2</v>
      </c>
      <c r="AB1580" s="39"/>
      <c r="AC1580" s="39"/>
    </row>
    <row r="1581" spans="1:29">
      <c r="A1581" s="60">
        <v>2001.12</v>
      </c>
      <c r="B1581" s="61">
        <f t="shared" si="389"/>
        <v>2001</v>
      </c>
      <c r="C1581" s="61">
        <v>12</v>
      </c>
      <c r="D1581" s="59">
        <f t="shared" si="390"/>
        <v>37226</v>
      </c>
      <c r="E1581" s="26">
        <v>1144.93</v>
      </c>
      <c r="F1581" s="24">
        <v>15.74</v>
      </c>
      <c r="G1581" s="26">
        <v>24.69</v>
      </c>
      <c r="H1581" s="26">
        <v>176.7</v>
      </c>
      <c r="I1581" s="24">
        <f t="shared" si="391"/>
        <v>2001.9583333332143</v>
      </c>
      <c r="J1581" s="15">
        <v>5.09</v>
      </c>
      <c r="K1581" s="24">
        <f t="shared" si="381"/>
        <v>2037.5477521222417</v>
      </c>
      <c r="L1581" s="24">
        <f t="shared" si="382"/>
        <v>28.011320882852296</v>
      </c>
      <c r="M1581" s="23">
        <f t="shared" si="392"/>
        <v>887603.20166515093</v>
      </c>
      <c r="N1581" s="24">
        <f t="shared" si="383"/>
        <v>43.938977928692708</v>
      </c>
      <c r="O1581" s="23">
        <f t="shared" si="384"/>
        <v>19140.840967668395</v>
      </c>
      <c r="P1581" s="42">
        <f t="shared" si="378"/>
        <v>30.499953255020465</v>
      </c>
      <c r="Q1581" s="25"/>
      <c r="R1581" s="41">
        <f t="shared" si="379"/>
        <v>32.677962674930072</v>
      </c>
      <c r="S1581" s="41"/>
      <c r="T1581" s="40">
        <f t="shared" si="380"/>
        <v>6.9892836391996019E-3</v>
      </c>
      <c r="U1581" s="15">
        <f t="shared" si="385"/>
        <v>1.008137626359966</v>
      </c>
      <c r="V1581" s="15">
        <f t="shared" si="393"/>
        <v>33.417164043949072</v>
      </c>
      <c r="W1581" s="13">
        <f t="shared" si="386"/>
        <v>3.1054556620517815E-3</v>
      </c>
      <c r="X1581" s="13">
        <f t="shared" si="387"/>
        <v>4.0944894595170922E-2</v>
      </c>
      <c r="Y1581" s="13">
        <f t="shared" si="388"/>
        <v>-3.7839438933119141E-2</v>
      </c>
      <c r="AB1581" s="39"/>
      <c r="AC1581" s="39"/>
    </row>
    <row r="1582" spans="1:29">
      <c r="A1582" s="60">
        <v>2002.01</v>
      </c>
      <c r="B1582" s="61">
        <f t="shared" si="389"/>
        <v>2002</v>
      </c>
      <c r="C1582" s="61">
        <v>1</v>
      </c>
      <c r="D1582" s="59">
        <f t="shared" si="390"/>
        <v>37257</v>
      </c>
      <c r="E1582" s="26">
        <v>1140.21</v>
      </c>
      <c r="F1582" s="24">
        <f>F1581*2/3+F1584/3</f>
        <v>15.736666666666668</v>
      </c>
      <c r="G1582" s="26">
        <f>(2*G1581+G1584)/3</f>
        <v>24.693333333333332</v>
      </c>
      <c r="H1582" s="26">
        <v>177.1</v>
      </c>
      <c r="I1582" s="24">
        <f t="shared" si="391"/>
        <v>2002.0416666665476</v>
      </c>
      <c r="J1582" s="15">
        <v>5.04</v>
      </c>
      <c r="K1582" s="24">
        <f t="shared" si="381"/>
        <v>2024.5648594014685</v>
      </c>
      <c r="L1582" s="24">
        <f t="shared" si="382"/>
        <v>27.942135516657263</v>
      </c>
      <c r="M1582" s="23">
        <f t="shared" si="392"/>
        <v>882961.90525521187</v>
      </c>
      <c r="N1582" s="24">
        <f t="shared" si="383"/>
        <v>43.845655561829474</v>
      </c>
      <c r="O1582" s="23">
        <f t="shared" si="384"/>
        <v>19122.155258331382</v>
      </c>
      <c r="P1582" s="42">
        <f t="shared" si="378"/>
        <v>30.277204433096003</v>
      </c>
      <c r="Q1582" s="25"/>
      <c r="R1582" s="41">
        <f t="shared" si="379"/>
        <v>32.445677897691247</v>
      </c>
      <c r="S1582" s="41"/>
      <c r="T1582" s="40">
        <f t="shared" si="380"/>
        <v>7.813726902738842E-3</v>
      </c>
      <c r="U1582" s="15">
        <f t="shared" si="385"/>
        <v>1.0143899309217241</v>
      </c>
      <c r="V1582" s="15">
        <f t="shared" si="393"/>
        <v>33.61300986765773</v>
      </c>
      <c r="W1582" s="13">
        <f t="shared" si="386"/>
        <v>7.8905068108026111E-3</v>
      </c>
      <c r="X1582" s="13">
        <f t="shared" si="387"/>
        <v>4.0145010048437957E-2</v>
      </c>
      <c r="Y1582" s="13">
        <f t="shared" si="388"/>
        <v>-3.2254503237635346E-2</v>
      </c>
      <c r="AB1582" s="39"/>
      <c r="AC1582" s="39"/>
    </row>
    <row r="1583" spans="1:29">
      <c r="A1583" s="60">
        <v>2002.02</v>
      </c>
      <c r="B1583" s="61">
        <f t="shared" si="389"/>
        <v>2002</v>
      </c>
      <c r="C1583" s="61">
        <v>2</v>
      </c>
      <c r="D1583" s="59">
        <f t="shared" si="390"/>
        <v>37288</v>
      </c>
      <c r="E1583" s="26">
        <v>1100.67</v>
      </c>
      <c r="F1583" s="24">
        <f>F1581/3+F1584*2/3</f>
        <v>15.733333333333334</v>
      </c>
      <c r="G1583" s="26">
        <f>(G1581+2*G1584)/3</f>
        <v>24.696666666666669</v>
      </c>
      <c r="H1583" s="26">
        <v>177.8</v>
      </c>
      <c r="I1583" s="24">
        <f t="shared" si="391"/>
        <v>2002.1249999998809</v>
      </c>
      <c r="J1583" s="15">
        <v>4.91</v>
      </c>
      <c r="K1583" s="24">
        <f t="shared" si="381"/>
        <v>1946.6630382452197</v>
      </c>
      <c r="L1583" s="24">
        <f t="shared" si="382"/>
        <v>27.826231721034873</v>
      </c>
      <c r="M1583" s="23">
        <f t="shared" si="392"/>
        <v>849998.33702324028</v>
      </c>
      <c r="N1583" s="24">
        <f t="shared" si="383"/>
        <v>43.678930258717671</v>
      </c>
      <c r="O1583" s="23">
        <f t="shared" si="384"/>
        <v>19072.133879077253</v>
      </c>
      <c r="P1583" s="42">
        <f t="shared" si="378"/>
        <v>29.085704152008436</v>
      </c>
      <c r="Q1583" s="25"/>
      <c r="R1583" s="41">
        <f t="shared" si="379"/>
        <v>31.176385637974661</v>
      </c>
      <c r="S1583" s="41"/>
      <c r="T1583" s="40">
        <f t="shared" si="380"/>
        <v>1.0500638782444588E-2</v>
      </c>
      <c r="U1583" s="15">
        <f t="shared" si="385"/>
        <v>0.97557538102605568</v>
      </c>
      <c r="V1583" s="15">
        <f t="shared" si="393"/>
        <v>33.962459786237453</v>
      </c>
      <c r="W1583" s="13">
        <f t="shared" si="386"/>
        <v>1.5422889034006682E-2</v>
      </c>
      <c r="X1583" s="13">
        <f t="shared" si="387"/>
        <v>3.8783770458147959E-2</v>
      </c>
      <c r="Y1583" s="13">
        <f t="shared" si="388"/>
        <v>-2.3360881424141278E-2</v>
      </c>
      <c r="AB1583" s="39"/>
      <c r="AC1583" s="39"/>
    </row>
    <row r="1584" spans="1:29">
      <c r="A1584" s="60">
        <v>2002.03</v>
      </c>
      <c r="B1584" s="61">
        <f t="shared" si="389"/>
        <v>2002</v>
      </c>
      <c r="C1584" s="61">
        <v>3</v>
      </c>
      <c r="D1584" s="59">
        <f t="shared" si="390"/>
        <v>37316</v>
      </c>
      <c r="E1584" s="26">
        <v>1153.79</v>
      </c>
      <c r="F1584" s="24">
        <v>15.73</v>
      </c>
      <c r="G1584" s="26">
        <v>24.7</v>
      </c>
      <c r="H1584" s="26">
        <v>178.8</v>
      </c>
      <c r="I1584" s="24">
        <f t="shared" si="391"/>
        <v>2002.2083333332141</v>
      </c>
      <c r="J1584" s="15">
        <v>5.28</v>
      </c>
      <c r="K1584" s="24">
        <f t="shared" si="381"/>
        <v>2029.199124161074</v>
      </c>
      <c r="L1584" s="24">
        <f t="shared" si="382"/>
        <v>27.664741610738258</v>
      </c>
      <c r="M1584" s="23">
        <f t="shared" si="392"/>
        <v>887043.8433005698</v>
      </c>
      <c r="N1584" s="24">
        <f t="shared" si="383"/>
        <v>43.440503355704699</v>
      </c>
      <c r="O1584" s="23">
        <f t="shared" si="384"/>
        <v>18989.576031621069</v>
      </c>
      <c r="P1584" s="42">
        <f t="shared" si="378"/>
        <v>30.292130640918682</v>
      </c>
      <c r="Q1584" s="25"/>
      <c r="R1584" s="41">
        <f t="shared" si="379"/>
        <v>32.475809252847974</v>
      </c>
      <c r="S1584" s="41"/>
      <c r="T1584" s="40">
        <f t="shared" si="380"/>
        <v>5.4898769415986301E-3</v>
      </c>
      <c r="U1584" s="15">
        <f t="shared" si="385"/>
        <v>1.0098121952753996</v>
      </c>
      <c r="V1584" s="15">
        <f t="shared" si="393"/>
        <v>32.947632377824029</v>
      </c>
      <c r="W1584" s="13">
        <f t="shared" si="386"/>
        <v>1.3213994035882193E-2</v>
      </c>
      <c r="X1584" s="13">
        <f t="shared" si="387"/>
        <v>3.9453964822458554E-2</v>
      </c>
      <c r="Y1584" s="13">
        <f t="shared" si="388"/>
        <v>-2.6239970786576361E-2</v>
      </c>
      <c r="AB1584" s="39"/>
      <c r="AC1584" s="39"/>
    </row>
    <row r="1585" spans="1:29">
      <c r="A1585" s="60">
        <v>2002.04</v>
      </c>
      <c r="B1585" s="61">
        <f t="shared" si="389"/>
        <v>2002</v>
      </c>
      <c r="C1585" s="61">
        <v>4</v>
      </c>
      <c r="D1585" s="59">
        <f t="shared" si="390"/>
        <v>37347</v>
      </c>
      <c r="E1585" s="26">
        <v>1111.93</v>
      </c>
      <c r="F1585" s="24">
        <f>F1584*2/3+F1587/3</f>
        <v>15.833333333333332</v>
      </c>
      <c r="G1585" s="26">
        <f>(2*G1584+G1587)/3</f>
        <v>25.38</v>
      </c>
      <c r="H1585" s="26">
        <v>179.8</v>
      </c>
      <c r="I1585" s="24">
        <f t="shared" si="391"/>
        <v>2002.2916666665474</v>
      </c>
      <c r="J1585" s="15">
        <v>5.21</v>
      </c>
      <c r="K1585" s="24">
        <f t="shared" si="381"/>
        <v>1944.7024905450503</v>
      </c>
      <c r="L1585" s="24">
        <f t="shared" si="382"/>
        <v>27.691601779755281</v>
      </c>
      <c r="M1585" s="23">
        <f t="shared" si="392"/>
        <v>851115.75438698416</v>
      </c>
      <c r="N1585" s="24">
        <f t="shared" si="383"/>
        <v>44.388180200222472</v>
      </c>
      <c r="O1585" s="23">
        <f t="shared" si="384"/>
        <v>19426.868459652727</v>
      </c>
      <c r="P1585" s="42">
        <f t="shared" si="378"/>
        <v>29.005883253118686</v>
      </c>
      <c r="Q1585" s="25"/>
      <c r="R1585" s="41">
        <f t="shared" si="379"/>
        <v>31.104690399704122</v>
      </c>
      <c r="S1585" s="41"/>
      <c r="T1585" s="40">
        <f t="shared" si="380"/>
        <v>8.0785808107927126E-3</v>
      </c>
      <c r="U1585" s="15">
        <f t="shared" si="385"/>
        <v>1.0082163411245575</v>
      </c>
      <c r="V1585" s="15">
        <f t="shared" si="393"/>
        <v>33.085876926180333</v>
      </c>
      <c r="W1585" s="13">
        <f t="shared" si="386"/>
        <v>1.7068177540057849E-2</v>
      </c>
      <c r="X1585" s="13">
        <f t="shared" si="387"/>
        <v>4.000361897021687E-2</v>
      </c>
      <c r="Y1585" s="13">
        <f t="shared" si="388"/>
        <v>-2.293544143015902E-2</v>
      </c>
      <c r="AB1585" s="39"/>
      <c r="AC1585" s="39"/>
    </row>
    <row r="1586" spans="1:29">
      <c r="A1586" s="60">
        <v>2002.05</v>
      </c>
      <c r="B1586" s="61">
        <f t="shared" si="389"/>
        <v>2002</v>
      </c>
      <c r="C1586" s="61">
        <v>5</v>
      </c>
      <c r="D1586" s="59">
        <f t="shared" si="390"/>
        <v>37377</v>
      </c>
      <c r="E1586" s="26">
        <v>1079.25</v>
      </c>
      <c r="F1586" s="24">
        <f>F1584/3+F1587*2/3</f>
        <v>15.936666666666667</v>
      </c>
      <c r="G1586" s="26">
        <f>(G1584+2*G1587)/3</f>
        <v>26.06</v>
      </c>
      <c r="H1586" s="26">
        <v>179.8</v>
      </c>
      <c r="I1586" s="24">
        <f t="shared" si="391"/>
        <v>2002.3749999998806</v>
      </c>
      <c r="J1586" s="15">
        <v>5.16</v>
      </c>
      <c r="K1586" s="24">
        <f t="shared" si="381"/>
        <v>1887.547024471635</v>
      </c>
      <c r="L1586" s="24">
        <f t="shared" si="382"/>
        <v>27.872325917686322</v>
      </c>
      <c r="M1586" s="23">
        <f t="shared" si="392"/>
        <v>827117.72047537786</v>
      </c>
      <c r="N1586" s="24">
        <f t="shared" si="383"/>
        <v>45.577461624026697</v>
      </c>
      <c r="O1586" s="23">
        <f t="shared" si="384"/>
        <v>19971.913639646373</v>
      </c>
      <c r="P1586" s="42">
        <f t="shared" si="378"/>
        <v>28.128107508688334</v>
      </c>
      <c r="Q1586" s="25"/>
      <c r="R1586" s="41">
        <f t="shared" si="379"/>
        <v>30.171984137541493</v>
      </c>
      <c r="S1586" s="41"/>
      <c r="T1586" s="40">
        <f t="shared" si="380"/>
        <v>9.5075054739182721E-3</v>
      </c>
      <c r="U1586" s="15">
        <f t="shared" si="385"/>
        <v>1.0223118312731163</v>
      </c>
      <c r="V1586" s="15">
        <f t="shared" si="393"/>
        <v>33.357721777410958</v>
      </c>
      <c r="W1586" s="13">
        <f t="shared" si="386"/>
        <v>1.6905259625435543E-2</v>
      </c>
      <c r="X1586" s="13">
        <f t="shared" si="387"/>
        <v>4.1783162308777655E-2</v>
      </c>
      <c r="Y1586" s="13">
        <f t="shared" si="388"/>
        <v>-2.4877902683342112E-2</v>
      </c>
      <c r="AB1586" s="39"/>
      <c r="AC1586" s="39"/>
    </row>
    <row r="1587" spans="1:29">
      <c r="A1587" s="60">
        <v>2002.06</v>
      </c>
      <c r="B1587" s="61">
        <f t="shared" si="389"/>
        <v>2002</v>
      </c>
      <c r="C1587" s="61">
        <v>6</v>
      </c>
      <c r="D1587" s="59">
        <f t="shared" si="390"/>
        <v>37408</v>
      </c>
      <c r="E1587" s="26">
        <v>1014.02</v>
      </c>
      <c r="F1587" s="24">
        <v>16.04</v>
      </c>
      <c r="G1587" s="26">
        <v>26.74</v>
      </c>
      <c r="H1587" s="26">
        <v>179.9</v>
      </c>
      <c r="I1587" s="24">
        <f t="shared" si="391"/>
        <v>2002.4583333332139</v>
      </c>
      <c r="J1587" s="15">
        <v>4.93</v>
      </c>
      <c r="K1587" s="24">
        <f t="shared" si="381"/>
        <v>1772.4776498054478</v>
      </c>
      <c r="L1587" s="24">
        <f t="shared" si="382"/>
        <v>28.037456364647024</v>
      </c>
      <c r="M1587" s="23">
        <f t="shared" si="392"/>
        <v>777718.4766003791</v>
      </c>
      <c r="N1587" s="24">
        <f t="shared" si="383"/>
        <v>46.740747081712065</v>
      </c>
      <c r="O1587" s="23">
        <f t="shared" si="384"/>
        <v>20508.660642092007</v>
      </c>
      <c r="P1587" s="42">
        <f t="shared" si="378"/>
        <v>26.387672541183356</v>
      </c>
      <c r="Q1587" s="25"/>
      <c r="R1587" s="41">
        <f t="shared" si="379"/>
        <v>28.31522741743132</v>
      </c>
      <c r="S1587" s="41"/>
      <c r="T1587" s="40">
        <f t="shared" si="380"/>
        <v>1.3843029904263143E-2</v>
      </c>
      <c r="U1587" s="15">
        <f t="shared" si="385"/>
        <v>1.0263194975144518</v>
      </c>
      <c r="V1587" s="15">
        <f t="shared" si="393"/>
        <v>34.083037554186035</v>
      </c>
      <c r="W1587" s="13">
        <f t="shared" si="386"/>
        <v>2.2153703784095979E-2</v>
      </c>
      <c r="X1587" s="13">
        <f t="shared" si="387"/>
        <v>4.1551593814674881E-2</v>
      </c>
      <c r="Y1587" s="13">
        <f t="shared" si="388"/>
        <v>-1.9397890030578901E-2</v>
      </c>
      <c r="AB1587" s="39"/>
      <c r="AC1587" s="39"/>
    </row>
    <row r="1588" spans="1:29">
      <c r="A1588" s="60">
        <v>2002.07</v>
      </c>
      <c r="B1588" s="61">
        <f t="shared" si="389"/>
        <v>2002</v>
      </c>
      <c r="C1588" s="61">
        <v>7</v>
      </c>
      <c r="D1588" s="59">
        <f t="shared" si="390"/>
        <v>37438</v>
      </c>
      <c r="E1588" s="26">
        <v>903.59</v>
      </c>
      <c r="F1588" s="24">
        <f>F1587*2/3+F1590/3</f>
        <v>15.96</v>
      </c>
      <c r="G1588" s="26">
        <f>(2*G1587+G1590)/3</f>
        <v>27.84</v>
      </c>
      <c r="H1588" s="26">
        <v>180.1</v>
      </c>
      <c r="I1588" s="24">
        <f t="shared" si="391"/>
        <v>2002.5416666665471</v>
      </c>
      <c r="J1588" s="15">
        <v>4.6500000000000004</v>
      </c>
      <c r="K1588" s="24">
        <f t="shared" si="381"/>
        <v>1577.6952326485289</v>
      </c>
      <c r="L1588" s="24">
        <f t="shared" si="382"/>
        <v>27.866638534147704</v>
      </c>
      <c r="M1588" s="23">
        <f t="shared" si="392"/>
        <v>693271.79742757336</v>
      </c>
      <c r="N1588" s="24">
        <f t="shared" si="383"/>
        <v>48.609474736257646</v>
      </c>
      <c r="O1588" s="23">
        <f t="shared" si="384"/>
        <v>21360.004914157573</v>
      </c>
      <c r="P1588" s="42">
        <f t="shared" si="378"/>
        <v>23.463120467431445</v>
      </c>
      <c r="Q1588" s="25"/>
      <c r="R1588" s="41">
        <f t="shared" si="379"/>
        <v>25.189619576345244</v>
      </c>
      <c r="S1588" s="41"/>
      <c r="T1588" s="40">
        <f t="shared" si="380"/>
        <v>2.12613970435735E-2</v>
      </c>
      <c r="U1588" s="15">
        <f t="shared" si="385"/>
        <v>1.0353744093209243</v>
      </c>
      <c r="V1588" s="15">
        <f t="shared" si="393"/>
        <v>34.941240794838841</v>
      </c>
      <c r="W1588" s="13">
        <f t="shared" si="386"/>
        <v>3.7123546768372817E-2</v>
      </c>
      <c r="X1588" s="13">
        <f t="shared" si="387"/>
        <v>4.0130129867655073E-2</v>
      </c>
      <c r="Y1588" s="13">
        <f t="shared" si="388"/>
        <v>-3.0065830992822562E-3</v>
      </c>
      <c r="AB1588" s="39"/>
      <c r="AC1588" s="39"/>
    </row>
    <row r="1589" spans="1:29">
      <c r="A1589" s="60">
        <v>2002.08</v>
      </c>
      <c r="B1589" s="61">
        <f t="shared" si="389"/>
        <v>2002</v>
      </c>
      <c r="C1589" s="61">
        <v>8</v>
      </c>
      <c r="D1589" s="59">
        <f t="shared" si="390"/>
        <v>37469</v>
      </c>
      <c r="E1589" s="26">
        <v>912.55</v>
      </c>
      <c r="F1589" s="24">
        <f>F1587/3+F1590*2/3</f>
        <v>15.879999999999999</v>
      </c>
      <c r="G1589" s="26">
        <f>(G1587+2*G1590)/3</f>
        <v>28.939999999999998</v>
      </c>
      <c r="H1589" s="26">
        <v>180.7</v>
      </c>
      <c r="I1589" s="24">
        <f t="shared" si="391"/>
        <v>2002.6249999998804</v>
      </c>
      <c r="J1589" s="15">
        <v>4.26</v>
      </c>
      <c r="K1589" s="24">
        <f t="shared" si="381"/>
        <v>1588.0491034864417</v>
      </c>
      <c r="L1589" s="24">
        <f t="shared" si="382"/>
        <v>27.634890979524076</v>
      </c>
      <c r="M1589" s="23">
        <f t="shared" si="392"/>
        <v>698833.44668845553</v>
      </c>
      <c r="N1589" s="24">
        <f t="shared" si="383"/>
        <v>50.362326508024353</v>
      </c>
      <c r="O1589" s="23">
        <f t="shared" si="384"/>
        <v>22162.33625243976</v>
      </c>
      <c r="P1589" s="42">
        <f t="shared" si="378"/>
        <v>23.588713528842373</v>
      </c>
      <c r="Q1589" s="25"/>
      <c r="R1589" s="41">
        <f t="shared" si="379"/>
        <v>25.335997073986544</v>
      </c>
      <c r="S1589" s="41"/>
      <c r="T1589" s="40">
        <f t="shared" si="380"/>
        <v>2.4983992645496854E-2</v>
      </c>
      <c r="U1589" s="15">
        <f t="shared" si="385"/>
        <v>1.0356261870042687</v>
      </c>
      <c r="V1589" s="15">
        <f t="shared" si="393"/>
        <v>36.057142808280304</v>
      </c>
      <c r="W1589" s="13">
        <f t="shared" si="386"/>
        <v>3.9179176192104093E-2</v>
      </c>
      <c r="X1589" s="13">
        <f t="shared" si="387"/>
        <v>3.4995989194479771E-2</v>
      </c>
      <c r="Y1589" s="13">
        <f t="shared" si="388"/>
        <v>4.1831869976243219E-3</v>
      </c>
      <c r="AB1589" s="39"/>
      <c r="AC1589" s="39"/>
    </row>
    <row r="1590" spans="1:29">
      <c r="A1590" s="60">
        <v>2002.09</v>
      </c>
      <c r="B1590" s="61">
        <f t="shared" si="389"/>
        <v>2002</v>
      </c>
      <c r="C1590" s="61">
        <v>9</v>
      </c>
      <c r="D1590" s="59">
        <f t="shared" si="390"/>
        <v>37500</v>
      </c>
      <c r="E1590" s="26">
        <v>867.81</v>
      </c>
      <c r="F1590" s="24">
        <v>15.8</v>
      </c>
      <c r="G1590" s="26">
        <v>30.04</v>
      </c>
      <c r="H1590" s="26">
        <v>181</v>
      </c>
      <c r="I1590" s="24">
        <f t="shared" si="391"/>
        <v>2002.7083333332137</v>
      </c>
      <c r="J1590" s="15">
        <v>3.87</v>
      </c>
      <c r="K1590" s="24">
        <f t="shared" si="381"/>
        <v>1507.6880254143648</v>
      </c>
      <c r="L1590" s="24">
        <f t="shared" si="382"/>
        <v>27.450099447513818</v>
      </c>
      <c r="M1590" s="23">
        <f t="shared" si="392"/>
        <v>664476.56077844871</v>
      </c>
      <c r="N1590" s="24">
        <f t="shared" si="383"/>
        <v>52.18993591160222</v>
      </c>
      <c r="O1590" s="23">
        <f t="shared" si="384"/>
        <v>23001.435666545214</v>
      </c>
      <c r="P1590" s="42">
        <f t="shared" si="378"/>
        <v>22.365036801224335</v>
      </c>
      <c r="Q1590" s="25"/>
      <c r="R1590" s="41">
        <f t="shared" si="379"/>
        <v>24.033754017347917</v>
      </c>
      <c r="S1590" s="41"/>
      <c r="T1590" s="40">
        <f t="shared" si="380"/>
        <v>3.1082925210663755E-2</v>
      </c>
      <c r="U1590" s="15">
        <f t="shared" si="385"/>
        <v>0.99748650991017018</v>
      </c>
      <c r="V1590" s="15">
        <f t="shared" si="393"/>
        <v>37.279828965027377</v>
      </c>
      <c r="W1590" s="13">
        <f t="shared" si="386"/>
        <v>4.7080767227534182E-2</v>
      </c>
      <c r="X1590" s="13">
        <f t="shared" si="387"/>
        <v>3.0859464967863071E-2</v>
      </c>
      <c r="Y1590" s="13">
        <f t="shared" si="388"/>
        <v>1.6221302259671111E-2</v>
      </c>
      <c r="AB1590" s="39"/>
      <c r="AC1590" s="39"/>
    </row>
    <row r="1591" spans="1:29">
      <c r="A1591" s="60">
        <v>2002.1</v>
      </c>
      <c r="B1591" s="61">
        <f t="shared" si="389"/>
        <v>2002</v>
      </c>
      <c r="C1591" s="61">
        <v>10</v>
      </c>
      <c r="D1591" s="59">
        <f t="shared" si="390"/>
        <v>37530</v>
      </c>
      <c r="E1591" s="26">
        <v>854.63</v>
      </c>
      <c r="F1591" s="24">
        <f>F1590*2/3+F1593/3</f>
        <v>15.89</v>
      </c>
      <c r="G1591" s="26">
        <f>(2*G1590+G1593)/3</f>
        <v>29.223333333333333</v>
      </c>
      <c r="H1591" s="26">
        <v>181.3</v>
      </c>
      <c r="I1591" s="24">
        <f t="shared" si="391"/>
        <v>2002.7916666665469</v>
      </c>
      <c r="J1591" s="15">
        <v>3.94</v>
      </c>
      <c r="K1591" s="24">
        <f t="shared" si="381"/>
        <v>1482.3328725868726</v>
      </c>
      <c r="L1591" s="24">
        <f t="shared" si="382"/>
        <v>27.560779922779925</v>
      </c>
      <c r="M1591" s="23">
        <f t="shared" si="392"/>
        <v>654314.12655072357</v>
      </c>
      <c r="N1591" s="24">
        <f t="shared" si="383"/>
        <v>50.687089906232764</v>
      </c>
      <c r="O1591" s="23">
        <f t="shared" si="384"/>
        <v>22373.705375309368</v>
      </c>
      <c r="P1591" s="42">
        <f t="shared" si="378"/>
        <v>21.956233863659083</v>
      </c>
      <c r="Q1591" s="25"/>
      <c r="R1591" s="41">
        <f t="shared" si="379"/>
        <v>23.606572751994374</v>
      </c>
      <c r="S1591" s="41"/>
      <c r="T1591" s="40">
        <f t="shared" si="380"/>
        <v>3.1023120090339092E-2</v>
      </c>
      <c r="U1591" s="15">
        <f t="shared" si="385"/>
        <v>0.99431179749023912</v>
      </c>
      <c r="V1591" s="15">
        <f t="shared" si="393"/>
        <v>37.124594008116681</v>
      </c>
      <c r="W1591" s="13">
        <f t="shared" si="386"/>
        <v>4.851198970971593E-2</v>
      </c>
      <c r="X1591" s="13">
        <f t="shared" si="387"/>
        <v>3.1196084467564056E-2</v>
      </c>
      <c r="Y1591" s="13">
        <f t="shared" si="388"/>
        <v>1.7315905242151874E-2</v>
      </c>
      <c r="AB1591" s="39"/>
      <c r="AC1591" s="39"/>
    </row>
    <row r="1592" spans="1:29">
      <c r="A1592" s="60">
        <v>2002.11</v>
      </c>
      <c r="B1592" s="61">
        <f t="shared" si="389"/>
        <v>2002</v>
      </c>
      <c r="C1592" s="61">
        <v>11</v>
      </c>
      <c r="D1592" s="59">
        <f t="shared" si="390"/>
        <v>37561</v>
      </c>
      <c r="E1592" s="26">
        <v>909.93</v>
      </c>
      <c r="F1592" s="24">
        <f>F1590/3+F1593*2/3</f>
        <v>15.98</v>
      </c>
      <c r="G1592" s="26">
        <f>(G1590+2*G1593)/3</f>
        <v>28.406666666666666</v>
      </c>
      <c r="H1592" s="26">
        <v>181.3</v>
      </c>
      <c r="I1592" s="24">
        <f t="shared" si="391"/>
        <v>2002.8749999998802</v>
      </c>
      <c r="J1592" s="15">
        <v>4.05</v>
      </c>
      <c r="K1592" s="24">
        <f t="shared" si="381"/>
        <v>1578.2492432432434</v>
      </c>
      <c r="L1592" s="24">
        <f t="shared" si="382"/>
        <v>27.71688251516823</v>
      </c>
      <c r="M1592" s="23">
        <f t="shared" si="392"/>
        <v>697671.95334139524</v>
      </c>
      <c r="N1592" s="24">
        <f t="shared" si="383"/>
        <v>49.27060341974628</v>
      </c>
      <c r="O1592" s="23">
        <f t="shared" si="384"/>
        <v>21780.284880431718</v>
      </c>
      <c r="P1592" s="42">
        <f t="shared" si="378"/>
        <v>23.348396502725137</v>
      </c>
      <c r="Q1592" s="25"/>
      <c r="R1592" s="41">
        <f t="shared" si="379"/>
        <v>25.114358041300317</v>
      </c>
      <c r="S1592" s="41"/>
      <c r="T1592" s="40">
        <f t="shared" si="380"/>
        <v>2.7063021565630258E-2</v>
      </c>
      <c r="U1592" s="15">
        <f t="shared" si="385"/>
        <v>1.0050077075830828</v>
      </c>
      <c r="V1592" s="15">
        <f t="shared" si="393"/>
        <v>36.913421799305858</v>
      </c>
      <c r="W1592" s="13">
        <f t="shared" si="386"/>
        <v>3.9308477859257618E-2</v>
      </c>
      <c r="X1592" s="13">
        <f t="shared" si="387"/>
        <v>3.3363706824877992E-2</v>
      </c>
      <c r="Y1592" s="13">
        <f t="shared" si="388"/>
        <v>5.9447710343796256E-3</v>
      </c>
      <c r="AB1592" s="39"/>
      <c r="AC1592" s="39"/>
    </row>
    <row r="1593" spans="1:29">
      <c r="A1593" s="60">
        <v>2002.12</v>
      </c>
      <c r="B1593" s="61">
        <f t="shared" si="389"/>
        <v>2002</v>
      </c>
      <c r="C1593" s="61">
        <v>12</v>
      </c>
      <c r="D1593" s="59">
        <f t="shared" si="390"/>
        <v>37591</v>
      </c>
      <c r="E1593" s="26">
        <v>899.18</v>
      </c>
      <c r="F1593" s="24">
        <v>16.07</v>
      </c>
      <c r="G1593" s="26">
        <v>27.59</v>
      </c>
      <c r="H1593" s="26">
        <v>180.9</v>
      </c>
      <c r="I1593" s="24">
        <f t="shared" si="391"/>
        <v>2002.9583333332134</v>
      </c>
      <c r="J1593" s="15">
        <v>4.03</v>
      </c>
      <c r="K1593" s="24">
        <f t="shared" si="381"/>
        <v>1563.0521990049751</v>
      </c>
      <c r="L1593" s="24">
        <f t="shared" si="382"/>
        <v>27.93461691542289</v>
      </c>
      <c r="M1593" s="23">
        <f t="shared" si="392"/>
        <v>691983.08532425691</v>
      </c>
      <c r="N1593" s="24">
        <f t="shared" si="383"/>
        <v>47.959930348258716</v>
      </c>
      <c r="O1593" s="23">
        <f t="shared" si="384"/>
        <v>21232.471055957929</v>
      </c>
      <c r="P1593" s="42">
        <f t="shared" si="378"/>
        <v>23.101442537685639</v>
      </c>
      <c r="Q1593" s="25"/>
      <c r="R1593" s="41">
        <f t="shared" si="379"/>
        <v>24.860432504266132</v>
      </c>
      <c r="S1593" s="41"/>
      <c r="T1593" s="40">
        <f t="shared" si="380"/>
        <v>2.7566733863023947E-2</v>
      </c>
      <c r="U1593" s="15">
        <f t="shared" si="385"/>
        <v>1.0017271449982252</v>
      </c>
      <c r="V1593" s="15">
        <f t="shared" si="393"/>
        <v>37.180303876894627</v>
      </c>
      <c r="W1593" s="13">
        <f t="shared" si="386"/>
        <v>4.2685327215542523E-2</v>
      </c>
      <c r="X1593" s="13">
        <f t="shared" si="387"/>
        <v>3.2380151210893438E-2</v>
      </c>
      <c r="Y1593" s="13">
        <f t="shared" si="388"/>
        <v>1.0305176004649086E-2</v>
      </c>
      <c r="AB1593" s="39"/>
      <c r="AC1593" s="39"/>
    </row>
    <row r="1594" spans="1:29">
      <c r="A1594" s="60">
        <v>2003.01</v>
      </c>
      <c r="B1594" s="61">
        <f t="shared" si="389"/>
        <v>2003</v>
      </c>
      <c r="C1594" s="61">
        <v>1</v>
      </c>
      <c r="D1594" s="59">
        <f t="shared" si="390"/>
        <v>37622</v>
      </c>
      <c r="E1594" s="26">
        <v>895.84</v>
      </c>
      <c r="F1594" s="24">
        <f>F1593*2/3+F1596/3</f>
        <v>16.119999999999997</v>
      </c>
      <c r="G1594" s="26">
        <f>(2*G1593+G1596)/3</f>
        <v>28.5</v>
      </c>
      <c r="H1594" s="26">
        <v>181.7</v>
      </c>
      <c r="I1594" s="24">
        <f t="shared" si="391"/>
        <v>2003.0416666665467</v>
      </c>
      <c r="J1594" s="15">
        <v>4.05</v>
      </c>
      <c r="K1594" s="24">
        <f t="shared" si="381"/>
        <v>1550.3899086406168</v>
      </c>
      <c r="L1594" s="24">
        <f t="shared" si="382"/>
        <v>27.898157402311504</v>
      </c>
      <c r="M1594" s="23">
        <f t="shared" si="392"/>
        <v>687406.56744555489</v>
      </c>
      <c r="N1594" s="24">
        <f t="shared" si="383"/>
        <v>49.323665382498632</v>
      </c>
      <c r="O1594" s="23">
        <f t="shared" si="384"/>
        <v>21868.957818581792</v>
      </c>
      <c r="P1594" s="42">
        <f t="shared" si="378"/>
        <v>22.89834857661322</v>
      </c>
      <c r="Q1594" s="25"/>
      <c r="R1594" s="41">
        <f t="shared" si="379"/>
        <v>24.653867027835638</v>
      </c>
      <c r="S1594" s="41"/>
      <c r="T1594" s="40">
        <f t="shared" si="380"/>
        <v>2.7698583136729481E-2</v>
      </c>
      <c r="U1594" s="15">
        <f t="shared" si="385"/>
        <v>1.0156947309972999</v>
      </c>
      <c r="V1594" s="15">
        <f t="shared" si="393"/>
        <v>37.08053717768712</v>
      </c>
      <c r="W1594" s="13">
        <f t="shared" si="386"/>
        <v>4.7440395385840217E-2</v>
      </c>
      <c r="X1594" s="13">
        <f t="shared" si="387"/>
        <v>3.0718331825776879E-2</v>
      </c>
      <c r="Y1594" s="13">
        <f t="shared" si="388"/>
        <v>1.6722063560063338E-2</v>
      </c>
      <c r="AB1594" s="39"/>
      <c r="AC1594" s="39"/>
    </row>
    <row r="1595" spans="1:29">
      <c r="A1595" s="60">
        <v>2003.02</v>
      </c>
      <c r="B1595" s="61">
        <f t="shared" si="389"/>
        <v>2003</v>
      </c>
      <c r="C1595" s="61">
        <v>2</v>
      </c>
      <c r="D1595" s="59">
        <f t="shared" si="390"/>
        <v>37653</v>
      </c>
      <c r="E1595" s="26">
        <v>837.03</v>
      </c>
      <c r="F1595" s="24">
        <f>F1593/3+F1596*2/3</f>
        <v>16.169999999999998</v>
      </c>
      <c r="G1595" s="26">
        <f>(G1593+2*G1596)/3</f>
        <v>29.41</v>
      </c>
      <c r="H1595" s="26">
        <v>183.1</v>
      </c>
      <c r="I1595" s="24">
        <f t="shared" si="391"/>
        <v>2003.1249999998799</v>
      </c>
      <c r="J1595" s="15">
        <v>3.9</v>
      </c>
      <c r="K1595" s="24">
        <f t="shared" si="381"/>
        <v>1437.5338820316767</v>
      </c>
      <c r="L1595" s="24">
        <f t="shared" si="382"/>
        <v>27.770716548334242</v>
      </c>
      <c r="M1595" s="23">
        <f t="shared" si="392"/>
        <v>638394.9226768387</v>
      </c>
      <c r="N1595" s="24">
        <f t="shared" si="383"/>
        <v>50.509386127799026</v>
      </c>
      <c r="O1595" s="23">
        <f t="shared" si="384"/>
        <v>22430.730888887887</v>
      </c>
      <c r="P1595" s="42">
        <f t="shared" si="378"/>
        <v>21.214102123415284</v>
      </c>
      <c r="Q1595" s="25"/>
      <c r="R1595" s="41">
        <f t="shared" si="379"/>
        <v>22.853826114365557</v>
      </c>
      <c r="S1595" s="41"/>
      <c r="T1595" s="40">
        <f t="shared" si="380"/>
        <v>3.3093626579452119E-2</v>
      </c>
      <c r="U1595" s="15">
        <f t="shared" si="385"/>
        <v>1.0106729743502778</v>
      </c>
      <c r="V1595" s="15">
        <f t="shared" si="393"/>
        <v>37.374535132192285</v>
      </c>
      <c r="W1595" s="13">
        <f t="shared" si="386"/>
        <v>5.6792613215519427E-2</v>
      </c>
      <c r="X1595" s="13">
        <f t="shared" si="387"/>
        <v>2.8579602659118741E-2</v>
      </c>
      <c r="Y1595" s="13">
        <f t="shared" si="388"/>
        <v>2.8213010556400686E-2</v>
      </c>
      <c r="AB1595" s="39"/>
      <c r="AC1595" s="39"/>
    </row>
    <row r="1596" spans="1:29">
      <c r="A1596" s="60">
        <v>2003.03</v>
      </c>
      <c r="B1596" s="61">
        <f t="shared" si="389"/>
        <v>2003</v>
      </c>
      <c r="C1596" s="61">
        <v>3</v>
      </c>
      <c r="D1596" s="59">
        <f t="shared" si="390"/>
        <v>37681</v>
      </c>
      <c r="E1596" s="26">
        <v>846.63</v>
      </c>
      <c r="F1596" s="24">
        <v>16.22</v>
      </c>
      <c r="G1596" s="26">
        <v>30.32</v>
      </c>
      <c r="H1596" s="26">
        <v>184.2</v>
      </c>
      <c r="I1596" s="24">
        <f t="shared" si="391"/>
        <v>2003.2083333332132</v>
      </c>
      <c r="J1596" s="15">
        <v>3.81</v>
      </c>
      <c r="K1596" s="24">
        <f t="shared" si="381"/>
        <v>1445.3380553745931</v>
      </c>
      <c r="L1596" s="24">
        <f t="shared" si="382"/>
        <v>27.690234527687302</v>
      </c>
      <c r="M1596" s="23">
        <f t="shared" si="392"/>
        <v>642885.4278950775</v>
      </c>
      <c r="N1596" s="24">
        <f t="shared" si="383"/>
        <v>51.761276872964181</v>
      </c>
      <c r="O1596" s="23">
        <f t="shared" si="384"/>
        <v>23023.382320232868</v>
      </c>
      <c r="P1596" s="42">
        <f t="shared" si="378"/>
        <v>21.30971902699099</v>
      </c>
      <c r="Q1596" s="25"/>
      <c r="R1596" s="41">
        <f t="shared" si="379"/>
        <v>22.969623651201275</v>
      </c>
      <c r="S1596" s="41"/>
      <c r="T1596" s="40">
        <f t="shared" si="380"/>
        <v>3.4038561227224658E-2</v>
      </c>
      <c r="U1596" s="15">
        <f t="shared" si="385"/>
        <v>0.99088969647979586</v>
      </c>
      <c r="V1596" s="15">
        <f t="shared" si="393"/>
        <v>37.54785834246389</v>
      </c>
      <c r="W1596" s="13">
        <f t="shared" si="386"/>
        <v>5.8617724612823663E-2</v>
      </c>
      <c r="X1596" s="13">
        <f t="shared" si="387"/>
        <v>2.8189574612293988E-2</v>
      </c>
      <c r="Y1596" s="13">
        <f t="shared" si="388"/>
        <v>3.0428150000529675E-2</v>
      </c>
      <c r="AB1596" s="39"/>
      <c r="AC1596" s="39"/>
    </row>
    <row r="1597" spans="1:29">
      <c r="A1597" s="60">
        <v>2003.04</v>
      </c>
      <c r="B1597" s="61">
        <f t="shared" si="389"/>
        <v>2003</v>
      </c>
      <c r="C1597" s="61">
        <v>4</v>
      </c>
      <c r="D1597" s="59">
        <f t="shared" si="390"/>
        <v>37712</v>
      </c>
      <c r="E1597" s="26">
        <v>890.03</v>
      </c>
      <c r="F1597" s="24">
        <f>F1596*2/3+F1599/3</f>
        <v>16.203333333333333</v>
      </c>
      <c r="G1597" s="26">
        <f>(2*G1596+G1599)/3</f>
        <v>31.73</v>
      </c>
      <c r="H1597" s="26">
        <v>183.8</v>
      </c>
      <c r="I1597" s="24">
        <f t="shared" si="391"/>
        <v>2003.2916666665465</v>
      </c>
      <c r="J1597" s="15">
        <v>3.96</v>
      </c>
      <c r="K1597" s="24">
        <f t="shared" si="381"/>
        <v>1522.7357660500545</v>
      </c>
      <c r="L1597" s="24">
        <f t="shared" si="382"/>
        <v>27.721981501632211</v>
      </c>
      <c r="M1597" s="23">
        <f t="shared" si="392"/>
        <v>678339.43925949431</v>
      </c>
      <c r="N1597" s="24">
        <f t="shared" si="383"/>
        <v>54.286266594124058</v>
      </c>
      <c r="O1597" s="23">
        <f t="shared" si="384"/>
        <v>24183.129116663211</v>
      </c>
      <c r="P1597" s="42">
        <f t="shared" si="378"/>
        <v>22.4279395777309</v>
      </c>
      <c r="Q1597" s="25"/>
      <c r="R1597" s="41">
        <f t="shared" si="379"/>
        <v>24.186166302446402</v>
      </c>
      <c r="S1597" s="41"/>
      <c r="T1597" s="40">
        <f t="shared" si="380"/>
        <v>2.9690936600992923E-2</v>
      </c>
      <c r="U1597" s="15">
        <f t="shared" si="385"/>
        <v>1.0358298898509803</v>
      </c>
      <c r="V1597" s="15">
        <f t="shared" si="393"/>
        <v>37.286756110851371</v>
      </c>
      <c r="W1597" s="13">
        <f t="shared" si="386"/>
        <v>5.4582850447928655E-2</v>
      </c>
      <c r="X1597" s="13">
        <f t="shared" si="387"/>
        <v>3.1035894362941185E-2</v>
      </c>
      <c r="Y1597" s="13">
        <f t="shared" si="388"/>
        <v>2.3546956084987469E-2</v>
      </c>
      <c r="AB1597" s="39"/>
      <c r="AC1597" s="39"/>
    </row>
    <row r="1598" spans="1:29">
      <c r="A1598" s="60">
        <v>2003.05</v>
      </c>
      <c r="B1598" s="61">
        <f t="shared" si="389"/>
        <v>2003</v>
      </c>
      <c r="C1598" s="61">
        <v>5</v>
      </c>
      <c r="D1598" s="59">
        <f t="shared" si="390"/>
        <v>37742</v>
      </c>
      <c r="E1598" s="26">
        <v>935.96</v>
      </c>
      <c r="F1598" s="24">
        <f>F1596/3+F1599*2/3</f>
        <v>16.186666666666667</v>
      </c>
      <c r="G1598" s="26">
        <f>(G1596+2*G1599)/3</f>
        <v>33.139999999999993</v>
      </c>
      <c r="H1598" s="26">
        <v>183.5</v>
      </c>
      <c r="I1598" s="24">
        <f t="shared" si="391"/>
        <v>2003.3749999998797</v>
      </c>
      <c r="J1598" s="15">
        <v>3.57</v>
      </c>
      <c r="K1598" s="24">
        <f t="shared" si="381"/>
        <v>1603.934504632153</v>
      </c>
      <c r="L1598" s="24">
        <f t="shared" si="382"/>
        <v>27.738742234332427</v>
      </c>
      <c r="M1598" s="23">
        <f t="shared" si="392"/>
        <v>715541.12036033755</v>
      </c>
      <c r="N1598" s="24">
        <f t="shared" si="383"/>
        <v>56.791304632152581</v>
      </c>
      <c r="O1598" s="23">
        <f t="shared" si="384"/>
        <v>25335.519390509824</v>
      </c>
      <c r="P1598" s="42">
        <f t="shared" si="378"/>
        <v>23.591080453481489</v>
      </c>
      <c r="Q1598" s="25"/>
      <c r="R1598" s="41">
        <f t="shared" si="379"/>
        <v>25.450023010176363</v>
      </c>
      <c r="S1598" s="41"/>
      <c r="T1598" s="40">
        <f t="shared" si="380"/>
        <v>3.1083031209145129E-2</v>
      </c>
      <c r="U1598" s="15">
        <f t="shared" si="385"/>
        <v>1.0232207089359318</v>
      </c>
      <c r="V1598" s="15">
        <f t="shared" si="393"/>
        <v>38.685879913582632</v>
      </c>
      <c r="W1598" s="13">
        <f t="shared" si="386"/>
        <v>5.3484219096966434E-2</v>
      </c>
      <c r="X1598" s="13">
        <f t="shared" si="387"/>
        <v>2.5629169711678612E-2</v>
      </c>
      <c r="Y1598" s="13">
        <f t="shared" si="388"/>
        <v>2.7855049385287822E-2</v>
      </c>
      <c r="AB1598" s="39"/>
      <c r="AC1598" s="39"/>
    </row>
    <row r="1599" spans="1:29">
      <c r="A1599" s="60">
        <v>2003.06</v>
      </c>
      <c r="B1599" s="61">
        <f t="shared" si="389"/>
        <v>2003</v>
      </c>
      <c r="C1599" s="61">
        <v>6</v>
      </c>
      <c r="D1599" s="59">
        <f t="shared" si="390"/>
        <v>37773</v>
      </c>
      <c r="E1599" s="26">
        <v>988</v>
      </c>
      <c r="F1599" s="24">
        <v>16.170000000000002</v>
      </c>
      <c r="G1599" s="26">
        <v>34.549999999999997</v>
      </c>
      <c r="H1599" s="26">
        <v>183.7</v>
      </c>
      <c r="I1599" s="24">
        <f t="shared" si="391"/>
        <v>2003.458333333213</v>
      </c>
      <c r="J1599" s="15">
        <v>3.33</v>
      </c>
      <c r="K1599" s="24">
        <f t="shared" si="381"/>
        <v>1691.2709853021233</v>
      </c>
      <c r="L1599" s="24">
        <f t="shared" si="382"/>
        <v>27.680011976047915</v>
      </c>
      <c r="M1599" s="23">
        <f t="shared" si="392"/>
        <v>755532.37848637148</v>
      </c>
      <c r="N1599" s="24">
        <f t="shared" si="383"/>
        <v>59.143130103429513</v>
      </c>
      <c r="O1599" s="23">
        <f t="shared" si="384"/>
        <v>26420.691980469772</v>
      </c>
      <c r="P1599" s="42">
        <f t="shared" si="378"/>
        <v>24.832223259531059</v>
      </c>
      <c r="Q1599" s="25"/>
      <c r="R1599" s="41">
        <f t="shared" si="379"/>
        <v>26.79657051690987</v>
      </c>
      <c r="S1599" s="41"/>
      <c r="T1599" s="40">
        <f t="shared" si="380"/>
        <v>3.1333994639806295E-2</v>
      </c>
      <c r="U1599" s="15">
        <f t="shared" si="385"/>
        <v>0.94958828459829892</v>
      </c>
      <c r="V1599" s="15">
        <f t="shared" si="393"/>
        <v>39.541096907599318</v>
      </c>
      <c r="W1599" s="13">
        <f t="shared" si="386"/>
        <v>4.6344699938422496E-2</v>
      </c>
      <c r="X1599" s="13">
        <f t="shared" si="387"/>
        <v>1.9908768324140791E-2</v>
      </c>
      <c r="Y1599" s="13">
        <f t="shared" si="388"/>
        <v>2.6435931614281705E-2</v>
      </c>
      <c r="AB1599" s="39"/>
      <c r="AC1599" s="39"/>
    </row>
    <row r="1600" spans="1:29">
      <c r="A1600" s="60">
        <v>2003.07</v>
      </c>
      <c r="B1600" s="61">
        <f t="shared" si="389"/>
        <v>2003</v>
      </c>
      <c r="C1600" s="61">
        <v>7</v>
      </c>
      <c r="D1600" s="59">
        <f t="shared" si="390"/>
        <v>37803</v>
      </c>
      <c r="E1600" s="26">
        <v>992.54</v>
      </c>
      <c r="F1600" s="24">
        <f>F1599*2/3+F1602/3</f>
        <v>16.310000000000002</v>
      </c>
      <c r="G1600" s="26">
        <f>(2*G1599+G1602)/3</f>
        <v>35.893333333333331</v>
      </c>
      <c r="H1600" s="26">
        <v>183.9</v>
      </c>
      <c r="I1600" s="24">
        <f t="shared" si="391"/>
        <v>2003.5416666665462</v>
      </c>
      <c r="J1600" s="15">
        <v>3.98</v>
      </c>
      <c r="K1600" s="24">
        <f t="shared" si="381"/>
        <v>1697.1948254486135</v>
      </c>
      <c r="L1600" s="24">
        <f t="shared" si="382"/>
        <v>27.889301794453512</v>
      </c>
      <c r="M1600" s="23">
        <f t="shared" si="392"/>
        <v>759216.94015610393</v>
      </c>
      <c r="N1600" s="24">
        <f t="shared" si="383"/>
        <v>61.375843393148457</v>
      </c>
      <c r="O1600" s="23">
        <f t="shared" si="384"/>
        <v>27455.645823177329</v>
      </c>
      <c r="P1600" s="42">
        <f t="shared" si="378"/>
        <v>24.86732910126878</v>
      </c>
      <c r="Q1600" s="25"/>
      <c r="R1600" s="41">
        <f t="shared" si="379"/>
        <v>26.841910907521086</v>
      </c>
      <c r="S1600" s="41"/>
      <c r="T1600" s="40">
        <f t="shared" si="380"/>
        <v>2.4888615211161633E-2</v>
      </c>
      <c r="U1600" s="15">
        <f t="shared" si="385"/>
        <v>0.96568817971770871</v>
      </c>
      <c r="V1600" s="15">
        <f t="shared" si="393"/>
        <v>37.506927405499859</v>
      </c>
      <c r="W1600" s="13">
        <f t="shared" si="386"/>
        <v>4.9151232024463143E-2</v>
      </c>
      <c r="X1600" s="13">
        <f t="shared" si="387"/>
        <v>2.2932504535952747E-2</v>
      </c>
      <c r="Y1600" s="13">
        <f t="shared" si="388"/>
        <v>2.6218727488510396E-2</v>
      </c>
      <c r="AB1600" s="39"/>
      <c r="AC1600" s="39"/>
    </row>
    <row r="1601" spans="1:29">
      <c r="A1601" s="60">
        <v>2003.08</v>
      </c>
      <c r="B1601" s="61">
        <f t="shared" si="389"/>
        <v>2003</v>
      </c>
      <c r="C1601" s="61">
        <v>8</v>
      </c>
      <c r="D1601" s="59">
        <f t="shared" si="390"/>
        <v>37834</v>
      </c>
      <c r="E1601" s="26">
        <v>989.53</v>
      </c>
      <c r="F1601" s="24">
        <f>F1599/3+F1602*2/3</f>
        <v>16.450000000000003</v>
      </c>
      <c r="G1601" s="26">
        <f>(G1599+2*G1602)/3</f>
        <v>37.236666666666665</v>
      </c>
      <c r="H1601" s="26">
        <v>184.6</v>
      </c>
      <c r="I1601" s="24">
        <f t="shared" si="391"/>
        <v>2003.6249999998795</v>
      </c>
      <c r="J1601" s="15">
        <v>4.45</v>
      </c>
      <c r="K1601" s="24">
        <f t="shared" si="381"/>
        <v>1685.6316565547131</v>
      </c>
      <c r="L1601" s="24">
        <f t="shared" si="382"/>
        <v>28.022031419284946</v>
      </c>
      <c r="M1601" s="23">
        <f t="shared" si="392"/>
        <v>755088.92048398149</v>
      </c>
      <c r="N1601" s="24">
        <f t="shared" si="383"/>
        <v>63.431431202600223</v>
      </c>
      <c r="O1601" s="23">
        <f t="shared" si="384"/>
        <v>28414.494189923691</v>
      </c>
      <c r="P1601" s="42">
        <f t="shared" si="378"/>
        <v>24.642251409932161</v>
      </c>
      <c r="Q1601" s="25"/>
      <c r="R1601" s="41">
        <f t="shared" si="379"/>
        <v>26.606108883763621</v>
      </c>
      <c r="S1601" s="41"/>
      <c r="T1601" s="40">
        <f t="shared" si="380"/>
        <v>2.0661744197436181E-2</v>
      </c>
      <c r="U1601" s="15">
        <f t="shared" si="385"/>
        <v>1.0182397843694471</v>
      </c>
      <c r="V1601" s="15">
        <f t="shared" si="393"/>
        <v>36.082650854337139</v>
      </c>
      <c r="W1601" s="13">
        <f t="shared" si="386"/>
        <v>4.9863920737950096E-2</v>
      </c>
      <c r="X1601" s="13">
        <f t="shared" si="387"/>
        <v>2.5566053596593363E-2</v>
      </c>
      <c r="Y1601" s="13">
        <f t="shared" si="388"/>
        <v>2.4297867141356733E-2</v>
      </c>
      <c r="AB1601" s="39"/>
      <c r="AC1601" s="39"/>
    </row>
    <row r="1602" spans="1:29">
      <c r="A1602" s="60">
        <v>2003.09</v>
      </c>
      <c r="B1602" s="61">
        <f t="shared" si="389"/>
        <v>2003</v>
      </c>
      <c r="C1602" s="61">
        <v>9</v>
      </c>
      <c r="D1602" s="59">
        <f t="shared" si="390"/>
        <v>37865</v>
      </c>
      <c r="E1602" s="26">
        <v>1019.44</v>
      </c>
      <c r="F1602" s="24">
        <v>16.59</v>
      </c>
      <c r="G1602" s="26">
        <v>38.58</v>
      </c>
      <c r="H1602" s="26">
        <v>185.2</v>
      </c>
      <c r="I1602" s="24">
        <f t="shared" si="391"/>
        <v>2003.7083333332127</v>
      </c>
      <c r="J1602" s="15">
        <v>4.2699999999999996</v>
      </c>
      <c r="K1602" s="24">
        <f t="shared" si="381"/>
        <v>1730.9562764578836</v>
      </c>
      <c r="L1602" s="24">
        <f t="shared" si="382"/>
        <v>28.168960043196549</v>
      </c>
      <c r="M1602" s="23">
        <f t="shared" si="392"/>
        <v>776443.89680788398</v>
      </c>
      <c r="N1602" s="24">
        <f t="shared" si="383"/>
        <v>65.506840172786184</v>
      </c>
      <c r="O1602" s="23">
        <f t="shared" si="384"/>
        <v>29383.980949195797</v>
      </c>
      <c r="P1602" s="42">
        <f t="shared" ref="P1602:P1665" si="394">K1602/AVERAGE(N1482:N1601)</f>
        <v>25.243686752606248</v>
      </c>
      <c r="Q1602" s="25"/>
      <c r="R1602" s="41">
        <f t="shared" ref="R1602:R1665" si="395">M1602/AVERAGE(O1482:O1601)</f>
        <v>27.26141054955713</v>
      </c>
      <c r="S1602" s="41"/>
      <c r="T1602" s="40">
        <f t="shared" ref="T1602:T1665" si="396">1/P1602-(J1602/100-(((H1602/H1482)^(1/10))-1))</f>
        <v>2.1615329750958166E-2</v>
      </c>
      <c r="U1602" s="15">
        <f t="shared" si="385"/>
        <v>1.0019452235199675</v>
      </c>
      <c r="V1602" s="15">
        <f t="shared" si="393"/>
        <v>36.621759986223132</v>
      </c>
      <c r="W1602" s="13">
        <f t="shared" si="386"/>
        <v>4.8061961055922531E-2</v>
      </c>
      <c r="X1602" s="13">
        <f t="shared" si="387"/>
        <v>2.3540634193147669E-2</v>
      </c>
      <c r="Y1602" s="13">
        <f t="shared" si="388"/>
        <v>2.4521326862774862E-2</v>
      </c>
      <c r="AB1602" s="39"/>
      <c r="AC1602" s="39"/>
    </row>
    <row r="1603" spans="1:29">
      <c r="A1603" s="60">
        <v>2003.1</v>
      </c>
      <c r="B1603" s="61">
        <f t="shared" si="389"/>
        <v>2003</v>
      </c>
      <c r="C1603" s="61">
        <v>10</v>
      </c>
      <c r="D1603" s="59">
        <f t="shared" si="390"/>
        <v>37895</v>
      </c>
      <c r="E1603" s="26">
        <v>1038.73</v>
      </c>
      <c r="F1603" s="24">
        <f>F1602*2/3+F1605/3</f>
        <v>16.856666666666669</v>
      </c>
      <c r="G1603" s="26">
        <f>(2*G1602+G1605)/3</f>
        <v>41.966666666666669</v>
      </c>
      <c r="H1603" s="26">
        <v>185</v>
      </c>
      <c r="I1603" s="24">
        <f t="shared" si="391"/>
        <v>2003.791666666546</v>
      </c>
      <c r="J1603" s="15">
        <v>4.29</v>
      </c>
      <c r="K1603" s="24">
        <f t="shared" si="381"/>
        <v>1765.6164097297301</v>
      </c>
      <c r="L1603" s="24">
        <f t="shared" si="382"/>
        <v>28.652688648648656</v>
      </c>
      <c r="M1603" s="23">
        <f t="shared" si="392"/>
        <v>793062.21530716389</v>
      </c>
      <c r="N1603" s="24">
        <f t="shared" si="383"/>
        <v>71.334259459459474</v>
      </c>
      <c r="O1603" s="23">
        <f t="shared" si="384"/>
        <v>32041.221140935544</v>
      </c>
      <c r="P1603" s="42">
        <f t="shared" si="394"/>
        <v>25.682756070579682</v>
      </c>
      <c r="Q1603" s="25"/>
      <c r="R1603" s="41">
        <f t="shared" si="395"/>
        <v>27.740905417972634</v>
      </c>
      <c r="S1603" s="41"/>
      <c r="T1603" s="40">
        <f t="shared" si="396"/>
        <v>2.0204667534416576E-2</v>
      </c>
      <c r="U1603" s="15">
        <f t="shared" si="385"/>
        <v>1.0027688186955976</v>
      </c>
      <c r="V1603" s="15">
        <f t="shared" si="393"/>
        <v>36.732665600491032</v>
      </c>
      <c r="W1603" s="13">
        <f t="shared" si="386"/>
        <v>4.8309882762154421E-2</v>
      </c>
      <c r="X1603" s="13">
        <f t="shared" si="387"/>
        <v>2.5415094467890587E-2</v>
      </c>
      <c r="Y1603" s="13">
        <f t="shared" si="388"/>
        <v>2.2894788294263835E-2</v>
      </c>
      <c r="AB1603" s="39"/>
      <c r="AC1603" s="39"/>
    </row>
    <row r="1604" spans="1:29">
      <c r="A1604" s="60">
        <v>2003.11</v>
      </c>
      <c r="B1604" s="61">
        <f t="shared" si="389"/>
        <v>2003</v>
      </c>
      <c r="C1604" s="61">
        <v>11</v>
      </c>
      <c r="D1604" s="59">
        <f t="shared" si="390"/>
        <v>37926</v>
      </c>
      <c r="E1604" s="26">
        <v>1049.9000000000001</v>
      </c>
      <c r="F1604" s="24">
        <f>F1602/3+F1605*2/3</f>
        <v>17.123333333333335</v>
      </c>
      <c r="G1604" s="26">
        <f>(G1602+2*G1605)/3</f>
        <v>45.353333333333332</v>
      </c>
      <c r="H1604" s="26">
        <v>184.5</v>
      </c>
      <c r="I1604" s="24">
        <f t="shared" si="391"/>
        <v>2003.8749999998793</v>
      </c>
      <c r="J1604" s="15">
        <v>4.3</v>
      </c>
      <c r="K1604" s="24">
        <f t="shared" si="381"/>
        <v>1789.439317073171</v>
      </c>
      <c r="L1604" s="24">
        <f t="shared" si="382"/>
        <v>29.184842276422771</v>
      </c>
      <c r="M1604" s="23">
        <f t="shared" si="392"/>
        <v>804855.16791597055</v>
      </c>
      <c r="N1604" s="24">
        <f t="shared" si="383"/>
        <v>77.299778861788624</v>
      </c>
      <c r="O1604" s="23">
        <f t="shared" si="384"/>
        <v>34767.944295217625</v>
      </c>
      <c r="P1604" s="42">
        <f t="shared" si="394"/>
        <v>25.946798218420117</v>
      </c>
      <c r="Q1604" s="25"/>
      <c r="R1604" s="41">
        <f t="shared" si="395"/>
        <v>28.030020810958</v>
      </c>
      <c r="S1604" s="41"/>
      <c r="T1604" s="40">
        <f t="shared" si="396"/>
        <v>1.936105027953542E-2</v>
      </c>
      <c r="U1604" s="15">
        <f t="shared" si="385"/>
        <v>1.0060052418393521</v>
      </c>
      <c r="V1604" s="15">
        <f t="shared" si="393"/>
        <v>36.934193837250888</v>
      </c>
      <c r="W1604" s="13">
        <f t="shared" si="386"/>
        <v>5.0951445981842758E-2</v>
      </c>
      <c r="X1604" s="13">
        <f t="shared" si="387"/>
        <v>2.4395523633293781E-2</v>
      </c>
      <c r="Y1604" s="13">
        <f t="shared" si="388"/>
        <v>2.6555922348548977E-2</v>
      </c>
      <c r="AB1604" s="39"/>
      <c r="AC1604" s="39"/>
    </row>
    <row r="1605" spans="1:29">
      <c r="A1605" s="60">
        <v>2003.12</v>
      </c>
      <c r="B1605" s="61">
        <f t="shared" si="389"/>
        <v>2003</v>
      </c>
      <c r="C1605" s="61">
        <v>12</v>
      </c>
      <c r="D1605" s="59">
        <f t="shared" si="390"/>
        <v>37956</v>
      </c>
      <c r="E1605" s="26">
        <v>1080.6400000000001</v>
      </c>
      <c r="F1605" s="24">
        <v>17.39</v>
      </c>
      <c r="G1605" s="26">
        <v>48.74</v>
      </c>
      <c r="H1605" s="26">
        <v>184.3</v>
      </c>
      <c r="I1605" s="24">
        <f t="shared" si="391"/>
        <v>2003.9583333332125</v>
      </c>
      <c r="J1605" s="15">
        <v>4.2699999999999996</v>
      </c>
      <c r="K1605" s="24">
        <f t="shared" si="381"/>
        <v>1843.83100596853</v>
      </c>
      <c r="L1605" s="24">
        <f t="shared" si="382"/>
        <v>29.671510580575152</v>
      </c>
      <c r="M1605" s="23">
        <f t="shared" si="392"/>
        <v>830431.63602062035</v>
      </c>
      <c r="N1605" s="24">
        <f t="shared" si="383"/>
        <v>83.162129137276196</v>
      </c>
      <c r="O1605" s="23">
        <f t="shared" si="384"/>
        <v>37454.876683858674</v>
      </c>
      <c r="P1605" s="42">
        <f t="shared" si="394"/>
        <v>26.635170511081533</v>
      </c>
      <c r="Q1605" s="25"/>
      <c r="R1605" s="41">
        <f t="shared" si="395"/>
        <v>28.775402120617287</v>
      </c>
      <c r="S1605" s="41"/>
      <c r="T1605" s="40">
        <f t="shared" si="396"/>
        <v>1.8553955987951558E-2</v>
      </c>
      <c r="U1605" s="15">
        <f t="shared" si="385"/>
        <v>1.0133000624235571</v>
      </c>
      <c r="V1605" s="15">
        <f t="shared" si="393"/>
        <v>37.196313810768032</v>
      </c>
      <c r="W1605" s="13">
        <f t="shared" si="386"/>
        <v>4.9262203353877876E-2</v>
      </c>
      <c r="X1605" s="13">
        <f t="shared" si="387"/>
        <v>2.2317682409381812E-2</v>
      </c>
      <c r="Y1605" s="13">
        <f t="shared" si="388"/>
        <v>2.6944520944496064E-2</v>
      </c>
      <c r="AB1605" s="39"/>
      <c r="AC1605" s="39"/>
    </row>
    <row r="1606" spans="1:29">
      <c r="A1606" s="60">
        <v>2004.01</v>
      </c>
      <c r="B1606" s="61">
        <f t="shared" si="389"/>
        <v>2004</v>
      </c>
      <c r="C1606" s="61">
        <v>1</v>
      </c>
      <c r="D1606" s="59">
        <f t="shared" si="390"/>
        <v>37987</v>
      </c>
      <c r="E1606" s="26">
        <v>1132.52</v>
      </c>
      <c r="F1606" s="24">
        <f>F1605*2/3+F1608/3</f>
        <v>17.600000000000001</v>
      </c>
      <c r="G1606" s="26">
        <f>(2*G1605+G1608)/3</f>
        <v>49.826666666666675</v>
      </c>
      <c r="H1606" s="26">
        <v>185.2</v>
      </c>
      <c r="I1606" s="24">
        <f t="shared" si="391"/>
        <v>2004.0416666665458</v>
      </c>
      <c r="J1606" s="15">
        <v>4.1500000000000004</v>
      </c>
      <c r="K1606" s="24">
        <f t="shared" si="381"/>
        <v>1922.9602548596115</v>
      </c>
      <c r="L1606" s="24">
        <f t="shared" si="382"/>
        <v>29.883887688984888</v>
      </c>
      <c r="M1606" s="23">
        <f t="shared" si="392"/>
        <v>867191.7703313668</v>
      </c>
      <c r="N1606" s="24">
        <f t="shared" si="383"/>
        <v>84.603097192224652</v>
      </c>
      <c r="O1606" s="23">
        <f t="shared" si="384"/>
        <v>38153.211666352538</v>
      </c>
      <c r="P1606" s="42">
        <f t="shared" si="394"/>
        <v>27.658540355736573</v>
      </c>
      <c r="Q1606" s="25"/>
      <c r="R1606" s="41">
        <f t="shared" si="395"/>
        <v>29.879678114424983</v>
      </c>
      <c r="S1606" s="41"/>
      <c r="T1606" s="40">
        <f t="shared" si="396"/>
        <v>1.8583060527543403E-2</v>
      </c>
      <c r="U1606" s="15">
        <f t="shared" si="385"/>
        <v>1.0091595293478566</v>
      </c>
      <c r="V1606" s="15">
        <f t="shared" si="393"/>
        <v>37.507863367739567</v>
      </c>
      <c r="W1606" s="13">
        <f t="shared" si="386"/>
        <v>4.5347647935747082E-2</v>
      </c>
      <c r="X1606" s="13">
        <f t="shared" si="387"/>
        <v>2.1683578182034369E-2</v>
      </c>
      <c r="Y1606" s="13">
        <f t="shared" si="388"/>
        <v>2.3664069753712713E-2</v>
      </c>
      <c r="AB1606" s="39"/>
      <c r="AC1606" s="39"/>
    </row>
    <row r="1607" spans="1:29">
      <c r="A1607" s="60">
        <v>2004.02</v>
      </c>
      <c r="B1607" s="61">
        <f t="shared" si="389"/>
        <v>2004</v>
      </c>
      <c r="C1607" s="61">
        <v>2</v>
      </c>
      <c r="D1607" s="59">
        <f t="shared" si="390"/>
        <v>38018</v>
      </c>
      <c r="E1607" s="26">
        <v>1143.3599999999999</v>
      </c>
      <c r="F1607" s="24">
        <f>F1605/3+F1608*2/3</f>
        <v>17.810000000000002</v>
      </c>
      <c r="G1607" s="26">
        <f>(G1605+2*G1608)/3</f>
        <v>50.913333333333334</v>
      </c>
      <c r="H1607" s="26">
        <v>186.2</v>
      </c>
      <c r="I1607" s="24">
        <f t="shared" si="391"/>
        <v>2004.124999999879</v>
      </c>
      <c r="J1607" s="15">
        <v>4.08</v>
      </c>
      <c r="K1607" s="24">
        <f t="shared" si="381"/>
        <v>1930.9397722878628</v>
      </c>
      <c r="L1607" s="24">
        <f t="shared" si="382"/>
        <v>30.078048335123533</v>
      </c>
      <c r="M1607" s="23">
        <f t="shared" si="392"/>
        <v>871920.62080413941</v>
      </c>
      <c r="N1607" s="24">
        <f t="shared" si="383"/>
        <v>85.983924812030097</v>
      </c>
      <c r="O1607" s="23">
        <f t="shared" si="384"/>
        <v>38826.253504764987</v>
      </c>
      <c r="P1607" s="42">
        <f t="shared" si="394"/>
        <v>27.650862036740222</v>
      </c>
      <c r="Q1607" s="25"/>
      <c r="R1607" s="41">
        <f t="shared" si="395"/>
        <v>29.86991210154325</v>
      </c>
      <c r="S1607" s="41"/>
      <c r="T1607" s="40">
        <f t="shared" si="396"/>
        <v>1.9494926722588679E-2</v>
      </c>
      <c r="U1607" s="15">
        <f t="shared" si="385"/>
        <v>1.0240001099502261</v>
      </c>
      <c r="V1607" s="15">
        <f t="shared" si="393"/>
        <v>37.648134081683594</v>
      </c>
      <c r="W1607" s="13">
        <f t="shared" si="386"/>
        <v>4.4259838515704475E-2</v>
      </c>
      <c r="X1607" s="13">
        <f t="shared" si="387"/>
        <v>2.2488257235787845E-2</v>
      </c>
      <c r="Y1607" s="13">
        <f t="shared" si="388"/>
        <v>2.177158127991663E-2</v>
      </c>
      <c r="AB1607" s="39"/>
      <c r="AC1607" s="39"/>
    </row>
    <row r="1608" spans="1:29">
      <c r="A1608" s="60">
        <v>2004.03</v>
      </c>
      <c r="B1608" s="61">
        <f t="shared" si="389"/>
        <v>2004</v>
      </c>
      <c r="C1608" s="61">
        <v>3</v>
      </c>
      <c r="D1608" s="59">
        <f t="shared" si="390"/>
        <v>38047</v>
      </c>
      <c r="E1608" s="26">
        <v>1123.98</v>
      </c>
      <c r="F1608" s="24">
        <v>18.02</v>
      </c>
      <c r="G1608" s="26">
        <v>52</v>
      </c>
      <c r="H1608" s="26">
        <v>187.4</v>
      </c>
      <c r="I1608" s="24">
        <f t="shared" si="391"/>
        <v>2004.2083333332123</v>
      </c>
      <c r="J1608" s="15">
        <v>3.83</v>
      </c>
      <c r="K1608" s="24">
        <f t="shared" si="381"/>
        <v>1886.0552337246534</v>
      </c>
      <c r="L1608" s="24">
        <f t="shared" si="382"/>
        <v>30.237829242262542</v>
      </c>
      <c r="M1608" s="23">
        <f t="shared" si="392"/>
        <v>852790.72715255374</v>
      </c>
      <c r="N1608" s="24">
        <f t="shared" si="383"/>
        <v>87.256776947705447</v>
      </c>
      <c r="O1608" s="23">
        <f t="shared" si="384"/>
        <v>39453.653812285622</v>
      </c>
      <c r="P1608" s="42">
        <f t="shared" si="394"/>
        <v>26.886530384035861</v>
      </c>
      <c r="Q1608" s="25"/>
      <c r="R1608" s="41">
        <f t="shared" si="395"/>
        <v>29.043714557354292</v>
      </c>
      <c r="S1608" s="41"/>
      <c r="T1608" s="40">
        <f t="shared" si="396"/>
        <v>2.3332519821487513E-2</v>
      </c>
      <c r="U1608" s="15">
        <f t="shared" si="385"/>
        <v>0.96136718753835781</v>
      </c>
      <c r="V1608" s="15">
        <f t="shared" si="393"/>
        <v>38.304830941055897</v>
      </c>
      <c r="W1608" s="13">
        <f t="shared" si="386"/>
        <v>4.8722280256294548E-2</v>
      </c>
      <c r="X1608" s="13">
        <f t="shared" si="387"/>
        <v>2.0208304528105625E-2</v>
      </c>
      <c r="Y1608" s="13">
        <f t="shared" si="388"/>
        <v>2.8513975728188923E-2</v>
      </c>
      <c r="AB1608" s="39"/>
      <c r="AC1608" s="39"/>
    </row>
    <row r="1609" spans="1:29">
      <c r="A1609" s="60">
        <v>2004.04</v>
      </c>
      <c r="B1609" s="61">
        <f t="shared" si="389"/>
        <v>2004</v>
      </c>
      <c r="C1609" s="61">
        <v>4</v>
      </c>
      <c r="D1609" s="59">
        <f t="shared" si="390"/>
        <v>38078</v>
      </c>
      <c r="E1609" s="26">
        <v>1133.3599999999999</v>
      </c>
      <c r="F1609" s="24">
        <f>F1608*2/3+F1611/3</f>
        <v>18.213333333333335</v>
      </c>
      <c r="G1609" s="26">
        <f>(2*G1608+G1611)/3</f>
        <v>53.383333333333333</v>
      </c>
      <c r="H1609" s="26">
        <v>188</v>
      </c>
      <c r="I1609" s="24">
        <f t="shared" si="391"/>
        <v>2004.2916666665456</v>
      </c>
      <c r="J1609" s="15">
        <v>4.3499999999999996</v>
      </c>
      <c r="K1609" s="24">
        <f t="shared" si="381"/>
        <v>1895.7254553191492</v>
      </c>
      <c r="L1609" s="24">
        <f t="shared" si="382"/>
        <v>30.464706382978729</v>
      </c>
      <c r="M1609" s="23">
        <f t="shared" si="392"/>
        <v>858311.07285162294</v>
      </c>
      <c r="N1609" s="24">
        <f t="shared" si="383"/>
        <v>89.292143617021296</v>
      </c>
      <c r="O1609" s="23">
        <f t="shared" si="384"/>
        <v>40428.024728002703</v>
      </c>
      <c r="P1609" s="42">
        <f t="shared" si="394"/>
        <v>26.90057750844489</v>
      </c>
      <c r="Q1609" s="25"/>
      <c r="R1609" s="41">
        <f t="shared" si="395"/>
        <v>29.058291817756967</v>
      </c>
      <c r="S1609" s="41"/>
      <c r="T1609" s="40">
        <f t="shared" si="396"/>
        <v>1.8301491150888111E-2</v>
      </c>
      <c r="U1609" s="15">
        <f t="shared" si="385"/>
        <v>0.97436889454975573</v>
      </c>
      <c r="V1609" s="15">
        <f t="shared" si="393"/>
        <v>36.707480970964106</v>
      </c>
      <c r="W1609" s="13">
        <f t="shared" si="386"/>
        <v>4.7913877518050985E-2</v>
      </c>
      <c r="X1609" s="13">
        <f t="shared" si="387"/>
        <v>2.4546717452787581E-2</v>
      </c>
      <c r="Y1609" s="13">
        <f t="shared" si="388"/>
        <v>2.3367160065263404E-2</v>
      </c>
      <c r="AB1609" s="39"/>
      <c r="AC1609" s="39"/>
    </row>
    <row r="1610" spans="1:29">
      <c r="A1610" s="60">
        <v>2004.05</v>
      </c>
      <c r="B1610" s="61">
        <f t="shared" si="389"/>
        <v>2004</v>
      </c>
      <c r="C1610" s="61">
        <v>5</v>
      </c>
      <c r="D1610" s="59">
        <f t="shared" si="390"/>
        <v>38108</v>
      </c>
      <c r="E1610" s="26">
        <v>1102.78</v>
      </c>
      <c r="F1610" s="24">
        <f>F1608/3+F1611*2/3</f>
        <v>18.406666666666666</v>
      </c>
      <c r="G1610" s="26">
        <f>(G1608+2*G1611)/3</f>
        <v>54.766666666666673</v>
      </c>
      <c r="H1610" s="26">
        <v>189.1</v>
      </c>
      <c r="I1610" s="24">
        <f t="shared" si="391"/>
        <v>2004.3749999998788</v>
      </c>
      <c r="J1610" s="15">
        <v>4.72</v>
      </c>
      <c r="K1610" s="24">
        <f t="shared" ref="K1610:K1673" si="397">E1610*$H$1851/H1610</f>
        <v>1833.8455780010577</v>
      </c>
      <c r="L1610" s="24">
        <f t="shared" ref="L1610:L1673" si="398">F1610*$H$1851/H1610</f>
        <v>30.608992067689059</v>
      </c>
      <c r="M1610" s="23">
        <f t="shared" si="392"/>
        <v>831449.14126536669</v>
      </c>
      <c r="N1610" s="24">
        <f t="shared" ref="N1610:N1673" si="399">G1610*$H$1851/H1610</f>
        <v>91.073114754098384</v>
      </c>
      <c r="O1610" s="23">
        <f t="shared" ref="O1610:O1673" si="400">N1610*(M1610/K1610)</f>
        <v>41291.73359143854</v>
      </c>
      <c r="P1610" s="42">
        <f t="shared" si="394"/>
        <v>25.902814292943756</v>
      </c>
      <c r="Q1610" s="25"/>
      <c r="R1610" s="41">
        <f t="shared" si="395"/>
        <v>27.980644843237357</v>
      </c>
      <c r="S1610" s="41"/>
      <c r="T1610" s="40">
        <f t="shared" si="396"/>
        <v>1.6561827151167781E-2</v>
      </c>
      <c r="U1610" s="15">
        <f t="shared" ref="U1610:U1673" si="401">((J1610/J1611+J1610/1200+((1+J1611/1200)^(-119))*(1-J1610/J1611)))</f>
        <v>1.003142991174462</v>
      </c>
      <c r="V1610" s="15">
        <f t="shared" si="393"/>
        <v>35.558572179864008</v>
      </c>
      <c r="W1610" s="13">
        <f t="shared" ref="W1610:W1673" si="402">(($M1730/$M1610)^(1/10)-1)</f>
        <v>5.2485493028402885E-2</v>
      </c>
      <c r="X1610" s="13">
        <f t="shared" ref="X1610:X1673" si="403">(($V1730/$V1610)^(1/10)-1)</f>
        <v>2.9021302805778193E-2</v>
      </c>
      <c r="Y1610" s="13">
        <f t="shared" ref="Y1610:Y1673" si="404">W1610-X1610</f>
        <v>2.3464190222624692E-2</v>
      </c>
      <c r="AB1610" s="39"/>
      <c r="AC1610" s="39"/>
    </row>
    <row r="1611" spans="1:29">
      <c r="A1611" s="60">
        <v>2004.06</v>
      </c>
      <c r="B1611" s="61">
        <f t="shared" ref="B1611:B1674" si="405">VALUE(LEFT(A1611, 4))</f>
        <v>2004</v>
      </c>
      <c r="C1611" s="61">
        <v>6</v>
      </c>
      <c r="D1611" s="59">
        <f t="shared" ref="D1611:D1674" si="406">DATE(B1611, VALUE(C1611), 1)</f>
        <v>38139</v>
      </c>
      <c r="E1611" s="26">
        <v>1132.76</v>
      </c>
      <c r="F1611" s="24">
        <v>18.600000000000001</v>
      </c>
      <c r="G1611" s="26">
        <v>56.15</v>
      </c>
      <c r="H1611" s="26">
        <v>189.7</v>
      </c>
      <c r="I1611" s="24">
        <f t="shared" ref="I1611:I1674" si="407">I1610+1/12</f>
        <v>2004.4583333332121</v>
      </c>
      <c r="J1611" s="15">
        <v>4.7300000000000004</v>
      </c>
      <c r="K1611" s="24">
        <f t="shared" si="397"/>
        <v>1877.7422751713236</v>
      </c>
      <c r="L1611" s="24">
        <f t="shared" si="398"/>
        <v>30.83266209804956</v>
      </c>
      <c r="M1611" s="23">
        <f t="shared" ref="M1611:M1674" si="408">M1610*((K1611+(L1611/12))/K1610)</f>
        <v>852516.4478580032</v>
      </c>
      <c r="N1611" s="24">
        <f t="shared" si="399"/>
        <v>93.078170795993685</v>
      </c>
      <c r="O1611" s="23">
        <f t="shared" si="400"/>
        <v>42258.553044975873</v>
      </c>
      <c r="P1611" s="42">
        <f t="shared" si="394"/>
        <v>26.401285366474905</v>
      </c>
      <c r="Q1611" s="25"/>
      <c r="R1611" s="41">
        <f t="shared" si="395"/>
        <v>28.517933395288196</v>
      </c>
      <c r="S1611" s="41"/>
      <c r="T1611" s="40">
        <f t="shared" si="396"/>
        <v>1.5710763876718457E-2</v>
      </c>
      <c r="U1611" s="15">
        <f t="shared" si="401"/>
        <v>1.0223131387990259</v>
      </c>
      <c r="V1611" s="15">
        <f t="shared" ref="V1611:V1674" si="409">V1610*U1610*H1610/H1611</f>
        <v>35.557511164384714</v>
      </c>
      <c r="W1611" s="13">
        <f t="shared" si="402"/>
        <v>5.2969389762604902E-2</v>
      </c>
      <c r="X1611" s="13">
        <f t="shared" si="403"/>
        <v>2.8692954784053093E-2</v>
      </c>
      <c r="Y1611" s="13">
        <f t="shared" si="404"/>
        <v>2.4276434978551809E-2</v>
      </c>
      <c r="AB1611" s="39"/>
      <c r="AC1611" s="39"/>
    </row>
    <row r="1612" spans="1:29">
      <c r="A1612" s="60">
        <v>2004.07</v>
      </c>
      <c r="B1612" s="61">
        <f t="shared" si="405"/>
        <v>2004</v>
      </c>
      <c r="C1612" s="61">
        <v>7</v>
      </c>
      <c r="D1612" s="59">
        <f t="shared" si="406"/>
        <v>38169</v>
      </c>
      <c r="E1612" s="26">
        <v>1105.8499999999999</v>
      </c>
      <c r="F1612" s="24">
        <f>F1611*2/3+F1614/3</f>
        <v>18.786666666666669</v>
      </c>
      <c r="G1612" s="26">
        <f>(2*G1611+G1614)/3</f>
        <v>56.69</v>
      </c>
      <c r="H1612" s="26">
        <v>189.4</v>
      </c>
      <c r="I1612" s="24">
        <f t="shared" si="407"/>
        <v>2004.5416666665453</v>
      </c>
      <c r="J1612" s="15">
        <v>4.5</v>
      </c>
      <c r="K1612" s="24">
        <f t="shared" si="397"/>
        <v>1836.0379672650477</v>
      </c>
      <c r="L1612" s="24">
        <f t="shared" si="398"/>
        <v>31.191421330517429</v>
      </c>
      <c r="M1612" s="23">
        <f t="shared" si="408"/>
        <v>834762.32069808803</v>
      </c>
      <c r="N1612" s="24">
        <f t="shared" si="399"/>
        <v>94.122161562830001</v>
      </c>
      <c r="O1612" s="23">
        <f t="shared" si="400"/>
        <v>42793.033377379041</v>
      </c>
      <c r="P1612" s="42">
        <f t="shared" si="394"/>
        <v>25.695888646268557</v>
      </c>
      <c r="Q1612" s="25"/>
      <c r="R1612" s="41">
        <f t="shared" si="395"/>
        <v>27.755514536330786</v>
      </c>
      <c r="S1612" s="41"/>
      <c r="T1612" s="40">
        <f t="shared" si="396"/>
        <v>1.8611708650646742E-2</v>
      </c>
      <c r="U1612" s="15">
        <f t="shared" si="401"/>
        <v>1.0215024325059134</v>
      </c>
      <c r="V1612" s="15">
        <f t="shared" si="409"/>
        <v>36.408488846628138</v>
      </c>
      <c r="W1612" s="13">
        <f t="shared" si="402"/>
        <v>5.6798486103663004E-2</v>
      </c>
      <c r="X1612" s="13">
        <f t="shared" si="403"/>
        <v>2.7062114127473391E-2</v>
      </c>
      <c r="Y1612" s="13">
        <f t="shared" si="404"/>
        <v>2.9736371976189613E-2</v>
      </c>
      <c r="AB1612" s="39"/>
      <c r="AC1612" s="39"/>
    </row>
    <row r="1613" spans="1:29">
      <c r="A1613" s="60">
        <v>2004.08</v>
      </c>
      <c r="B1613" s="61">
        <f t="shared" si="405"/>
        <v>2004</v>
      </c>
      <c r="C1613" s="61">
        <v>8</v>
      </c>
      <c r="D1613" s="59">
        <f t="shared" si="406"/>
        <v>38200</v>
      </c>
      <c r="E1613" s="26">
        <v>1088.94</v>
      </c>
      <c r="F1613" s="24">
        <f>F1611/3+F1614*2/3</f>
        <v>18.973333333333333</v>
      </c>
      <c r="G1613" s="26">
        <f>(G1611+2*G1614)/3</f>
        <v>57.23</v>
      </c>
      <c r="H1613" s="26">
        <v>189.5</v>
      </c>
      <c r="I1613" s="24">
        <f t="shared" si="407"/>
        <v>2004.6249999998786</v>
      </c>
      <c r="J1613" s="15">
        <v>4.28</v>
      </c>
      <c r="K1613" s="24">
        <f t="shared" si="397"/>
        <v>1807.0082976253302</v>
      </c>
      <c r="L1613" s="24">
        <f t="shared" si="398"/>
        <v>31.484719788918206</v>
      </c>
      <c r="M1613" s="23">
        <f t="shared" si="408"/>
        <v>822756.74856717861</v>
      </c>
      <c r="N1613" s="24">
        <f t="shared" si="399"/>
        <v>94.968579419525071</v>
      </c>
      <c r="O1613" s="23">
        <f t="shared" si="400"/>
        <v>43240.553860175605</v>
      </c>
      <c r="P1613" s="42">
        <f t="shared" si="394"/>
        <v>25.174462226477775</v>
      </c>
      <c r="Q1613" s="25"/>
      <c r="R1613" s="41">
        <f t="shared" si="395"/>
        <v>27.192500070259683</v>
      </c>
      <c r="S1613" s="41"/>
      <c r="T1613" s="40">
        <f t="shared" si="396"/>
        <v>2.1258461039960007E-2</v>
      </c>
      <c r="U1613" s="15">
        <f t="shared" si="401"/>
        <v>1.0157551489126513</v>
      </c>
      <c r="V1613" s="15">
        <f t="shared" si="409"/>
        <v>37.171733873243511</v>
      </c>
      <c r="W1613" s="13">
        <f t="shared" si="402"/>
        <v>5.8056338623077242E-2</v>
      </c>
      <c r="X1613" s="13">
        <f t="shared" si="403"/>
        <v>2.6398072139799389E-2</v>
      </c>
      <c r="Y1613" s="13">
        <f t="shared" si="404"/>
        <v>3.1658266483277853E-2</v>
      </c>
      <c r="AB1613" s="39"/>
      <c r="AC1613" s="39"/>
    </row>
    <row r="1614" spans="1:29">
      <c r="A1614" s="60">
        <v>2004.09</v>
      </c>
      <c r="B1614" s="61">
        <f t="shared" si="405"/>
        <v>2004</v>
      </c>
      <c r="C1614" s="61">
        <v>9</v>
      </c>
      <c r="D1614" s="59">
        <f t="shared" si="406"/>
        <v>38231</v>
      </c>
      <c r="E1614" s="26">
        <v>1117.6600000000001</v>
      </c>
      <c r="F1614" s="24">
        <v>19.16</v>
      </c>
      <c r="G1614" s="26">
        <v>57.77</v>
      </c>
      <c r="H1614" s="26">
        <v>189.9</v>
      </c>
      <c r="I1614" s="24">
        <f t="shared" si="407"/>
        <v>2004.7083333332118</v>
      </c>
      <c r="J1614" s="15">
        <v>4.13</v>
      </c>
      <c r="K1614" s="24">
        <f t="shared" si="397"/>
        <v>1850.7602085308058</v>
      </c>
      <c r="L1614" s="24">
        <f t="shared" si="398"/>
        <v>31.727507109004744</v>
      </c>
      <c r="M1614" s="23">
        <f t="shared" si="408"/>
        <v>843881.45234382967</v>
      </c>
      <c r="N1614" s="24">
        <f t="shared" si="399"/>
        <v>95.662739336492891</v>
      </c>
      <c r="O1614" s="23">
        <f t="shared" si="400"/>
        <v>43618.838915146858</v>
      </c>
      <c r="P1614" s="42">
        <f t="shared" si="394"/>
        <v>25.668406776357688</v>
      </c>
      <c r="Q1614" s="25"/>
      <c r="R1614" s="41">
        <f t="shared" si="395"/>
        <v>27.725340561354159</v>
      </c>
      <c r="S1614" s="41"/>
      <c r="T1614" s="40">
        <f t="shared" si="396"/>
        <v>2.1935435271590704E-2</v>
      </c>
      <c r="U1614" s="15">
        <f t="shared" si="401"/>
        <v>1.005882764876544</v>
      </c>
      <c r="V1614" s="15">
        <f t="shared" si="409"/>
        <v>37.677848996082801</v>
      </c>
      <c r="W1614" s="13">
        <f t="shared" si="402"/>
        <v>5.7161161741678956E-2</v>
      </c>
      <c r="X1614" s="13">
        <f t="shared" si="403"/>
        <v>2.4149939721528568E-2</v>
      </c>
      <c r="Y1614" s="13">
        <f t="shared" si="404"/>
        <v>3.3011222020150388E-2</v>
      </c>
      <c r="AB1614" s="39"/>
      <c r="AC1614" s="39"/>
    </row>
    <row r="1615" spans="1:29">
      <c r="A1615" s="60">
        <v>2004.1</v>
      </c>
      <c r="B1615" s="61">
        <f t="shared" si="405"/>
        <v>2004</v>
      </c>
      <c r="C1615" s="61">
        <v>10</v>
      </c>
      <c r="D1615" s="59">
        <f t="shared" si="406"/>
        <v>38261</v>
      </c>
      <c r="E1615" s="26">
        <v>1117.21</v>
      </c>
      <c r="F1615" s="24">
        <f>F1614*2/3+F1617/3</f>
        <v>19.253333333333334</v>
      </c>
      <c r="G1615" s="26">
        <f>(2*G1614+G1617)/3</f>
        <v>58.03</v>
      </c>
      <c r="H1615" s="26">
        <v>190.9</v>
      </c>
      <c r="I1615" s="24">
        <f t="shared" si="407"/>
        <v>2004.7916666665451</v>
      </c>
      <c r="J1615" s="15">
        <v>4.0999999999999996</v>
      </c>
      <c r="K1615" s="24">
        <f t="shared" si="397"/>
        <v>1840.3240261917238</v>
      </c>
      <c r="L1615" s="24">
        <f t="shared" si="398"/>
        <v>31.715050811943428</v>
      </c>
      <c r="M1615" s="23">
        <f t="shared" si="408"/>
        <v>840327.99968661659</v>
      </c>
      <c r="N1615" s="24">
        <f t="shared" si="399"/>
        <v>95.589909900471469</v>
      </c>
      <c r="O1615" s="23">
        <f t="shared" si="400"/>
        <v>43648.225330792207</v>
      </c>
      <c r="P1615" s="42">
        <f t="shared" si="394"/>
        <v>25.411655665489334</v>
      </c>
      <c r="Q1615" s="25"/>
      <c r="R1615" s="41">
        <f t="shared" si="395"/>
        <v>27.447302225242787</v>
      </c>
      <c r="S1615" s="41"/>
      <c r="T1615" s="40">
        <f t="shared" si="396"/>
        <v>2.3098591273938769E-2</v>
      </c>
      <c r="U1615" s="15">
        <f t="shared" si="401"/>
        <v>0.99612392858819443</v>
      </c>
      <c r="V1615" s="15">
        <f t="shared" si="409"/>
        <v>37.700968284107141</v>
      </c>
      <c r="W1615" s="13">
        <f t="shared" si="402"/>
        <v>5.5041188283035725E-2</v>
      </c>
      <c r="X1615" s="13">
        <f t="shared" si="403"/>
        <v>2.6625031104431818E-2</v>
      </c>
      <c r="Y1615" s="13">
        <f t="shared" si="404"/>
        <v>2.8416157178603907E-2</v>
      </c>
      <c r="AB1615" s="39"/>
      <c r="AC1615" s="39"/>
    </row>
    <row r="1616" spans="1:29">
      <c r="A1616" s="60">
        <v>2004.11</v>
      </c>
      <c r="B1616" s="61">
        <f t="shared" si="405"/>
        <v>2004</v>
      </c>
      <c r="C1616" s="61">
        <v>11</v>
      </c>
      <c r="D1616" s="59">
        <f t="shared" si="406"/>
        <v>38292</v>
      </c>
      <c r="E1616" s="26">
        <v>1168.94</v>
      </c>
      <c r="F1616" s="24">
        <f>F1614/3+F1617*2/3</f>
        <v>19.346666666666668</v>
      </c>
      <c r="G1616" s="26">
        <f>(G1614+2*G1617)/3</f>
        <v>58.29</v>
      </c>
      <c r="H1616" s="26">
        <v>191</v>
      </c>
      <c r="I1616" s="24">
        <f t="shared" si="407"/>
        <v>2004.8749999998784</v>
      </c>
      <c r="J1616" s="15">
        <v>4.1900000000000004</v>
      </c>
      <c r="K1616" s="24">
        <f t="shared" si="397"/>
        <v>1924.5281277486913</v>
      </c>
      <c r="L1616" s="24">
        <f t="shared" si="398"/>
        <v>31.852108900523564</v>
      </c>
      <c r="M1616" s="23">
        <f t="shared" si="408"/>
        <v>879989.26663444377</v>
      </c>
      <c r="N1616" s="24">
        <f t="shared" si="399"/>
        <v>95.967923560209428</v>
      </c>
      <c r="O1616" s="23">
        <f t="shared" si="400"/>
        <v>43881.272222801621</v>
      </c>
      <c r="P1616" s="42">
        <f t="shared" si="394"/>
        <v>26.465310814818046</v>
      </c>
      <c r="Q1616" s="25"/>
      <c r="R1616" s="41">
        <f t="shared" si="395"/>
        <v>28.582705258099505</v>
      </c>
      <c r="S1616" s="41"/>
      <c r="T1616" s="40">
        <f t="shared" si="396"/>
        <v>2.0548552436493513E-2</v>
      </c>
      <c r="U1616" s="15">
        <f t="shared" si="401"/>
        <v>1.0002564602904038</v>
      </c>
      <c r="V1616" s="15">
        <f t="shared" si="409"/>
        <v>37.535174420608257</v>
      </c>
      <c r="W1616" s="13">
        <f t="shared" si="402"/>
        <v>5.660356170077252E-2</v>
      </c>
      <c r="X1616" s="13">
        <f t="shared" si="403"/>
        <v>2.7558012304415236E-2</v>
      </c>
      <c r="Y1616" s="13">
        <f t="shared" si="404"/>
        <v>2.9045549396357284E-2</v>
      </c>
      <c r="AB1616" s="39"/>
      <c r="AC1616" s="39"/>
    </row>
    <row r="1617" spans="1:29">
      <c r="A1617" s="60">
        <v>2004.12</v>
      </c>
      <c r="B1617" s="61">
        <f t="shared" si="405"/>
        <v>2004</v>
      </c>
      <c r="C1617" s="61">
        <v>12</v>
      </c>
      <c r="D1617" s="59">
        <f t="shared" si="406"/>
        <v>38322</v>
      </c>
      <c r="E1617" s="26">
        <v>1199.21</v>
      </c>
      <c r="F1617" s="24">
        <v>19.440000000000001</v>
      </c>
      <c r="G1617" s="26">
        <v>58.55</v>
      </c>
      <c r="H1617" s="26">
        <v>190.3</v>
      </c>
      <c r="I1617" s="24">
        <f t="shared" si="407"/>
        <v>2004.9583333332116</v>
      </c>
      <c r="J1617" s="15">
        <v>4.2300000000000004</v>
      </c>
      <c r="K1617" s="24">
        <f t="shared" si="397"/>
        <v>1981.6267819232792</v>
      </c>
      <c r="L1617" s="24">
        <f t="shared" si="398"/>
        <v>32.123501839201261</v>
      </c>
      <c r="M1617" s="23">
        <f t="shared" si="408"/>
        <v>907321.62763759366</v>
      </c>
      <c r="N1617" s="24">
        <f t="shared" si="399"/>
        <v>96.750567524960587</v>
      </c>
      <c r="O1617" s="23">
        <f t="shared" si="400"/>
        <v>44298.897856239615</v>
      </c>
      <c r="P1617" s="42">
        <f t="shared" si="394"/>
        <v>27.144808694741247</v>
      </c>
      <c r="Q1617" s="25"/>
      <c r="R1617" s="41">
        <f t="shared" si="395"/>
        <v>29.312639184857183</v>
      </c>
      <c r="S1617" s="41"/>
      <c r="T1617" s="40">
        <f t="shared" si="396"/>
        <v>1.8826546160025999E-2</v>
      </c>
      <c r="U1617" s="15">
        <f t="shared" si="401"/>
        <v>1.0043341768892575</v>
      </c>
      <c r="V1617" s="15">
        <f t="shared" si="409"/>
        <v>37.682905591944504</v>
      </c>
      <c r="W1617" s="13">
        <f t="shared" si="402"/>
        <v>5.464333817142597E-2</v>
      </c>
      <c r="X1617" s="13">
        <f t="shared" si="403"/>
        <v>2.902830085357011E-2</v>
      </c>
      <c r="Y1617" s="13">
        <f t="shared" si="404"/>
        <v>2.561503731785586E-2</v>
      </c>
      <c r="AB1617" s="39"/>
      <c r="AC1617" s="39"/>
    </row>
    <row r="1618" spans="1:29">
      <c r="A1618" s="60">
        <v>2005.01</v>
      </c>
      <c r="B1618" s="61">
        <f t="shared" si="405"/>
        <v>2005</v>
      </c>
      <c r="C1618" s="61">
        <v>1</v>
      </c>
      <c r="D1618" s="59">
        <f t="shared" si="406"/>
        <v>38353</v>
      </c>
      <c r="E1618" s="26">
        <v>1181.4100000000001</v>
      </c>
      <c r="F1618" s="24">
        <f>F1617*2/3+F1620/3</f>
        <v>19.703333333333333</v>
      </c>
      <c r="G1618" s="26">
        <f>(2*G1617+G1620)/3</f>
        <v>59.106666666666662</v>
      </c>
      <c r="H1618" s="26">
        <v>190.7</v>
      </c>
      <c r="I1618" s="24">
        <f t="shared" si="407"/>
        <v>2005.0416666665449</v>
      </c>
      <c r="J1618" s="15">
        <v>4.22</v>
      </c>
      <c r="K1618" s="24">
        <f t="shared" si="397"/>
        <v>1948.1184509701104</v>
      </c>
      <c r="L1618" s="24">
        <f t="shared" si="398"/>
        <v>32.490352385946515</v>
      </c>
      <c r="M1618" s="23">
        <f t="shared" si="408"/>
        <v>893218.95518483908</v>
      </c>
      <c r="N1618" s="24">
        <f t="shared" si="399"/>
        <v>97.465560566334574</v>
      </c>
      <c r="O1618" s="23">
        <f t="shared" si="400"/>
        <v>44688.291993853578</v>
      </c>
      <c r="P1618" s="42">
        <f t="shared" si="394"/>
        <v>26.587250697970386</v>
      </c>
      <c r="Q1618" s="25"/>
      <c r="R1618" s="41">
        <f t="shared" si="395"/>
        <v>28.707356524065609</v>
      </c>
      <c r="S1618" s="41"/>
      <c r="T1618" s="40">
        <f t="shared" si="396"/>
        <v>1.9504478510848439E-2</v>
      </c>
      <c r="U1618" s="15">
        <f t="shared" si="401"/>
        <v>1.0075719517031356</v>
      </c>
      <c r="V1618" s="15">
        <f t="shared" si="409"/>
        <v>37.766846163516355</v>
      </c>
      <c r="W1618" s="13">
        <f t="shared" si="402"/>
        <v>5.5618116303462584E-2</v>
      </c>
      <c r="X1618" s="13">
        <f t="shared" si="403"/>
        <v>3.2499554491798088E-2</v>
      </c>
      <c r="Y1618" s="13">
        <f t="shared" si="404"/>
        <v>2.3118561811664495E-2</v>
      </c>
      <c r="AB1618" s="39"/>
      <c r="AC1618" s="39"/>
    </row>
    <row r="1619" spans="1:29">
      <c r="A1619" s="60">
        <v>2005.02</v>
      </c>
      <c r="B1619" s="61">
        <f t="shared" si="405"/>
        <v>2005</v>
      </c>
      <c r="C1619" s="61">
        <v>2</v>
      </c>
      <c r="D1619" s="59">
        <f t="shared" si="406"/>
        <v>38384</v>
      </c>
      <c r="E1619" s="26">
        <v>1199.6300000000001</v>
      </c>
      <c r="F1619" s="24">
        <f>F1617/3+F1620*2/3</f>
        <v>19.966666666666669</v>
      </c>
      <c r="G1619" s="26">
        <f>(G1617+2*G1620)/3</f>
        <v>59.663333333333334</v>
      </c>
      <c r="H1619" s="26">
        <v>191.8</v>
      </c>
      <c r="I1619" s="24">
        <f t="shared" si="407"/>
        <v>2005.1249999998781</v>
      </c>
      <c r="J1619" s="15">
        <v>4.17</v>
      </c>
      <c r="K1619" s="24">
        <f t="shared" si="397"/>
        <v>1966.8177778936395</v>
      </c>
      <c r="L1619" s="24">
        <f t="shared" si="398"/>
        <v>32.735755995828995</v>
      </c>
      <c r="M1619" s="23">
        <f t="shared" si="408"/>
        <v>903043.44834903989</v>
      </c>
      <c r="N1619" s="24">
        <f t="shared" si="399"/>
        <v>97.81924817518248</v>
      </c>
      <c r="O1619" s="23">
        <f t="shared" si="400"/>
        <v>44912.666633321554</v>
      </c>
      <c r="P1619" s="42">
        <f t="shared" si="394"/>
        <v>26.744863128101194</v>
      </c>
      <c r="Q1619" s="25"/>
      <c r="R1619" s="41">
        <f t="shared" si="395"/>
        <v>28.874110081209487</v>
      </c>
      <c r="S1619" s="41"/>
      <c r="T1619" s="40">
        <f t="shared" si="396"/>
        <v>1.9963856578660857E-2</v>
      </c>
      <c r="U1619" s="15">
        <f t="shared" si="401"/>
        <v>0.97711593128835439</v>
      </c>
      <c r="V1619" s="15">
        <f t="shared" si="409"/>
        <v>37.834576648445463</v>
      </c>
      <c r="W1619" s="13">
        <f t="shared" si="402"/>
        <v>5.6951922024699675E-2</v>
      </c>
      <c r="X1619" s="13">
        <f t="shared" si="403"/>
        <v>3.1098001625380567E-2</v>
      </c>
      <c r="Y1619" s="13">
        <f t="shared" si="404"/>
        <v>2.5853920399319108E-2</v>
      </c>
      <c r="AB1619" s="39"/>
      <c r="AC1619" s="39"/>
    </row>
    <row r="1620" spans="1:29">
      <c r="A1620" s="60">
        <v>2005.03</v>
      </c>
      <c r="B1620" s="61">
        <f t="shared" si="405"/>
        <v>2005</v>
      </c>
      <c r="C1620" s="61">
        <v>3</v>
      </c>
      <c r="D1620" s="59">
        <f t="shared" si="406"/>
        <v>38412</v>
      </c>
      <c r="E1620" s="26">
        <v>1194.9000000000001</v>
      </c>
      <c r="F1620" s="24">
        <v>20.23</v>
      </c>
      <c r="G1620" s="26">
        <v>60.22</v>
      </c>
      <c r="H1620" s="26">
        <v>193.3</v>
      </c>
      <c r="I1620" s="24">
        <f t="shared" si="407"/>
        <v>2005.2083333332114</v>
      </c>
      <c r="J1620" s="15">
        <v>4.5</v>
      </c>
      <c r="K1620" s="24">
        <f t="shared" si="397"/>
        <v>1943.8606001034664</v>
      </c>
      <c r="L1620" s="24">
        <f t="shared" si="398"/>
        <v>32.910117951370928</v>
      </c>
      <c r="M1620" s="23">
        <f t="shared" si="408"/>
        <v>893762.0987152243</v>
      </c>
      <c r="N1620" s="24">
        <f t="shared" si="399"/>
        <v>97.965758923952407</v>
      </c>
      <c r="O1620" s="23">
        <f t="shared" si="400"/>
        <v>45043.395752473676</v>
      </c>
      <c r="P1620" s="42">
        <f t="shared" si="394"/>
        <v>26.339142131057933</v>
      </c>
      <c r="Q1620" s="25"/>
      <c r="R1620" s="41">
        <f t="shared" si="395"/>
        <v>28.433346549933507</v>
      </c>
      <c r="S1620" s="41"/>
      <c r="T1620" s="40">
        <f t="shared" si="396"/>
        <v>1.7699015247125006E-2</v>
      </c>
      <c r="U1620" s="15">
        <f t="shared" si="401"/>
        <v>1.0166250288760423</v>
      </c>
      <c r="V1620" s="15">
        <f t="shared" si="409"/>
        <v>36.681891490201565</v>
      </c>
      <c r="W1620" s="13">
        <f t="shared" si="402"/>
        <v>5.7477220687164543E-2</v>
      </c>
      <c r="X1620" s="13">
        <f t="shared" si="403"/>
        <v>3.3293118542925937E-2</v>
      </c>
      <c r="Y1620" s="13">
        <f t="shared" si="404"/>
        <v>2.4184102144238606E-2</v>
      </c>
      <c r="AB1620" s="39"/>
      <c r="AC1620" s="39"/>
    </row>
    <row r="1621" spans="1:29">
      <c r="A1621" s="60">
        <v>2005.04</v>
      </c>
      <c r="B1621" s="61">
        <f t="shared" si="405"/>
        <v>2005</v>
      </c>
      <c r="C1621" s="61">
        <v>4</v>
      </c>
      <c r="D1621" s="59">
        <f t="shared" si="406"/>
        <v>38443</v>
      </c>
      <c r="E1621" s="26">
        <v>1164.43</v>
      </c>
      <c r="F1621" s="24">
        <f>F1620*2/3+F1623/3</f>
        <v>20.463333333333331</v>
      </c>
      <c r="G1621" s="26">
        <f>(2*G1620+G1623)/3</f>
        <v>61.233333333333327</v>
      </c>
      <c r="H1621" s="26">
        <v>194.6</v>
      </c>
      <c r="I1621" s="24">
        <f t="shared" si="407"/>
        <v>2005.2916666665446</v>
      </c>
      <c r="J1621" s="15">
        <v>4.34</v>
      </c>
      <c r="K1621" s="24">
        <f t="shared" si="397"/>
        <v>1881.637501541624</v>
      </c>
      <c r="L1621" s="24">
        <f t="shared" si="398"/>
        <v>33.067316546762591</v>
      </c>
      <c r="M1621" s="23">
        <f t="shared" si="408"/>
        <v>866419.71231327532</v>
      </c>
      <c r="N1621" s="24">
        <f t="shared" si="399"/>
        <v>98.948787255909565</v>
      </c>
      <c r="O1621" s="23">
        <f t="shared" si="400"/>
        <v>45562.006347010603</v>
      </c>
      <c r="P1621" s="42">
        <f t="shared" si="394"/>
        <v>25.40892256911447</v>
      </c>
      <c r="Q1621" s="25"/>
      <c r="R1621" s="41">
        <f t="shared" si="395"/>
        <v>27.427971644284618</v>
      </c>
      <c r="S1621" s="41"/>
      <c r="T1621" s="40">
        <f t="shared" si="396"/>
        <v>2.1038014357879525E-2</v>
      </c>
      <c r="U1621" s="15">
        <f t="shared" si="401"/>
        <v>1.0198604266323901</v>
      </c>
      <c r="V1621" s="15">
        <f t="shared" si="409"/>
        <v>37.04260644820792</v>
      </c>
      <c r="W1621" s="13">
        <f t="shared" si="402"/>
        <v>6.1481775762652902E-2</v>
      </c>
      <c r="X1621" s="13">
        <f t="shared" si="403"/>
        <v>3.3173380546325903E-2</v>
      </c>
      <c r="Y1621" s="13">
        <f t="shared" si="404"/>
        <v>2.8308395216326998E-2</v>
      </c>
      <c r="AB1621" s="39"/>
      <c r="AC1621" s="39"/>
    </row>
    <row r="1622" spans="1:29">
      <c r="A1622" s="60">
        <v>2005.05</v>
      </c>
      <c r="B1622" s="61">
        <f t="shared" si="405"/>
        <v>2005</v>
      </c>
      <c r="C1622" s="61">
        <v>5</v>
      </c>
      <c r="D1622" s="59">
        <f t="shared" si="406"/>
        <v>38473</v>
      </c>
      <c r="E1622" s="26">
        <v>1178.28</v>
      </c>
      <c r="F1622" s="24">
        <f>F1620/3+F1623*2/3</f>
        <v>20.696666666666665</v>
      </c>
      <c r="G1622" s="26">
        <f>(G1620+2*G1623)/3</f>
        <v>62.24666666666667</v>
      </c>
      <c r="H1622" s="26">
        <v>194.4</v>
      </c>
      <c r="I1622" s="24">
        <f t="shared" si="407"/>
        <v>2005.3749999998779</v>
      </c>
      <c r="J1622" s="15">
        <v>4.1399999999999997</v>
      </c>
      <c r="K1622" s="24">
        <f t="shared" si="397"/>
        <v>1905.9770000000003</v>
      </c>
      <c r="L1622" s="24">
        <f t="shared" si="398"/>
        <v>33.478774691358026</v>
      </c>
      <c r="M1622" s="23">
        <f t="shared" si="408"/>
        <v>878911.7272528985</v>
      </c>
      <c r="N1622" s="24">
        <f t="shared" si="399"/>
        <v>100.68974691358027</v>
      </c>
      <c r="O1622" s="23">
        <f t="shared" si="400"/>
        <v>46431.514848538056</v>
      </c>
      <c r="P1622" s="42">
        <f t="shared" si="394"/>
        <v>25.650230187182981</v>
      </c>
      <c r="Q1622" s="25"/>
      <c r="R1622" s="41">
        <f t="shared" si="395"/>
        <v>27.686995391999108</v>
      </c>
      <c r="S1622" s="41"/>
      <c r="T1622" s="40">
        <f t="shared" si="396"/>
        <v>2.2360152666665606E-2</v>
      </c>
      <c r="U1622" s="15">
        <f t="shared" si="401"/>
        <v>1.0148949310235778</v>
      </c>
      <c r="V1622" s="15">
        <f t="shared" si="409"/>
        <v>37.817154967713208</v>
      </c>
      <c r="W1622" s="13">
        <f t="shared" si="402"/>
        <v>6.0458400466879558E-2</v>
      </c>
      <c r="X1622" s="13">
        <f t="shared" si="403"/>
        <v>2.8273076400222363E-2</v>
      </c>
      <c r="Y1622" s="13">
        <f t="shared" si="404"/>
        <v>3.2185324066657195E-2</v>
      </c>
      <c r="AB1622" s="39"/>
      <c r="AC1622" s="39"/>
    </row>
    <row r="1623" spans="1:29">
      <c r="A1623" s="60">
        <v>2005.06</v>
      </c>
      <c r="B1623" s="61">
        <f t="shared" si="405"/>
        <v>2005</v>
      </c>
      <c r="C1623" s="61">
        <v>6</v>
      </c>
      <c r="D1623" s="59">
        <f t="shared" si="406"/>
        <v>38504</v>
      </c>
      <c r="E1623" s="26">
        <v>1202.25</v>
      </c>
      <c r="F1623" s="24">
        <v>20.93</v>
      </c>
      <c r="G1623" s="26">
        <v>63.26</v>
      </c>
      <c r="H1623" s="26">
        <v>194.5</v>
      </c>
      <c r="I1623" s="24">
        <f t="shared" si="407"/>
        <v>2005.4583333332112</v>
      </c>
      <c r="J1623" s="15">
        <v>4</v>
      </c>
      <c r="K1623" s="24">
        <f t="shared" si="397"/>
        <v>1943.7508226221082</v>
      </c>
      <c r="L1623" s="24">
        <f t="shared" si="398"/>
        <v>33.838806169665816</v>
      </c>
      <c r="M1623" s="23">
        <f t="shared" si="408"/>
        <v>897630.89297069283</v>
      </c>
      <c r="N1623" s="24">
        <f t="shared" si="399"/>
        <v>102.27629614395887</v>
      </c>
      <c r="O1623" s="23">
        <f t="shared" si="400"/>
        <v>47231.549419277209</v>
      </c>
      <c r="P1623" s="42">
        <f t="shared" si="394"/>
        <v>26.068394871883999</v>
      </c>
      <c r="Q1623" s="25"/>
      <c r="R1623" s="41">
        <f t="shared" si="395"/>
        <v>28.136067840768238</v>
      </c>
      <c r="S1623" s="41"/>
      <c r="T1623" s="40">
        <f t="shared" si="396"/>
        <v>2.2985694371145317E-2</v>
      </c>
      <c r="U1623" s="15">
        <f t="shared" si="401"/>
        <v>0.98874108437880004</v>
      </c>
      <c r="V1623" s="15">
        <f t="shared" si="409"/>
        <v>38.360706009003827</v>
      </c>
      <c r="W1623" s="13">
        <f t="shared" si="402"/>
        <v>5.739561952077854E-2</v>
      </c>
      <c r="X1623" s="13">
        <f t="shared" si="403"/>
        <v>2.5178020891750252E-2</v>
      </c>
      <c r="Y1623" s="13">
        <f t="shared" si="404"/>
        <v>3.2217598629028288E-2</v>
      </c>
      <c r="AB1623" s="39"/>
      <c r="AC1623" s="39"/>
    </row>
    <row r="1624" spans="1:29">
      <c r="A1624" s="60">
        <v>2005.07</v>
      </c>
      <c r="B1624" s="61">
        <f t="shared" si="405"/>
        <v>2005</v>
      </c>
      <c r="C1624" s="61">
        <v>7</v>
      </c>
      <c r="D1624" s="59">
        <f t="shared" si="406"/>
        <v>38534</v>
      </c>
      <c r="E1624" s="26">
        <v>1222.24</v>
      </c>
      <c r="F1624" s="24">
        <f>F1623*2/3+F1626/3</f>
        <v>21.11</v>
      </c>
      <c r="G1624" s="26">
        <f>(2*G1623+G1626)/3</f>
        <v>64.33</v>
      </c>
      <c r="H1624" s="26">
        <v>195.4</v>
      </c>
      <c r="I1624" s="24">
        <f t="shared" si="407"/>
        <v>2005.5416666665444</v>
      </c>
      <c r="J1624" s="15">
        <v>4.18</v>
      </c>
      <c r="K1624" s="24">
        <f t="shared" si="397"/>
        <v>1966.9682210849542</v>
      </c>
      <c r="L1624" s="24">
        <f t="shared" si="398"/>
        <v>33.972623336745137</v>
      </c>
      <c r="M1624" s="23">
        <f t="shared" si="408"/>
        <v>909660.15800185152</v>
      </c>
      <c r="N1624" s="24">
        <f t="shared" si="399"/>
        <v>103.52718423746163</v>
      </c>
      <c r="O1624" s="23">
        <f t="shared" si="400"/>
        <v>47878.025563112897</v>
      </c>
      <c r="P1624" s="42">
        <f t="shared" si="394"/>
        <v>26.28787109125475</v>
      </c>
      <c r="Q1624" s="25"/>
      <c r="R1624" s="41">
        <f t="shared" si="395"/>
        <v>28.369905062639258</v>
      </c>
      <c r="S1624" s="41"/>
      <c r="T1624" s="40">
        <f t="shared" si="396"/>
        <v>2.1338558472624544E-2</v>
      </c>
      <c r="U1624" s="15">
        <f t="shared" si="401"/>
        <v>0.9970219160367334</v>
      </c>
      <c r="V1624" s="15">
        <f t="shared" si="409"/>
        <v>37.754108383126542</v>
      </c>
      <c r="W1624" s="13">
        <f t="shared" si="402"/>
        <v>5.5898816439845511E-2</v>
      </c>
      <c r="X1624" s="13">
        <f t="shared" si="403"/>
        <v>2.7370579299674125E-2</v>
      </c>
      <c r="Y1624" s="13">
        <f t="shared" si="404"/>
        <v>2.8528237140171386E-2</v>
      </c>
      <c r="AB1624" s="39"/>
      <c r="AC1624" s="39"/>
    </row>
    <row r="1625" spans="1:29">
      <c r="A1625" s="60">
        <v>2005.08</v>
      </c>
      <c r="B1625" s="61">
        <f t="shared" si="405"/>
        <v>2005</v>
      </c>
      <c r="C1625" s="61">
        <v>8</v>
      </c>
      <c r="D1625" s="59">
        <f t="shared" si="406"/>
        <v>38565</v>
      </c>
      <c r="E1625" s="26">
        <v>1224.27</v>
      </c>
      <c r="F1625" s="24">
        <f>F1623/3+F1626*2/3</f>
        <v>21.29</v>
      </c>
      <c r="G1625" s="26">
        <f>(G1623+2*G1626)/3</f>
        <v>65.399999999999991</v>
      </c>
      <c r="H1625" s="26">
        <v>196.4</v>
      </c>
      <c r="I1625" s="24">
        <f t="shared" si="407"/>
        <v>2005.6249999998777</v>
      </c>
      <c r="J1625" s="15">
        <v>4.26</v>
      </c>
      <c r="K1625" s="24">
        <f t="shared" si="397"/>
        <v>1960.2033818737273</v>
      </c>
      <c r="L1625" s="24">
        <f t="shared" si="398"/>
        <v>34.08784826883911</v>
      </c>
      <c r="M1625" s="23">
        <f t="shared" si="408"/>
        <v>907845.34732996125</v>
      </c>
      <c r="N1625" s="24">
        <f t="shared" si="399"/>
        <v>104.71325865580448</v>
      </c>
      <c r="O1625" s="23">
        <f t="shared" si="400"/>
        <v>48496.72516306</v>
      </c>
      <c r="P1625" s="42">
        <f t="shared" si="394"/>
        <v>26.104381410936153</v>
      </c>
      <c r="Q1625" s="25"/>
      <c r="R1625" s="41">
        <f t="shared" si="395"/>
        <v>28.168980742317409</v>
      </c>
      <c r="S1625" s="41"/>
      <c r="T1625" s="40">
        <f t="shared" si="396"/>
        <v>2.1060729884604695E-2</v>
      </c>
      <c r="U1625" s="15">
        <f t="shared" si="401"/>
        <v>1.0084095692450887</v>
      </c>
      <c r="V1625" s="15">
        <f t="shared" si="409"/>
        <v>37.450015263136507</v>
      </c>
      <c r="W1625" s="13">
        <f t="shared" si="402"/>
        <v>5.3671331073348982E-2</v>
      </c>
      <c r="X1625" s="13">
        <f t="shared" si="403"/>
        <v>2.9910745051840548E-2</v>
      </c>
      <c r="Y1625" s="13">
        <f t="shared" si="404"/>
        <v>2.3760586021508434E-2</v>
      </c>
      <c r="AB1625" s="39"/>
      <c r="AC1625" s="39"/>
    </row>
    <row r="1626" spans="1:29">
      <c r="A1626" s="60">
        <v>2005.09</v>
      </c>
      <c r="B1626" s="61">
        <f t="shared" si="405"/>
        <v>2005</v>
      </c>
      <c r="C1626" s="61">
        <v>9</v>
      </c>
      <c r="D1626" s="59">
        <f t="shared" si="406"/>
        <v>38596</v>
      </c>
      <c r="E1626" s="26">
        <v>1225.92</v>
      </c>
      <c r="F1626" s="24">
        <v>21.47</v>
      </c>
      <c r="G1626" s="26">
        <v>66.47</v>
      </c>
      <c r="H1626" s="26">
        <v>198.8</v>
      </c>
      <c r="I1626" s="24">
        <f t="shared" si="407"/>
        <v>2005.7083333332109</v>
      </c>
      <c r="J1626" s="15">
        <v>4.2</v>
      </c>
      <c r="K1626" s="24">
        <f t="shared" si="397"/>
        <v>1939.1489094567407</v>
      </c>
      <c r="L1626" s="24">
        <f t="shared" si="398"/>
        <v>33.961047283702214</v>
      </c>
      <c r="M1626" s="23">
        <f t="shared" si="408"/>
        <v>899404.93578219635</v>
      </c>
      <c r="N1626" s="24">
        <f t="shared" si="399"/>
        <v>105.14163078470825</v>
      </c>
      <c r="O1626" s="23">
        <f t="shared" si="400"/>
        <v>48766.188724747604</v>
      </c>
      <c r="P1626" s="42">
        <f t="shared" si="394"/>
        <v>25.730122990164475</v>
      </c>
      <c r="Q1626" s="25"/>
      <c r="R1626" s="41">
        <f t="shared" si="395"/>
        <v>27.762463408465557</v>
      </c>
      <c r="S1626" s="41"/>
      <c r="T1626" s="40">
        <f t="shared" si="396"/>
        <v>2.3262867961467384E-2</v>
      </c>
      <c r="U1626" s="15">
        <f t="shared" si="401"/>
        <v>0.98269385516983099</v>
      </c>
      <c r="V1626" s="15">
        <f t="shared" si="409"/>
        <v>37.309038824996478</v>
      </c>
      <c r="W1626" s="13">
        <f t="shared" si="402"/>
        <v>4.9968023993407273E-2</v>
      </c>
      <c r="X1626" s="13">
        <f t="shared" si="403"/>
        <v>3.0645968380443867E-2</v>
      </c>
      <c r="Y1626" s="13">
        <f t="shared" si="404"/>
        <v>1.9322055612963407E-2</v>
      </c>
      <c r="AB1626" s="39"/>
      <c r="AC1626" s="39"/>
    </row>
    <row r="1627" spans="1:29">
      <c r="A1627" s="60">
        <v>2005.1</v>
      </c>
      <c r="B1627" s="61">
        <f t="shared" si="405"/>
        <v>2005</v>
      </c>
      <c r="C1627" s="61">
        <v>10</v>
      </c>
      <c r="D1627" s="59">
        <f t="shared" si="406"/>
        <v>38626</v>
      </c>
      <c r="E1627" s="26">
        <v>1191.96</v>
      </c>
      <c r="F1627" s="24">
        <f>F1626*2/3+F1629/3</f>
        <v>21.72</v>
      </c>
      <c r="G1627" s="26">
        <f>(2*G1626+G1629)/3</f>
        <v>67.589999999999989</v>
      </c>
      <c r="H1627" s="26">
        <v>199.2</v>
      </c>
      <c r="I1627" s="24">
        <f t="shared" si="407"/>
        <v>2005.7916666665442</v>
      </c>
      <c r="J1627" s="15">
        <v>4.46</v>
      </c>
      <c r="K1627" s="24">
        <f t="shared" si="397"/>
        <v>1881.6452891566269</v>
      </c>
      <c r="L1627" s="24">
        <f t="shared" si="398"/>
        <v>34.287506024096388</v>
      </c>
      <c r="M1627" s="23">
        <f t="shared" si="408"/>
        <v>874059.18899395247</v>
      </c>
      <c r="N1627" s="24">
        <f t="shared" si="399"/>
        <v>106.69855120481928</v>
      </c>
      <c r="O1627" s="23">
        <f t="shared" si="400"/>
        <v>49563.458995353227</v>
      </c>
      <c r="P1627" s="42">
        <f t="shared" si="394"/>
        <v>24.876538723647965</v>
      </c>
      <c r="Q1627" s="25"/>
      <c r="R1627" s="41">
        <f t="shared" si="395"/>
        <v>26.840542701863455</v>
      </c>
      <c r="S1627" s="41"/>
      <c r="T1627" s="40">
        <f t="shared" si="396"/>
        <v>2.1868312584124645E-2</v>
      </c>
      <c r="U1627" s="15">
        <f t="shared" si="401"/>
        <v>0.99733837244767443</v>
      </c>
      <c r="V1627" s="15">
        <f t="shared" si="409"/>
        <v>36.589741984380517</v>
      </c>
      <c r="W1627" s="13">
        <f t="shared" si="402"/>
        <v>5.7482359500422575E-2</v>
      </c>
      <c r="X1627" s="13">
        <f t="shared" si="403"/>
        <v>3.3807301290092795E-2</v>
      </c>
      <c r="Y1627" s="13">
        <f t="shared" si="404"/>
        <v>2.367505821032978E-2</v>
      </c>
      <c r="AB1627" s="39"/>
      <c r="AC1627" s="39"/>
    </row>
    <row r="1628" spans="1:29">
      <c r="A1628" s="60">
        <v>2005.11</v>
      </c>
      <c r="B1628" s="61">
        <f t="shared" si="405"/>
        <v>2005</v>
      </c>
      <c r="C1628" s="61">
        <v>11</v>
      </c>
      <c r="D1628" s="59">
        <f t="shared" si="406"/>
        <v>38657</v>
      </c>
      <c r="E1628" s="26">
        <v>1237.3699999999999</v>
      </c>
      <c r="F1628" s="24">
        <f>F1626/3+F1629*2/3</f>
        <v>21.97</v>
      </c>
      <c r="G1628" s="26">
        <f>(G1626+2*G1629)/3</f>
        <v>68.709999999999994</v>
      </c>
      <c r="H1628" s="26">
        <v>197.6</v>
      </c>
      <c r="I1628" s="24">
        <f t="shared" si="407"/>
        <v>2005.8749999998774</v>
      </c>
      <c r="J1628" s="15">
        <v>4.54</v>
      </c>
      <c r="K1628" s="24">
        <f t="shared" si="397"/>
        <v>1969.1466103238868</v>
      </c>
      <c r="L1628" s="24">
        <f t="shared" si="398"/>
        <v>34.962986842105266</v>
      </c>
      <c r="M1628" s="23">
        <f t="shared" si="408"/>
        <v>916058.59111175395</v>
      </c>
      <c r="N1628" s="24">
        <f t="shared" si="399"/>
        <v>109.34487145748989</v>
      </c>
      <c r="O1628" s="23">
        <f t="shared" si="400"/>
        <v>50867.877672231116</v>
      </c>
      <c r="P1628" s="42">
        <f t="shared" si="394"/>
        <v>25.931783309069022</v>
      </c>
      <c r="Q1628" s="25"/>
      <c r="R1628" s="41">
        <f t="shared" si="395"/>
        <v>27.977205472367217</v>
      </c>
      <c r="S1628" s="41"/>
      <c r="T1628" s="40">
        <f t="shared" si="396"/>
        <v>1.8671943606583946E-2</v>
      </c>
      <c r="U1628" s="15">
        <f t="shared" si="401"/>
        <v>1.0093824010189034</v>
      </c>
      <c r="V1628" s="15">
        <f t="shared" si="409"/>
        <v>36.787838364480244</v>
      </c>
      <c r="W1628" s="13">
        <f t="shared" si="402"/>
        <v>5.5801809035166627E-2</v>
      </c>
      <c r="X1628" s="13">
        <f t="shared" si="403"/>
        <v>3.1892122594934902E-2</v>
      </c>
      <c r="Y1628" s="13">
        <f t="shared" si="404"/>
        <v>2.3909686440231726E-2</v>
      </c>
      <c r="AB1628" s="39"/>
      <c r="AC1628" s="39"/>
    </row>
    <row r="1629" spans="1:29">
      <c r="A1629" s="60">
        <v>2005.12</v>
      </c>
      <c r="B1629" s="61">
        <f t="shared" si="405"/>
        <v>2005</v>
      </c>
      <c r="C1629" s="61">
        <v>12</v>
      </c>
      <c r="D1629" s="59">
        <f t="shared" si="406"/>
        <v>38687</v>
      </c>
      <c r="E1629" s="26">
        <v>1262.07</v>
      </c>
      <c r="F1629" s="24">
        <v>22.22</v>
      </c>
      <c r="G1629" s="26">
        <v>69.83</v>
      </c>
      <c r="H1629" s="26">
        <v>196.8</v>
      </c>
      <c r="I1629" s="24">
        <f t="shared" si="407"/>
        <v>2005.9583333332107</v>
      </c>
      <c r="J1629" s="15">
        <v>4.47</v>
      </c>
      <c r="K1629" s="24">
        <f t="shared" si="397"/>
        <v>2016.6185579268292</v>
      </c>
      <c r="L1629" s="24">
        <f t="shared" si="398"/>
        <v>35.504579268292687</v>
      </c>
      <c r="M1629" s="23">
        <f t="shared" si="408"/>
        <v>939519.23209949036</v>
      </c>
      <c r="N1629" s="24">
        <f t="shared" si="399"/>
        <v>111.57897256097561</v>
      </c>
      <c r="O1629" s="23">
        <f t="shared" si="400"/>
        <v>51983.351143365595</v>
      </c>
      <c r="P1629" s="42">
        <f t="shared" si="394"/>
        <v>26.4438031142924</v>
      </c>
      <c r="Q1629" s="25"/>
      <c r="R1629" s="41">
        <f t="shared" si="395"/>
        <v>28.527159043907655</v>
      </c>
      <c r="S1629" s="41"/>
      <c r="T1629" s="40">
        <f t="shared" si="396"/>
        <v>1.8276088055812593E-2</v>
      </c>
      <c r="U1629" s="15">
        <f t="shared" si="401"/>
        <v>1.0077335841687871</v>
      </c>
      <c r="V1629" s="15">
        <f t="shared" si="409"/>
        <v>37.283943757352425</v>
      </c>
      <c r="W1629" s="13">
        <f t="shared" si="402"/>
        <v>5.2329286893485483E-2</v>
      </c>
      <c r="X1629" s="13">
        <f t="shared" si="403"/>
        <v>3.124029164453046E-2</v>
      </c>
      <c r="Y1629" s="13">
        <f t="shared" si="404"/>
        <v>2.1088995248955023E-2</v>
      </c>
      <c r="AB1629" s="39"/>
      <c r="AC1629" s="39"/>
    </row>
    <row r="1630" spans="1:29">
      <c r="A1630" s="60">
        <v>2006.01</v>
      </c>
      <c r="B1630" s="61">
        <f t="shared" si="405"/>
        <v>2006</v>
      </c>
      <c r="C1630" s="61">
        <v>1</v>
      </c>
      <c r="D1630" s="59">
        <f t="shared" si="406"/>
        <v>38718</v>
      </c>
      <c r="E1630" s="26">
        <v>1278.73</v>
      </c>
      <c r="F1630" s="24">
        <f>F1629*2/3+F1632/3</f>
        <v>22.406666666666666</v>
      </c>
      <c r="G1630" s="26">
        <f>(2*G1629+G1632)/3</f>
        <v>70.776666666666657</v>
      </c>
      <c r="H1630" s="26">
        <v>198.3</v>
      </c>
      <c r="I1630" s="24">
        <f t="shared" si="407"/>
        <v>2006.041666666544</v>
      </c>
      <c r="J1630" s="15">
        <v>4.42</v>
      </c>
      <c r="K1630" s="24">
        <f t="shared" si="397"/>
        <v>2027.7833373676249</v>
      </c>
      <c r="L1630" s="24">
        <f t="shared" si="398"/>
        <v>35.532024205748868</v>
      </c>
      <c r="M1630" s="23">
        <f t="shared" si="408"/>
        <v>946100.27009301842</v>
      </c>
      <c r="N1630" s="24">
        <f t="shared" si="399"/>
        <v>112.23616036308623</v>
      </c>
      <c r="O1630" s="23">
        <f t="shared" si="400"/>
        <v>52365.881342908091</v>
      </c>
      <c r="P1630" s="42">
        <f t="shared" si="394"/>
        <v>26.468702626685719</v>
      </c>
      <c r="Q1630" s="25"/>
      <c r="R1630" s="41">
        <f t="shared" si="395"/>
        <v>28.551311891344486</v>
      </c>
      <c r="S1630" s="41"/>
      <c r="T1630" s="40">
        <f t="shared" si="396"/>
        <v>1.8919623016402397E-2</v>
      </c>
      <c r="U1630" s="15">
        <f t="shared" si="401"/>
        <v>0.99174056426319435</v>
      </c>
      <c r="V1630" s="15">
        <f t="shared" si="409"/>
        <v>37.288074390470527</v>
      </c>
      <c r="W1630" s="13">
        <f t="shared" si="402"/>
        <v>4.4469015754845964E-2</v>
      </c>
      <c r="X1630" s="13">
        <f t="shared" si="403"/>
        <v>3.2624382721495815E-2</v>
      </c>
      <c r="Y1630" s="13">
        <f t="shared" si="404"/>
        <v>1.1844633033350149E-2</v>
      </c>
      <c r="AB1630" s="39"/>
      <c r="AC1630" s="39"/>
    </row>
    <row r="1631" spans="1:29">
      <c r="A1631" s="60">
        <v>2006.02</v>
      </c>
      <c r="B1631" s="61">
        <f t="shared" si="405"/>
        <v>2006</v>
      </c>
      <c r="C1631" s="61">
        <v>2</v>
      </c>
      <c r="D1631" s="59">
        <f t="shared" si="406"/>
        <v>38749</v>
      </c>
      <c r="E1631" s="26">
        <v>1276.6500000000001</v>
      </c>
      <c r="F1631" s="24">
        <f>F1629/3+F1632*2/3</f>
        <v>22.593333333333334</v>
      </c>
      <c r="G1631" s="26">
        <f>(G1629+2*G1632)/3</f>
        <v>71.723333333333343</v>
      </c>
      <c r="H1631" s="26">
        <v>198.7</v>
      </c>
      <c r="I1631" s="24">
        <f t="shared" si="407"/>
        <v>2006.1249999998772</v>
      </c>
      <c r="J1631" s="15">
        <v>4.57</v>
      </c>
      <c r="K1631" s="24">
        <f t="shared" si="397"/>
        <v>2020.4094564670361</v>
      </c>
      <c r="L1631" s="24">
        <f t="shared" si="398"/>
        <v>35.755911424257683</v>
      </c>
      <c r="M1631" s="23">
        <f t="shared" si="408"/>
        <v>944050.06375173421</v>
      </c>
      <c r="N1631" s="24">
        <f t="shared" si="399"/>
        <v>113.50840161046808</v>
      </c>
      <c r="O1631" s="23">
        <f t="shared" si="400"/>
        <v>53037.572871045493</v>
      </c>
      <c r="P1631" s="42">
        <f t="shared" si="394"/>
        <v>26.249624763583295</v>
      </c>
      <c r="Q1631" s="25"/>
      <c r="R1631" s="41">
        <f t="shared" si="395"/>
        <v>28.312953220671449</v>
      </c>
      <c r="S1631" s="41"/>
      <c r="T1631" s="40">
        <f t="shared" si="396"/>
        <v>1.7610058371500772E-2</v>
      </c>
      <c r="U1631" s="15">
        <f t="shared" si="401"/>
        <v>0.99194775004269375</v>
      </c>
      <c r="V1631" s="15">
        <f t="shared" si="409"/>
        <v>36.905651857911145</v>
      </c>
      <c r="W1631" s="13">
        <f t="shared" si="402"/>
        <v>4.4034553541299815E-2</v>
      </c>
      <c r="X1631" s="13">
        <f t="shared" si="403"/>
        <v>3.6654461497916957E-2</v>
      </c>
      <c r="Y1631" s="13">
        <f t="shared" si="404"/>
        <v>7.3800920433828576E-3</v>
      </c>
      <c r="AB1631" s="39"/>
      <c r="AC1631" s="39"/>
    </row>
    <row r="1632" spans="1:29">
      <c r="A1632" s="60">
        <v>2006.03</v>
      </c>
      <c r="B1632" s="61">
        <f t="shared" si="405"/>
        <v>2006</v>
      </c>
      <c r="C1632" s="61">
        <v>3</v>
      </c>
      <c r="D1632" s="59">
        <f t="shared" si="406"/>
        <v>38777</v>
      </c>
      <c r="E1632" s="26">
        <v>1293.74</v>
      </c>
      <c r="F1632" s="24">
        <v>22.78</v>
      </c>
      <c r="G1632" s="26">
        <v>72.67</v>
      </c>
      <c r="H1632" s="26">
        <v>199.8</v>
      </c>
      <c r="I1632" s="24">
        <f t="shared" si="407"/>
        <v>2006.2083333332105</v>
      </c>
      <c r="J1632" s="15">
        <v>4.72</v>
      </c>
      <c r="K1632" s="24">
        <f t="shared" si="397"/>
        <v>2036.1835855855857</v>
      </c>
      <c r="L1632" s="24">
        <f t="shared" si="398"/>
        <v>35.852846846846852</v>
      </c>
      <c r="M1632" s="23">
        <f t="shared" si="408"/>
        <v>952816.67344690673</v>
      </c>
      <c r="N1632" s="24">
        <f t="shared" si="399"/>
        <v>114.37341441441443</v>
      </c>
      <c r="O1632" s="23">
        <f t="shared" si="400"/>
        <v>53520.172259794643</v>
      </c>
      <c r="P1632" s="42">
        <f t="shared" si="394"/>
        <v>26.327837778667686</v>
      </c>
      <c r="Q1632" s="25"/>
      <c r="R1632" s="41">
        <f t="shared" si="395"/>
        <v>28.395073733976641</v>
      </c>
      <c r="S1632" s="41"/>
      <c r="T1632" s="40">
        <f t="shared" si="396"/>
        <v>1.6034756518481304E-2</v>
      </c>
      <c r="U1632" s="15">
        <f t="shared" si="401"/>
        <v>0.98284699774077244</v>
      </c>
      <c r="V1632" s="15">
        <f t="shared" si="409"/>
        <v>36.406930145351232</v>
      </c>
      <c r="W1632" s="13">
        <f t="shared" si="402"/>
        <v>4.9073877031978519E-2</v>
      </c>
      <c r="X1632" s="13">
        <f t="shared" si="403"/>
        <v>3.6739079420016418E-2</v>
      </c>
      <c r="Y1632" s="13">
        <f t="shared" si="404"/>
        <v>1.2334797611962101E-2</v>
      </c>
      <c r="AB1632" s="39"/>
      <c r="AC1632" s="39"/>
    </row>
    <row r="1633" spans="1:29">
      <c r="A1633" s="60">
        <v>2006.04</v>
      </c>
      <c r="B1633" s="61">
        <f t="shared" si="405"/>
        <v>2006</v>
      </c>
      <c r="C1633" s="61">
        <v>4</v>
      </c>
      <c r="D1633" s="59">
        <f t="shared" si="406"/>
        <v>38808</v>
      </c>
      <c r="E1633" s="26">
        <v>1302.17</v>
      </c>
      <c r="F1633" s="24">
        <f>F1632*2/3+F1635/3</f>
        <v>23</v>
      </c>
      <c r="G1633" s="26">
        <f>(2*G1632+G1635)/3</f>
        <v>73.276666666666657</v>
      </c>
      <c r="H1633" s="26">
        <v>201.5</v>
      </c>
      <c r="I1633" s="24">
        <f t="shared" si="407"/>
        <v>2006.2916666665437</v>
      </c>
      <c r="J1633" s="15">
        <v>4.99</v>
      </c>
      <c r="K1633" s="24">
        <f t="shared" si="397"/>
        <v>2032.1606858560799</v>
      </c>
      <c r="L1633" s="24">
        <f t="shared" si="398"/>
        <v>35.893697270471471</v>
      </c>
      <c r="M1633" s="23">
        <f t="shared" si="408"/>
        <v>952333.86997627467</v>
      </c>
      <c r="N1633" s="24">
        <f t="shared" si="399"/>
        <v>114.35523870967742</v>
      </c>
      <c r="O1633" s="23">
        <f t="shared" si="400"/>
        <v>53590.431007954518</v>
      </c>
      <c r="P1633" s="42">
        <f t="shared" si="394"/>
        <v>26.147280943874524</v>
      </c>
      <c r="Q1633" s="25"/>
      <c r="R1633" s="41">
        <f t="shared" si="395"/>
        <v>28.198403856607374</v>
      </c>
      <c r="S1633" s="41"/>
      <c r="T1633" s="40">
        <f t="shared" si="396"/>
        <v>1.407146870183025E-2</v>
      </c>
      <c r="U1633" s="15">
        <f t="shared" si="401"/>
        <v>0.9948378771081009</v>
      </c>
      <c r="V1633" s="15">
        <f t="shared" si="409"/>
        <v>35.480555382954016</v>
      </c>
      <c r="W1633" s="13">
        <f t="shared" si="402"/>
        <v>5.1563544330344158E-2</v>
      </c>
      <c r="X1633" s="13">
        <f t="shared" si="403"/>
        <v>3.9837100654124269E-2</v>
      </c>
      <c r="Y1633" s="13">
        <f t="shared" si="404"/>
        <v>1.1726443676219889E-2</v>
      </c>
      <c r="AB1633" s="39"/>
      <c r="AC1633" s="39"/>
    </row>
    <row r="1634" spans="1:29">
      <c r="A1634" s="60">
        <v>2006.05</v>
      </c>
      <c r="B1634" s="61">
        <f t="shared" si="405"/>
        <v>2006</v>
      </c>
      <c r="C1634" s="61">
        <v>5</v>
      </c>
      <c r="D1634" s="59">
        <f t="shared" si="406"/>
        <v>38838</v>
      </c>
      <c r="E1634" s="26">
        <v>1290.01</v>
      </c>
      <c r="F1634" s="24">
        <f>F1632/3+F1635*2/3</f>
        <v>23.22</v>
      </c>
      <c r="G1634" s="26">
        <f>(G1632+2*G1635)/3</f>
        <v>73.883333333333326</v>
      </c>
      <c r="H1634" s="26">
        <v>202.5</v>
      </c>
      <c r="I1634" s="24">
        <f t="shared" si="407"/>
        <v>2006.374999999877</v>
      </c>
      <c r="J1634" s="47">
        <v>5.1100000000000003</v>
      </c>
      <c r="K1634" s="24">
        <f t="shared" si="397"/>
        <v>2003.2421955555558</v>
      </c>
      <c r="L1634" s="24">
        <f t="shared" si="398"/>
        <v>36.058080000000004</v>
      </c>
      <c r="M1634" s="23">
        <f t="shared" si="408"/>
        <v>940189.9253326878</v>
      </c>
      <c r="N1634" s="24">
        <f t="shared" si="399"/>
        <v>114.7326074074074</v>
      </c>
      <c r="O1634" s="23">
        <f t="shared" si="400"/>
        <v>53847.928039314989</v>
      </c>
      <c r="P1634" s="42">
        <f t="shared" si="394"/>
        <v>25.650640708757336</v>
      </c>
      <c r="Q1634" s="25"/>
      <c r="R1634" s="41">
        <f t="shared" si="395"/>
        <v>27.661895284857206</v>
      </c>
      <c r="S1634" s="41"/>
      <c r="T1634" s="40">
        <f t="shared" si="396"/>
        <v>1.3923101060018123E-2</v>
      </c>
      <c r="U1634" s="15">
        <f t="shared" si="401"/>
        <v>1.0042583333333333</v>
      </c>
      <c r="V1634" s="15">
        <f t="shared" si="409"/>
        <v>35.123092245691687</v>
      </c>
      <c r="W1634" s="13">
        <f t="shared" si="402"/>
        <v>5.2168960402368292E-2</v>
      </c>
      <c r="X1634" s="13">
        <f t="shared" si="403"/>
        <v>4.0627215816082529E-2</v>
      </c>
      <c r="Y1634" s="13">
        <f t="shared" si="404"/>
        <v>1.1541744586285763E-2</v>
      </c>
      <c r="AB1634" s="39"/>
      <c r="AC1634" s="39"/>
    </row>
    <row r="1635" spans="1:29">
      <c r="A1635" s="60">
        <v>2006.06</v>
      </c>
      <c r="B1635" s="61">
        <f t="shared" si="405"/>
        <v>2006</v>
      </c>
      <c r="C1635" s="61">
        <v>6</v>
      </c>
      <c r="D1635" s="59">
        <f t="shared" si="406"/>
        <v>38869</v>
      </c>
      <c r="E1635" s="26">
        <v>1253.17</v>
      </c>
      <c r="F1635" s="24">
        <v>23.44</v>
      </c>
      <c r="G1635" s="26">
        <v>74.489999999999995</v>
      </c>
      <c r="H1635" s="26">
        <v>202.9</v>
      </c>
      <c r="I1635" s="24">
        <f t="shared" si="407"/>
        <v>2006.4583333332102</v>
      </c>
      <c r="J1635" s="47">
        <v>5.1100000000000003</v>
      </c>
      <c r="K1635" s="24">
        <f t="shared" si="397"/>
        <v>1942.1973297190737</v>
      </c>
      <c r="L1635" s="24">
        <f t="shared" si="398"/>
        <v>36.327956628881225</v>
      </c>
      <c r="M1635" s="23">
        <f t="shared" si="408"/>
        <v>912960.31571721868</v>
      </c>
      <c r="N1635" s="24">
        <f t="shared" si="399"/>
        <v>115.44665056678167</v>
      </c>
      <c r="O1635" s="23">
        <f t="shared" si="400"/>
        <v>54267.508732075949</v>
      </c>
      <c r="P1635" s="42">
        <f t="shared" si="394"/>
        <v>24.749582241646369</v>
      </c>
      <c r="Q1635" s="25"/>
      <c r="R1635" s="41">
        <f t="shared" si="395"/>
        <v>26.690943997751589</v>
      </c>
      <c r="S1635" s="41"/>
      <c r="T1635" s="40">
        <f t="shared" si="396"/>
        <v>1.5479427109228186E-2</v>
      </c>
      <c r="U1635" s="15">
        <f t="shared" si="401"/>
        <v>1.0058131617159785</v>
      </c>
      <c r="V1635" s="15">
        <f t="shared" si="409"/>
        <v>35.20312105093484</v>
      </c>
      <c r="W1635" s="13">
        <f t="shared" si="402"/>
        <v>5.6040329891980933E-2</v>
      </c>
      <c r="X1635" s="13">
        <f t="shared" si="403"/>
        <v>4.1809899439735343E-2</v>
      </c>
      <c r="Y1635" s="13">
        <f t="shared" si="404"/>
        <v>1.423043045224559E-2</v>
      </c>
      <c r="AB1635" s="39"/>
      <c r="AC1635" s="39"/>
    </row>
    <row r="1636" spans="1:29">
      <c r="A1636" s="60">
        <v>2006.07</v>
      </c>
      <c r="B1636" s="61">
        <f t="shared" si="405"/>
        <v>2006</v>
      </c>
      <c r="C1636" s="61">
        <v>7</v>
      </c>
      <c r="D1636" s="59">
        <f t="shared" si="406"/>
        <v>38899</v>
      </c>
      <c r="E1636" s="26">
        <v>1260.24</v>
      </c>
      <c r="F1636" s="24">
        <f>F1635*2/3+F1638/3</f>
        <v>23.66</v>
      </c>
      <c r="G1636" s="26">
        <f>(2*G1635+G1638)/3</f>
        <v>75.849999999999994</v>
      </c>
      <c r="H1636" s="26">
        <v>203.5</v>
      </c>
      <c r="I1636" s="24">
        <f t="shared" si="407"/>
        <v>2006.5416666665435</v>
      </c>
      <c r="J1636" s="47">
        <v>5.09</v>
      </c>
      <c r="K1636" s="24">
        <f t="shared" si="397"/>
        <v>1947.3959233415235</v>
      </c>
      <c r="L1636" s="24">
        <f t="shared" si="398"/>
        <v>36.560803931203935</v>
      </c>
      <c r="M1636" s="23">
        <f t="shared" si="408"/>
        <v>916836.16112419299</v>
      </c>
      <c r="N1636" s="24">
        <f t="shared" si="399"/>
        <v>117.20781818181818</v>
      </c>
      <c r="O1636" s="23">
        <f t="shared" si="400"/>
        <v>55181.570828786607</v>
      </c>
      <c r="P1636" s="42">
        <f t="shared" si="394"/>
        <v>24.6967867668533</v>
      </c>
      <c r="Q1636" s="25"/>
      <c r="R1636" s="41">
        <f t="shared" si="395"/>
        <v>26.634874022226981</v>
      </c>
      <c r="S1636" s="41"/>
      <c r="T1636" s="40">
        <f t="shared" si="396"/>
        <v>1.5872540365558525E-2</v>
      </c>
      <c r="U1636" s="15">
        <f t="shared" si="401"/>
        <v>1.020724969466718</v>
      </c>
      <c r="V1636" s="15">
        <f t="shared" si="409"/>
        <v>35.303366135199511</v>
      </c>
      <c r="W1636" s="13">
        <f t="shared" si="402"/>
        <v>5.9195500626261666E-2</v>
      </c>
      <c r="X1636" s="13">
        <f t="shared" si="403"/>
        <v>4.3158297370433418E-2</v>
      </c>
      <c r="Y1636" s="13">
        <f t="shared" si="404"/>
        <v>1.6037203255828247E-2</v>
      </c>
      <c r="AB1636" s="39"/>
      <c r="AC1636" s="39"/>
    </row>
    <row r="1637" spans="1:29">
      <c r="A1637" s="60">
        <v>2006.08</v>
      </c>
      <c r="B1637" s="61">
        <f t="shared" si="405"/>
        <v>2006</v>
      </c>
      <c r="C1637" s="61">
        <v>8</v>
      </c>
      <c r="D1637" s="59">
        <f t="shared" si="406"/>
        <v>38930</v>
      </c>
      <c r="E1637" s="26">
        <v>1287.1500000000001</v>
      </c>
      <c r="F1637" s="24">
        <f>F1635/3+F1638*2/3</f>
        <v>23.88</v>
      </c>
      <c r="G1637" s="26">
        <f>(G1635+2*G1638)/3</f>
        <v>77.209999999999994</v>
      </c>
      <c r="H1637" s="26">
        <v>203.9</v>
      </c>
      <c r="I1637" s="24">
        <f t="shared" si="407"/>
        <v>2006.6249999998768</v>
      </c>
      <c r="J1637" s="47">
        <v>4.88</v>
      </c>
      <c r="K1637" s="24">
        <f t="shared" si="397"/>
        <v>1985.076944580677</v>
      </c>
      <c r="L1637" s="24">
        <f t="shared" si="398"/>
        <v>36.828370769985291</v>
      </c>
      <c r="M1637" s="23">
        <f t="shared" si="408"/>
        <v>936021.33087769209</v>
      </c>
      <c r="N1637" s="24">
        <f t="shared" si="399"/>
        <v>119.07531436978911</v>
      </c>
      <c r="O1637" s="23">
        <f t="shared" si="400"/>
        <v>56147.462966294988</v>
      </c>
      <c r="P1637" s="42">
        <f t="shared" si="394"/>
        <v>25.051393562010958</v>
      </c>
      <c r="Q1637" s="25"/>
      <c r="R1637" s="41">
        <f t="shared" si="395"/>
        <v>27.017418909973316</v>
      </c>
      <c r="S1637" s="41"/>
      <c r="T1637" s="40">
        <f t="shared" si="396"/>
        <v>1.7404992388477425E-2</v>
      </c>
      <c r="U1637" s="15">
        <f t="shared" si="401"/>
        <v>1.0167179555100156</v>
      </c>
      <c r="V1637" s="15">
        <f t="shared" si="409"/>
        <v>35.964335751379402</v>
      </c>
      <c r="W1637" s="13">
        <f t="shared" si="402"/>
        <v>5.8168687407555542E-2</v>
      </c>
      <c r="X1637" s="13">
        <f t="shared" si="403"/>
        <v>4.0685207513848187E-2</v>
      </c>
      <c r="Y1637" s="13">
        <f t="shared" si="404"/>
        <v>1.7483479893707354E-2</v>
      </c>
      <c r="AB1637" s="39"/>
      <c r="AC1637" s="39"/>
    </row>
    <row r="1638" spans="1:29">
      <c r="A1638" s="60">
        <v>2006.09</v>
      </c>
      <c r="B1638" s="61">
        <f t="shared" si="405"/>
        <v>2006</v>
      </c>
      <c r="C1638" s="61">
        <v>9</v>
      </c>
      <c r="D1638" s="59">
        <f t="shared" si="406"/>
        <v>38961</v>
      </c>
      <c r="E1638" s="26">
        <v>1317.74</v>
      </c>
      <c r="F1638" s="24">
        <v>24.1</v>
      </c>
      <c r="G1638" s="26">
        <v>78.569999999999993</v>
      </c>
      <c r="H1638" s="26">
        <v>202.9</v>
      </c>
      <c r="I1638" s="24">
        <f t="shared" si="407"/>
        <v>2006.70833333321</v>
      </c>
      <c r="J1638" s="47">
        <v>4.72</v>
      </c>
      <c r="K1638" s="24">
        <f t="shared" si="397"/>
        <v>2042.2696914736325</v>
      </c>
      <c r="L1638" s="24">
        <f t="shared" si="398"/>
        <v>37.350842779694439</v>
      </c>
      <c r="M1638" s="23">
        <f t="shared" si="408"/>
        <v>964457.03627846693</v>
      </c>
      <c r="N1638" s="24">
        <f t="shared" si="399"/>
        <v>121.76994677180878</v>
      </c>
      <c r="O1638" s="23">
        <f t="shared" si="400"/>
        <v>57505.569642265655</v>
      </c>
      <c r="P1638" s="42">
        <f t="shared" si="394"/>
        <v>25.644156440797381</v>
      </c>
      <c r="Q1638" s="25"/>
      <c r="R1638" s="41">
        <f t="shared" si="395"/>
        <v>27.655917575274085</v>
      </c>
      <c r="S1638" s="41"/>
      <c r="T1638" s="40">
        <f t="shared" si="396"/>
        <v>1.7252358568579707E-2</v>
      </c>
      <c r="U1638" s="15">
        <f t="shared" si="401"/>
        <v>1.003142991174462</v>
      </c>
      <c r="V1638" s="15">
        <f t="shared" si="409"/>
        <v>36.745800731186186</v>
      </c>
      <c r="W1638" s="13">
        <f t="shared" si="402"/>
        <v>5.429051574434407E-2</v>
      </c>
      <c r="X1638" s="13">
        <f t="shared" si="403"/>
        <v>3.766992760079213E-2</v>
      </c>
      <c r="Y1638" s="13">
        <f t="shared" si="404"/>
        <v>1.662058814355194E-2</v>
      </c>
      <c r="AB1638" s="39"/>
      <c r="AC1638" s="39"/>
    </row>
    <row r="1639" spans="1:29">
      <c r="A1639" s="60">
        <v>2006.1</v>
      </c>
      <c r="B1639" s="61">
        <f t="shared" si="405"/>
        <v>2006</v>
      </c>
      <c r="C1639" s="61">
        <v>10</v>
      </c>
      <c r="D1639" s="59">
        <f t="shared" si="406"/>
        <v>38991</v>
      </c>
      <c r="E1639" s="26">
        <v>1363.38</v>
      </c>
      <c r="F1639" s="24">
        <f>F1638*2/3+F1641/3</f>
        <v>24.36</v>
      </c>
      <c r="G1639" s="26">
        <f>G1638*2/3+G1641/3</f>
        <v>79.55</v>
      </c>
      <c r="H1639" s="26">
        <v>201.8</v>
      </c>
      <c r="I1639" s="24">
        <f t="shared" si="407"/>
        <v>2006.7916666665433</v>
      </c>
      <c r="J1639" s="47">
        <v>4.7300000000000004</v>
      </c>
      <c r="K1639" s="24">
        <f t="shared" si="397"/>
        <v>2124.5216788899902</v>
      </c>
      <c r="L1639" s="24">
        <f t="shared" si="398"/>
        <v>37.959591674925669</v>
      </c>
      <c r="M1639" s="23">
        <f t="shared" si="408"/>
        <v>1004794.2036120886</v>
      </c>
      <c r="N1639" s="24">
        <f t="shared" si="399"/>
        <v>123.96081764122894</v>
      </c>
      <c r="O1639" s="23">
        <f t="shared" si="400"/>
        <v>58627.366469613495</v>
      </c>
      <c r="P1639" s="42">
        <f t="shared" si="394"/>
        <v>26.538040282101711</v>
      </c>
      <c r="Q1639" s="25"/>
      <c r="R1639" s="41">
        <f t="shared" si="395"/>
        <v>28.617660202008324</v>
      </c>
      <c r="S1639" s="41"/>
      <c r="T1639" s="40">
        <f t="shared" si="396"/>
        <v>1.4957394479780749E-2</v>
      </c>
      <c r="U1639" s="15">
        <f t="shared" si="401"/>
        <v>1.0142777659341806</v>
      </c>
      <c r="V1639" s="15">
        <f t="shared" si="409"/>
        <v>37.06222120835708</v>
      </c>
      <c r="W1639" s="13">
        <f t="shared" si="402"/>
        <v>4.9317312443853734E-2</v>
      </c>
      <c r="X1639" s="13">
        <f t="shared" si="403"/>
        <v>3.5561620213159228E-2</v>
      </c>
      <c r="Y1639" s="13">
        <f t="shared" si="404"/>
        <v>1.3755692230694505E-2</v>
      </c>
      <c r="AB1639" s="39"/>
      <c r="AC1639" s="39"/>
    </row>
    <row r="1640" spans="1:29">
      <c r="A1640" s="60">
        <v>2006.11</v>
      </c>
      <c r="B1640" s="61">
        <f t="shared" si="405"/>
        <v>2006</v>
      </c>
      <c r="C1640" s="61">
        <v>11</v>
      </c>
      <c r="D1640" s="59">
        <f t="shared" si="406"/>
        <v>39022</v>
      </c>
      <c r="E1640" s="26">
        <v>1388.64</v>
      </c>
      <c r="F1640" s="24">
        <f>F1638/3+F1641*2/3</f>
        <v>24.619999999999997</v>
      </c>
      <c r="G1640" s="26">
        <f>G1638/3+G1641*2/3</f>
        <v>80.53</v>
      </c>
      <c r="H1640" s="26">
        <v>201.5</v>
      </c>
      <c r="I1640" s="24">
        <f t="shared" si="407"/>
        <v>2006.8749999998765</v>
      </c>
      <c r="J1640" s="47">
        <v>4.5999999999999996</v>
      </c>
      <c r="K1640" s="24">
        <f t="shared" si="397"/>
        <v>2167.1053816377175</v>
      </c>
      <c r="L1640" s="24">
        <f t="shared" si="398"/>
        <v>38.421862034739455</v>
      </c>
      <c r="M1640" s="23">
        <f t="shared" si="408"/>
        <v>1026448.5035744847</v>
      </c>
      <c r="N1640" s="24">
        <f t="shared" si="399"/>
        <v>125.67475831265511</v>
      </c>
      <c r="O1640" s="23">
        <f t="shared" si="400"/>
        <v>59525.793577063356</v>
      </c>
      <c r="P1640" s="42">
        <f t="shared" si="394"/>
        <v>26.928020270856486</v>
      </c>
      <c r="Q1640" s="25"/>
      <c r="R1640" s="41">
        <f t="shared" si="395"/>
        <v>29.03499548856697</v>
      </c>
      <c r="S1640" s="41"/>
      <c r="T1640" s="40">
        <f t="shared" si="396"/>
        <v>1.5365317992929874E-2</v>
      </c>
      <c r="U1640" s="15">
        <f t="shared" si="401"/>
        <v>1.0070195403693385</v>
      </c>
      <c r="V1640" s="15">
        <f t="shared" si="409"/>
        <v>37.647354253221607</v>
      </c>
      <c r="W1640" s="13">
        <f t="shared" si="402"/>
        <v>4.849740791736834E-2</v>
      </c>
      <c r="X1640" s="13">
        <f t="shared" si="403"/>
        <v>3.0694994606734971E-2</v>
      </c>
      <c r="Y1640" s="13">
        <f t="shared" si="404"/>
        <v>1.7802413310633369E-2</v>
      </c>
      <c r="AB1640" s="39"/>
      <c r="AC1640" s="39"/>
    </row>
    <row r="1641" spans="1:29">
      <c r="A1641" s="60">
        <v>2006.12</v>
      </c>
      <c r="B1641" s="61">
        <f t="shared" si="405"/>
        <v>2006</v>
      </c>
      <c r="C1641" s="61">
        <v>12</v>
      </c>
      <c r="D1641" s="59">
        <f t="shared" si="406"/>
        <v>39052</v>
      </c>
      <c r="E1641" s="26">
        <v>1416.42</v>
      </c>
      <c r="F1641" s="24">
        <v>24.88</v>
      </c>
      <c r="G1641" s="26">
        <v>81.510000000000005</v>
      </c>
      <c r="H1641" s="26">
        <v>201.8</v>
      </c>
      <c r="I1641" s="24">
        <f t="shared" si="407"/>
        <v>2006.9583333332098</v>
      </c>
      <c r="J1641" s="47">
        <v>4.5599999999999996</v>
      </c>
      <c r="K1641" s="24">
        <f t="shared" si="397"/>
        <v>2207.1726124876118</v>
      </c>
      <c r="L1641" s="24">
        <f t="shared" si="398"/>
        <v>38.769894945490584</v>
      </c>
      <c r="M1641" s="23">
        <f t="shared" si="408"/>
        <v>1046956.6083390405</v>
      </c>
      <c r="N1641" s="24">
        <f t="shared" si="399"/>
        <v>127.01503766105056</v>
      </c>
      <c r="O1641" s="23">
        <f t="shared" si="400"/>
        <v>60248.678460989817</v>
      </c>
      <c r="P1641" s="42">
        <f t="shared" si="394"/>
        <v>27.28268978757168</v>
      </c>
      <c r="Q1641" s="25"/>
      <c r="R1641" s="41">
        <f t="shared" si="395"/>
        <v>29.4132824716607</v>
      </c>
      <c r="S1641" s="41"/>
      <c r="T1641" s="40">
        <f t="shared" si="396"/>
        <v>1.5434945553057973E-2</v>
      </c>
      <c r="U1641" s="15">
        <f t="shared" si="401"/>
        <v>0.98801493244040206</v>
      </c>
      <c r="V1641" s="15">
        <f t="shared" si="409"/>
        <v>37.855261185849741</v>
      </c>
      <c r="W1641" s="13">
        <f t="shared" si="402"/>
        <v>5.044935476995116E-2</v>
      </c>
      <c r="X1641" s="13">
        <f t="shared" si="403"/>
        <v>2.7072773311626941E-2</v>
      </c>
      <c r="Y1641" s="13">
        <f t="shared" si="404"/>
        <v>2.3376581458324219E-2</v>
      </c>
      <c r="AB1641" s="39"/>
      <c r="AC1641" s="39"/>
    </row>
    <row r="1642" spans="1:29">
      <c r="A1642" s="60">
        <v>2007.01</v>
      </c>
      <c r="B1642" s="61">
        <f t="shared" si="405"/>
        <v>2007</v>
      </c>
      <c r="C1642" s="61">
        <v>1</v>
      </c>
      <c r="D1642" s="59">
        <f t="shared" si="406"/>
        <v>39083</v>
      </c>
      <c r="E1642" s="26">
        <v>1424.16</v>
      </c>
      <c r="F1642" s="24">
        <f>F1641*2/3+F1644/3</f>
        <v>25.083333333333332</v>
      </c>
      <c r="G1642" s="26">
        <f>G1641*2/3+G1644/3</f>
        <v>82.056666666666672</v>
      </c>
      <c r="H1642" s="26">
        <v>202.416</v>
      </c>
      <c r="I1642" s="24">
        <f t="shared" si="407"/>
        <v>2007.0416666665431</v>
      </c>
      <c r="J1642" s="47">
        <v>4.76</v>
      </c>
      <c r="K1642" s="24">
        <f t="shared" si="397"/>
        <v>2212.4800094854168</v>
      </c>
      <c r="L1642" s="24">
        <f t="shared" si="398"/>
        <v>38.967794047901357</v>
      </c>
      <c r="M1642" s="23">
        <f t="shared" si="408"/>
        <v>1051014.4756003025</v>
      </c>
      <c r="N1642" s="24">
        <f t="shared" si="399"/>
        <v>127.47776559165285</v>
      </c>
      <c r="O1642" s="23">
        <f t="shared" si="400"/>
        <v>60556.920912099398</v>
      </c>
      <c r="P1642" s="42">
        <f t="shared" si="394"/>
        <v>27.207536656807129</v>
      </c>
      <c r="Q1642" s="25"/>
      <c r="R1642" s="41">
        <f t="shared" si="395"/>
        <v>29.327838512792749</v>
      </c>
      <c r="S1642" s="41"/>
      <c r="T1642" s="40">
        <f t="shared" si="396"/>
        <v>1.3525971882152814E-2</v>
      </c>
      <c r="U1642" s="15">
        <f t="shared" si="401"/>
        <v>1.007129488877504</v>
      </c>
      <c r="V1642" s="15">
        <f t="shared" si="409"/>
        <v>37.287741475929344</v>
      </c>
      <c r="W1642" s="13">
        <f t="shared" si="402"/>
        <v>5.093299693814024E-2</v>
      </c>
      <c r="X1642" s="13">
        <f t="shared" si="403"/>
        <v>2.8781727149737479E-2</v>
      </c>
      <c r="Y1642" s="13">
        <f t="shared" si="404"/>
        <v>2.2151269788402761E-2</v>
      </c>
      <c r="AB1642" s="39"/>
      <c r="AC1642" s="39"/>
    </row>
    <row r="1643" spans="1:29">
      <c r="A1643" s="60">
        <v>2007.02</v>
      </c>
      <c r="B1643" s="61">
        <f t="shared" si="405"/>
        <v>2007</v>
      </c>
      <c r="C1643" s="61">
        <v>2</v>
      </c>
      <c r="D1643" s="59">
        <f t="shared" si="406"/>
        <v>39114</v>
      </c>
      <c r="E1643" s="26">
        <v>1444.8</v>
      </c>
      <c r="F1643" s="24">
        <f>F1641/3+F1644*2/3</f>
        <v>25.286666666666665</v>
      </c>
      <c r="G1643" s="26">
        <f>G1641/3+G1644*2/3</f>
        <v>82.603333333333339</v>
      </c>
      <c r="H1643" s="26">
        <v>203.499</v>
      </c>
      <c r="I1643" s="24">
        <f t="shared" si="407"/>
        <v>2007.1249999998763</v>
      </c>
      <c r="J1643" s="47">
        <v>4.72</v>
      </c>
      <c r="K1643" s="24">
        <f t="shared" si="397"/>
        <v>2232.5997081066739</v>
      </c>
      <c r="L1643" s="24">
        <f t="shared" si="398"/>
        <v>39.074615600076662</v>
      </c>
      <c r="M1643" s="23">
        <f t="shared" si="408"/>
        <v>1062118.94958832</v>
      </c>
      <c r="N1643" s="24">
        <f t="shared" si="399"/>
        <v>127.64408768593461</v>
      </c>
      <c r="O1643" s="23">
        <f t="shared" si="400"/>
        <v>60724.367132124775</v>
      </c>
      <c r="P1643" s="42">
        <f t="shared" si="394"/>
        <v>27.315181413516608</v>
      </c>
      <c r="Q1643" s="25"/>
      <c r="R1643" s="41">
        <f t="shared" si="395"/>
        <v>29.439186629440353</v>
      </c>
      <c r="S1643" s="41"/>
      <c r="T1643" s="40">
        <f t="shared" si="396"/>
        <v>1.4006346214000473E-2</v>
      </c>
      <c r="U1643" s="15">
        <f t="shared" si="401"/>
        <v>1.0166781614773537</v>
      </c>
      <c r="V1643" s="15">
        <f t="shared" si="409"/>
        <v>37.35372784037164</v>
      </c>
      <c r="W1643" s="13">
        <f t="shared" si="402"/>
        <v>5.2173303801448689E-2</v>
      </c>
      <c r="X1643" s="13">
        <f t="shared" si="403"/>
        <v>2.8575207773221756E-2</v>
      </c>
      <c r="Y1643" s="13">
        <f t="shared" si="404"/>
        <v>2.3598096028226934E-2</v>
      </c>
      <c r="AB1643" s="39"/>
      <c r="AC1643" s="39"/>
    </row>
    <row r="1644" spans="1:29">
      <c r="A1644" s="60">
        <v>2007.03</v>
      </c>
      <c r="B1644" s="61">
        <f t="shared" si="405"/>
        <v>2007</v>
      </c>
      <c r="C1644" s="61">
        <v>3</v>
      </c>
      <c r="D1644" s="59">
        <f t="shared" si="406"/>
        <v>39142</v>
      </c>
      <c r="E1644" s="26">
        <v>1406.95</v>
      </c>
      <c r="F1644" s="24">
        <v>25.49</v>
      </c>
      <c r="G1644" s="26">
        <v>83.15</v>
      </c>
      <c r="H1644" s="26">
        <v>205.352</v>
      </c>
      <c r="I1644" s="24">
        <f t="shared" si="407"/>
        <v>2007.2083333332096</v>
      </c>
      <c r="J1644" s="47">
        <v>4.5599999999999996</v>
      </c>
      <c r="K1644" s="24">
        <f t="shared" si="397"/>
        <v>2154.493245743894</v>
      </c>
      <c r="L1644" s="24">
        <f t="shared" si="398"/>
        <v>39.033393392808449</v>
      </c>
      <c r="M1644" s="23">
        <f t="shared" si="408"/>
        <v>1026508.6647532472</v>
      </c>
      <c r="N1644" s="24">
        <f t="shared" si="399"/>
        <v>127.32940998870235</v>
      </c>
      <c r="O1644" s="23">
        <f t="shared" si="400"/>
        <v>60666.118536005182</v>
      </c>
      <c r="P1644" s="42">
        <f t="shared" si="394"/>
        <v>26.2276055546509</v>
      </c>
      <c r="Q1644" s="25"/>
      <c r="R1644" s="41">
        <f t="shared" si="395"/>
        <v>28.264070221688119</v>
      </c>
      <c r="S1644" s="41"/>
      <c r="T1644" s="40">
        <f t="shared" si="396"/>
        <v>1.7796929020727568E-2</v>
      </c>
      <c r="U1644" s="15">
        <f t="shared" si="401"/>
        <v>0.99350663721547228</v>
      </c>
      <c r="V1644" s="15">
        <f t="shared" si="409"/>
        <v>37.634035266290617</v>
      </c>
      <c r="W1644" s="13">
        <f t="shared" si="402"/>
        <v>5.7514955366564591E-2</v>
      </c>
      <c r="X1644" s="13">
        <f t="shared" si="403"/>
        <v>2.7388173170267205E-2</v>
      </c>
      <c r="Y1644" s="13">
        <f t="shared" si="404"/>
        <v>3.0126782196297386E-2</v>
      </c>
      <c r="AB1644" s="39"/>
      <c r="AC1644" s="39"/>
    </row>
    <row r="1645" spans="1:29">
      <c r="A1645" s="60">
        <v>2007.04</v>
      </c>
      <c r="B1645" s="61">
        <f t="shared" si="405"/>
        <v>2007</v>
      </c>
      <c r="C1645" s="61">
        <v>4</v>
      </c>
      <c r="D1645" s="59">
        <f t="shared" si="406"/>
        <v>39173</v>
      </c>
      <c r="E1645" s="26">
        <v>1463.64</v>
      </c>
      <c r="F1645" s="24">
        <f>F1644*2/3+F1647/3</f>
        <v>25.716666666666669</v>
      </c>
      <c r="G1645" s="26">
        <f>G1644*2/3+G1647/3</f>
        <v>83.740000000000009</v>
      </c>
      <c r="H1645" s="26">
        <v>206.68600000000001</v>
      </c>
      <c r="I1645" s="24">
        <f t="shared" si="407"/>
        <v>2007.2916666665428</v>
      </c>
      <c r="J1645" s="47">
        <v>4.6900000000000004</v>
      </c>
      <c r="K1645" s="24">
        <f t="shared" si="397"/>
        <v>2226.8379783826676</v>
      </c>
      <c r="L1645" s="24">
        <f t="shared" si="398"/>
        <v>39.126322053743365</v>
      </c>
      <c r="M1645" s="23">
        <f t="shared" si="408"/>
        <v>1062530.8031873994</v>
      </c>
      <c r="N1645" s="24">
        <f t="shared" si="399"/>
        <v>127.40524467065987</v>
      </c>
      <c r="O1645" s="23">
        <f t="shared" si="400"/>
        <v>60791.129962909479</v>
      </c>
      <c r="P1645" s="42">
        <f t="shared" si="394"/>
        <v>26.976268314189081</v>
      </c>
      <c r="Q1645" s="25"/>
      <c r="R1645" s="41">
        <f t="shared" si="395"/>
        <v>29.066642443029888</v>
      </c>
      <c r="S1645" s="41"/>
      <c r="T1645" s="40">
        <f t="shared" si="396"/>
        <v>1.5974721669373616E-2</v>
      </c>
      <c r="U1645" s="15">
        <f t="shared" si="401"/>
        <v>0.99917063690325691</v>
      </c>
      <c r="V1645" s="15">
        <f t="shared" si="409"/>
        <v>37.148342148132507</v>
      </c>
      <c r="W1645" s="13">
        <f t="shared" si="402"/>
        <v>5.3400499961718584E-2</v>
      </c>
      <c r="X1645" s="13">
        <f t="shared" si="403"/>
        <v>3.025673094563075E-2</v>
      </c>
      <c r="Y1645" s="13">
        <f t="shared" si="404"/>
        <v>2.3143769016087834E-2</v>
      </c>
      <c r="AB1645" s="39"/>
      <c r="AC1645" s="39"/>
    </row>
    <row r="1646" spans="1:29">
      <c r="A1646" s="60">
        <v>2007.05</v>
      </c>
      <c r="B1646" s="61">
        <f t="shared" si="405"/>
        <v>2007</v>
      </c>
      <c r="C1646" s="61">
        <v>5</v>
      </c>
      <c r="D1646" s="59">
        <f t="shared" si="406"/>
        <v>39203</v>
      </c>
      <c r="E1646" s="26">
        <v>1511.14</v>
      </c>
      <c r="F1646" s="24">
        <f>F1644/3+F1647*2/3</f>
        <v>25.943333333333335</v>
      </c>
      <c r="G1646" s="26">
        <f>G1644/3+G1647*2/3</f>
        <v>84.330000000000013</v>
      </c>
      <c r="H1646" s="26">
        <v>207.94900000000001</v>
      </c>
      <c r="I1646" s="24">
        <f t="shared" si="407"/>
        <v>2007.3749999998761</v>
      </c>
      <c r="J1646" s="47">
        <v>4.75</v>
      </c>
      <c r="K1646" s="24">
        <f t="shared" si="397"/>
        <v>2285.1424358857225</v>
      </c>
      <c r="L1646" s="24">
        <f t="shared" si="398"/>
        <v>39.231449057220765</v>
      </c>
      <c r="M1646" s="23">
        <f t="shared" si="408"/>
        <v>1091910.5790332339</v>
      </c>
      <c r="N1646" s="24">
        <f t="shared" si="399"/>
        <v>127.52363223675037</v>
      </c>
      <c r="O1646" s="23">
        <f t="shared" si="400"/>
        <v>60934.671261347459</v>
      </c>
      <c r="P1646" s="42">
        <f t="shared" si="394"/>
        <v>27.548490451851269</v>
      </c>
      <c r="Q1646" s="25"/>
      <c r="R1646" s="41">
        <f t="shared" si="395"/>
        <v>29.678159305539189</v>
      </c>
      <c r="S1646" s="41"/>
      <c r="T1646" s="40">
        <f t="shared" si="396"/>
        <v>1.5293949247564116E-2</v>
      </c>
      <c r="U1646" s="15">
        <f t="shared" si="401"/>
        <v>0.97676125696679006</v>
      </c>
      <c r="V1646" s="15">
        <f t="shared" si="409"/>
        <v>36.892095467328467</v>
      </c>
      <c r="W1646" s="13">
        <f t="shared" si="402"/>
        <v>5.2206843600241193E-2</v>
      </c>
      <c r="X1646" s="13">
        <f t="shared" si="403"/>
        <v>3.107944176870836E-2</v>
      </c>
      <c r="Y1646" s="13">
        <f t="shared" si="404"/>
        <v>2.1127401831532833E-2</v>
      </c>
      <c r="AB1646" s="39"/>
      <c r="AC1646" s="39"/>
    </row>
    <row r="1647" spans="1:29">
      <c r="A1647" s="60">
        <v>2007.06</v>
      </c>
      <c r="B1647" s="61">
        <f t="shared" si="405"/>
        <v>2007</v>
      </c>
      <c r="C1647" s="61">
        <v>6</v>
      </c>
      <c r="D1647" s="59">
        <f t="shared" si="406"/>
        <v>39234</v>
      </c>
      <c r="E1647" s="26">
        <v>1514.19</v>
      </c>
      <c r="F1647" s="24">
        <v>26.17</v>
      </c>
      <c r="G1647" s="26">
        <v>84.92</v>
      </c>
      <c r="H1647" s="26">
        <v>208.352</v>
      </c>
      <c r="I1647" s="24">
        <f t="shared" si="407"/>
        <v>2007.4583333332093</v>
      </c>
      <c r="J1647" s="47">
        <v>5.0999999999999996</v>
      </c>
      <c r="K1647" s="24">
        <f t="shared" si="397"/>
        <v>2285.3257343342038</v>
      </c>
      <c r="L1647" s="24">
        <f t="shared" si="398"/>
        <v>39.497668368914155</v>
      </c>
      <c r="M1647" s="23">
        <f t="shared" si="408"/>
        <v>1093570.9302438912</v>
      </c>
      <c r="N1647" s="24">
        <f t="shared" si="399"/>
        <v>128.16744355705731</v>
      </c>
      <c r="O1647" s="23">
        <f t="shared" si="400"/>
        <v>61330.508982565756</v>
      </c>
      <c r="P1647" s="42">
        <f t="shared" si="394"/>
        <v>27.418262740410604</v>
      </c>
      <c r="Q1647" s="25"/>
      <c r="R1647" s="41">
        <f t="shared" si="395"/>
        <v>29.533318152944677</v>
      </c>
      <c r="S1647" s="41"/>
      <c r="T1647" s="40">
        <f t="shared" si="396"/>
        <v>1.2036950871557858E-2</v>
      </c>
      <c r="U1647" s="15">
        <f t="shared" si="401"/>
        <v>1.0120561824406615</v>
      </c>
      <c r="V1647" s="15">
        <f t="shared" si="409"/>
        <v>35.965070127674252</v>
      </c>
      <c r="W1647" s="13">
        <f t="shared" si="402"/>
        <v>5.3806547068823818E-2</v>
      </c>
      <c r="X1647" s="13">
        <f t="shared" si="403"/>
        <v>3.4817484239501928E-2</v>
      </c>
      <c r="Y1647" s="13">
        <f t="shared" si="404"/>
        <v>1.898906282932189E-2</v>
      </c>
      <c r="AB1647" s="39"/>
      <c r="AC1647" s="39"/>
    </row>
    <row r="1648" spans="1:29">
      <c r="A1648" s="60">
        <v>2007.07</v>
      </c>
      <c r="B1648" s="61">
        <f t="shared" si="405"/>
        <v>2007</v>
      </c>
      <c r="C1648" s="61">
        <v>7</v>
      </c>
      <c r="D1648" s="59">
        <f t="shared" si="406"/>
        <v>39264</v>
      </c>
      <c r="E1648" s="48">
        <v>1520.71</v>
      </c>
      <c r="F1648" s="24">
        <f>F1647*2/3+F1650/3</f>
        <v>26.440000000000005</v>
      </c>
      <c r="G1648" s="26">
        <f>G1647*2/3+G1650/3</f>
        <v>82.813333333333333</v>
      </c>
      <c r="H1648" s="26">
        <v>208.29900000000001</v>
      </c>
      <c r="I1648" s="24">
        <f t="shared" si="407"/>
        <v>2007.5416666665426</v>
      </c>
      <c r="J1648" s="47">
        <v>5</v>
      </c>
      <c r="K1648" s="24">
        <f t="shared" si="397"/>
        <v>2295.7501793095503</v>
      </c>
      <c r="L1648" s="24">
        <f t="shared" si="398"/>
        <v>39.915325565653234</v>
      </c>
      <c r="M1648" s="23">
        <f t="shared" si="408"/>
        <v>1100150.9068918</v>
      </c>
      <c r="N1648" s="24">
        <f t="shared" si="399"/>
        <v>125.01971108838737</v>
      </c>
      <c r="O1648" s="23">
        <f t="shared" si="400"/>
        <v>59910.938817657276</v>
      </c>
      <c r="P1648" s="42">
        <f t="shared" si="394"/>
        <v>27.410088167204322</v>
      </c>
      <c r="Q1648" s="25"/>
      <c r="R1648" s="41">
        <f t="shared" si="395"/>
        <v>29.520310708990628</v>
      </c>
      <c r="S1648" s="41"/>
      <c r="T1648" s="40">
        <f t="shared" si="396"/>
        <v>1.2893722157572632E-2</v>
      </c>
      <c r="U1648" s="15">
        <f t="shared" si="401"/>
        <v>1.0303200256980465</v>
      </c>
      <c r="V1648" s="15">
        <f t="shared" si="409"/>
        <v>36.407932922943466</v>
      </c>
      <c r="W1648" s="13">
        <f t="shared" si="402"/>
        <v>5.4284274856436721E-2</v>
      </c>
      <c r="X1648" s="13">
        <f t="shared" si="403"/>
        <v>3.2618065999610479E-2</v>
      </c>
      <c r="Y1648" s="13">
        <f t="shared" si="404"/>
        <v>2.1666208856826241E-2</v>
      </c>
      <c r="AB1648" s="39"/>
      <c r="AC1648" s="39"/>
    </row>
    <row r="1649" spans="1:29">
      <c r="A1649" s="60">
        <v>2007.08</v>
      </c>
      <c r="B1649" s="61">
        <f t="shared" si="405"/>
        <v>2007</v>
      </c>
      <c r="C1649" s="61">
        <v>8</v>
      </c>
      <c r="D1649" s="59">
        <f t="shared" si="406"/>
        <v>39295</v>
      </c>
      <c r="E1649" s="26">
        <v>1454.62</v>
      </c>
      <c r="F1649" s="24">
        <f>F1647/3+F1650*2/3</f>
        <v>26.71</v>
      </c>
      <c r="G1649" s="26">
        <f>G1647/3+G1650*2/3</f>
        <v>80.706666666666663</v>
      </c>
      <c r="H1649" s="26">
        <v>207.917</v>
      </c>
      <c r="I1649" s="24">
        <f t="shared" si="407"/>
        <v>2007.6249999998759</v>
      </c>
      <c r="J1649" s="47">
        <v>4.67</v>
      </c>
      <c r="K1649" s="24">
        <f t="shared" si="397"/>
        <v>2200.0115680776462</v>
      </c>
      <c r="L1649" s="24">
        <f t="shared" si="398"/>
        <v>40.397017078930546</v>
      </c>
      <c r="M1649" s="23">
        <f t="shared" si="408"/>
        <v>1055885.0486234969</v>
      </c>
      <c r="N1649" s="24">
        <f t="shared" si="399"/>
        <v>122.0632194577644</v>
      </c>
      <c r="O1649" s="23">
        <f t="shared" si="400"/>
        <v>58583.659414536924</v>
      </c>
      <c r="P1649" s="42">
        <f t="shared" si="394"/>
        <v>26.148607189312319</v>
      </c>
      <c r="Q1649" s="25"/>
      <c r="R1649" s="41">
        <f t="shared" si="395"/>
        <v>28.160884339006916</v>
      </c>
      <c r="S1649" s="41"/>
      <c r="T1649" s="40">
        <f t="shared" si="396"/>
        <v>1.7573749248513806E-2</v>
      </c>
      <c r="U1649" s="15">
        <f t="shared" si="401"/>
        <v>1.0158620078148781</v>
      </c>
      <c r="V1649" s="15">
        <f t="shared" si="409"/>
        <v>37.580741790845678</v>
      </c>
      <c r="W1649" s="13">
        <f t="shared" si="402"/>
        <v>5.8569534818487368E-2</v>
      </c>
      <c r="X1649" s="13">
        <f t="shared" si="403"/>
        <v>3.0241430147207815E-2</v>
      </c>
      <c r="Y1649" s="13">
        <f t="shared" si="404"/>
        <v>2.8328104671279553E-2</v>
      </c>
      <c r="AB1649" s="39"/>
      <c r="AC1649" s="39"/>
    </row>
    <row r="1650" spans="1:29">
      <c r="A1650" s="60">
        <v>2007.09</v>
      </c>
      <c r="B1650" s="61">
        <f t="shared" si="405"/>
        <v>2007</v>
      </c>
      <c r="C1650" s="61">
        <v>9</v>
      </c>
      <c r="D1650" s="59">
        <f t="shared" si="406"/>
        <v>39326</v>
      </c>
      <c r="E1650" s="26">
        <v>1497.12</v>
      </c>
      <c r="F1650" s="24">
        <v>26.98</v>
      </c>
      <c r="G1650" s="26">
        <v>78.599999999999994</v>
      </c>
      <c r="H1650" s="26">
        <v>208.49</v>
      </c>
      <c r="I1650" s="24">
        <f t="shared" si="407"/>
        <v>2007.7083333332091</v>
      </c>
      <c r="J1650" s="47">
        <v>4.5199999999999996</v>
      </c>
      <c r="K1650" s="24">
        <f t="shared" si="397"/>
        <v>2258.0668386972998</v>
      </c>
      <c r="L1650" s="24">
        <f t="shared" si="398"/>
        <v>40.693226533646701</v>
      </c>
      <c r="M1650" s="23">
        <f t="shared" si="408"/>
        <v>1085375.9419013306</v>
      </c>
      <c r="N1650" s="24">
        <f t="shared" si="399"/>
        <v>118.55031896014196</v>
      </c>
      <c r="O1650" s="23">
        <f t="shared" si="400"/>
        <v>56983.106920917875</v>
      </c>
      <c r="P1650" s="42">
        <f t="shared" si="394"/>
        <v>26.725743047696927</v>
      </c>
      <c r="Q1650" s="25"/>
      <c r="R1650" s="41">
        <f t="shared" si="395"/>
        <v>28.781596977212047</v>
      </c>
      <c r="S1650" s="41"/>
      <c r="T1650" s="40">
        <f t="shared" si="396"/>
        <v>1.8275363450433894E-2</v>
      </c>
      <c r="U1650" s="15">
        <f t="shared" si="401"/>
        <v>1.0029690120248937</v>
      </c>
      <c r="V1650" s="15">
        <f t="shared" si="409"/>
        <v>38.071925110472762</v>
      </c>
      <c r="W1650" s="13">
        <f t="shared" si="402"/>
        <v>5.6832789146239016E-2</v>
      </c>
      <c r="X1650" s="13">
        <f t="shared" si="403"/>
        <v>2.8641865372378561E-2</v>
      </c>
      <c r="Y1650" s="13">
        <f t="shared" si="404"/>
        <v>2.8190923773860455E-2</v>
      </c>
      <c r="AB1650" s="39"/>
      <c r="AC1650" s="39"/>
    </row>
    <row r="1651" spans="1:29">
      <c r="A1651" s="60">
        <v>2007.1</v>
      </c>
      <c r="B1651" s="61">
        <f t="shared" si="405"/>
        <v>2007</v>
      </c>
      <c r="C1651" s="61">
        <v>10</v>
      </c>
      <c r="D1651" s="59">
        <f t="shared" si="406"/>
        <v>39356</v>
      </c>
      <c r="E1651" s="26">
        <v>1539.66</v>
      </c>
      <c r="F1651" s="24">
        <f>F1650*2/3+F1653/3</f>
        <v>27.230000000000004</v>
      </c>
      <c r="G1651" s="26">
        <f>G1650*2/3+G1653/3</f>
        <v>74.460000000000008</v>
      </c>
      <c r="H1651" s="26">
        <v>208.93600000000001</v>
      </c>
      <c r="I1651" s="24">
        <f t="shared" si="407"/>
        <v>2007.7916666665424</v>
      </c>
      <c r="J1651" s="47">
        <v>4.53</v>
      </c>
      <c r="K1651" s="24">
        <f t="shared" si="397"/>
        <v>2317.2717176551673</v>
      </c>
      <c r="L1651" s="24">
        <f t="shared" si="398"/>
        <v>40.982625301527747</v>
      </c>
      <c r="M1651" s="23">
        <f t="shared" si="408"/>
        <v>1115475.2934325337</v>
      </c>
      <c r="N1651" s="24">
        <f t="shared" si="399"/>
        <v>112.06633418845965</v>
      </c>
      <c r="O1651" s="23">
        <f t="shared" si="400"/>
        <v>53945.864898085594</v>
      </c>
      <c r="P1651" s="42">
        <f t="shared" si="394"/>
        <v>27.320648130462022</v>
      </c>
      <c r="Q1651" s="25"/>
      <c r="R1651" s="41">
        <f t="shared" si="395"/>
        <v>29.421547626363015</v>
      </c>
      <c r="S1651" s="41"/>
      <c r="T1651" s="40">
        <f t="shared" si="396"/>
        <v>1.7325578710255835E-2</v>
      </c>
      <c r="U1651" s="15">
        <f t="shared" si="401"/>
        <v>1.0346238087857089</v>
      </c>
      <c r="V1651" s="15">
        <f t="shared" si="409"/>
        <v>38.103450542963607</v>
      </c>
      <c r="W1651" s="13">
        <f t="shared" si="402"/>
        <v>5.6861010367949438E-2</v>
      </c>
      <c r="X1651" s="13">
        <f t="shared" si="403"/>
        <v>2.7349383691839924E-2</v>
      </c>
      <c r="Y1651" s="13">
        <f t="shared" si="404"/>
        <v>2.9511626676109515E-2</v>
      </c>
      <c r="AB1651" s="39"/>
      <c r="AC1651" s="39"/>
    </row>
    <row r="1652" spans="1:29">
      <c r="A1652" s="60">
        <v>2007.11</v>
      </c>
      <c r="B1652" s="61">
        <f t="shared" si="405"/>
        <v>2007</v>
      </c>
      <c r="C1652" s="61">
        <v>11</v>
      </c>
      <c r="D1652" s="59">
        <f t="shared" si="406"/>
        <v>39387</v>
      </c>
      <c r="E1652" s="26">
        <v>1463.39</v>
      </c>
      <c r="F1652" s="24">
        <f>F1650/3+F1653*2/3</f>
        <v>27.480000000000004</v>
      </c>
      <c r="G1652" s="26">
        <f>G1650/3+G1653*2/3</f>
        <v>70.320000000000007</v>
      </c>
      <c r="H1652" s="26">
        <v>210.17699999999999</v>
      </c>
      <c r="I1652" s="24">
        <f t="shared" si="407"/>
        <v>2007.8749999998756</v>
      </c>
      <c r="J1652" s="47">
        <v>4.1500000000000004</v>
      </c>
      <c r="K1652" s="24">
        <f t="shared" si="397"/>
        <v>2189.4765811673024</v>
      </c>
      <c r="L1652" s="24">
        <f t="shared" si="398"/>
        <v>41.114683338329137</v>
      </c>
      <c r="M1652" s="23">
        <f t="shared" si="408"/>
        <v>1055607.2820432615</v>
      </c>
      <c r="N1652" s="24">
        <f t="shared" si="399"/>
        <v>105.21049972166318</v>
      </c>
      <c r="O1652" s="23">
        <f t="shared" si="400"/>
        <v>50724.894985808387</v>
      </c>
      <c r="P1652" s="42">
        <f t="shared" si="394"/>
        <v>25.729053579498387</v>
      </c>
      <c r="Q1652" s="25"/>
      <c r="R1652" s="41">
        <f t="shared" si="395"/>
        <v>27.711039143379502</v>
      </c>
      <c r="S1652" s="41"/>
      <c r="T1652" s="40">
        <f t="shared" si="396"/>
        <v>2.4061140157559037E-2</v>
      </c>
      <c r="U1652" s="15">
        <f t="shared" si="401"/>
        <v>1.007526830349796</v>
      </c>
      <c r="V1652" s="15">
        <f t="shared" si="409"/>
        <v>39.18996371967102</v>
      </c>
      <c r="W1652" s="13">
        <f t="shared" si="402"/>
        <v>6.4382786384730606E-2</v>
      </c>
      <c r="X1652" s="13">
        <f t="shared" si="403"/>
        <v>2.4754117422086885E-2</v>
      </c>
      <c r="Y1652" s="13">
        <f t="shared" si="404"/>
        <v>3.9628668962643721E-2</v>
      </c>
      <c r="AB1652" s="39"/>
      <c r="AC1652" s="39"/>
    </row>
    <row r="1653" spans="1:29">
      <c r="A1653" s="60">
        <v>2007.12</v>
      </c>
      <c r="B1653" s="61">
        <f t="shared" si="405"/>
        <v>2007</v>
      </c>
      <c r="C1653" s="61">
        <v>12</v>
      </c>
      <c r="D1653" s="59">
        <f t="shared" si="406"/>
        <v>39417</v>
      </c>
      <c r="E1653" s="26">
        <v>1479.22</v>
      </c>
      <c r="F1653" s="24">
        <v>27.73</v>
      </c>
      <c r="G1653" s="26">
        <v>66.180000000000007</v>
      </c>
      <c r="H1653" s="26">
        <v>210.036</v>
      </c>
      <c r="I1653" s="24">
        <f t="shared" si="407"/>
        <v>2007.9583333332089</v>
      </c>
      <c r="J1653" s="47">
        <v>4.0999999999999996</v>
      </c>
      <c r="K1653" s="24">
        <f t="shared" si="397"/>
        <v>2214.6466377192487</v>
      </c>
      <c r="L1653" s="24">
        <f t="shared" si="398"/>
        <v>41.516577158201457</v>
      </c>
      <c r="M1653" s="23">
        <f t="shared" si="408"/>
        <v>1069410.4874958503</v>
      </c>
      <c r="N1653" s="24">
        <f t="shared" si="399"/>
        <v>99.082837227903809</v>
      </c>
      <c r="O1653" s="23">
        <f t="shared" si="400"/>
        <v>47845.206299587189</v>
      </c>
      <c r="P1653" s="42">
        <f t="shared" si="394"/>
        <v>25.95551010524024</v>
      </c>
      <c r="Q1653" s="25"/>
      <c r="R1653" s="41">
        <f t="shared" si="395"/>
        <v>27.959981545763842</v>
      </c>
      <c r="S1653" s="41"/>
      <c r="T1653" s="40">
        <f t="shared" si="396"/>
        <v>2.4280362312110372E-2</v>
      </c>
      <c r="U1653" s="15">
        <f t="shared" si="401"/>
        <v>1.0332059347690226</v>
      </c>
      <c r="V1653" s="15">
        <f t="shared" si="409"/>
        <v>39.511446700794252</v>
      </c>
      <c r="W1653" s="13">
        <f t="shared" si="402"/>
        <v>6.6090525626558261E-2</v>
      </c>
      <c r="X1653" s="13">
        <f t="shared" si="403"/>
        <v>2.3726298391638645E-2</v>
      </c>
      <c r="Y1653" s="13">
        <f t="shared" si="404"/>
        <v>4.2364227234919616E-2</v>
      </c>
      <c r="AB1653" s="39"/>
      <c r="AC1653" s="39"/>
    </row>
    <row r="1654" spans="1:29">
      <c r="A1654" s="60">
        <v>2008.01</v>
      </c>
      <c r="B1654" s="61">
        <f t="shared" si="405"/>
        <v>2008</v>
      </c>
      <c r="C1654" s="61">
        <v>1</v>
      </c>
      <c r="D1654" s="59">
        <f t="shared" si="406"/>
        <v>39448</v>
      </c>
      <c r="E1654" s="26">
        <v>1378.76</v>
      </c>
      <c r="F1654" s="24">
        <f>F1653*2/3+F1656/3</f>
        <v>27.92</v>
      </c>
      <c r="G1654" s="26">
        <f>G1653*2/3+G1656/3</f>
        <v>64.25</v>
      </c>
      <c r="H1654" s="26">
        <v>211.08</v>
      </c>
      <c r="I1654" s="24">
        <f t="shared" si="407"/>
        <v>2008.0416666665421</v>
      </c>
      <c r="J1654" s="15">
        <v>3.74</v>
      </c>
      <c r="K1654" s="24">
        <f t="shared" si="397"/>
        <v>2054.0310289937465</v>
      </c>
      <c r="L1654" s="24">
        <f t="shared" si="398"/>
        <v>41.594292211483804</v>
      </c>
      <c r="M1654" s="23">
        <f t="shared" si="408"/>
        <v>993526.04049723339</v>
      </c>
      <c r="N1654" s="24">
        <f t="shared" si="399"/>
        <v>95.717524161455387</v>
      </c>
      <c r="O1654" s="23">
        <f t="shared" si="400"/>
        <v>46298.15783888947</v>
      </c>
      <c r="P1654" s="42">
        <f t="shared" si="394"/>
        <v>24.022317760836827</v>
      </c>
      <c r="Q1654" s="25"/>
      <c r="R1654" s="41">
        <f t="shared" si="395"/>
        <v>25.886705943137216</v>
      </c>
      <c r="S1654" s="41"/>
      <c r="T1654" s="40">
        <f t="shared" si="396"/>
        <v>3.1299207454085536E-2</v>
      </c>
      <c r="U1654" s="15">
        <f t="shared" si="401"/>
        <v>1.0031166666666667</v>
      </c>
      <c r="V1654" s="15">
        <f t="shared" si="409"/>
        <v>40.621548708280386</v>
      </c>
      <c r="W1654" s="13">
        <f t="shared" si="402"/>
        <v>7.8491894040191079E-2</v>
      </c>
      <c r="X1654" s="13">
        <f t="shared" si="403"/>
        <v>1.8929027834309498E-2</v>
      </c>
      <c r="Y1654" s="13">
        <f t="shared" si="404"/>
        <v>5.9562866205881582E-2</v>
      </c>
      <c r="AB1654" s="39"/>
      <c r="AC1654" s="39"/>
    </row>
    <row r="1655" spans="1:29">
      <c r="A1655" s="60">
        <v>2008.02</v>
      </c>
      <c r="B1655" s="61">
        <f t="shared" si="405"/>
        <v>2008</v>
      </c>
      <c r="C1655" s="61">
        <v>2</v>
      </c>
      <c r="D1655" s="59">
        <f t="shared" si="406"/>
        <v>39479</v>
      </c>
      <c r="E1655" s="26">
        <v>1354.87</v>
      </c>
      <c r="F1655" s="24">
        <f>F1653/3+F1656*2/3</f>
        <v>28.11</v>
      </c>
      <c r="G1655" s="26">
        <f>G1653/3+G1656*2/3</f>
        <v>62.32</v>
      </c>
      <c r="H1655" s="26">
        <v>211.69300000000001</v>
      </c>
      <c r="I1655" s="24">
        <f t="shared" si="407"/>
        <v>2008.1249999998754</v>
      </c>
      <c r="J1655" s="47">
        <v>3.74</v>
      </c>
      <c r="K1655" s="24">
        <f t="shared" si="397"/>
        <v>2012.5956937640829</v>
      </c>
      <c r="L1655" s="24">
        <f t="shared" si="398"/>
        <v>41.756083573854589</v>
      </c>
      <c r="M1655" s="23">
        <f t="shared" si="408"/>
        <v>975167.04900678177</v>
      </c>
      <c r="N1655" s="24">
        <f t="shared" si="399"/>
        <v>92.57343039212445</v>
      </c>
      <c r="O1655" s="23">
        <f t="shared" si="400"/>
        <v>44854.790861191592</v>
      </c>
      <c r="P1655" s="42">
        <f t="shared" si="394"/>
        <v>23.495263401811794</v>
      </c>
      <c r="Q1655" s="25"/>
      <c r="R1655" s="41">
        <f t="shared" si="395"/>
        <v>25.329469431905366</v>
      </c>
      <c r="S1655" s="41"/>
      <c r="T1655" s="40">
        <f t="shared" si="396"/>
        <v>3.2340374978085347E-2</v>
      </c>
      <c r="U1655" s="15">
        <f t="shared" si="401"/>
        <v>1.0223551030241986</v>
      </c>
      <c r="V1655" s="15">
        <f t="shared" si="409"/>
        <v>40.630157998168791</v>
      </c>
      <c r="W1655" s="13">
        <f t="shared" si="402"/>
        <v>7.6858818213123792E-2</v>
      </c>
      <c r="X1655" s="13">
        <f t="shared" si="403"/>
        <v>1.6183304288415634E-2</v>
      </c>
      <c r="Y1655" s="13">
        <f t="shared" si="404"/>
        <v>6.0675513924708158E-2</v>
      </c>
      <c r="AB1655" s="39"/>
      <c r="AC1655" s="39"/>
    </row>
    <row r="1656" spans="1:29">
      <c r="A1656" s="60">
        <v>2008.03</v>
      </c>
      <c r="B1656" s="61">
        <f t="shared" si="405"/>
        <v>2008</v>
      </c>
      <c r="C1656" s="61">
        <v>3</v>
      </c>
      <c r="D1656" s="59">
        <f t="shared" si="406"/>
        <v>39508</v>
      </c>
      <c r="E1656" s="26">
        <v>1316.94</v>
      </c>
      <c r="F1656" s="24">
        <v>28.3</v>
      </c>
      <c r="G1656" s="26">
        <v>60.39</v>
      </c>
      <c r="H1656" s="26">
        <v>213.52799999999999</v>
      </c>
      <c r="I1656" s="24">
        <f t="shared" si="407"/>
        <v>2008.2083333332087</v>
      </c>
      <c r="J1656" s="47">
        <v>3.51</v>
      </c>
      <c r="K1656" s="24">
        <f t="shared" si="397"/>
        <v>1939.4409744857821</v>
      </c>
      <c r="L1656" s="24">
        <f t="shared" si="398"/>
        <v>41.677054063167368</v>
      </c>
      <c r="M1656" s="23">
        <f t="shared" si="408"/>
        <v>941404.0676431742</v>
      </c>
      <c r="N1656" s="24">
        <f t="shared" si="399"/>
        <v>88.935593458469157</v>
      </c>
      <c r="O1656" s="23">
        <f t="shared" si="400"/>
        <v>43169.3104051599</v>
      </c>
      <c r="P1656" s="42">
        <f t="shared" si="394"/>
        <v>22.606810842249349</v>
      </c>
      <c r="Q1656" s="25"/>
      <c r="R1656" s="41">
        <f t="shared" si="395"/>
        <v>24.384051798830342</v>
      </c>
      <c r="S1656" s="41"/>
      <c r="T1656" s="40">
        <f t="shared" si="396"/>
        <v>3.7009681686571719E-2</v>
      </c>
      <c r="U1656" s="15">
        <f t="shared" si="401"/>
        <v>0.98881826703656417</v>
      </c>
      <c r="V1656" s="15">
        <f t="shared" si="409"/>
        <v>41.181479532704643</v>
      </c>
      <c r="W1656" s="13">
        <f t="shared" si="402"/>
        <v>8.0486857466501638E-2</v>
      </c>
      <c r="X1656" s="13">
        <f t="shared" si="403"/>
        <v>1.5001668304679638E-2</v>
      </c>
      <c r="Y1656" s="13">
        <f t="shared" si="404"/>
        <v>6.5485189161821999E-2</v>
      </c>
      <c r="AB1656" s="39"/>
      <c r="AC1656" s="39"/>
    </row>
    <row r="1657" spans="1:29">
      <c r="A1657" s="60">
        <v>2008.04</v>
      </c>
      <c r="B1657" s="61">
        <f t="shared" si="405"/>
        <v>2008</v>
      </c>
      <c r="C1657" s="61">
        <v>4</v>
      </c>
      <c r="D1657" s="59">
        <f t="shared" si="406"/>
        <v>39539</v>
      </c>
      <c r="E1657" s="26">
        <v>1370.47</v>
      </c>
      <c r="F1657" s="24">
        <f>F1656*2/3+F1659/3</f>
        <v>28.436666666666667</v>
      </c>
      <c r="G1657" s="26">
        <f>G1656*2/3+G1659/3</f>
        <v>57.383333333333326</v>
      </c>
      <c r="H1657" s="26">
        <v>214.82300000000001</v>
      </c>
      <c r="I1657" s="24">
        <f t="shared" si="407"/>
        <v>2008.2916666665419</v>
      </c>
      <c r="J1657" s="47">
        <v>3.68</v>
      </c>
      <c r="K1657" s="24">
        <f t="shared" si="397"/>
        <v>2006.1073358066876</v>
      </c>
      <c r="L1657" s="24">
        <f t="shared" si="398"/>
        <v>41.625869669448811</v>
      </c>
      <c r="M1657" s="23">
        <f t="shared" si="408"/>
        <v>975447.66483255301</v>
      </c>
      <c r="N1657" s="24">
        <f t="shared" si="399"/>
        <v>83.998282306829338</v>
      </c>
      <c r="O1657" s="23">
        <f t="shared" si="400"/>
        <v>40843.242464488816</v>
      </c>
      <c r="P1657" s="42">
        <f t="shared" si="394"/>
        <v>23.35604064320162</v>
      </c>
      <c r="Q1657" s="25"/>
      <c r="R1657" s="41">
        <f t="shared" si="395"/>
        <v>25.204092441252214</v>
      </c>
      <c r="S1657" s="41"/>
      <c r="T1657" s="40">
        <f t="shared" si="396"/>
        <v>3.4322355344470284E-2</v>
      </c>
      <c r="U1657" s="15">
        <f t="shared" si="401"/>
        <v>0.98662501786302048</v>
      </c>
      <c r="V1657" s="15">
        <f t="shared" si="409"/>
        <v>40.475524141405373</v>
      </c>
      <c r="W1657" s="13">
        <f t="shared" si="402"/>
        <v>7.4425037507496627E-2</v>
      </c>
      <c r="X1657" s="13">
        <f t="shared" si="403"/>
        <v>1.633261635775618E-2</v>
      </c>
      <c r="Y1657" s="13">
        <f t="shared" si="404"/>
        <v>5.8092421149740447E-2</v>
      </c>
      <c r="AB1657" s="39"/>
      <c r="AC1657" s="39"/>
    </row>
    <row r="1658" spans="1:29">
      <c r="A1658" s="60">
        <v>2008.05</v>
      </c>
      <c r="B1658" s="61">
        <f t="shared" si="405"/>
        <v>2008</v>
      </c>
      <c r="C1658" s="61">
        <v>5</v>
      </c>
      <c r="D1658" s="59">
        <f t="shared" si="406"/>
        <v>39569</v>
      </c>
      <c r="E1658" s="26">
        <v>1403.22</v>
      </c>
      <c r="F1658" s="24">
        <f>F1656/3+F1659*2/3</f>
        <v>28.573333333333334</v>
      </c>
      <c r="G1658" s="26">
        <f>G1656/3+G1659*2/3</f>
        <v>54.376666666666665</v>
      </c>
      <c r="H1658" s="26">
        <v>216.63200000000001</v>
      </c>
      <c r="I1658" s="24">
        <f t="shared" si="407"/>
        <v>2008.3749999998752</v>
      </c>
      <c r="J1658" s="47">
        <v>3.88</v>
      </c>
      <c r="K1658" s="24">
        <f t="shared" si="397"/>
        <v>2036.8946471435431</v>
      </c>
      <c r="L1658" s="24">
        <f t="shared" si="398"/>
        <v>41.476653495328485</v>
      </c>
      <c r="M1658" s="23">
        <f t="shared" si="408"/>
        <v>992098.28753531782</v>
      </c>
      <c r="N1658" s="24">
        <f t="shared" si="399"/>
        <v>78.932413493851342</v>
      </c>
      <c r="O1658" s="23">
        <f t="shared" si="400"/>
        <v>38445.146079644539</v>
      </c>
      <c r="P1658" s="42">
        <f t="shared" si="394"/>
        <v>23.696432116623193</v>
      </c>
      <c r="Q1658" s="25"/>
      <c r="R1658" s="41">
        <f t="shared" si="395"/>
        <v>25.583647878051814</v>
      </c>
      <c r="S1658" s="41"/>
      <c r="T1658" s="40">
        <f t="shared" si="396"/>
        <v>3.2380178781062981E-2</v>
      </c>
      <c r="U1658" s="15">
        <f t="shared" si="401"/>
        <v>0.9853319464608985</v>
      </c>
      <c r="V1658" s="15">
        <f t="shared" si="409"/>
        <v>39.600691816464042</v>
      </c>
      <c r="W1658" s="13">
        <f t="shared" si="402"/>
        <v>7.4248898963235055E-2</v>
      </c>
      <c r="X1658" s="13">
        <f t="shared" si="403"/>
        <v>1.7448841256749503E-2</v>
      </c>
      <c r="Y1658" s="13">
        <f t="shared" si="404"/>
        <v>5.6800057706485552E-2</v>
      </c>
      <c r="AB1658" s="39"/>
      <c r="AC1658" s="39"/>
    </row>
    <row r="1659" spans="1:29">
      <c r="A1659" s="60">
        <v>2008.06</v>
      </c>
      <c r="B1659" s="61">
        <f t="shared" si="405"/>
        <v>2008</v>
      </c>
      <c r="C1659" s="61">
        <v>6</v>
      </c>
      <c r="D1659" s="59">
        <f t="shared" si="406"/>
        <v>39600</v>
      </c>
      <c r="E1659" s="26">
        <v>1341.25</v>
      </c>
      <c r="F1659" s="24">
        <v>28.71</v>
      </c>
      <c r="G1659" s="26">
        <v>51.37</v>
      </c>
      <c r="H1659" s="26">
        <v>218.815</v>
      </c>
      <c r="I1659" s="24">
        <f t="shared" si="407"/>
        <v>2008.4583333332084</v>
      </c>
      <c r="J1659" s="47">
        <v>4.0999999999999996</v>
      </c>
      <c r="K1659" s="24">
        <f t="shared" si="397"/>
        <v>1927.5162808765397</v>
      </c>
      <c r="L1659" s="24">
        <f t="shared" si="398"/>
        <v>41.259267417681613</v>
      </c>
      <c r="M1659" s="23">
        <f t="shared" si="408"/>
        <v>940498.66947531642</v>
      </c>
      <c r="N1659" s="24">
        <f t="shared" si="399"/>
        <v>73.824053195621886</v>
      </c>
      <c r="O1659" s="23">
        <f t="shared" si="400"/>
        <v>36021.186692225172</v>
      </c>
      <c r="P1659" s="42">
        <f t="shared" si="394"/>
        <v>22.41681280228195</v>
      </c>
      <c r="Q1659" s="25"/>
      <c r="R1659" s="41">
        <f t="shared" si="395"/>
        <v>24.216735515654367</v>
      </c>
      <c r="S1659" s="41"/>
      <c r="T1659" s="40">
        <f t="shared" si="396"/>
        <v>3.3494886255305889E-2</v>
      </c>
      <c r="U1659" s="15">
        <f t="shared" si="401"/>
        <v>1.0107706962630596</v>
      </c>
      <c r="V1659" s="15">
        <f t="shared" si="409"/>
        <v>38.630546846548732</v>
      </c>
      <c r="W1659" s="13">
        <f t="shared" si="402"/>
        <v>8.2091352218717439E-2</v>
      </c>
      <c r="X1659" s="13">
        <f t="shared" si="403"/>
        <v>2.064221025532742E-2</v>
      </c>
      <c r="Y1659" s="13">
        <f t="shared" si="404"/>
        <v>6.1449141963390019E-2</v>
      </c>
      <c r="AB1659" s="39"/>
      <c r="AC1659" s="39"/>
    </row>
    <row r="1660" spans="1:29">
      <c r="A1660" s="60">
        <v>2008.07</v>
      </c>
      <c r="B1660" s="61">
        <f t="shared" si="405"/>
        <v>2008</v>
      </c>
      <c r="C1660" s="61">
        <v>7</v>
      </c>
      <c r="D1660" s="59">
        <f t="shared" si="406"/>
        <v>39630</v>
      </c>
      <c r="E1660" s="26">
        <v>1257.33</v>
      </c>
      <c r="F1660" s="24">
        <f>F1659*2/3+F1662/3</f>
        <v>28.756666666666668</v>
      </c>
      <c r="G1660" s="26">
        <f>G1659*2/3+G1662/3</f>
        <v>49.563333333333333</v>
      </c>
      <c r="H1660" s="26">
        <v>219.964</v>
      </c>
      <c r="I1660" s="24">
        <f t="shared" si="407"/>
        <v>2008.5416666665417</v>
      </c>
      <c r="J1660" s="47">
        <v>4.01</v>
      </c>
      <c r="K1660" s="24">
        <f t="shared" si="397"/>
        <v>1797.4759133312725</v>
      </c>
      <c r="L1660" s="24">
        <f t="shared" si="398"/>
        <v>41.110460802676805</v>
      </c>
      <c r="M1660" s="23">
        <f t="shared" si="408"/>
        <v>878719.28736133</v>
      </c>
      <c r="N1660" s="24">
        <f t="shared" si="399"/>
        <v>70.855620919786887</v>
      </c>
      <c r="O1660" s="23">
        <f t="shared" si="400"/>
        <v>34638.684311929821</v>
      </c>
      <c r="P1660" s="42">
        <f t="shared" si="394"/>
        <v>20.907206462661591</v>
      </c>
      <c r="Q1660" s="25"/>
      <c r="R1660" s="41">
        <f t="shared" si="395"/>
        <v>22.603177385642255</v>
      </c>
      <c r="S1660" s="41"/>
      <c r="T1660" s="40">
        <f t="shared" si="396"/>
        <v>3.8029082463546755E-2</v>
      </c>
      <c r="U1660" s="15">
        <f t="shared" si="401"/>
        <v>1.0132020522151037</v>
      </c>
      <c r="V1660" s="15">
        <f t="shared" si="409"/>
        <v>38.842661485403084</v>
      </c>
      <c r="W1660" s="13">
        <f t="shared" si="402"/>
        <v>9.1172768943963423E-2</v>
      </c>
      <c r="X1660" s="13">
        <f t="shared" si="403"/>
        <v>2.0498899592648057E-2</v>
      </c>
      <c r="Y1660" s="13">
        <f t="shared" si="404"/>
        <v>7.0673869351315366E-2</v>
      </c>
      <c r="AB1660" s="39"/>
      <c r="AC1660" s="39"/>
    </row>
    <row r="1661" spans="1:29">
      <c r="A1661" s="60">
        <v>2008.08</v>
      </c>
      <c r="B1661" s="61">
        <f t="shared" si="405"/>
        <v>2008</v>
      </c>
      <c r="C1661" s="61">
        <v>8</v>
      </c>
      <c r="D1661" s="59">
        <f t="shared" si="406"/>
        <v>39661</v>
      </c>
      <c r="E1661" s="26">
        <v>1281.47</v>
      </c>
      <c r="F1661" s="24">
        <f>F1659/3+F1662*2/3</f>
        <v>28.803333333333335</v>
      </c>
      <c r="G1661" s="26">
        <f>G1659/3+G1662*2/3</f>
        <v>47.756666666666668</v>
      </c>
      <c r="H1661" s="26">
        <v>219.08600000000001</v>
      </c>
      <c r="I1661" s="24">
        <f t="shared" si="407"/>
        <v>2008.6249999998749</v>
      </c>
      <c r="J1661" s="47">
        <v>3.89</v>
      </c>
      <c r="K1661" s="24">
        <f t="shared" si="397"/>
        <v>1839.328191669025</v>
      </c>
      <c r="L1661" s="24">
        <f t="shared" si="398"/>
        <v>41.342195302301384</v>
      </c>
      <c r="M1661" s="23">
        <f t="shared" si="408"/>
        <v>900863.53563730756</v>
      </c>
      <c r="N1661" s="24">
        <f t="shared" si="399"/>
        <v>68.546421953023014</v>
      </c>
      <c r="O1661" s="23">
        <f t="shared" si="400"/>
        <v>33572.568677835363</v>
      </c>
      <c r="P1661" s="42">
        <f t="shared" si="394"/>
        <v>21.40161736004794</v>
      </c>
      <c r="Q1661" s="25"/>
      <c r="R1661" s="41">
        <f t="shared" si="395"/>
        <v>23.155126607759264</v>
      </c>
      <c r="S1661" s="41"/>
      <c r="T1661" s="40">
        <f t="shared" si="396"/>
        <v>3.7586008022024373E-2</v>
      </c>
      <c r="U1661" s="15">
        <f t="shared" si="401"/>
        <v>1.0198300499840234</v>
      </c>
      <c r="V1661" s="15">
        <f t="shared" si="409"/>
        <v>39.513183663016513</v>
      </c>
      <c r="W1661" s="13">
        <f t="shared" si="402"/>
        <v>9.103986829691868E-2</v>
      </c>
      <c r="X1661" s="13">
        <f t="shared" si="403"/>
        <v>1.8942279635364212E-2</v>
      </c>
      <c r="Y1661" s="13">
        <f t="shared" si="404"/>
        <v>7.2097588661554468E-2</v>
      </c>
      <c r="AB1661" s="39"/>
      <c r="AC1661" s="39"/>
    </row>
    <row r="1662" spans="1:29">
      <c r="A1662" s="60">
        <v>2008.09</v>
      </c>
      <c r="B1662" s="61">
        <f t="shared" si="405"/>
        <v>2008</v>
      </c>
      <c r="C1662" s="61">
        <v>9</v>
      </c>
      <c r="D1662" s="59">
        <f t="shared" si="406"/>
        <v>39692</v>
      </c>
      <c r="E1662" s="26">
        <v>1216.95</v>
      </c>
      <c r="F1662" s="24">
        <v>28.85</v>
      </c>
      <c r="G1662" s="26">
        <f>45.95</f>
        <v>45.95</v>
      </c>
      <c r="H1662" s="26">
        <v>218.78299999999999</v>
      </c>
      <c r="I1662" s="24">
        <f t="shared" si="407"/>
        <v>2008.7083333332082</v>
      </c>
      <c r="J1662" s="47">
        <v>3.69</v>
      </c>
      <c r="K1662" s="24">
        <f t="shared" si="397"/>
        <v>1749.1400017368812</v>
      </c>
      <c r="L1662" s="24">
        <f t="shared" si="398"/>
        <v>41.466526192620094</v>
      </c>
      <c r="M1662" s="23">
        <f t="shared" si="408"/>
        <v>858383.74407036952</v>
      </c>
      <c r="N1662" s="24">
        <f t="shared" si="399"/>
        <v>66.04460584231866</v>
      </c>
      <c r="O1662" s="23">
        <f t="shared" si="400"/>
        <v>32411.136891436359</v>
      </c>
      <c r="P1662" s="42">
        <f t="shared" si="394"/>
        <v>20.362733946097528</v>
      </c>
      <c r="Q1662" s="25"/>
      <c r="R1662" s="41">
        <f t="shared" si="395"/>
        <v>22.050373871028626</v>
      </c>
      <c r="S1662" s="41"/>
      <c r="T1662" s="40">
        <f t="shared" si="396"/>
        <v>4.1701440614025372E-2</v>
      </c>
      <c r="U1662" s="15">
        <f t="shared" si="401"/>
        <v>0.99317770086629609</v>
      </c>
      <c r="V1662" s="15">
        <f t="shared" si="409"/>
        <v>40.352540381592689</v>
      </c>
      <c r="W1662" s="13">
        <f t="shared" si="402"/>
        <v>9.8024277924335657E-2</v>
      </c>
      <c r="X1662" s="13">
        <f t="shared" si="403"/>
        <v>1.5968976270918533E-2</v>
      </c>
      <c r="Y1662" s="13">
        <f t="shared" si="404"/>
        <v>8.2055301653417123E-2</v>
      </c>
      <c r="AB1662" s="39"/>
      <c r="AC1662" s="39"/>
    </row>
    <row r="1663" spans="1:29">
      <c r="A1663" s="60">
        <v>2008.1</v>
      </c>
      <c r="B1663" s="61">
        <f t="shared" si="405"/>
        <v>2008</v>
      </c>
      <c r="C1663" s="61">
        <v>10</v>
      </c>
      <c r="D1663" s="59">
        <f t="shared" si="406"/>
        <v>39722</v>
      </c>
      <c r="E1663" s="26">
        <v>968.8</v>
      </c>
      <c r="F1663" s="24">
        <f>F1662*2/3+F1665/3</f>
        <v>28.696666666666665</v>
      </c>
      <c r="G1663" s="26">
        <f>G1662*2/3+G1665/3</f>
        <v>35.593333333333334</v>
      </c>
      <c r="H1663" s="26">
        <v>216.57300000000001</v>
      </c>
      <c r="I1663" s="24">
        <f t="shared" si="407"/>
        <v>2008.7916666665415</v>
      </c>
      <c r="J1663" s="15">
        <v>3.81</v>
      </c>
      <c r="K1663" s="24">
        <f t="shared" si="397"/>
        <v>1406.6797246194124</v>
      </c>
      <c r="L1663" s="24">
        <f t="shared" si="398"/>
        <v>41.667030516269342</v>
      </c>
      <c r="M1663" s="23">
        <f t="shared" si="408"/>
        <v>692026.67177181749</v>
      </c>
      <c r="N1663" s="24">
        <f t="shared" si="399"/>
        <v>51.680863265504016</v>
      </c>
      <c r="O1663" s="23">
        <f t="shared" si="400"/>
        <v>25424.789434281134</v>
      </c>
      <c r="P1663" s="42">
        <f t="shared" si="394"/>
        <v>16.387356548789839</v>
      </c>
      <c r="Q1663" s="25"/>
      <c r="R1663" s="41">
        <f t="shared" si="395"/>
        <v>17.770107910955762</v>
      </c>
      <c r="S1663" s="41"/>
      <c r="T1663" s="40">
        <f t="shared" si="396"/>
        <v>5.1118977736672788E-2</v>
      </c>
      <c r="U1663" s="15">
        <f t="shared" si="401"/>
        <v>1.0265737057388291</v>
      </c>
      <c r="V1663" s="15">
        <f t="shared" si="409"/>
        <v>40.486207960340771</v>
      </c>
      <c r="W1663" s="13">
        <f t="shared" si="402"/>
        <v>0.11734462068573026</v>
      </c>
      <c r="X1663" s="13">
        <f t="shared" si="403"/>
        <v>1.4406924360982343E-2</v>
      </c>
      <c r="Y1663" s="13">
        <f t="shared" si="404"/>
        <v>0.10293769632474792</v>
      </c>
      <c r="AB1663" s="39"/>
      <c r="AC1663" s="39"/>
    </row>
    <row r="1664" spans="1:29">
      <c r="A1664" s="60">
        <v>2008.11</v>
      </c>
      <c r="B1664" s="61">
        <f t="shared" si="405"/>
        <v>2008</v>
      </c>
      <c r="C1664" s="61">
        <v>11</v>
      </c>
      <c r="D1664" s="59">
        <f t="shared" si="406"/>
        <v>39753</v>
      </c>
      <c r="E1664" s="26">
        <v>883.04</v>
      </c>
      <c r="F1664" s="24">
        <f>F1662/3+F1665*2/3</f>
        <v>28.543333333333333</v>
      </c>
      <c r="G1664" s="26">
        <f>G1662/3+G1665*2/3</f>
        <v>25.236666666666668</v>
      </c>
      <c r="H1664" s="26">
        <v>212.42500000000001</v>
      </c>
      <c r="I1664" s="24">
        <f t="shared" si="407"/>
        <v>2008.8749999998747</v>
      </c>
      <c r="J1664" s="15">
        <v>3.53</v>
      </c>
      <c r="K1664" s="24">
        <f t="shared" si="397"/>
        <v>1307.1943434153231</v>
      </c>
      <c r="L1664" s="24">
        <f t="shared" si="398"/>
        <v>42.253673531834764</v>
      </c>
      <c r="M1664" s="23">
        <f t="shared" si="408"/>
        <v>644816.3411895996</v>
      </c>
      <c r="N1664" s="24">
        <f t="shared" si="399"/>
        <v>37.358701659409206</v>
      </c>
      <c r="O1664" s="23">
        <f t="shared" si="400"/>
        <v>18428.400824222605</v>
      </c>
      <c r="P1664" s="42">
        <f t="shared" si="394"/>
        <v>15.259659405704589</v>
      </c>
      <c r="Q1664" s="25"/>
      <c r="R1664" s="41">
        <f t="shared" si="395"/>
        <v>16.575738507639606</v>
      </c>
      <c r="S1664" s="41"/>
      <c r="T1664" s="40">
        <f t="shared" si="396"/>
        <v>5.644210976560475E-2</v>
      </c>
      <c r="U1664" s="15">
        <f t="shared" si="401"/>
        <v>1.1007174876584529</v>
      </c>
      <c r="V1664" s="15">
        <f t="shared" si="409"/>
        <v>42.373654710520576</v>
      </c>
      <c r="W1664" s="13">
        <f t="shared" si="402"/>
        <v>0.1232877349303918</v>
      </c>
      <c r="X1664" s="13">
        <f t="shared" si="403"/>
        <v>1.0656217325840434E-2</v>
      </c>
      <c r="Y1664" s="13">
        <f t="shared" si="404"/>
        <v>0.11263151760455137</v>
      </c>
      <c r="AB1664" s="39"/>
      <c r="AC1664" s="39"/>
    </row>
    <row r="1665" spans="1:29">
      <c r="A1665" s="60">
        <v>2008.12</v>
      </c>
      <c r="B1665" s="61">
        <f t="shared" si="405"/>
        <v>2008</v>
      </c>
      <c r="C1665" s="61">
        <v>12</v>
      </c>
      <c r="D1665" s="59">
        <f t="shared" si="406"/>
        <v>39783</v>
      </c>
      <c r="E1665" s="26">
        <v>877.56</v>
      </c>
      <c r="F1665" s="24">
        <v>28.39</v>
      </c>
      <c r="G1665" s="26">
        <v>14.88</v>
      </c>
      <c r="H1665" s="26">
        <v>210.22800000000001</v>
      </c>
      <c r="I1665" s="24">
        <f t="shared" si="407"/>
        <v>2008.958333333208</v>
      </c>
      <c r="J1665" s="15">
        <v>2.42</v>
      </c>
      <c r="K1665" s="24">
        <f t="shared" si="397"/>
        <v>1312.6582453336378</v>
      </c>
      <c r="L1665" s="24">
        <f t="shared" si="398"/>
        <v>42.465891317997603</v>
      </c>
      <c r="M1665" s="23">
        <f t="shared" si="408"/>
        <v>649257.23017822916</v>
      </c>
      <c r="N1665" s="24">
        <f t="shared" si="399"/>
        <v>22.257571779211144</v>
      </c>
      <c r="O1665" s="23">
        <f t="shared" si="400"/>
        <v>11008.874134021664</v>
      </c>
      <c r="P1665" s="42">
        <f t="shared" si="394"/>
        <v>15.376080747423778</v>
      </c>
      <c r="Q1665" s="25"/>
      <c r="R1665" s="41">
        <f t="shared" si="395"/>
        <v>16.732842670212037</v>
      </c>
      <c r="S1665" s="41"/>
      <c r="T1665" s="40">
        <f t="shared" si="396"/>
        <v>6.6042129114535039E-2</v>
      </c>
      <c r="U1665" s="15">
        <f t="shared" si="401"/>
        <v>0.99325011039598909</v>
      </c>
      <c r="V1665" s="15">
        <f t="shared" si="409"/>
        <v>47.128851670167116</v>
      </c>
      <c r="W1665" s="13">
        <f t="shared" si="402"/>
        <v>0.11646979702600335</v>
      </c>
      <c r="X1665" s="13">
        <f t="shared" si="403"/>
        <v>3.0158747949355913E-3</v>
      </c>
      <c r="Y1665" s="13">
        <f t="shared" si="404"/>
        <v>0.11345392223106776</v>
      </c>
      <c r="AB1665" s="39"/>
      <c r="AC1665" s="39"/>
    </row>
    <row r="1666" spans="1:29">
      <c r="A1666" s="60">
        <v>2009.01</v>
      </c>
      <c r="B1666" s="61">
        <f t="shared" si="405"/>
        <v>2009</v>
      </c>
      <c r="C1666" s="61">
        <v>1</v>
      </c>
      <c r="D1666" s="59">
        <f t="shared" si="406"/>
        <v>39814</v>
      </c>
      <c r="E1666" s="26">
        <v>865.58</v>
      </c>
      <c r="F1666" s="24">
        <f>F1665*2/3+F1668/3</f>
        <v>28.013333333333335</v>
      </c>
      <c r="G1666" s="26">
        <f>G1665*2/3+G1668/3</f>
        <v>12.206666666666667</v>
      </c>
      <c r="H1666" s="26">
        <v>211.143</v>
      </c>
      <c r="I1666" s="24">
        <f t="shared" si="407"/>
        <v>2009.0416666665412</v>
      </c>
      <c r="J1666" s="15">
        <v>2.52</v>
      </c>
      <c r="K1666" s="24">
        <f t="shared" si="397"/>
        <v>1289.1276850286301</v>
      </c>
      <c r="L1666" s="24">
        <f t="shared" si="398"/>
        <v>41.720884897912796</v>
      </c>
      <c r="M1666" s="23">
        <f t="shared" si="408"/>
        <v>639338.35936245846</v>
      </c>
      <c r="N1666" s="24">
        <f t="shared" si="399"/>
        <v>18.179662124721162</v>
      </c>
      <c r="O1666" s="23">
        <f t="shared" si="400"/>
        <v>9016.139744392287</v>
      </c>
      <c r="P1666" s="42">
        <f t="shared" ref="P1666:P1729" si="410">K1666/AVERAGE(N1546:N1665)</f>
        <v>15.17465193687968</v>
      </c>
      <c r="Q1666" s="25"/>
      <c r="R1666" s="41">
        <f t="shared" ref="R1666:R1729" si="411">M1666/AVERAGE(O1546:O1665)</f>
        <v>16.545978292697004</v>
      </c>
      <c r="S1666" s="41"/>
      <c r="T1666" s="40">
        <f t="shared" ref="T1666:T1729" si="412">1/P1666-(J1666/100-(((H1666/H1546)^(1/10))-1))</f>
        <v>6.6100784914300575E-2</v>
      </c>
      <c r="U1666" s="15">
        <f t="shared" si="401"/>
        <v>0.97192494277408814</v>
      </c>
      <c r="V1666" s="15">
        <f t="shared" si="409"/>
        <v>46.607880176717003</v>
      </c>
      <c r="W1666" s="13">
        <f t="shared" si="402"/>
        <v>0.11990380141313706</v>
      </c>
      <c r="X1666" s="13">
        <f t="shared" si="403"/>
        <v>5.216205961303011E-3</v>
      </c>
      <c r="Y1666" s="13">
        <f t="shared" si="404"/>
        <v>0.11468759545183405</v>
      </c>
      <c r="AB1666" s="39"/>
      <c r="AC1666" s="39"/>
    </row>
    <row r="1667" spans="1:29">
      <c r="A1667" s="60">
        <v>2009.02</v>
      </c>
      <c r="B1667" s="61">
        <f t="shared" si="405"/>
        <v>2009</v>
      </c>
      <c r="C1667" s="61">
        <v>2</v>
      </c>
      <c r="D1667" s="59">
        <f t="shared" si="406"/>
        <v>39845</v>
      </c>
      <c r="E1667" s="26">
        <v>805.23</v>
      </c>
      <c r="F1667" s="24">
        <f>F1665/3+F1668*2/3</f>
        <v>27.63666666666667</v>
      </c>
      <c r="G1667" s="26">
        <f>G1665/3+G1668*2/3</f>
        <v>9.5333333333333332</v>
      </c>
      <c r="H1667" s="26">
        <v>212.19300000000001</v>
      </c>
      <c r="I1667" s="24">
        <f t="shared" si="407"/>
        <v>2009.1249999998745</v>
      </c>
      <c r="J1667" s="15">
        <v>2.87</v>
      </c>
      <c r="K1667" s="24">
        <f t="shared" si="397"/>
        <v>1193.3128133350301</v>
      </c>
      <c r="L1667" s="24">
        <f t="shared" si="398"/>
        <v>40.956234183031498</v>
      </c>
      <c r="M1667" s="23">
        <f t="shared" si="408"/>
        <v>593511.9844735777</v>
      </c>
      <c r="N1667" s="24">
        <f t="shared" si="399"/>
        <v>14.127949555357624</v>
      </c>
      <c r="O1667" s="23">
        <f t="shared" si="400"/>
        <v>7026.7471223312268</v>
      </c>
      <c r="P1667" s="42">
        <f t="shared" si="410"/>
        <v>14.122181801918904</v>
      </c>
      <c r="Q1667" s="25"/>
      <c r="R1667" s="41">
        <f t="shared" si="411"/>
        <v>15.431495098996711</v>
      </c>
      <c r="S1667" s="41"/>
      <c r="T1667" s="40">
        <f t="shared" si="412"/>
        <v>6.7895991981292758E-2</v>
      </c>
      <c r="U1667" s="15">
        <f t="shared" si="401"/>
        <v>1.0067126526027683</v>
      </c>
      <c r="V1667" s="15">
        <f t="shared" si="409"/>
        <v>45.075205296060268</v>
      </c>
      <c r="W1667" s="13">
        <f t="shared" si="402"/>
        <v>0.13419728561579247</v>
      </c>
      <c r="X1667" s="13">
        <f t="shared" si="403"/>
        <v>8.647385664905638E-3</v>
      </c>
      <c r="Y1667" s="13">
        <f t="shared" si="404"/>
        <v>0.12554989995088683</v>
      </c>
      <c r="AB1667" s="39"/>
      <c r="AC1667" s="39"/>
    </row>
    <row r="1668" spans="1:29">
      <c r="A1668" s="60">
        <v>2009.03</v>
      </c>
      <c r="B1668" s="61">
        <f t="shared" si="405"/>
        <v>2009</v>
      </c>
      <c r="C1668" s="61">
        <v>3</v>
      </c>
      <c r="D1668" s="59">
        <f t="shared" si="406"/>
        <v>39873</v>
      </c>
      <c r="E1668" s="26">
        <v>757.13</v>
      </c>
      <c r="F1668" s="24">
        <v>27.26</v>
      </c>
      <c r="G1668" s="26">
        <v>6.86</v>
      </c>
      <c r="H1668" s="26">
        <v>212.709</v>
      </c>
      <c r="I1668" s="24">
        <f t="shared" si="407"/>
        <v>2009.2083333332077</v>
      </c>
      <c r="J1668" s="15">
        <v>2.82</v>
      </c>
      <c r="K1668" s="24">
        <f t="shared" si="397"/>
        <v>1119.3090080814636</v>
      </c>
      <c r="L1668" s="24">
        <f t="shared" si="398"/>
        <v>40.300032438683843</v>
      </c>
      <c r="M1668" s="23">
        <f t="shared" si="408"/>
        <v>558375.4032180116</v>
      </c>
      <c r="N1668" s="24">
        <f t="shared" si="399"/>
        <v>10.141534208707673</v>
      </c>
      <c r="O1668" s="23">
        <f t="shared" si="400"/>
        <v>5059.1777714204427</v>
      </c>
      <c r="P1668" s="42">
        <f t="shared" si="410"/>
        <v>13.323667656863936</v>
      </c>
      <c r="Q1668" s="25"/>
      <c r="R1668" s="41">
        <f t="shared" si="411"/>
        <v>14.592703772466319</v>
      </c>
      <c r="S1668" s="41"/>
      <c r="T1668" s="40">
        <f t="shared" si="412"/>
        <v>7.2577640954996581E-2</v>
      </c>
      <c r="U1668" s="15">
        <f t="shared" si="401"/>
        <v>0.99289340879634969</v>
      </c>
      <c r="V1668" s="15">
        <f t="shared" si="409"/>
        <v>45.267699831066764</v>
      </c>
      <c r="W1668" s="13">
        <f t="shared" si="402"/>
        <v>0.14270204314620294</v>
      </c>
      <c r="X1668" s="13">
        <f t="shared" si="403"/>
        <v>8.8387323571454957E-3</v>
      </c>
      <c r="Y1668" s="13">
        <f t="shared" si="404"/>
        <v>0.13386331078905744</v>
      </c>
      <c r="AB1668" s="39"/>
      <c r="AC1668" s="39"/>
    </row>
    <row r="1669" spans="1:29">
      <c r="A1669" s="60">
        <v>2009.04</v>
      </c>
      <c r="B1669" s="61">
        <f t="shared" si="405"/>
        <v>2009</v>
      </c>
      <c r="C1669" s="61">
        <v>4</v>
      </c>
      <c r="D1669" s="59">
        <f t="shared" si="406"/>
        <v>39904</v>
      </c>
      <c r="E1669" s="26">
        <v>848.15</v>
      </c>
      <c r="F1669" s="24">
        <f>F1668*2/3+F1671/3</f>
        <v>26.703333333333333</v>
      </c>
      <c r="G1669" s="26">
        <f>G1668*2/3+G1671/3</f>
        <v>7.0766666666666662</v>
      </c>
      <c r="H1669" s="26">
        <v>213.24</v>
      </c>
      <c r="I1669" s="24">
        <f t="shared" si="407"/>
        <v>2009.291666666541</v>
      </c>
      <c r="J1669" s="15">
        <v>2.93</v>
      </c>
      <c r="K1669" s="24">
        <f t="shared" si="397"/>
        <v>1250.7468064153068</v>
      </c>
      <c r="L1669" s="24">
        <f t="shared" si="398"/>
        <v>39.378776027011824</v>
      </c>
      <c r="M1669" s="23">
        <f t="shared" si="408"/>
        <v>625581.13290911529</v>
      </c>
      <c r="N1669" s="24">
        <f t="shared" si="399"/>
        <v>10.435793472144065</v>
      </c>
      <c r="O1669" s="23">
        <f t="shared" si="400"/>
        <v>5219.6299599758368</v>
      </c>
      <c r="P1669" s="42">
        <f t="shared" si="410"/>
        <v>14.981866453039256</v>
      </c>
      <c r="Q1669" s="25"/>
      <c r="R1669" s="41">
        <f t="shared" si="411"/>
        <v>16.441219972398432</v>
      </c>
      <c r="S1669" s="41"/>
      <c r="T1669" s="40">
        <f t="shared" si="412"/>
        <v>6.2683163948465348E-2</v>
      </c>
      <c r="U1669" s="15">
        <f t="shared" si="401"/>
        <v>0.9720157544991832</v>
      </c>
      <c r="V1669" s="15">
        <f t="shared" si="409"/>
        <v>44.834078422500028</v>
      </c>
      <c r="W1669" s="13">
        <f t="shared" si="402"/>
        <v>0.13332895853557458</v>
      </c>
      <c r="X1669" s="13">
        <f t="shared" si="403"/>
        <v>9.8455428084029961E-3</v>
      </c>
      <c r="Y1669" s="13">
        <f t="shared" si="404"/>
        <v>0.12348341572717159</v>
      </c>
      <c r="AB1669" s="39"/>
      <c r="AC1669" s="39"/>
    </row>
    <row r="1670" spans="1:29">
      <c r="A1670" s="60">
        <v>2009.05</v>
      </c>
      <c r="B1670" s="61">
        <f t="shared" si="405"/>
        <v>2009</v>
      </c>
      <c r="C1670" s="61">
        <v>5</v>
      </c>
      <c r="D1670" s="59">
        <f t="shared" si="406"/>
        <v>39934</v>
      </c>
      <c r="E1670" s="26">
        <v>902.41</v>
      </c>
      <c r="F1670" s="24">
        <f>F1668/3+F1671*2/3</f>
        <v>26.146666666666668</v>
      </c>
      <c r="G1670" s="26">
        <f>G1668/3+G1671*2/3</f>
        <v>7.293333333333333</v>
      </c>
      <c r="H1670" s="26">
        <v>213.85599999999999</v>
      </c>
      <c r="I1670" s="24">
        <f t="shared" si="407"/>
        <v>2009.3749999998743</v>
      </c>
      <c r="J1670" s="15">
        <v>3.29</v>
      </c>
      <c r="K1670" s="24">
        <f t="shared" si="397"/>
        <v>1326.9295628834357</v>
      </c>
      <c r="L1670" s="24">
        <f t="shared" si="398"/>
        <v>38.446809067783938</v>
      </c>
      <c r="M1670" s="23">
        <f t="shared" si="408"/>
        <v>665287.64641703619</v>
      </c>
      <c r="N1670" s="24">
        <f t="shared" si="399"/>
        <v>10.724326649708216</v>
      </c>
      <c r="O1670" s="23">
        <f t="shared" si="400"/>
        <v>5376.8958321253649</v>
      </c>
      <c r="P1670" s="42">
        <f t="shared" si="410"/>
        <v>15.996355755263162</v>
      </c>
      <c r="Q1670" s="25"/>
      <c r="R1670" s="41">
        <f t="shared" si="411"/>
        <v>17.585230774696495</v>
      </c>
      <c r="S1670" s="41"/>
      <c r="T1670" s="40">
        <f t="shared" si="412"/>
        <v>5.5145826881175086E-2</v>
      </c>
      <c r="U1670" s="15">
        <f t="shared" si="401"/>
        <v>0.96712671402633488</v>
      </c>
      <c r="V1670" s="15">
        <f t="shared" si="409"/>
        <v>43.453902503117028</v>
      </c>
      <c r="W1670" s="13">
        <f t="shared" si="402"/>
        <v>0.12440077540897709</v>
      </c>
      <c r="X1670" s="13">
        <f t="shared" si="403"/>
        <v>1.4158755547390545E-2</v>
      </c>
      <c r="Y1670" s="13">
        <f t="shared" si="404"/>
        <v>0.11024201986158655</v>
      </c>
      <c r="AB1670" s="39"/>
      <c r="AC1670" s="39"/>
    </row>
    <row r="1671" spans="1:29">
      <c r="A1671" s="60">
        <v>2009.06</v>
      </c>
      <c r="B1671" s="61">
        <f t="shared" si="405"/>
        <v>2009</v>
      </c>
      <c r="C1671" s="61">
        <v>6</v>
      </c>
      <c r="D1671" s="59">
        <f t="shared" si="406"/>
        <v>39965</v>
      </c>
      <c r="E1671" s="26">
        <v>926.12</v>
      </c>
      <c r="F1671" s="24">
        <v>25.59</v>
      </c>
      <c r="G1671" s="26">
        <v>7.51</v>
      </c>
      <c r="H1671" s="26">
        <v>215.69300000000001</v>
      </c>
      <c r="I1671" s="24">
        <f t="shared" si="407"/>
        <v>2009.4583333332075</v>
      </c>
      <c r="J1671" s="15">
        <v>3.72</v>
      </c>
      <c r="K1671" s="24">
        <f t="shared" si="397"/>
        <v>1350.1953943799751</v>
      </c>
      <c r="L1671" s="24">
        <f t="shared" si="398"/>
        <v>37.307800438586327</v>
      </c>
      <c r="M1671" s="23">
        <f t="shared" si="408"/>
        <v>678511.28616249282</v>
      </c>
      <c r="N1671" s="24">
        <f t="shared" si="399"/>
        <v>10.948869921601537</v>
      </c>
      <c r="O1671" s="23">
        <f t="shared" si="400"/>
        <v>5502.1160962729691</v>
      </c>
      <c r="P1671" s="42">
        <f t="shared" si="410"/>
        <v>16.384182816215347</v>
      </c>
      <c r="Q1671" s="25"/>
      <c r="R1671" s="41">
        <f t="shared" si="411"/>
        <v>18.040717081299718</v>
      </c>
      <c r="S1671" s="41"/>
      <c r="T1671" s="40">
        <f t="shared" si="412"/>
        <v>5.0243597361463194E-2</v>
      </c>
      <c r="U1671" s="15">
        <f t="shared" si="401"/>
        <v>1.0164518630076158</v>
      </c>
      <c r="V1671" s="15">
        <f t="shared" si="409"/>
        <v>41.667510513244387</v>
      </c>
      <c r="W1671" s="13">
        <f t="shared" si="402"/>
        <v>0.12373531710759567</v>
      </c>
      <c r="X1671" s="13">
        <f t="shared" si="403"/>
        <v>2.1664392570096558E-2</v>
      </c>
      <c r="Y1671" s="13">
        <f t="shared" si="404"/>
        <v>0.10207092453749911</v>
      </c>
      <c r="AB1671" s="39"/>
      <c r="AC1671" s="39"/>
    </row>
    <row r="1672" spans="1:29">
      <c r="A1672" s="60">
        <v>2009.07</v>
      </c>
      <c r="B1672" s="61">
        <f t="shared" si="405"/>
        <v>2009</v>
      </c>
      <c r="C1672" s="61">
        <v>7</v>
      </c>
      <c r="D1672" s="59">
        <f t="shared" si="406"/>
        <v>39995</v>
      </c>
      <c r="E1672" s="26">
        <v>935.82</v>
      </c>
      <c r="F1672" s="24">
        <f>F1671*2/3+F1674/3</f>
        <v>25.026666666666664</v>
      </c>
      <c r="G1672" s="26">
        <f>G1671*2/3+G1674/3</f>
        <v>9.1866666666666674</v>
      </c>
      <c r="H1672" s="26">
        <v>215.351</v>
      </c>
      <c r="I1672" s="24">
        <f t="shared" si="407"/>
        <v>2009.5416666665408</v>
      </c>
      <c r="J1672" s="15">
        <v>3.56</v>
      </c>
      <c r="K1672" s="24">
        <f t="shared" si="397"/>
        <v>1366.5037877697343</v>
      </c>
      <c r="L1672" s="24">
        <f t="shared" si="398"/>
        <v>36.544458117213289</v>
      </c>
      <c r="M1672" s="23">
        <f t="shared" si="408"/>
        <v>688237.0991586888</v>
      </c>
      <c r="N1672" s="24">
        <f t="shared" si="399"/>
        <v>13.414561344038338</v>
      </c>
      <c r="O1672" s="23">
        <f t="shared" si="400"/>
        <v>6756.2189498028329</v>
      </c>
      <c r="P1672" s="42">
        <f t="shared" si="410"/>
        <v>16.694620816995624</v>
      </c>
      <c r="Q1672" s="25"/>
      <c r="R1672" s="41">
        <f t="shared" si="411"/>
        <v>18.410569541960591</v>
      </c>
      <c r="S1672" s="41"/>
      <c r="T1672" s="40">
        <f t="shared" si="412"/>
        <v>5.0237564816960831E-2</v>
      </c>
      <c r="U1672" s="15">
        <f t="shared" si="401"/>
        <v>1.0004667153457725</v>
      </c>
      <c r="V1672" s="15">
        <f t="shared" si="409"/>
        <v>42.420279728848818</v>
      </c>
      <c r="W1672" s="13">
        <f t="shared" si="402"/>
        <v>0.12617285794027766</v>
      </c>
      <c r="X1672" s="13">
        <f t="shared" si="403"/>
        <v>2.3778419341503154E-2</v>
      </c>
      <c r="Y1672" s="13">
        <f t="shared" si="404"/>
        <v>0.10239443859877451</v>
      </c>
      <c r="AB1672" s="39"/>
      <c r="AC1672" s="39"/>
    </row>
    <row r="1673" spans="1:29">
      <c r="A1673" s="60">
        <v>2009.08</v>
      </c>
      <c r="B1673" s="61">
        <f t="shared" si="405"/>
        <v>2009</v>
      </c>
      <c r="C1673" s="61">
        <v>8</v>
      </c>
      <c r="D1673" s="59">
        <f t="shared" si="406"/>
        <v>40026</v>
      </c>
      <c r="E1673" s="26">
        <v>1009.73</v>
      </c>
      <c r="F1673" s="24">
        <f>F1671/3+F1674*2/3</f>
        <v>24.463333333333331</v>
      </c>
      <c r="G1673" s="26">
        <f>G1671/3+G1674*2/3</f>
        <v>10.863333333333333</v>
      </c>
      <c r="H1673" s="26">
        <v>215.834</v>
      </c>
      <c r="I1673" s="24">
        <f t="shared" si="407"/>
        <v>2009.624999999874</v>
      </c>
      <c r="J1673" s="15">
        <v>3.59</v>
      </c>
      <c r="K1673" s="24">
        <f t="shared" si="397"/>
        <v>1471.1291816859255</v>
      </c>
      <c r="L1673" s="24">
        <f t="shared" si="398"/>
        <v>35.641927592501645</v>
      </c>
      <c r="M1673" s="23">
        <f t="shared" si="408"/>
        <v>742427.40072087024</v>
      </c>
      <c r="N1673" s="24">
        <f t="shared" si="399"/>
        <v>15.827366401957061</v>
      </c>
      <c r="O1673" s="23">
        <f t="shared" si="400"/>
        <v>7987.5177818140037</v>
      </c>
      <c r="P1673" s="42">
        <f t="shared" si="410"/>
        <v>18.094069801576087</v>
      </c>
      <c r="Q1673" s="25"/>
      <c r="R1673" s="41">
        <f t="shared" si="411"/>
        <v>19.97924978137738</v>
      </c>
      <c r="S1673" s="41"/>
      <c r="T1673" s="40">
        <f t="shared" si="412"/>
        <v>4.5288721336082263E-2</v>
      </c>
      <c r="U1673" s="15">
        <f t="shared" si="401"/>
        <v>1.0189667410869547</v>
      </c>
      <c r="V1673" s="15">
        <f t="shared" si="409"/>
        <v>42.345104205505407</v>
      </c>
      <c r="W1673" s="13">
        <f t="shared" si="402"/>
        <v>0.1141228756118684</v>
      </c>
      <c r="X1673" s="13">
        <f t="shared" si="403"/>
        <v>2.4104218349018547E-2</v>
      </c>
      <c r="Y1673" s="13">
        <f t="shared" si="404"/>
        <v>9.0018657262849855E-2</v>
      </c>
      <c r="AB1673" s="39"/>
      <c r="AC1673" s="39"/>
    </row>
    <row r="1674" spans="1:29">
      <c r="A1674" s="60">
        <v>2009.09</v>
      </c>
      <c r="B1674" s="61">
        <f t="shared" si="405"/>
        <v>2009</v>
      </c>
      <c r="C1674" s="61">
        <v>9</v>
      </c>
      <c r="D1674" s="59">
        <f t="shared" si="406"/>
        <v>40057</v>
      </c>
      <c r="E1674" s="26">
        <v>1044.55</v>
      </c>
      <c r="F1674" s="24">
        <v>23.9</v>
      </c>
      <c r="G1674" s="26">
        <v>12.54</v>
      </c>
      <c r="H1674" s="26">
        <v>215.96899999999999</v>
      </c>
      <c r="I1674" s="24">
        <f t="shared" si="407"/>
        <v>2009.7083333332073</v>
      </c>
      <c r="J1674" s="15">
        <v>3.4</v>
      </c>
      <c r="K1674" s="24">
        <f t="shared" ref="K1674:K1737" si="413">E1674*$H$1851/H1674</f>
        <v>1520.9089869379404</v>
      </c>
      <c r="L1674" s="24">
        <f t="shared" ref="L1674:L1737" si="414">F1674*$H$1851/H1674</f>
        <v>34.799411026582519</v>
      </c>
      <c r="M1674" s="23">
        <f t="shared" si="408"/>
        <v>769013.02959116874</v>
      </c>
      <c r="N1674" s="24">
        <f t="shared" ref="N1674:N1737" si="415">G1674*$H$1851/H1674</f>
        <v>18.25877047168807</v>
      </c>
      <c r="O1674" s="23">
        <f t="shared" ref="O1674:O1737" si="416">N1674*(M1674/K1674)</f>
        <v>9232.1319142915672</v>
      </c>
      <c r="P1674" s="42">
        <f t="shared" si="410"/>
        <v>18.831902264840089</v>
      </c>
      <c r="Q1674" s="25"/>
      <c r="R1674" s="41">
        <f t="shared" si="411"/>
        <v>20.81718057648996</v>
      </c>
      <c r="S1674" s="41"/>
      <c r="T1674" s="40">
        <f t="shared" si="412"/>
        <v>4.4597619535909995E-2</v>
      </c>
      <c r="U1674" s="15">
        <f t="shared" ref="U1674:U1737" si="417">((J1674/J1675+J1674/1200+((1+J1675/1200)^(-119))*(1-J1674/J1675)))</f>
        <v>1.0036745227795021</v>
      </c>
      <c r="V1674" s="15">
        <f t="shared" si="409"/>
        <v>43.121281304336676</v>
      </c>
      <c r="W1674" s="13">
        <f t="shared" ref="W1674:W1686" si="418">(($M1794/$M1674)^(1/10)-1)</f>
        <v>0.11350254571629614</v>
      </c>
      <c r="X1674" s="13">
        <f t="shared" ref="X1674:X1731" si="419">(($V1794/$V1674)^(1/10)-1)</f>
        <v>2.1650823143270381E-2</v>
      </c>
      <c r="Y1674" s="13">
        <f t="shared" ref="Y1674:Y1731" si="420">W1674-X1674</f>
        <v>9.1851722573025762E-2</v>
      </c>
      <c r="AB1674" s="39"/>
      <c r="AC1674" s="39"/>
    </row>
    <row r="1675" spans="1:29">
      <c r="A1675" s="60">
        <v>2009.1</v>
      </c>
      <c r="B1675" s="61">
        <f t="shared" ref="B1675:B1738" si="421">VALUE(LEFT(A1675, 4))</f>
        <v>2009</v>
      </c>
      <c r="C1675" s="61">
        <v>10</v>
      </c>
      <c r="D1675" s="59">
        <f t="shared" ref="D1675:D1738" si="422">DATE(B1675, VALUE(C1675), 1)</f>
        <v>40087</v>
      </c>
      <c r="E1675" s="26">
        <v>1067.6600000000001</v>
      </c>
      <c r="F1675" s="24">
        <f>F1674*2/3+F1677/3</f>
        <v>23.403333333333332</v>
      </c>
      <c r="G1675" s="26">
        <f>G1674*2/3+G1677/3</f>
        <v>25.349999999999998</v>
      </c>
      <c r="H1675" s="26">
        <v>216.17699999999999</v>
      </c>
      <c r="I1675" s="24">
        <f t="shared" ref="I1675:I1738" si="423">I1674+1/12</f>
        <v>2009.7916666665406</v>
      </c>
      <c r="J1675" s="15">
        <v>3.39</v>
      </c>
      <c r="K1675" s="24">
        <f t="shared" si="413"/>
        <v>1553.0623683370575</v>
      </c>
      <c r="L1675" s="24">
        <f t="shared" si="414"/>
        <v>34.043456056842317</v>
      </c>
      <c r="M1675" s="23">
        <f t="shared" ref="M1675:M1738" si="424">M1674*((K1675+(L1675/12))/K1674)</f>
        <v>786705.09701867355</v>
      </c>
      <c r="N1675" s="24">
        <f t="shared" si="415"/>
        <v>36.875157856756275</v>
      </c>
      <c r="O1675" s="23">
        <f t="shared" si="416"/>
        <v>18679.143369071964</v>
      </c>
      <c r="P1675" s="42">
        <f t="shared" si="410"/>
        <v>19.358008443486849</v>
      </c>
      <c r="Q1675" s="25"/>
      <c r="R1675" s="41">
        <f t="shared" si="411"/>
        <v>21.420018718305077</v>
      </c>
      <c r="S1675" s="41"/>
      <c r="T1675" s="40">
        <f t="shared" si="412"/>
        <v>4.317009778018651E-2</v>
      </c>
      <c r="U1675" s="15">
        <f t="shared" si="417"/>
        <v>1.0019842066094584</v>
      </c>
      <c r="V1675" s="15">
        <f t="shared" ref="V1675:V1738" si="425">V1674*U1674*H1674/H1675</f>
        <v>43.238088780194055</v>
      </c>
      <c r="W1675" s="13">
        <f t="shared" si="418"/>
        <v>0.11073097359151785</v>
      </c>
      <c r="X1675" s="13">
        <f t="shared" si="419"/>
        <v>2.1192844126104893E-2</v>
      </c>
      <c r="Y1675" s="13">
        <f t="shared" si="420"/>
        <v>8.9538129465412952E-2</v>
      </c>
      <c r="AB1675" s="39"/>
      <c r="AC1675" s="39"/>
    </row>
    <row r="1676" spans="1:29">
      <c r="A1676" s="60">
        <v>2009.11</v>
      </c>
      <c r="B1676" s="61">
        <f t="shared" si="421"/>
        <v>2009</v>
      </c>
      <c r="C1676" s="61">
        <v>11</v>
      </c>
      <c r="D1676" s="59">
        <f t="shared" si="422"/>
        <v>40118</v>
      </c>
      <c r="E1676" s="26">
        <v>1088.07</v>
      </c>
      <c r="F1676" s="24">
        <f>F1674/3+F1677*2/3</f>
        <v>22.906666666666666</v>
      </c>
      <c r="G1676" s="26">
        <f>G1674/3+G1677*2/3</f>
        <v>38.159999999999997</v>
      </c>
      <c r="H1676" s="26">
        <v>216.33</v>
      </c>
      <c r="I1676" s="24">
        <f t="shared" si="423"/>
        <v>2009.8749999998738</v>
      </c>
      <c r="J1676" s="15">
        <v>3.4</v>
      </c>
      <c r="K1676" s="24">
        <f t="shared" si="413"/>
        <v>1581.6321924837055</v>
      </c>
      <c r="L1676" s="24">
        <f t="shared" si="414"/>
        <v>33.297417833864927</v>
      </c>
      <c r="M1676" s="23">
        <f t="shared" si="424"/>
        <v>802582.73602432455</v>
      </c>
      <c r="N1676" s="24">
        <f t="shared" si="415"/>
        <v>55.469854389127725</v>
      </c>
      <c r="O1676" s="23">
        <f t="shared" si="416"/>
        <v>28147.598230525819</v>
      </c>
      <c r="P1676" s="42">
        <f t="shared" si="410"/>
        <v>19.812761079966066</v>
      </c>
      <c r="Q1676" s="25"/>
      <c r="R1676" s="41">
        <f t="shared" si="411"/>
        <v>21.938367056892965</v>
      </c>
      <c r="S1676" s="41"/>
      <c r="T1676" s="40">
        <f t="shared" si="412"/>
        <v>4.1896014709401831E-2</v>
      </c>
      <c r="U1676" s="15">
        <f t="shared" si="417"/>
        <v>0.98700030830100394</v>
      </c>
      <c r="V1676" s="15">
        <f t="shared" si="425"/>
        <v>43.29324114446721</v>
      </c>
      <c r="W1676" s="13">
        <f t="shared" si="418"/>
        <v>0.11339393605862669</v>
      </c>
      <c r="X1676" s="13">
        <f t="shared" si="419"/>
        <v>2.0333961691598956E-2</v>
      </c>
      <c r="Y1676" s="13">
        <f t="shared" si="420"/>
        <v>9.3059974367027731E-2</v>
      </c>
      <c r="AB1676" s="39"/>
      <c r="AC1676" s="39"/>
    </row>
    <row r="1677" spans="1:29">
      <c r="A1677" s="60">
        <v>2009.12</v>
      </c>
      <c r="B1677" s="61">
        <f t="shared" si="421"/>
        <v>2009</v>
      </c>
      <c r="C1677" s="61">
        <v>12</v>
      </c>
      <c r="D1677" s="59">
        <f t="shared" si="422"/>
        <v>40148</v>
      </c>
      <c r="E1677" s="26">
        <v>1110.3800000000001</v>
      </c>
      <c r="F1677" s="24">
        <v>22.41</v>
      </c>
      <c r="G1677" s="26">
        <v>50.97</v>
      </c>
      <c r="H1677" s="26">
        <v>215.94900000000001</v>
      </c>
      <c r="I1677" s="24">
        <f t="shared" si="423"/>
        <v>2009.9583333332071</v>
      </c>
      <c r="J1677" s="15">
        <v>3.59</v>
      </c>
      <c r="K1677" s="24">
        <f t="shared" si="413"/>
        <v>1616.9099870802831</v>
      </c>
      <c r="L1677" s="24">
        <f t="shared" si="414"/>
        <v>32.632929997360492</v>
      </c>
      <c r="M1677" s="23">
        <f t="shared" si="424"/>
        <v>821864.02104113414</v>
      </c>
      <c r="N1677" s="24">
        <f t="shared" si="415"/>
        <v>74.22134948529515</v>
      </c>
      <c r="O1677" s="23">
        <f t="shared" si="416"/>
        <v>37726.192071603058</v>
      </c>
      <c r="P1677" s="42">
        <f t="shared" si="410"/>
        <v>20.322376500216542</v>
      </c>
      <c r="Q1677" s="25"/>
      <c r="R1677" s="41">
        <f t="shared" si="411"/>
        <v>22.511278992034374</v>
      </c>
      <c r="S1677" s="41"/>
      <c r="T1677" s="40">
        <f t="shared" si="412"/>
        <v>3.8549596504991013E-2</v>
      </c>
      <c r="U1677" s="15">
        <f t="shared" si="417"/>
        <v>0.99140152775318757</v>
      </c>
      <c r="V1677" s="15">
        <f t="shared" si="425"/>
        <v>42.805831909740633</v>
      </c>
      <c r="W1677" s="13">
        <f t="shared" si="418"/>
        <v>0.11356901199859681</v>
      </c>
      <c r="X1677" s="13">
        <f t="shared" si="419"/>
        <v>2.1274266242021111E-2</v>
      </c>
      <c r="Y1677" s="13">
        <f t="shared" si="420"/>
        <v>9.2294745756575702E-2</v>
      </c>
      <c r="AB1677" s="39"/>
      <c r="AC1677" s="39"/>
    </row>
    <row r="1678" spans="1:29">
      <c r="A1678" s="60">
        <v>2010.01</v>
      </c>
      <c r="B1678" s="61">
        <f t="shared" si="421"/>
        <v>2010</v>
      </c>
      <c r="C1678" s="61">
        <v>1</v>
      </c>
      <c r="D1678" s="59">
        <f t="shared" si="422"/>
        <v>40179</v>
      </c>
      <c r="E1678" s="26">
        <v>1123.58</v>
      </c>
      <c r="F1678" s="24">
        <f>F1677*2/3+F1680/3</f>
        <v>22.24</v>
      </c>
      <c r="G1678" s="26">
        <f>G1677*2/3+G1680/3</f>
        <v>54.289999999999992</v>
      </c>
      <c r="H1678" s="26">
        <v>216.68700000000001</v>
      </c>
      <c r="I1678" s="24">
        <f t="shared" si="423"/>
        <v>2010.0416666665403</v>
      </c>
      <c r="J1678" s="15">
        <v>3.73</v>
      </c>
      <c r="K1678" s="24">
        <f t="shared" si="413"/>
        <v>1630.5591327583102</v>
      </c>
      <c r="L1678" s="24">
        <f t="shared" si="414"/>
        <v>32.275080646277807</v>
      </c>
      <c r="M1678" s="23">
        <f t="shared" si="424"/>
        <v>830168.88597154513</v>
      </c>
      <c r="N1678" s="24">
        <f t="shared" si="415"/>
        <v>78.786606487698847</v>
      </c>
      <c r="O1678" s="23">
        <f t="shared" si="416"/>
        <v>40112.736805029628</v>
      </c>
      <c r="P1678" s="42">
        <f t="shared" si="410"/>
        <v>20.527859801454415</v>
      </c>
      <c r="Q1678" s="25"/>
      <c r="R1678" s="41">
        <f t="shared" si="411"/>
        <v>22.741430277197459</v>
      </c>
      <c r="S1678" s="41"/>
      <c r="T1678" s="40">
        <f t="shared" si="412"/>
        <v>3.6702678750251273E-2</v>
      </c>
      <c r="U1678" s="15">
        <f t="shared" si="417"/>
        <v>1.0064260099968045</v>
      </c>
      <c r="V1678" s="15">
        <f t="shared" si="425"/>
        <v>42.293231152403486</v>
      </c>
      <c r="W1678" s="13">
        <f t="shared" si="418"/>
        <v>0.1156869295242009</v>
      </c>
      <c r="X1678" s="13">
        <f t="shared" si="419"/>
        <v>2.3192198999803626E-2</v>
      </c>
      <c r="Y1678" s="13">
        <f t="shared" si="420"/>
        <v>9.2494730524397273E-2</v>
      </c>
      <c r="AB1678" s="39"/>
      <c r="AC1678" s="39"/>
    </row>
    <row r="1679" spans="1:29">
      <c r="A1679" s="60">
        <v>2010.02</v>
      </c>
      <c r="B1679" s="61">
        <f t="shared" si="421"/>
        <v>2010</v>
      </c>
      <c r="C1679" s="61">
        <v>2</v>
      </c>
      <c r="D1679" s="59">
        <f t="shared" si="422"/>
        <v>40210</v>
      </c>
      <c r="E1679" s="26">
        <v>1089.1600000000001</v>
      </c>
      <c r="F1679" s="24">
        <f>F1677/3+F1680*2/3</f>
        <v>22.07</v>
      </c>
      <c r="G1679" s="26">
        <f>G1677/3+G1680*2/3</f>
        <v>57.61</v>
      </c>
      <c r="H1679" s="26">
        <v>216.74100000000001</v>
      </c>
      <c r="I1679" s="24">
        <f t="shared" si="423"/>
        <v>2010.1249999998736</v>
      </c>
      <c r="J1679" s="15">
        <v>3.69</v>
      </c>
      <c r="K1679" s="24">
        <f t="shared" si="413"/>
        <v>1580.2144199759161</v>
      </c>
      <c r="L1679" s="24">
        <f t="shared" si="414"/>
        <v>32.020393926391407</v>
      </c>
      <c r="M1679" s="23">
        <f t="shared" si="424"/>
        <v>805895.3599355343</v>
      </c>
      <c r="N1679" s="24">
        <f t="shared" si="415"/>
        <v>83.583819397345209</v>
      </c>
      <c r="O1679" s="23">
        <f t="shared" si="416"/>
        <v>42627.007681044219</v>
      </c>
      <c r="P1679" s="42">
        <f t="shared" si="410"/>
        <v>19.92053930660045</v>
      </c>
      <c r="Q1679" s="25"/>
      <c r="R1679" s="41">
        <f t="shared" si="411"/>
        <v>22.070377804640177</v>
      </c>
      <c r="S1679" s="41"/>
      <c r="T1679" s="40">
        <f t="shared" si="412"/>
        <v>3.8007944073646049E-2</v>
      </c>
      <c r="U1679" s="15">
        <f t="shared" si="417"/>
        <v>0.99976353173900601</v>
      </c>
      <c r="V1679" s="15">
        <f t="shared" si="425"/>
        <v>42.554403007216735</v>
      </c>
      <c r="W1679" s="13">
        <f t="shared" si="418"/>
        <v>0.11883422247401376</v>
      </c>
      <c r="X1679" s="13">
        <f t="shared" si="419"/>
        <v>2.4851064787257959E-2</v>
      </c>
      <c r="Y1679" s="13">
        <f t="shared" si="420"/>
        <v>9.3983157686755803E-2</v>
      </c>
      <c r="AB1679" s="39"/>
      <c r="AC1679" s="39"/>
    </row>
    <row r="1680" spans="1:29">
      <c r="A1680" s="60">
        <v>2010.03</v>
      </c>
      <c r="B1680" s="61">
        <f t="shared" si="421"/>
        <v>2010</v>
      </c>
      <c r="C1680" s="61">
        <v>3</v>
      </c>
      <c r="D1680" s="59">
        <f t="shared" si="422"/>
        <v>40238</v>
      </c>
      <c r="E1680" s="26">
        <v>1152.05</v>
      </c>
      <c r="F1680" s="24">
        <v>21.9</v>
      </c>
      <c r="G1680" s="26">
        <v>60.93</v>
      </c>
      <c r="H1680" s="26">
        <v>217.631</v>
      </c>
      <c r="I1680" s="24">
        <f t="shared" si="423"/>
        <v>2010.2083333332068</v>
      </c>
      <c r="J1680" s="15">
        <v>3.73</v>
      </c>
      <c r="K1680" s="24">
        <f t="shared" si="413"/>
        <v>1664.6233441007946</v>
      </c>
      <c r="L1680" s="24">
        <f t="shared" si="414"/>
        <v>31.643809935165486</v>
      </c>
      <c r="M1680" s="23">
        <f t="shared" si="424"/>
        <v>850288.00228988344</v>
      </c>
      <c r="N1680" s="24">
        <f t="shared" si="415"/>
        <v>88.03914791550838</v>
      </c>
      <c r="O1680" s="23">
        <f t="shared" si="416"/>
        <v>44970.312034653536</v>
      </c>
      <c r="P1680" s="42">
        <f t="shared" si="410"/>
        <v>21.004601209715368</v>
      </c>
      <c r="Q1680" s="25"/>
      <c r="R1680" s="41">
        <f t="shared" si="411"/>
        <v>23.269199472972986</v>
      </c>
      <c r="S1680" s="41"/>
      <c r="T1680" s="40">
        <f t="shared" si="412"/>
        <v>3.4595708150527073E-2</v>
      </c>
      <c r="U1680" s="15">
        <f t="shared" si="417"/>
        <v>0.9932295149287379</v>
      </c>
      <c r="V1680" s="15">
        <f t="shared" si="425"/>
        <v>42.370355548114091</v>
      </c>
      <c r="W1680" s="13">
        <f t="shared" si="418"/>
        <v>8.9995831852773156E-2</v>
      </c>
      <c r="X1680" s="13">
        <f t="shared" si="419"/>
        <v>3.1617360277725215E-2</v>
      </c>
      <c r="Y1680" s="13">
        <f t="shared" si="420"/>
        <v>5.8378471575047941E-2</v>
      </c>
      <c r="AB1680" s="39"/>
      <c r="AC1680" s="39"/>
    </row>
    <row r="1681" spans="1:29">
      <c r="A1681" s="60">
        <v>2010.04</v>
      </c>
      <c r="B1681" s="61">
        <f t="shared" si="421"/>
        <v>2010</v>
      </c>
      <c r="C1681" s="61">
        <v>4</v>
      </c>
      <c r="D1681" s="59">
        <f t="shared" si="422"/>
        <v>40269</v>
      </c>
      <c r="E1681" s="26">
        <v>1197.32</v>
      </c>
      <c r="F1681" s="24">
        <f>F1680*2/3+F1683/3</f>
        <v>21.946666666666665</v>
      </c>
      <c r="G1681" s="26">
        <f>G1680*2/3+G1683/3</f>
        <v>62.986666666666665</v>
      </c>
      <c r="H1681" s="26">
        <v>218.00899999999999</v>
      </c>
      <c r="I1681" s="24">
        <f t="shared" si="423"/>
        <v>2010.2916666665401</v>
      </c>
      <c r="J1681" s="15">
        <v>3.85</v>
      </c>
      <c r="K1681" s="24">
        <f t="shared" si="413"/>
        <v>1727.0353389080271</v>
      </c>
      <c r="L1681" s="24">
        <f t="shared" si="414"/>
        <v>31.656256393084693</v>
      </c>
      <c r="M1681" s="23">
        <f t="shared" si="424"/>
        <v>883515.48795320489</v>
      </c>
      <c r="N1681" s="24">
        <f t="shared" si="415"/>
        <v>90.853071203482443</v>
      </c>
      <c r="O1681" s="23">
        <f t="shared" si="416"/>
        <v>46478.548370148215</v>
      </c>
      <c r="P1681" s="42">
        <f t="shared" si="410"/>
        <v>21.804845599625164</v>
      </c>
      <c r="Q1681" s="25"/>
      <c r="R1681" s="41">
        <f t="shared" si="411"/>
        <v>24.150482266532858</v>
      </c>
      <c r="S1681" s="41"/>
      <c r="T1681" s="40">
        <f t="shared" si="412"/>
        <v>3.176640457611752E-2</v>
      </c>
      <c r="U1681" s="15">
        <f t="shared" si="417"/>
        <v>1.039328421597483</v>
      </c>
      <c r="V1681" s="15">
        <f t="shared" si="425"/>
        <v>42.010520249699262</v>
      </c>
      <c r="W1681" s="13">
        <f t="shared" si="418"/>
        <v>9.1157985758824278E-2</v>
      </c>
      <c r="X1681" s="13">
        <f t="shared" si="419"/>
        <v>3.5327636286682118E-2</v>
      </c>
      <c r="Y1681" s="13">
        <f t="shared" si="420"/>
        <v>5.583034947214216E-2</v>
      </c>
      <c r="AB1681" s="39"/>
      <c r="AC1681" s="39"/>
    </row>
    <row r="1682" spans="1:29">
      <c r="A1682" s="60">
        <v>2010.05</v>
      </c>
      <c r="B1682" s="61">
        <f t="shared" si="421"/>
        <v>2010</v>
      </c>
      <c r="C1682" s="61">
        <v>5</v>
      </c>
      <c r="D1682" s="59">
        <f t="shared" si="422"/>
        <v>40299</v>
      </c>
      <c r="E1682" s="26">
        <v>1125.06</v>
      </c>
      <c r="F1682" s="24">
        <f>F1680/3+F1683*2/3</f>
        <v>21.993333333333332</v>
      </c>
      <c r="G1682" s="26">
        <f>G1680/3+G1683*2/3</f>
        <v>65.043333333333322</v>
      </c>
      <c r="H1682" s="26">
        <v>218.178</v>
      </c>
      <c r="I1682" s="24">
        <f t="shared" si="423"/>
        <v>2010.3749999998734</v>
      </c>
      <c r="J1682" s="15">
        <v>3.42</v>
      </c>
      <c r="K1682" s="24">
        <f t="shared" si="413"/>
        <v>1621.5492286115007</v>
      </c>
      <c r="L1682" s="24">
        <f t="shared" si="414"/>
        <v>31.698996232434069</v>
      </c>
      <c r="M1682" s="23">
        <f t="shared" si="424"/>
        <v>830902.35916914302</v>
      </c>
      <c r="N1682" s="24">
        <f t="shared" si="415"/>
        <v>93.746970821989379</v>
      </c>
      <c r="O1682" s="23">
        <f t="shared" si="416"/>
        <v>48037.135010480881</v>
      </c>
      <c r="P1682" s="42">
        <f t="shared" si="410"/>
        <v>20.480068638423411</v>
      </c>
      <c r="Q1682" s="25"/>
      <c r="R1682" s="41">
        <f t="shared" si="411"/>
        <v>22.679628014583454</v>
      </c>
      <c r="S1682" s="41"/>
      <c r="T1682" s="40">
        <f t="shared" si="412"/>
        <v>3.8992847915187659E-2</v>
      </c>
      <c r="U1682" s="15">
        <f t="shared" si="417"/>
        <v>1.0215228025568179</v>
      </c>
      <c r="V1682" s="15">
        <f t="shared" si="425"/>
        <v>43.628906688575761</v>
      </c>
      <c r="W1682" s="13">
        <f t="shared" si="418"/>
        <v>0.10417436781651523</v>
      </c>
      <c r="X1682" s="13">
        <f t="shared" si="419"/>
        <v>3.1377276679924737E-2</v>
      </c>
      <c r="Y1682" s="13">
        <f t="shared" si="420"/>
        <v>7.2797091136590497E-2</v>
      </c>
      <c r="AB1682" s="39"/>
      <c r="AC1682" s="39"/>
    </row>
    <row r="1683" spans="1:29">
      <c r="A1683" s="60">
        <v>2010.06</v>
      </c>
      <c r="B1683" s="61">
        <f t="shared" si="421"/>
        <v>2010</v>
      </c>
      <c r="C1683" s="61">
        <v>6</v>
      </c>
      <c r="D1683" s="59">
        <f t="shared" si="422"/>
        <v>40330</v>
      </c>
      <c r="E1683" s="26">
        <v>1083.3599999999999</v>
      </c>
      <c r="F1683" s="24">
        <v>22.04</v>
      </c>
      <c r="G1683" s="26">
        <v>67.099999999999994</v>
      </c>
      <c r="H1683" s="26">
        <v>217.965</v>
      </c>
      <c r="I1683" s="24">
        <f t="shared" si="423"/>
        <v>2010.4583333332066</v>
      </c>
      <c r="J1683" s="15">
        <v>3.2</v>
      </c>
      <c r="K1683" s="24">
        <f t="shared" si="413"/>
        <v>1562.9728883077557</v>
      </c>
      <c r="L1683" s="24">
        <f t="shared" si="414"/>
        <v>31.797299566444153</v>
      </c>
      <c r="M1683" s="23">
        <f t="shared" si="424"/>
        <v>802244.87886500207</v>
      </c>
      <c r="N1683" s="24">
        <f t="shared" si="415"/>
        <v>96.80575321725965</v>
      </c>
      <c r="O1683" s="23">
        <f t="shared" si="416"/>
        <v>49688.590470242249</v>
      </c>
      <c r="P1683" s="42">
        <f t="shared" si="410"/>
        <v>19.742039853739456</v>
      </c>
      <c r="Q1683" s="25"/>
      <c r="R1683" s="41">
        <f t="shared" si="411"/>
        <v>21.859418086479799</v>
      </c>
      <c r="S1683" s="41"/>
      <c r="T1683" s="40">
        <f t="shared" si="412"/>
        <v>4.238219488690162E-2</v>
      </c>
      <c r="U1683" s="15">
        <f t="shared" si="417"/>
        <v>1.0189388850860499</v>
      </c>
      <c r="V1683" s="15">
        <f t="shared" si="425"/>
        <v>44.611475748375675</v>
      </c>
      <c r="W1683" s="13">
        <f t="shared" si="418"/>
        <v>0.11445705377866244</v>
      </c>
      <c r="X1683" s="13">
        <f t="shared" si="419"/>
        <v>2.7987409428008148E-2</v>
      </c>
      <c r="Y1683" s="13">
        <f t="shared" si="420"/>
        <v>8.6469644350654296E-2</v>
      </c>
      <c r="AB1683" s="39"/>
      <c r="AC1683" s="39"/>
    </row>
    <row r="1684" spans="1:29">
      <c r="A1684" s="60">
        <v>2010.07</v>
      </c>
      <c r="B1684" s="61">
        <f t="shared" si="421"/>
        <v>2010</v>
      </c>
      <c r="C1684" s="61">
        <v>7</v>
      </c>
      <c r="D1684" s="59">
        <f t="shared" si="422"/>
        <v>40360</v>
      </c>
      <c r="E1684" s="26">
        <v>1079.8</v>
      </c>
      <c r="F1684" s="24">
        <f>F1683*2/3+F1686/3</f>
        <v>22.143333333333334</v>
      </c>
      <c r="G1684" s="26">
        <f>G1683*2/3+G1686/3</f>
        <v>68.686666666666667</v>
      </c>
      <c r="H1684" s="26">
        <v>218.011</v>
      </c>
      <c r="I1684" s="24">
        <f t="shared" si="423"/>
        <v>2010.5416666665399</v>
      </c>
      <c r="J1684" s="15">
        <v>3.01</v>
      </c>
      <c r="K1684" s="24">
        <f t="shared" si="413"/>
        <v>1557.5081440844731</v>
      </c>
      <c r="L1684" s="24">
        <f t="shared" si="414"/>
        <v>31.939638825563854</v>
      </c>
      <c r="M1684" s="23">
        <f t="shared" si="424"/>
        <v>800806.0959036717</v>
      </c>
      <c r="N1684" s="24">
        <f t="shared" si="415"/>
        <v>99.0739421405342</v>
      </c>
      <c r="O1684" s="23">
        <f t="shared" si="416"/>
        <v>50939.712330033515</v>
      </c>
      <c r="P1684" s="42">
        <f t="shared" si="410"/>
        <v>19.668660470717715</v>
      </c>
      <c r="Q1684" s="25"/>
      <c r="R1684" s="41">
        <f t="shared" si="411"/>
        <v>21.774656015068235</v>
      </c>
      <c r="S1684" s="41"/>
      <c r="T1684" s="40">
        <f t="shared" si="412"/>
        <v>4.4255547690110725E-2</v>
      </c>
      <c r="U1684" s="15">
        <f t="shared" si="417"/>
        <v>1.0294520196577643</v>
      </c>
      <c r="V1684" s="15">
        <f t="shared" si="425"/>
        <v>45.446776134510152</v>
      </c>
      <c r="W1684" s="13">
        <f t="shared" si="418"/>
        <v>0.1179078523833712</v>
      </c>
      <c r="X1684" s="13">
        <f t="shared" si="419"/>
        <v>2.6706010440047612E-2</v>
      </c>
      <c r="Y1684" s="13">
        <f t="shared" si="420"/>
        <v>9.1201841943323592E-2</v>
      </c>
      <c r="AB1684" s="39"/>
      <c r="AC1684" s="39"/>
    </row>
    <row r="1685" spans="1:29">
      <c r="A1685" s="60">
        <v>2010.08</v>
      </c>
      <c r="B1685" s="61">
        <f t="shared" si="421"/>
        <v>2010</v>
      </c>
      <c r="C1685" s="61">
        <v>8</v>
      </c>
      <c r="D1685" s="59">
        <f t="shared" si="422"/>
        <v>40391</v>
      </c>
      <c r="E1685" s="26">
        <v>1087.28</v>
      </c>
      <c r="F1685" s="24">
        <f>F1683/3+F1686*2/3</f>
        <v>22.246666666666666</v>
      </c>
      <c r="G1685" s="26">
        <f>G1683/3+G1686*2/3</f>
        <v>70.273333333333326</v>
      </c>
      <c r="H1685" s="26">
        <v>218.31200000000001</v>
      </c>
      <c r="I1685" s="24">
        <f t="shared" si="423"/>
        <v>2010.6249999998731</v>
      </c>
      <c r="J1685" s="15">
        <v>2.7</v>
      </c>
      <c r="K1685" s="24">
        <f t="shared" si="413"/>
        <v>1566.1350214372092</v>
      </c>
      <c r="L1685" s="24">
        <f t="shared" si="414"/>
        <v>32.044444648026676</v>
      </c>
      <c r="M1685" s="23">
        <f t="shared" si="424"/>
        <v>806614.67218081304</v>
      </c>
      <c r="N1685" s="24">
        <f t="shared" si="415"/>
        <v>101.22280222800394</v>
      </c>
      <c r="O1685" s="23">
        <f t="shared" si="416"/>
        <v>52133.306719262437</v>
      </c>
      <c r="P1685" s="42">
        <f t="shared" si="410"/>
        <v>19.770299174358584</v>
      </c>
      <c r="Q1685" s="25"/>
      <c r="R1685" s="41">
        <f t="shared" si="411"/>
        <v>21.882717641224726</v>
      </c>
      <c r="S1685" s="41"/>
      <c r="T1685" s="40">
        <f t="shared" si="412"/>
        <v>4.7235393545863223E-2</v>
      </c>
      <c r="U1685" s="15">
        <f t="shared" si="417"/>
        <v>1.006606134301999</v>
      </c>
      <c r="V1685" s="15">
        <f t="shared" si="425"/>
        <v>46.720769780709809</v>
      </c>
      <c r="W1685" s="13">
        <f t="shared" si="418"/>
        <v>0.12316107219014549</v>
      </c>
      <c r="X1685" s="13">
        <f t="shared" si="419"/>
        <v>2.330691784663852E-2</v>
      </c>
      <c r="Y1685" s="13">
        <f t="shared" si="420"/>
        <v>9.9854154343506973E-2</v>
      </c>
      <c r="AB1685" s="39"/>
      <c r="AC1685" s="39"/>
    </row>
    <row r="1686" spans="1:29">
      <c r="A1686" s="60">
        <v>2010.09</v>
      </c>
      <c r="B1686" s="61">
        <f t="shared" si="421"/>
        <v>2010</v>
      </c>
      <c r="C1686" s="61">
        <v>9</v>
      </c>
      <c r="D1686" s="59">
        <f t="shared" si="422"/>
        <v>40422</v>
      </c>
      <c r="E1686" s="26">
        <v>1122.08</v>
      </c>
      <c r="F1686" s="24">
        <v>22.35</v>
      </c>
      <c r="G1686" s="26">
        <v>71.86</v>
      </c>
      <c r="H1686" s="26">
        <v>218.43899999999999</v>
      </c>
      <c r="I1686" s="24">
        <f t="shared" si="423"/>
        <v>2010.7083333332064</v>
      </c>
      <c r="J1686" s="15">
        <v>2.65</v>
      </c>
      <c r="K1686" s="24">
        <f t="shared" si="413"/>
        <v>1615.321791438342</v>
      </c>
      <c r="L1686" s="24">
        <f t="shared" si="414"/>
        <v>32.174570475052541</v>
      </c>
      <c r="M1686" s="23">
        <f t="shared" si="424"/>
        <v>833328.5100718321</v>
      </c>
      <c r="N1686" s="24">
        <f t="shared" si="415"/>
        <v>103.44808207325617</v>
      </c>
      <c r="O1686" s="23">
        <f t="shared" si="416"/>
        <v>53367.840736633647</v>
      </c>
      <c r="P1686" s="42">
        <f t="shared" si="410"/>
        <v>20.381395233204028</v>
      </c>
      <c r="Q1686" s="25"/>
      <c r="R1686" s="41">
        <f t="shared" si="411"/>
        <v>22.552614727121696</v>
      </c>
      <c r="S1686" s="41"/>
      <c r="T1686" s="40">
        <f t="shared" si="412"/>
        <v>4.5746695534279874E-2</v>
      </c>
      <c r="U1686" s="15">
        <f t="shared" si="417"/>
        <v>1.0118423248854442</v>
      </c>
      <c r="V1686" s="15">
        <f t="shared" si="425"/>
        <v>47.002070653156359</v>
      </c>
      <c r="W1686" s="13">
        <f t="shared" si="418"/>
        <v>0.11864716983627455</v>
      </c>
      <c r="X1686" s="13">
        <f t="shared" si="419"/>
        <v>2.2311539911794798E-2</v>
      </c>
      <c r="Y1686" s="13">
        <f t="shared" si="420"/>
        <v>9.6335629924479749E-2</v>
      </c>
      <c r="AB1686" s="39"/>
      <c r="AC1686" s="39"/>
    </row>
    <row r="1687" spans="1:29">
      <c r="A1687" s="60">
        <v>2010.1</v>
      </c>
      <c r="B1687" s="61">
        <f t="shared" si="421"/>
        <v>2010</v>
      </c>
      <c r="C1687" s="61">
        <v>10</v>
      </c>
      <c r="D1687" s="59">
        <f t="shared" si="422"/>
        <v>40452</v>
      </c>
      <c r="E1687" s="26">
        <v>1171.58</v>
      </c>
      <c r="F1687" s="24">
        <f>F1686*2/3+F1689/3</f>
        <v>22.476666666666667</v>
      </c>
      <c r="G1687" s="26">
        <f>G1686*2/3+G1689/3</f>
        <v>73.69</v>
      </c>
      <c r="H1687" s="26">
        <v>218.71100000000001</v>
      </c>
      <c r="I1687" s="24">
        <f t="shared" si="423"/>
        <v>2010.7916666665396</v>
      </c>
      <c r="J1687" s="15">
        <v>2.54</v>
      </c>
      <c r="K1687" s="24">
        <f t="shared" si="413"/>
        <v>1684.4833904101758</v>
      </c>
      <c r="L1687" s="24">
        <f t="shared" si="414"/>
        <v>32.316676344582582</v>
      </c>
      <c r="M1687" s="23">
        <f t="shared" si="424"/>
        <v>870397.61493284639</v>
      </c>
      <c r="N1687" s="24">
        <f t="shared" si="415"/>
        <v>105.95058044634243</v>
      </c>
      <c r="O1687" s="23">
        <f t="shared" si="416"/>
        <v>54746.240328788008</v>
      </c>
      <c r="P1687" s="42">
        <f t="shared" si="410"/>
        <v>21.240127651759423</v>
      </c>
      <c r="Q1687" s="25"/>
      <c r="R1687" s="41">
        <f t="shared" si="411"/>
        <v>23.493816810047193</v>
      </c>
      <c r="S1687" s="41"/>
      <c r="T1687" s="40">
        <f t="shared" si="412"/>
        <v>4.4813802887339077E-2</v>
      </c>
      <c r="U1687" s="15">
        <f t="shared" si="417"/>
        <v>0.98304994184036232</v>
      </c>
      <c r="V1687" s="15">
        <f t="shared" si="425"/>
        <v>47.499538072109083</v>
      </c>
      <c r="W1687" s="13">
        <f t="shared" ref="W1687:W1731" si="426">(M1807/M1687)^(1/10)-1</f>
        <v>0.1156499808974365</v>
      </c>
      <c r="X1687" s="13">
        <f t="shared" si="419"/>
        <v>2.01756368609185E-2</v>
      </c>
      <c r="Y1687" s="13">
        <f t="shared" si="420"/>
        <v>9.5474344036518E-2</v>
      </c>
      <c r="AB1687" s="39"/>
      <c r="AC1687" s="39"/>
    </row>
    <row r="1688" spans="1:29">
      <c r="A1688" s="60">
        <v>2010.11</v>
      </c>
      <c r="B1688" s="61">
        <f t="shared" si="421"/>
        <v>2010</v>
      </c>
      <c r="C1688" s="61">
        <v>11</v>
      </c>
      <c r="D1688" s="59">
        <f t="shared" si="422"/>
        <v>40483</v>
      </c>
      <c r="E1688" s="26">
        <v>1198.8900000000001</v>
      </c>
      <c r="F1688" s="24">
        <f>F1686/3+F1689*2/3</f>
        <v>22.603333333333335</v>
      </c>
      <c r="G1688" s="26">
        <f>G1686/3+G1689*2/3</f>
        <v>75.52</v>
      </c>
      <c r="H1688" s="26">
        <v>218.803</v>
      </c>
      <c r="I1688" s="24">
        <f t="shared" si="423"/>
        <v>2010.8749999998729</v>
      </c>
      <c r="J1688" s="15">
        <v>2.76</v>
      </c>
      <c r="K1688" s="24">
        <f t="shared" si="413"/>
        <v>1723.0245901564426</v>
      </c>
      <c r="L1688" s="24">
        <f t="shared" si="414"/>
        <v>32.485131373884279</v>
      </c>
      <c r="M1688" s="23">
        <f t="shared" si="424"/>
        <v>891711.22179054073</v>
      </c>
      <c r="N1688" s="24">
        <f t="shared" si="415"/>
        <v>108.5360767448344</v>
      </c>
      <c r="O1688" s="23">
        <f t="shared" si="416"/>
        <v>56170.317101336754</v>
      </c>
      <c r="P1688" s="42">
        <f t="shared" si="410"/>
        <v>21.700723827760619</v>
      </c>
      <c r="Q1688" s="25"/>
      <c r="R1688" s="41">
        <f t="shared" si="411"/>
        <v>23.993185849903519</v>
      </c>
      <c r="S1688" s="41"/>
      <c r="T1688" s="40">
        <f t="shared" si="412"/>
        <v>4.1598763705560919E-2</v>
      </c>
      <c r="U1688" s="15">
        <f t="shared" si="417"/>
        <v>0.95750629597564929</v>
      </c>
      <c r="V1688" s="15">
        <f t="shared" si="425"/>
        <v>46.674784558024029</v>
      </c>
      <c r="W1688" s="13">
        <f t="shared" si="426"/>
        <v>0.11734634061825466</v>
      </c>
      <c r="X1688" s="13">
        <f t="shared" si="419"/>
        <v>2.1315070488141297E-2</v>
      </c>
      <c r="Y1688" s="13">
        <f t="shared" si="420"/>
        <v>9.6031270130113366E-2</v>
      </c>
      <c r="AB1688" s="39"/>
      <c r="AC1688" s="39"/>
    </row>
    <row r="1689" spans="1:29">
      <c r="A1689" s="60">
        <v>2010.12</v>
      </c>
      <c r="B1689" s="61">
        <f t="shared" si="421"/>
        <v>2010</v>
      </c>
      <c r="C1689" s="61">
        <v>12</v>
      </c>
      <c r="D1689" s="59">
        <f t="shared" si="422"/>
        <v>40513</v>
      </c>
      <c r="E1689" s="26">
        <v>1241.53</v>
      </c>
      <c r="F1689" s="24">
        <v>22.73</v>
      </c>
      <c r="G1689" s="26">
        <v>77.349999999999994</v>
      </c>
      <c r="H1689" s="26">
        <v>219.179</v>
      </c>
      <c r="I1689" s="24">
        <f t="shared" si="423"/>
        <v>2010.9583333332062</v>
      </c>
      <c r="J1689" s="15">
        <v>3.29</v>
      </c>
      <c r="K1689" s="24">
        <f t="shared" si="413"/>
        <v>1781.2451183735668</v>
      </c>
      <c r="L1689" s="24">
        <f t="shared" si="414"/>
        <v>32.611134278375211</v>
      </c>
      <c r="M1689" s="23">
        <f t="shared" si="424"/>
        <v>923248.32706044335</v>
      </c>
      <c r="N1689" s="24">
        <f t="shared" si="415"/>
        <v>110.97541735293983</v>
      </c>
      <c r="O1689" s="23">
        <f t="shared" si="416"/>
        <v>57520.364468136329</v>
      </c>
      <c r="P1689" s="42">
        <f t="shared" si="410"/>
        <v>22.39637977304421</v>
      </c>
      <c r="Q1689" s="25"/>
      <c r="R1689" s="41">
        <f t="shared" si="411"/>
        <v>24.750553777970637</v>
      </c>
      <c r="S1689" s="41"/>
      <c r="T1689" s="40">
        <f t="shared" si="412"/>
        <v>3.5101900448263772E-2</v>
      </c>
      <c r="U1689" s="15">
        <f t="shared" si="417"/>
        <v>0.99432977220497754</v>
      </c>
      <c r="V1689" s="15">
        <f t="shared" si="425"/>
        <v>44.614732301828184</v>
      </c>
      <c r="W1689" s="13">
        <f t="shared" si="426"/>
        <v>0.11801886562262798</v>
      </c>
      <c r="X1689" s="13">
        <f t="shared" si="419"/>
        <v>2.5329539767073417E-2</v>
      </c>
      <c r="Y1689" s="13">
        <f t="shared" si="420"/>
        <v>9.2689325855554561E-2</v>
      </c>
      <c r="AB1689" s="39"/>
      <c r="AC1689" s="39"/>
    </row>
    <row r="1690" spans="1:29">
      <c r="A1690" s="60">
        <v>2011.01</v>
      </c>
      <c r="B1690" s="61">
        <f t="shared" si="421"/>
        <v>2011</v>
      </c>
      <c r="C1690" s="61">
        <v>1</v>
      </c>
      <c r="D1690" s="59">
        <f t="shared" si="422"/>
        <v>40544</v>
      </c>
      <c r="E1690" s="26">
        <v>1282.6199999999999</v>
      </c>
      <c r="F1690" s="24">
        <f>F1689*2/3+F1692/3</f>
        <v>22.963333333333335</v>
      </c>
      <c r="G1690" s="26">
        <f>G1689*2/3+G1692/3</f>
        <v>78.67</v>
      </c>
      <c r="H1690" s="26">
        <v>220.22300000000001</v>
      </c>
      <c r="I1690" s="24">
        <f t="shared" si="423"/>
        <v>2011.0416666665394</v>
      </c>
      <c r="J1690" s="15">
        <v>3.39</v>
      </c>
      <c r="K1690" s="24">
        <f t="shared" si="413"/>
        <v>1831.4739386894194</v>
      </c>
      <c r="L1690" s="24">
        <f t="shared" si="414"/>
        <v>32.789716787074923</v>
      </c>
      <c r="M1690" s="23">
        <f t="shared" si="424"/>
        <v>950699.02886812889</v>
      </c>
      <c r="N1690" s="24">
        <f t="shared" si="415"/>
        <v>112.3341712718472</v>
      </c>
      <c r="O1690" s="23">
        <f t="shared" si="416"/>
        <v>58311.497248643966</v>
      </c>
      <c r="P1690" s="42">
        <f t="shared" si="410"/>
        <v>22.97829943055498</v>
      </c>
      <c r="Q1690" s="25"/>
      <c r="R1690" s="41">
        <f t="shared" si="411"/>
        <v>25.380551443716655</v>
      </c>
      <c r="S1690" s="41"/>
      <c r="T1690" s="40">
        <f t="shared" si="412"/>
        <v>3.2812539448880601E-2</v>
      </c>
      <c r="U1690" s="15">
        <f t="shared" si="417"/>
        <v>0.98698454237292954</v>
      </c>
      <c r="V1690" s="15">
        <f t="shared" si="425"/>
        <v>44.151453078433043</v>
      </c>
      <c r="W1690" s="13">
        <f t="shared" si="426"/>
        <v>0.11735056505854025</v>
      </c>
      <c r="X1690" s="13">
        <f t="shared" si="419"/>
        <v>2.4589398477465663E-2</v>
      </c>
      <c r="Y1690" s="13">
        <f t="shared" si="420"/>
        <v>9.2761166581074583E-2</v>
      </c>
      <c r="AB1690" s="39"/>
      <c r="AC1690" s="39"/>
    </row>
    <row r="1691" spans="1:29">
      <c r="A1691" s="60">
        <v>2011.02</v>
      </c>
      <c r="B1691" s="61">
        <f t="shared" si="421"/>
        <v>2011</v>
      </c>
      <c r="C1691" s="61">
        <v>2</v>
      </c>
      <c r="D1691" s="59">
        <f t="shared" si="422"/>
        <v>40575</v>
      </c>
      <c r="E1691" s="26">
        <v>1321.12</v>
      </c>
      <c r="F1691" s="24">
        <f>F1689/3+F1692*2/3</f>
        <v>23.196666666666665</v>
      </c>
      <c r="G1691" s="26">
        <f>G1689/3+G1692*2/3</f>
        <v>79.990000000000009</v>
      </c>
      <c r="H1691" s="26">
        <v>221.309</v>
      </c>
      <c r="I1691" s="24">
        <f t="shared" si="423"/>
        <v>2011.1249999998727</v>
      </c>
      <c r="J1691" s="15">
        <v>3.58</v>
      </c>
      <c r="K1691" s="24">
        <f t="shared" si="413"/>
        <v>1877.1915972689769</v>
      </c>
      <c r="L1691" s="24">
        <f t="shared" si="414"/>
        <v>32.960357689926759</v>
      </c>
      <c r="M1691" s="23">
        <f t="shared" si="424"/>
        <v>975856.37034646887</v>
      </c>
      <c r="N1691" s="24">
        <f t="shared" si="415"/>
        <v>113.65852902502839</v>
      </c>
      <c r="O1691" s="23">
        <f t="shared" si="416"/>
        <v>59085.284504067808</v>
      </c>
      <c r="P1691" s="42">
        <f t="shared" si="410"/>
        <v>23.489828703298532</v>
      </c>
      <c r="Q1691" s="25"/>
      <c r="R1691" s="41">
        <f t="shared" si="411"/>
        <v>25.931891523572482</v>
      </c>
      <c r="S1691" s="41"/>
      <c r="T1691" s="40">
        <f t="shared" si="412"/>
        <v>3.0059945553653093E-2</v>
      </c>
      <c r="U1691" s="15">
        <f t="shared" si="417"/>
        <v>1.0172700924103824</v>
      </c>
      <c r="V1691" s="15">
        <f t="shared" si="425"/>
        <v>43.362963112026527</v>
      </c>
      <c r="W1691" s="13">
        <f t="shared" si="426"/>
        <v>0.11657182162075608</v>
      </c>
      <c r="X1691" s="13">
        <f t="shared" si="419"/>
        <v>2.4237185033735509E-2</v>
      </c>
      <c r="Y1691" s="13">
        <f t="shared" si="420"/>
        <v>9.2334636587020569E-2</v>
      </c>
      <c r="AB1691" s="39"/>
      <c r="AC1691" s="39"/>
    </row>
    <row r="1692" spans="1:29">
      <c r="A1692" s="60">
        <v>2011.03</v>
      </c>
      <c r="B1692" s="61">
        <f t="shared" si="421"/>
        <v>2011</v>
      </c>
      <c r="C1692" s="61">
        <v>3</v>
      </c>
      <c r="D1692" s="59">
        <f t="shared" si="422"/>
        <v>40603</v>
      </c>
      <c r="E1692" s="26">
        <v>1304.49</v>
      </c>
      <c r="F1692" s="24">
        <v>23.43</v>
      </c>
      <c r="G1692" s="26">
        <v>81.31</v>
      </c>
      <c r="H1692" s="26">
        <v>223.46700000000001</v>
      </c>
      <c r="I1692" s="24">
        <f t="shared" si="423"/>
        <v>2011.2083333332059</v>
      </c>
      <c r="J1692" s="15">
        <v>3.41</v>
      </c>
      <c r="K1692" s="24">
        <f t="shared" si="413"/>
        <v>1835.6622024728485</v>
      </c>
      <c r="L1692" s="24">
        <f t="shared" si="414"/>
        <v>32.970406368725584</v>
      </c>
      <c r="M1692" s="23">
        <f t="shared" si="424"/>
        <v>955695.65467977361</v>
      </c>
      <c r="N1692" s="24">
        <f t="shared" si="415"/>
        <v>114.41842688182149</v>
      </c>
      <c r="O1692" s="23">
        <f t="shared" si="416"/>
        <v>59569.344097702851</v>
      </c>
      <c r="P1692" s="42">
        <f t="shared" si="410"/>
        <v>22.899336430143649</v>
      </c>
      <c r="Q1692" s="25"/>
      <c r="R1692" s="41">
        <f t="shared" si="411"/>
        <v>25.267990036105878</v>
      </c>
      <c r="S1692" s="41"/>
      <c r="T1692" s="40">
        <f t="shared" si="412"/>
        <v>3.3618415146610403E-2</v>
      </c>
      <c r="U1692" s="15">
        <f t="shared" si="417"/>
        <v>0.99864955434184033</v>
      </c>
      <c r="V1692" s="15">
        <f t="shared" si="425"/>
        <v>43.685861509861702</v>
      </c>
      <c r="W1692" s="13">
        <f t="shared" si="426"/>
        <v>0.1190302059269932</v>
      </c>
      <c r="X1692" s="13">
        <f t="shared" si="419"/>
        <v>1.953879574426054E-2</v>
      </c>
      <c r="Y1692" s="13">
        <f t="shared" si="420"/>
        <v>9.9491410182732665E-2</v>
      </c>
      <c r="AB1692" s="39"/>
      <c r="AC1692" s="39"/>
    </row>
    <row r="1693" spans="1:29">
      <c r="A1693" s="60">
        <v>2011.04</v>
      </c>
      <c r="B1693" s="61">
        <f t="shared" si="421"/>
        <v>2011</v>
      </c>
      <c r="C1693" s="61">
        <v>4</v>
      </c>
      <c r="D1693" s="59">
        <f t="shared" si="422"/>
        <v>40634</v>
      </c>
      <c r="E1693" s="26">
        <v>1331.51</v>
      </c>
      <c r="F1693" s="24">
        <f>F1692*2/3+F1695/3</f>
        <v>23.733333333333334</v>
      </c>
      <c r="G1693" s="26">
        <f>G1692*2/3+G1695/3</f>
        <v>82.163333333333341</v>
      </c>
      <c r="H1693" s="26">
        <v>224.90600000000001</v>
      </c>
      <c r="I1693" s="24">
        <f t="shared" si="423"/>
        <v>2011.2916666665392</v>
      </c>
      <c r="J1693" s="15">
        <v>3.46</v>
      </c>
      <c r="K1693" s="24">
        <f t="shared" si="413"/>
        <v>1861.6961512809798</v>
      </c>
      <c r="L1693" s="24">
        <f t="shared" si="414"/>
        <v>33.183570024810372</v>
      </c>
      <c r="M1693" s="23">
        <f t="shared" si="424"/>
        <v>970689.32536691462</v>
      </c>
      <c r="N1693" s="24">
        <f t="shared" si="415"/>
        <v>114.8794687558358</v>
      </c>
      <c r="O1693" s="23">
        <f t="shared" si="416"/>
        <v>59898.213759739156</v>
      </c>
      <c r="P1693" s="42">
        <f t="shared" si="410"/>
        <v>23.143929447285952</v>
      </c>
      <c r="Q1693" s="25"/>
      <c r="R1693" s="41">
        <f t="shared" si="411"/>
        <v>25.526061033561689</v>
      </c>
      <c r="S1693" s="41"/>
      <c r="T1693" s="40">
        <f t="shared" si="412"/>
        <v>3.2908223969483293E-2</v>
      </c>
      <c r="U1693" s="15">
        <f t="shared" si="417"/>
        <v>1.0275324139969944</v>
      </c>
      <c r="V1693" s="15">
        <f t="shared" si="425"/>
        <v>43.347731465568302</v>
      </c>
      <c r="W1693" s="13">
        <f t="shared" si="426"/>
        <v>0.12292232877039755</v>
      </c>
      <c r="X1693" s="13">
        <f t="shared" si="419"/>
        <v>1.9353414887507636E-2</v>
      </c>
      <c r="Y1693" s="13">
        <f t="shared" si="420"/>
        <v>0.10356891388288991</v>
      </c>
      <c r="AB1693" s="39"/>
      <c r="AC1693" s="39"/>
    </row>
    <row r="1694" spans="1:29">
      <c r="A1694" s="60">
        <v>2011.05</v>
      </c>
      <c r="B1694" s="61">
        <f t="shared" si="421"/>
        <v>2011</v>
      </c>
      <c r="C1694" s="61">
        <v>5</v>
      </c>
      <c r="D1694" s="59">
        <f t="shared" si="422"/>
        <v>40664</v>
      </c>
      <c r="E1694" s="26">
        <v>1338.31</v>
      </c>
      <c r="F1694" s="24">
        <f>F1692/3+F1695*2/3</f>
        <v>24.036666666666665</v>
      </c>
      <c r="G1694" s="26">
        <f>G1692/3+G1695*2/3</f>
        <v>83.016666666666666</v>
      </c>
      <c r="H1694" s="26">
        <v>225.964</v>
      </c>
      <c r="I1694" s="24">
        <f t="shared" si="423"/>
        <v>2011.3749999998724</v>
      </c>
      <c r="J1694" s="15">
        <v>3.17</v>
      </c>
      <c r="K1694" s="24">
        <f t="shared" si="413"/>
        <v>1862.442524472925</v>
      </c>
      <c r="L1694" s="24">
        <f t="shared" si="414"/>
        <v>33.450329255987683</v>
      </c>
      <c r="M1694" s="23">
        <f t="shared" si="424"/>
        <v>972531.90296263783</v>
      </c>
      <c r="N1694" s="24">
        <f t="shared" si="415"/>
        <v>115.52911525729763</v>
      </c>
      <c r="O1694" s="23">
        <f t="shared" si="416"/>
        <v>60327.096719704947</v>
      </c>
      <c r="P1694" s="42">
        <f t="shared" si="410"/>
        <v>23.059491506095341</v>
      </c>
      <c r="Q1694" s="25"/>
      <c r="R1694" s="41">
        <f t="shared" si="411"/>
        <v>25.422751410495948</v>
      </c>
      <c r="S1694" s="41"/>
      <c r="T1694" s="40">
        <f t="shared" si="412"/>
        <v>3.5984982522714572E-2</v>
      </c>
      <c r="U1694" s="15">
        <f t="shared" si="417"/>
        <v>1.0172079264743594</v>
      </c>
      <c r="V1694" s="15">
        <f t="shared" si="425"/>
        <v>44.33265005467247</v>
      </c>
      <c r="W1694" s="13">
        <f t="shared" si="426"/>
        <v>0.12266336224044849</v>
      </c>
      <c r="X1694" s="13">
        <f t="shared" si="419"/>
        <v>1.6578487443136503E-2</v>
      </c>
      <c r="Y1694" s="13">
        <f t="shared" si="420"/>
        <v>0.10608487479731199</v>
      </c>
      <c r="AB1694" s="39"/>
      <c r="AC1694" s="39"/>
    </row>
    <row r="1695" spans="1:29">
      <c r="A1695" s="60">
        <v>2011.06</v>
      </c>
      <c r="B1695" s="61">
        <f t="shared" si="421"/>
        <v>2011</v>
      </c>
      <c r="C1695" s="61">
        <v>6</v>
      </c>
      <c r="D1695" s="59">
        <f t="shared" si="422"/>
        <v>40695</v>
      </c>
      <c r="E1695" s="26">
        <v>1287.29</v>
      </c>
      <c r="F1695" s="24">
        <v>24.34</v>
      </c>
      <c r="G1695" s="26">
        <v>83.87</v>
      </c>
      <c r="H1695" s="26">
        <v>225.72200000000001</v>
      </c>
      <c r="I1695" s="24">
        <f t="shared" si="423"/>
        <v>2011.4583333332057</v>
      </c>
      <c r="J1695" s="15">
        <v>3</v>
      </c>
      <c r="K1695" s="24">
        <f t="shared" si="413"/>
        <v>1793.3618052294414</v>
      </c>
      <c r="L1695" s="24">
        <f t="shared" si="414"/>
        <v>33.90877451023826</v>
      </c>
      <c r="M1695" s="23">
        <f t="shared" si="424"/>
        <v>937934.81406079535</v>
      </c>
      <c r="N1695" s="24">
        <f t="shared" si="415"/>
        <v>116.84177971132634</v>
      </c>
      <c r="O1695" s="23">
        <f t="shared" si="416"/>
        <v>61108.680138336291</v>
      </c>
      <c r="P1695" s="42">
        <f t="shared" si="410"/>
        <v>22.10083128661099</v>
      </c>
      <c r="Q1695" s="25"/>
      <c r="R1695" s="41">
        <f t="shared" si="411"/>
        <v>24.359226657703829</v>
      </c>
      <c r="S1695" s="41"/>
      <c r="T1695" s="40">
        <f t="shared" si="412"/>
        <v>3.928355398486965E-2</v>
      </c>
      <c r="U1695" s="15">
        <f t="shared" si="417"/>
        <v>1.0024999999999999</v>
      </c>
      <c r="V1695" s="15">
        <f t="shared" si="425"/>
        <v>45.143870635489286</v>
      </c>
      <c r="W1695" s="13">
        <f t="shared" si="426"/>
        <v>0.12771753734754654</v>
      </c>
      <c r="X1695" s="13">
        <f t="shared" si="419"/>
        <v>1.4863335423374924E-2</v>
      </c>
      <c r="Y1695" s="13">
        <f t="shared" si="420"/>
        <v>0.11285420192417162</v>
      </c>
      <c r="AB1695" s="39"/>
      <c r="AC1695" s="39"/>
    </row>
    <row r="1696" spans="1:29">
      <c r="A1696" s="60">
        <v>2011.07</v>
      </c>
      <c r="B1696" s="61">
        <f t="shared" si="421"/>
        <v>2011</v>
      </c>
      <c r="C1696" s="61">
        <v>7</v>
      </c>
      <c r="D1696" s="59">
        <f t="shared" si="422"/>
        <v>40725</v>
      </c>
      <c r="E1696" s="26">
        <v>1325.19</v>
      </c>
      <c r="F1696" s="24">
        <f>F1695*2/3+F1698/3</f>
        <v>24.619999999999997</v>
      </c>
      <c r="G1696" s="26">
        <f>G1695*2/3+G1698/3</f>
        <v>84.906666666666666</v>
      </c>
      <c r="H1696" s="26">
        <v>225.922</v>
      </c>
      <c r="I1696" s="24">
        <f t="shared" si="423"/>
        <v>2011.541666666539</v>
      </c>
      <c r="J1696" s="15">
        <v>3</v>
      </c>
      <c r="K1696" s="24">
        <f t="shared" si="413"/>
        <v>1844.527081913227</v>
      </c>
      <c r="L1696" s="24">
        <f t="shared" si="414"/>
        <v>34.268487354042549</v>
      </c>
      <c r="M1696" s="23">
        <f t="shared" si="424"/>
        <v>966187.98718026327</v>
      </c>
      <c r="N1696" s="24">
        <f t="shared" si="415"/>
        <v>118.18127672382506</v>
      </c>
      <c r="O1696" s="23">
        <f t="shared" si="416"/>
        <v>61904.935416696644</v>
      </c>
      <c r="P1696" s="42">
        <f t="shared" si="410"/>
        <v>22.610981701156625</v>
      </c>
      <c r="Q1696" s="25"/>
      <c r="R1696" s="41">
        <f t="shared" si="411"/>
        <v>24.915089078411967</v>
      </c>
      <c r="S1696" s="41"/>
      <c r="T1696" s="40">
        <f t="shared" si="412"/>
        <v>3.8641504124610912E-2</v>
      </c>
      <c r="U1696" s="15">
        <f t="shared" si="417"/>
        <v>1.0645164336237931</v>
      </c>
      <c r="V1696" s="15">
        <f t="shared" si="425"/>
        <v>45.216666280852998</v>
      </c>
      <c r="W1696" s="13">
        <f t="shared" si="426"/>
        <v>0.12723865357579878</v>
      </c>
      <c r="X1696" s="13">
        <f t="shared" si="419"/>
        <v>1.6208166046813854E-2</v>
      </c>
      <c r="Y1696" s="13">
        <f t="shared" si="420"/>
        <v>0.11103048752898492</v>
      </c>
      <c r="AB1696" s="39"/>
      <c r="AC1696" s="39"/>
    </row>
    <row r="1697" spans="1:29">
      <c r="A1697" s="60">
        <v>2011.08</v>
      </c>
      <c r="B1697" s="61">
        <f t="shared" si="421"/>
        <v>2011</v>
      </c>
      <c r="C1697" s="61">
        <v>8</v>
      </c>
      <c r="D1697" s="59">
        <f t="shared" si="422"/>
        <v>40756</v>
      </c>
      <c r="E1697" s="26">
        <v>1185.31</v>
      </c>
      <c r="F1697" s="24">
        <f>F1695/3+F1698*2/3</f>
        <v>24.9</v>
      </c>
      <c r="G1697" s="26">
        <f>G1695/3+G1698*2/3</f>
        <v>85.943333333333342</v>
      </c>
      <c r="H1697" s="26">
        <v>226.54499999999999</v>
      </c>
      <c r="I1697" s="24">
        <f t="shared" si="423"/>
        <v>2011.6249999998722</v>
      </c>
      <c r="J1697" s="15">
        <v>2.2999999999999998</v>
      </c>
      <c r="K1697" s="24">
        <f t="shared" si="413"/>
        <v>1645.2915871019004</v>
      </c>
      <c r="L1697" s="24">
        <f t="shared" si="414"/>
        <v>34.562908031516919</v>
      </c>
      <c r="M1697" s="23">
        <f t="shared" si="424"/>
        <v>863334.47636888234</v>
      </c>
      <c r="N1697" s="24">
        <f t="shared" si="415"/>
        <v>119.29524200489972</v>
      </c>
      <c r="O1697" s="23">
        <f t="shared" si="416"/>
        <v>62597.837427111604</v>
      </c>
      <c r="P1697" s="42">
        <f t="shared" si="410"/>
        <v>20.049852721660496</v>
      </c>
      <c r="Q1697" s="25"/>
      <c r="R1697" s="41">
        <f t="shared" si="411"/>
        <v>22.092618712120807</v>
      </c>
      <c r="S1697" s="41"/>
      <c r="T1697" s="40">
        <f t="shared" si="412"/>
        <v>5.1573026527262554E-2</v>
      </c>
      <c r="U1697" s="15">
        <f t="shared" si="417"/>
        <v>1.0307073647848104</v>
      </c>
      <c r="V1697" s="15">
        <f t="shared" si="425"/>
        <v>48.001515882157548</v>
      </c>
      <c r="W1697" s="13">
        <f t="shared" si="426"/>
        <v>0.1422302518538705</v>
      </c>
      <c r="X1697" s="13">
        <f t="shared" si="419"/>
        <v>1.0430351899859192E-2</v>
      </c>
      <c r="Y1697" s="13">
        <f t="shared" si="420"/>
        <v>0.13179989995401131</v>
      </c>
      <c r="AB1697" s="39"/>
      <c r="AC1697" s="39"/>
    </row>
    <row r="1698" spans="1:29">
      <c r="A1698" s="60">
        <v>2011.09</v>
      </c>
      <c r="B1698" s="61">
        <f t="shared" si="421"/>
        <v>2011</v>
      </c>
      <c r="C1698" s="61">
        <v>9</v>
      </c>
      <c r="D1698" s="59">
        <f t="shared" si="422"/>
        <v>40787</v>
      </c>
      <c r="E1698" s="26">
        <v>1173.8800000000001</v>
      </c>
      <c r="F1698" s="24">
        <v>25.18</v>
      </c>
      <c r="G1698" s="26">
        <v>86.98</v>
      </c>
      <c r="H1698" s="26">
        <v>226.88900000000001</v>
      </c>
      <c r="I1698" s="24">
        <f t="shared" si="423"/>
        <v>2011.7083333332055</v>
      </c>
      <c r="J1698" s="15">
        <v>1.98</v>
      </c>
      <c r="K1698" s="24">
        <f t="shared" si="413"/>
        <v>1626.955492774</v>
      </c>
      <c r="L1698" s="24">
        <f t="shared" si="414"/>
        <v>34.898575074155204</v>
      </c>
      <c r="M1698" s="23">
        <f t="shared" si="424"/>
        <v>855238.99920250091</v>
      </c>
      <c r="N1698" s="24">
        <f t="shared" si="415"/>
        <v>120.55115408856315</v>
      </c>
      <c r="O1698" s="23">
        <f t="shared" si="416"/>
        <v>63369.925503998296</v>
      </c>
      <c r="P1698" s="42">
        <f t="shared" si="410"/>
        <v>19.69811456887771</v>
      </c>
      <c r="Q1698" s="25"/>
      <c r="R1698" s="41">
        <f t="shared" si="411"/>
        <v>21.706400031075088</v>
      </c>
      <c r="S1698" s="41"/>
      <c r="T1698" s="40">
        <f t="shared" si="412"/>
        <v>5.5358354551440614E-2</v>
      </c>
      <c r="U1698" s="15">
        <f t="shared" si="417"/>
        <v>0.98647982816789093</v>
      </c>
      <c r="V1698" s="15">
        <f t="shared" si="425"/>
        <v>49.400503148048266</v>
      </c>
      <c r="W1698" s="13">
        <f t="shared" si="426"/>
        <v>0.14290119686247293</v>
      </c>
      <c r="X1698" s="13">
        <f t="shared" si="419"/>
        <v>6.5234102391205084E-3</v>
      </c>
      <c r="Y1698" s="13">
        <f t="shared" si="420"/>
        <v>0.13637778662335243</v>
      </c>
      <c r="AB1698" s="39"/>
      <c r="AC1698" s="39"/>
    </row>
    <row r="1699" spans="1:29">
      <c r="A1699" s="60">
        <v>2011.1</v>
      </c>
      <c r="B1699" s="61">
        <f t="shared" si="421"/>
        <v>2011</v>
      </c>
      <c r="C1699" s="61">
        <v>10</v>
      </c>
      <c r="D1699" s="59">
        <f t="shared" si="422"/>
        <v>40817</v>
      </c>
      <c r="E1699" s="26">
        <v>1207.22</v>
      </c>
      <c r="F1699" s="24">
        <f>F1698*2/3+F1701/3</f>
        <v>25.596666666666664</v>
      </c>
      <c r="G1699" s="26">
        <f>G1698*2/3+G1701/3</f>
        <v>86.97</v>
      </c>
      <c r="H1699" s="26">
        <v>226.42099999999999</v>
      </c>
      <c r="I1699" s="24">
        <f t="shared" si="423"/>
        <v>2011.7916666665387</v>
      </c>
      <c r="J1699" s="15">
        <v>2.15</v>
      </c>
      <c r="K1699" s="24">
        <f t="shared" si="413"/>
        <v>1676.6218734128022</v>
      </c>
      <c r="L1699" s="24">
        <f t="shared" si="414"/>
        <v>35.549387203483775</v>
      </c>
      <c r="M1699" s="23">
        <f t="shared" si="424"/>
        <v>882904.30887607823</v>
      </c>
      <c r="N1699" s="24">
        <f t="shared" si="415"/>
        <v>120.7864385370615</v>
      </c>
      <c r="O1699" s="23">
        <f t="shared" si="416"/>
        <v>63605.794919693602</v>
      </c>
      <c r="P1699" s="42">
        <f t="shared" si="410"/>
        <v>20.155824786688754</v>
      </c>
      <c r="Q1699" s="25"/>
      <c r="R1699" s="41">
        <f t="shared" si="411"/>
        <v>22.212668163493959</v>
      </c>
      <c r="S1699" s="41"/>
      <c r="T1699" s="40">
        <f t="shared" si="412"/>
        <v>5.2639316240052032E-2</v>
      </c>
      <c r="U1699" s="15">
        <f t="shared" si="417"/>
        <v>1.0143693635798472</v>
      </c>
      <c r="V1699" s="15">
        <f t="shared" si="425"/>
        <v>48.833327513485166</v>
      </c>
      <c r="W1699" s="13">
        <f t="shared" si="426"/>
        <v>0.13884072918840951</v>
      </c>
      <c r="X1699" s="13">
        <f t="shared" si="419"/>
        <v>5.0132943302627631E-3</v>
      </c>
      <c r="Y1699" s="13">
        <f t="shared" si="420"/>
        <v>0.13382743485814674</v>
      </c>
      <c r="AB1699" s="39"/>
      <c r="AC1699" s="39"/>
    </row>
    <row r="1700" spans="1:29">
      <c r="A1700" s="60">
        <v>2011.11</v>
      </c>
      <c r="B1700" s="61">
        <f t="shared" si="421"/>
        <v>2011</v>
      </c>
      <c r="C1700" s="61">
        <v>11</v>
      </c>
      <c r="D1700" s="59">
        <f t="shared" si="422"/>
        <v>40848</v>
      </c>
      <c r="E1700" s="26">
        <v>1226.42</v>
      </c>
      <c r="F1700" s="24">
        <f>F1698/3+F1701*2/3</f>
        <v>26.013333333333335</v>
      </c>
      <c r="G1700" s="26">
        <f>G1698/3+G1701*2/3</f>
        <v>86.960000000000008</v>
      </c>
      <c r="H1700" s="26">
        <v>226.23</v>
      </c>
      <c r="I1700" s="24">
        <f t="shared" si="423"/>
        <v>2011.874999999872</v>
      </c>
      <c r="J1700" s="15">
        <v>2.0099999999999998</v>
      </c>
      <c r="K1700" s="24">
        <f t="shared" si="413"/>
        <v>1704.7254263360301</v>
      </c>
      <c r="L1700" s="24">
        <f t="shared" si="414"/>
        <v>36.158567829200379</v>
      </c>
      <c r="M1700" s="23">
        <f t="shared" si="424"/>
        <v>899290.30980920559</v>
      </c>
      <c r="N1700" s="24">
        <f t="shared" si="415"/>
        <v>120.87451531627109</v>
      </c>
      <c r="O1700" s="23">
        <f t="shared" si="416"/>
        <v>63764.685296234995</v>
      </c>
      <c r="P1700" s="42">
        <f t="shared" si="410"/>
        <v>20.345246797645821</v>
      </c>
      <c r="Q1700" s="25"/>
      <c r="R1700" s="41">
        <f t="shared" si="411"/>
        <v>22.423888769998218</v>
      </c>
      <c r="S1700" s="41"/>
      <c r="T1700" s="40">
        <f t="shared" si="412"/>
        <v>5.3664048821724597E-2</v>
      </c>
      <c r="U1700" s="15">
        <f t="shared" si="417"/>
        <v>1.0043741279485761</v>
      </c>
      <c r="V1700" s="15">
        <f t="shared" si="425"/>
        <v>49.576852466966351</v>
      </c>
      <c r="W1700" s="13">
        <f t="shared" si="426"/>
        <v>0.14147135410418943</v>
      </c>
      <c r="X1700" s="13">
        <f t="shared" si="419"/>
        <v>3.3198404340519794E-3</v>
      </c>
      <c r="Y1700" s="13">
        <f t="shared" si="420"/>
        <v>0.13815151367013745</v>
      </c>
      <c r="AB1700" s="39"/>
      <c r="AC1700" s="39"/>
    </row>
    <row r="1701" spans="1:29">
      <c r="A1701" s="60">
        <v>2011.12</v>
      </c>
      <c r="B1701" s="61">
        <f t="shared" si="421"/>
        <v>2011</v>
      </c>
      <c r="C1701" s="61">
        <v>12</v>
      </c>
      <c r="D1701" s="59">
        <f t="shared" si="422"/>
        <v>40878</v>
      </c>
      <c r="E1701" s="26">
        <v>1243.32</v>
      </c>
      <c r="F1701" s="24">
        <v>26.43</v>
      </c>
      <c r="G1701" s="26">
        <v>86.95</v>
      </c>
      <c r="H1701" s="26">
        <v>225.672</v>
      </c>
      <c r="I1701" s="24">
        <f t="shared" si="423"/>
        <v>2011.9583333332052</v>
      </c>
      <c r="J1701" s="15">
        <v>1.98</v>
      </c>
      <c r="K1701" s="24">
        <f t="shared" si="413"/>
        <v>1732.4896628735512</v>
      </c>
      <c r="L1701" s="24">
        <f t="shared" si="414"/>
        <v>36.828573327661388</v>
      </c>
      <c r="M1701" s="23">
        <f t="shared" si="424"/>
        <v>915555.72908174573</v>
      </c>
      <c r="N1701" s="24">
        <f t="shared" si="415"/>
        <v>121.15945708816336</v>
      </c>
      <c r="O1701" s="23">
        <f t="shared" si="416"/>
        <v>64028.223340457633</v>
      </c>
      <c r="P1701" s="42">
        <f t="shared" si="410"/>
        <v>20.523575499431697</v>
      </c>
      <c r="Q1701" s="25"/>
      <c r="R1701" s="41">
        <f t="shared" si="411"/>
        <v>22.623608815264827</v>
      </c>
      <c r="S1701" s="41"/>
      <c r="T1701" s="40">
        <f t="shared" si="412"/>
        <v>5.3689049554547064E-2</v>
      </c>
      <c r="U1701" s="15">
        <f t="shared" si="417"/>
        <v>1.0025501440208808</v>
      </c>
      <c r="V1701" s="15">
        <f t="shared" si="425"/>
        <v>49.916828638275653</v>
      </c>
      <c r="W1701" s="13">
        <f t="shared" si="426"/>
        <v>0.13938028915548362</v>
      </c>
      <c r="X1701" s="13">
        <f t="shared" si="419"/>
        <v>3.2849756444806033E-3</v>
      </c>
      <c r="Y1701" s="13">
        <f t="shared" si="420"/>
        <v>0.13609531351100301</v>
      </c>
      <c r="AB1701" s="39"/>
      <c r="AC1701" s="39"/>
    </row>
    <row r="1702" spans="1:29">
      <c r="A1702" s="60">
        <v>2012.01</v>
      </c>
      <c r="B1702" s="61">
        <f t="shared" si="421"/>
        <v>2012</v>
      </c>
      <c r="C1702" s="61">
        <v>1</v>
      </c>
      <c r="D1702" s="59">
        <f t="shared" si="422"/>
        <v>40909</v>
      </c>
      <c r="E1702" s="26">
        <v>1300.58</v>
      </c>
      <c r="F1702" s="24">
        <f>F1701*2/3+F1704/3</f>
        <v>26.736666666666668</v>
      </c>
      <c r="G1702" s="26">
        <f>G1701*2/3+G1704/3</f>
        <v>87.48</v>
      </c>
      <c r="H1702" s="26">
        <v>226.66499999999999</v>
      </c>
      <c r="I1702" s="24">
        <f t="shared" si="423"/>
        <v>2012.0416666665385</v>
      </c>
      <c r="J1702" s="15">
        <v>1.97</v>
      </c>
      <c r="K1702" s="24">
        <f t="shared" si="413"/>
        <v>1804.3385030772288</v>
      </c>
      <c r="L1702" s="24">
        <f t="shared" si="414"/>
        <v>37.092679504996369</v>
      </c>
      <c r="M1702" s="23">
        <f t="shared" si="424"/>
        <v>955158.65044340666</v>
      </c>
      <c r="N1702" s="24">
        <f t="shared" si="415"/>
        <v>121.36395473496131</v>
      </c>
      <c r="O1702" s="23">
        <f t="shared" si="416"/>
        <v>64246.166126489123</v>
      </c>
      <c r="P1702" s="42">
        <f t="shared" si="410"/>
        <v>21.213008091803452</v>
      </c>
      <c r="Q1702" s="25"/>
      <c r="R1702" s="41">
        <f t="shared" si="411"/>
        <v>23.386046013731445</v>
      </c>
      <c r="S1702" s="41"/>
      <c r="T1702" s="40">
        <f t="shared" si="412"/>
        <v>5.2423716122966424E-2</v>
      </c>
      <c r="U1702" s="15">
        <f t="shared" si="417"/>
        <v>1.0016416666666668</v>
      </c>
      <c r="V1702" s="15">
        <f t="shared" si="425"/>
        <v>49.824884709754606</v>
      </c>
      <c r="W1702" s="13">
        <f t="shared" si="426"/>
        <v>0.13126854152476009</v>
      </c>
      <c r="X1702" s="13">
        <f t="shared" si="419"/>
        <v>7.9281946645526347E-5</v>
      </c>
      <c r="Y1702" s="13">
        <f t="shared" si="420"/>
        <v>0.13118925957811456</v>
      </c>
      <c r="AB1702" s="39"/>
      <c r="AC1702" s="39"/>
    </row>
    <row r="1703" spans="1:29">
      <c r="A1703" s="60">
        <v>2012.02</v>
      </c>
      <c r="B1703" s="61">
        <f t="shared" si="421"/>
        <v>2012</v>
      </c>
      <c r="C1703" s="61">
        <v>2</v>
      </c>
      <c r="D1703" s="59">
        <f t="shared" si="422"/>
        <v>40940</v>
      </c>
      <c r="E1703" s="26">
        <v>1352.49</v>
      </c>
      <c r="F1703" s="24">
        <f>F1701/3+F1704*2/3</f>
        <v>27.043333333333337</v>
      </c>
      <c r="G1703" s="26">
        <f>G1701/3+G1704*2/3</f>
        <v>88.01</v>
      </c>
      <c r="H1703" s="26">
        <v>227.66300000000001</v>
      </c>
      <c r="I1703" s="24">
        <f t="shared" si="423"/>
        <v>2012.1249999998718</v>
      </c>
      <c r="J1703" s="15">
        <v>1.97</v>
      </c>
      <c r="K1703" s="24">
        <f t="shared" si="413"/>
        <v>1868.1296714881207</v>
      </c>
      <c r="L1703" s="24">
        <f t="shared" si="414"/>
        <v>37.353661332759387</v>
      </c>
      <c r="M1703" s="23">
        <f t="shared" si="424"/>
        <v>990575.45773846051</v>
      </c>
      <c r="N1703" s="24">
        <f t="shared" si="415"/>
        <v>121.56399854170421</v>
      </c>
      <c r="O1703" s="23">
        <f t="shared" si="416"/>
        <v>64459.290667998968</v>
      </c>
      <c r="P1703" s="42">
        <f t="shared" si="410"/>
        <v>21.797435963717529</v>
      </c>
      <c r="Q1703" s="25"/>
      <c r="R1703" s="41">
        <f t="shared" si="411"/>
        <v>24.031932260644236</v>
      </c>
      <c r="S1703" s="41"/>
      <c r="T1703" s="40">
        <f t="shared" si="412"/>
        <v>5.1205760095649283E-2</v>
      </c>
      <c r="U1703" s="15">
        <f t="shared" si="417"/>
        <v>0.98381158299933291</v>
      </c>
      <c r="V1703" s="15">
        <f t="shared" si="425"/>
        <v>49.687906026101899</v>
      </c>
      <c r="W1703" s="13">
        <f t="shared" si="426"/>
        <v>0.12282176668922729</v>
      </c>
      <c r="X1703" s="13">
        <f t="shared" si="419"/>
        <v>-1.9490135365755057E-3</v>
      </c>
      <c r="Y1703" s="13">
        <f t="shared" si="420"/>
        <v>0.12477078022580279</v>
      </c>
      <c r="AB1703" s="39"/>
      <c r="AC1703" s="39"/>
    </row>
    <row r="1704" spans="1:29">
      <c r="A1704" s="60">
        <v>2012.03</v>
      </c>
      <c r="B1704" s="61">
        <f t="shared" si="421"/>
        <v>2012</v>
      </c>
      <c r="C1704" s="61">
        <v>3</v>
      </c>
      <c r="D1704" s="59">
        <f t="shared" si="422"/>
        <v>40969</v>
      </c>
      <c r="E1704" s="26">
        <v>1389.24</v>
      </c>
      <c r="F1704" s="24">
        <v>27.35</v>
      </c>
      <c r="G1704" s="26">
        <v>88.54</v>
      </c>
      <c r="H1704" s="26">
        <v>229.392</v>
      </c>
      <c r="I1704" s="24">
        <f t="shared" si="423"/>
        <v>2012.208333333205</v>
      </c>
      <c r="J1704" s="15">
        <v>2.17</v>
      </c>
      <c r="K1704" s="24">
        <f t="shared" si="413"/>
        <v>1904.4274011299437</v>
      </c>
      <c r="L1704" s="24">
        <f t="shared" si="414"/>
        <v>37.49250627746391</v>
      </c>
      <c r="M1704" s="23">
        <f t="shared" si="424"/>
        <v>1011479.0226594502</v>
      </c>
      <c r="N1704" s="24">
        <f t="shared" si="415"/>
        <v>121.37427809165099</v>
      </c>
      <c r="O1704" s="23">
        <f t="shared" si="416"/>
        <v>64464.277350398581</v>
      </c>
      <c r="P1704" s="42">
        <f t="shared" si="410"/>
        <v>22.053943972904705</v>
      </c>
      <c r="Q1704" s="25"/>
      <c r="R1704" s="41">
        <f t="shared" si="411"/>
        <v>24.315942005487834</v>
      </c>
      <c r="S1704" s="41"/>
      <c r="T1704" s="40">
        <f t="shared" si="412"/>
        <v>4.8872819302674703E-2</v>
      </c>
      <c r="U1704" s="15">
        <f t="shared" si="417"/>
        <v>1.0125684261707941</v>
      </c>
      <c r="V1704" s="15">
        <f t="shared" si="425"/>
        <v>48.515086812518632</v>
      </c>
      <c r="W1704" s="13">
        <f t="shared" si="426"/>
        <v>0.11799260850579585</v>
      </c>
      <c r="X1704" s="13">
        <f t="shared" si="419"/>
        <v>-2.5243235935009656E-3</v>
      </c>
      <c r="Y1704" s="13">
        <f t="shared" si="420"/>
        <v>0.12051693209929681</v>
      </c>
      <c r="AB1704" s="39"/>
      <c r="AC1704" s="39"/>
    </row>
    <row r="1705" spans="1:29">
      <c r="A1705" s="60">
        <v>2012.04</v>
      </c>
      <c r="B1705" s="61">
        <f t="shared" si="421"/>
        <v>2012</v>
      </c>
      <c r="C1705" s="61">
        <v>4</v>
      </c>
      <c r="D1705" s="59">
        <f t="shared" si="422"/>
        <v>41000</v>
      </c>
      <c r="E1705" s="26">
        <v>1386.43</v>
      </c>
      <c r="F1705" s="24">
        <f>F1704*2/3+F1707/3</f>
        <v>27.673333333333332</v>
      </c>
      <c r="G1705" s="26">
        <f>G1704*2/3+G1707/3</f>
        <v>88.333333333333343</v>
      </c>
      <c r="H1705" s="26">
        <v>230.08500000000001</v>
      </c>
      <c r="I1705" s="24">
        <f t="shared" si="423"/>
        <v>2012.2916666665383</v>
      </c>
      <c r="J1705" s="15">
        <v>2.0499999999999998</v>
      </c>
      <c r="K1705" s="24">
        <f t="shared" si="413"/>
        <v>1894.8509368276946</v>
      </c>
      <c r="L1705" s="24">
        <f t="shared" si="414"/>
        <v>37.821485103331376</v>
      </c>
      <c r="M1705" s="23">
        <f t="shared" si="424"/>
        <v>1008066.7514171181</v>
      </c>
      <c r="N1705" s="24">
        <f t="shared" si="415"/>
        <v>120.72625334115655</v>
      </c>
      <c r="O1705" s="23">
        <f t="shared" si="416"/>
        <v>64226.752432635447</v>
      </c>
      <c r="P1705" s="42">
        <f t="shared" si="410"/>
        <v>21.779246906824891</v>
      </c>
      <c r="Q1705" s="25"/>
      <c r="R1705" s="41">
        <f t="shared" si="411"/>
        <v>24.015130965765529</v>
      </c>
      <c r="S1705" s="41"/>
      <c r="T1705" s="40">
        <f t="shared" si="412"/>
        <v>5.0382220122844455E-2</v>
      </c>
      <c r="U1705" s="15">
        <f t="shared" si="417"/>
        <v>1.0243977858120352</v>
      </c>
      <c r="V1705" s="15">
        <f t="shared" si="425"/>
        <v>48.976884486240564</v>
      </c>
      <c r="W1705" s="13">
        <f t="shared" si="426"/>
        <v>0.11788165486930313</v>
      </c>
      <c r="X1705" s="13">
        <f t="shared" si="419"/>
        <v>-9.3262172199778393E-3</v>
      </c>
      <c r="Y1705" s="13">
        <f t="shared" si="420"/>
        <v>0.12720787208928097</v>
      </c>
      <c r="AB1705" s="39"/>
      <c r="AC1705" s="39"/>
    </row>
    <row r="1706" spans="1:29">
      <c r="A1706" s="60">
        <v>2012.05</v>
      </c>
      <c r="B1706" s="61">
        <f t="shared" si="421"/>
        <v>2012</v>
      </c>
      <c r="C1706" s="61">
        <v>5</v>
      </c>
      <c r="D1706" s="59">
        <f t="shared" si="422"/>
        <v>41030</v>
      </c>
      <c r="E1706" s="26">
        <v>1341.27</v>
      </c>
      <c r="F1706" s="24">
        <f>F1704/3+F1707*2/3</f>
        <v>27.996666666666666</v>
      </c>
      <c r="G1706" s="26">
        <f>G1704/3+G1707*2/3</f>
        <v>88.126666666666665</v>
      </c>
      <c r="H1706" s="26">
        <v>229.815</v>
      </c>
      <c r="I1706" s="24">
        <f t="shared" si="423"/>
        <v>2012.3749999998715</v>
      </c>
      <c r="J1706" s="15">
        <v>1.8</v>
      </c>
      <c r="K1706" s="24">
        <f t="shared" si="413"/>
        <v>1835.2838770315254</v>
      </c>
      <c r="L1706" s="24">
        <f t="shared" si="414"/>
        <v>38.308342797467539</v>
      </c>
      <c r="M1706" s="23">
        <f t="shared" si="424"/>
        <v>978075.23204954842</v>
      </c>
      <c r="N1706" s="24">
        <f t="shared" si="415"/>
        <v>120.58530383134263</v>
      </c>
      <c r="O1706" s="23">
        <f t="shared" si="416"/>
        <v>64263.354842614259</v>
      </c>
      <c r="P1706" s="42">
        <f t="shared" si="410"/>
        <v>20.941467419743471</v>
      </c>
      <c r="Q1706" s="25"/>
      <c r="R1706" s="41">
        <f t="shared" si="411"/>
        <v>23.0952379895969</v>
      </c>
      <c r="S1706" s="41"/>
      <c r="T1706" s="40">
        <f t="shared" si="412"/>
        <v>5.4598754439490117E-2</v>
      </c>
      <c r="U1706" s="15">
        <f t="shared" si="417"/>
        <v>1.0179797396872907</v>
      </c>
      <c r="V1706" s="15">
        <f t="shared" si="425"/>
        <v>50.230756780313044</v>
      </c>
      <c r="W1706" s="13">
        <f t="shared" si="426"/>
        <v>0.11088943740564594</v>
      </c>
      <c r="X1706" s="13">
        <f t="shared" si="419"/>
        <v>-1.3963687404937475E-2</v>
      </c>
      <c r="Y1706" s="13">
        <f t="shared" si="420"/>
        <v>0.12485312481058342</v>
      </c>
      <c r="AB1706" s="39"/>
      <c r="AC1706" s="39"/>
    </row>
    <row r="1707" spans="1:29">
      <c r="A1707" s="60">
        <v>2012.06</v>
      </c>
      <c r="B1707" s="61">
        <f t="shared" si="421"/>
        <v>2012</v>
      </c>
      <c r="C1707" s="61">
        <v>6</v>
      </c>
      <c r="D1707" s="59">
        <f t="shared" si="422"/>
        <v>41061</v>
      </c>
      <c r="E1707" s="26">
        <v>1323.48</v>
      </c>
      <c r="F1707" s="24">
        <v>28.32</v>
      </c>
      <c r="G1707" s="26">
        <v>87.92</v>
      </c>
      <c r="H1707" s="26">
        <v>229.47800000000001</v>
      </c>
      <c r="I1707" s="24">
        <f t="shared" si="423"/>
        <v>2012.4583333332048</v>
      </c>
      <c r="J1707" s="15">
        <v>1.62</v>
      </c>
      <c r="K1707" s="24">
        <f t="shared" si="413"/>
        <v>1813.6009586975661</v>
      </c>
      <c r="L1707" s="24">
        <f t="shared" si="414"/>
        <v>38.807673066699209</v>
      </c>
      <c r="M1707" s="23">
        <f t="shared" si="424"/>
        <v>968243.26166420931</v>
      </c>
      <c r="N1707" s="24">
        <f t="shared" si="415"/>
        <v>120.47918841893342</v>
      </c>
      <c r="O1707" s="23">
        <f t="shared" si="416"/>
        <v>64321.295044516948</v>
      </c>
      <c r="P1707" s="42">
        <f t="shared" si="410"/>
        <v>20.54750408685609</v>
      </c>
      <c r="Q1707" s="25"/>
      <c r="R1707" s="41">
        <f t="shared" si="411"/>
        <v>22.665536337915778</v>
      </c>
      <c r="S1707" s="41"/>
      <c r="T1707" s="40">
        <f t="shared" si="412"/>
        <v>5.7106964442697764E-2</v>
      </c>
      <c r="U1707" s="15">
        <f t="shared" si="417"/>
        <v>1.009626024902085</v>
      </c>
      <c r="V1707" s="15">
        <f t="shared" si="425"/>
        <v>51.208985408177099</v>
      </c>
      <c r="W1707" s="13">
        <f t="shared" si="426"/>
        <v>0.10669827465301562</v>
      </c>
      <c r="X1707" s="13">
        <f t="shared" si="419"/>
        <v>-1.8990050147513204E-2</v>
      </c>
      <c r="Y1707" s="13">
        <f t="shared" si="420"/>
        <v>0.12568832480052883</v>
      </c>
      <c r="AB1707" s="39"/>
      <c r="AC1707" s="39"/>
    </row>
    <row r="1708" spans="1:29">
      <c r="A1708" s="60">
        <v>2012.07</v>
      </c>
      <c r="B1708" s="61">
        <f t="shared" si="421"/>
        <v>2012</v>
      </c>
      <c r="C1708" s="61">
        <v>7</v>
      </c>
      <c r="D1708" s="59">
        <f t="shared" si="422"/>
        <v>41091</v>
      </c>
      <c r="E1708" s="26">
        <v>1359.78</v>
      </c>
      <c r="F1708" s="24">
        <f>F1707*2/3+F1710/3</f>
        <v>28.743333333333332</v>
      </c>
      <c r="G1708" s="26">
        <f>G1707*2/3+G1710/3</f>
        <v>87.446666666666673</v>
      </c>
      <c r="H1708" s="26">
        <v>229.10400000000001</v>
      </c>
      <c r="I1708" s="24">
        <f t="shared" si="423"/>
        <v>2012.541666666538</v>
      </c>
      <c r="J1708" s="15">
        <v>1.53</v>
      </c>
      <c r="K1708" s="24">
        <f t="shared" si="413"/>
        <v>1866.3856536769329</v>
      </c>
      <c r="L1708" s="24">
        <f t="shared" si="414"/>
        <v>39.452076786088412</v>
      </c>
      <c r="M1708" s="23">
        <f t="shared" si="424"/>
        <v>998179.11511898157</v>
      </c>
      <c r="N1708" s="24">
        <f t="shared" si="415"/>
        <v>120.02618374188143</v>
      </c>
      <c r="O1708" s="23">
        <f t="shared" si="416"/>
        <v>64192.322547351687</v>
      </c>
      <c r="P1708" s="42">
        <f t="shared" si="410"/>
        <v>20.99934129338056</v>
      </c>
      <c r="Q1708" s="25"/>
      <c r="R1708" s="41">
        <f t="shared" si="411"/>
        <v>23.168289603671187</v>
      </c>
      <c r="S1708" s="41"/>
      <c r="T1708" s="40">
        <f t="shared" si="412"/>
        <v>5.6678853537401992E-2</v>
      </c>
      <c r="U1708" s="15">
        <f t="shared" si="417"/>
        <v>0.98758185677390697</v>
      </c>
      <c r="V1708" s="15">
        <f t="shared" si="425"/>
        <v>51.786324997243128</v>
      </c>
      <c r="W1708" s="13">
        <f t="shared" si="426"/>
        <v>0.10385926245499966</v>
      </c>
      <c r="X1708" s="13">
        <f t="shared" si="419"/>
        <v>-1.7820101163145141E-2</v>
      </c>
      <c r="Y1708" s="13">
        <f t="shared" si="420"/>
        <v>0.1216793636181448</v>
      </c>
      <c r="AB1708" s="39"/>
      <c r="AC1708" s="39"/>
    </row>
    <row r="1709" spans="1:29">
      <c r="A1709" s="60">
        <v>2012.08</v>
      </c>
      <c r="B1709" s="61">
        <f t="shared" si="421"/>
        <v>2012</v>
      </c>
      <c r="C1709" s="61">
        <v>8</v>
      </c>
      <c r="D1709" s="59">
        <f t="shared" si="422"/>
        <v>41122</v>
      </c>
      <c r="E1709" s="26">
        <v>1403.45</v>
      </c>
      <c r="F1709" s="24">
        <f>F1707/3+F1710*2/3</f>
        <v>29.166666666666664</v>
      </c>
      <c r="G1709" s="26">
        <f>G1707/3+G1710*2/3</f>
        <v>86.973333333333329</v>
      </c>
      <c r="H1709" s="26">
        <v>230.37899999999999</v>
      </c>
      <c r="I1709" s="24">
        <f t="shared" si="423"/>
        <v>2012.6249999998713</v>
      </c>
      <c r="J1709" s="15">
        <v>1.68</v>
      </c>
      <c r="K1709" s="24">
        <f t="shared" si="413"/>
        <v>1915.6645657807355</v>
      </c>
      <c r="L1709" s="24">
        <f t="shared" si="414"/>
        <v>39.811571367181905</v>
      </c>
      <c r="M1709" s="23">
        <f t="shared" si="424"/>
        <v>1026308.7627604544</v>
      </c>
      <c r="N1709" s="24">
        <f t="shared" si="415"/>
        <v>118.71583087000118</v>
      </c>
      <c r="O1709" s="23">
        <f t="shared" si="416"/>
        <v>63601.477877007317</v>
      </c>
      <c r="P1709" s="42">
        <f t="shared" si="410"/>
        <v>21.410428453442933</v>
      </c>
      <c r="Q1709" s="25"/>
      <c r="R1709" s="41">
        <f t="shared" si="411"/>
        <v>23.625464836831149</v>
      </c>
      <c r="S1709" s="41"/>
      <c r="T1709" s="40">
        <f t="shared" si="412"/>
        <v>5.4492344264520584E-2</v>
      </c>
      <c r="U1709" s="15">
        <f t="shared" si="417"/>
        <v>0.99775557799757064</v>
      </c>
      <c r="V1709" s="15">
        <f t="shared" si="425"/>
        <v>50.860189993820796</v>
      </c>
      <c r="W1709" s="13">
        <f t="shared" si="426"/>
        <v>0.10773537236902442</v>
      </c>
      <c r="X1709" s="13">
        <f t="shared" si="419"/>
        <v>-1.5773679081037995E-2</v>
      </c>
      <c r="Y1709" s="13">
        <f t="shared" si="420"/>
        <v>0.12350905145006241</v>
      </c>
      <c r="AB1709" s="39"/>
      <c r="AC1709" s="39"/>
    </row>
    <row r="1710" spans="1:29">
      <c r="A1710" s="60">
        <v>2012.09</v>
      </c>
      <c r="B1710" s="61">
        <f t="shared" si="421"/>
        <v>2012</v>
      </c>
      <c r="C1710" s="61">
        <v>9</v>
      </c>
      <c r="D1710" s="59">
        <f t="shared" si="422"/>
        <v>41153</v>
      </c>
      <c r="E1710" s="26">
        <v>1443.42</v>
      </c>
      <c r="F1710" s="24">
        <v>29.59</v>
      </c>
      <c r="G1710" s="26">
        <v>86.5</v>
      </c>
      <c r="H1710" s="26">
        <v>231.40700000000001</v>
      </c>
      <c r="I1710" s="24">
        <f t="shared" si="423"/>
        <v>2012.7083333332046</v>
      </c>
      <c r="J1710" s="15">
        <v>1.72</v>
      </c>
      <c r="K1710" s="24">
        <f t="shared" si="413"/>
        <v>1961.4698483624093</v>
      </c>
      <c r="L1710" s="24">
        <f t="shared" si="414"/>
        <v>40.209982411940871</v>
      </c>
      <c r="M1710" s="23">
        <f t="shared" si="424"/>
        <v>1052643.9322383364</v>
      </c>
      <c r="N1710" s="24">
        <f t="shared" si="415"/>
        <v>117.54523415454157</v>
      </c>
      <c r="O1710" s="23">
        <f t="shared" si="416"/>
        <v>63081.916655315923</v>
      </c>
      <c r="P1710" s="42">
        <f t="shared" si="410"/>
        <v>21.783690301727678</v>
      </c>
      <c r="Q1710" s="25"/>
      <c r="R1710" s="41">
        <f t="shared" si="411"/>
        <v>24.040589108752933</v>
      </c>
      <c r="S1710" s="41"/>
      <c r="T1710" s="40">
        <f t="shared" si="412"/>
        <v>5.3578290187035291E-2</v>
      </c>
      <c r="U1710" s="15">
        <f t="shared" si="417"/>
        <v>0.99870399172195323</v>
      </c>
      <c r="V1710" s="15">
        <f t="shared" si="425"/>
        <v>50.520604602725506</v>
      </c>
      <c r="W1710" s="13">
        <f t="shared" si="426"/>
        <v>9.638058344793432E-2</v>
      </c>
      <c r="X1710" s="13">
        <f t="shared" si="419"/>
        <v>-2.0303581951340743E-2</v>
      </c>
      <c r="Y1710" s="13">
        <f t="shared" si="420"/>
        <v>0.11668416539927506</v>
      </c>
      <c r="AB1710" s="39"/>
      <c r="AC1710" s="39"/>
    </row>
    <row r="1711" spans="1:29">
      <c r="A1711" s="60">
        <v>2012.1</v>
      </c>
      <c r="B1711" s="61">
        <f t="shared" si="421"/>
        <v>2012</v>
      </c>
      <c r="C1711" s="61">
        <v>10</v>
      </c>
      <c r="D1711" s="59">
        <f t="shared" si="422"/>
        <v>41183</v>
      </c>
      <c r="E1711" s="46">
        <v>1437.82</v>
      </c>
      <c r="F1711" s="24">
        <f>F1710*2/3+F1713/3</f>
        <v>30.143333333333331</v>
      </c>
      <c r="G1711" s="26">
        <f>G1710*2/3+G1713/3</f>
        <v>86.50333333333333</v>
      </c>
      <c r="H1711" s="26">
        <v>231.31700000000001</v>
      </c>
      <c r="I1711" s="43">
        <f t="shared" si="423"/>
        <v>2012.7916666665378</v>
      </c>
      <c r="J1711" s="15">
        <v>1.75</v>
      </c>
      <c r="K1711" s="24">
        <f t="shared" si="413"/>
        <v>1954.6201844222433</v>
      </c>
      <c r="L1711" s="24">
        <f t="shared" si="414"/>
        <v>40.977846850858349</v>
      </c>
      <c r="M1711" s="23">
        <f t="shared" si="424"/>
        <v>1050800.5865280465</v>
      </c>
      <c r="N1711" s="24">
        <f t="shared" si="415"/>
        <v>117.59549968225423</v>
      </c>
      <c r="O1711" s="23">
        <f t="shared" si="416"/>
        <v>63219.146627044953</v>
      </c>
      <c r="P1711" s="42">
        <f t="shared" si="410"/>
        <v>21.57710965452878</v>
      </c>
      <c r="Q1711" s="25"/>
      <c r="R1711" s="41">
        <f t="shared" si="411"/>
        <v>23.816813659366257</v>
      </c>
      <c r="S1711" s="41"/>
      <c r="T1711" s="40">
        <f t="shared" si="412"/>
        <v>5.3508222372874691E-2</v>
      </c>
      <c r="U1711" s="15">
        <f t="shared" si="417"/>
        <v>1.0106004066436509</v>
      </c>
      <c r="V1711" s="15">
        <f t="shared" si="425"/>
        <v>50.47476038422527</v>
      </c>
      <c r="W1711" s="13">
        <f t="shared" si="426"/>
        <v>9.2693827456812317E-2</v>
      </c>
      <c r="X1711" s="13">
        <f t="shared" si="419"/>
        <v>-2.4064601069763936E-2</v>
      </c>
      <c r="Y1711" s="13">
        <f t="shared" si="420"/>
        <v>0.11675842852657625</v>
      </c>
      <c r="AB1711" s="39"/>
      <c r="AC1711" s="39"/>
    </row>
    <row r="1712" spans="1:29">
      <c r="A1712" s="60">
        <v>2012.11</v>
      </c>
      <c r="B1712" s="61">
        <f t="shared" si="421"/>
        <v>2012</v>
      </c>
      <c r="C1712" s="61">
        <v>11</v>
      </c>
      <c r="D1712" s="59">
        <f t="shared" si="422"/>
        <v>41214</v>
      </c>
      <c r="E1712" s="46">
        <v>1394.51</v>
      </c>
      <c r="F1712" s="24">
        <f>F1710/3+F1713*2/3</f>
        <v>30.696666666666665</v>
      </c>
      <c r="G1712" s="26">
        <f>G1710/3+G1713*2/3</f>
        <v>86.506666666666675</v>
      </c>
      <c r="H1712" s="26">
        <v>230.221</v>
      </c>
      <c r="I1712" s="43">
        <f t="shared" si="423"/>
        <v>2012.8749999998711</v>
      </c>
      <c r="J1712" s="15">
        <v>1.65</v>
      </c>
      <c r="K1712" s="24">
        <f t="shared" si="413"/>
        <v>1904.7680906607131</v>
      </c>
      <c r="L1712" s="24">
        <f t="shared" si="414"/>
        <v>41.928728482631911</v>
      </c>
      <c r="M1712" s="23">
        <f t="shared" si="424"/>
        <v>1025878.5844366247</v>
      </c>
      <c r="N1712" s="24">
        <f t="shared" si="415"/>
        <v>118.15988289513123</v>
      </c>
      <c r="O1712" s="23">
        <f t="shared" si="416"/>
        <v>63639.082361783672</v>
      </c>
      <c r="P1712" s="42">
        <f t="shared" si="410"/>
        <v>20.898162059573693</v>
      </c>
      <c r="Q1712" s="25"/>
      <c r="R1712" s="41">
        <f t="shared" si="411"/>
        <v>23.073935342391632</v>
      </c>
      <c r="S1712" s="41"/>
      <c r="T1712" s="40">
        <f t="shared" si="412"/>
        <v>5.5527377657510563E-2</v>
      </c>
      <c r="U1712" s="15">
        <f t="shared" si="417"/>
        <v>0.99499726149574863</v>
      </c>
      <c r="V1712" s="15">
        <f t="shared" si="425"/>
        <v>51.252652882237626</v>
      </c>
      <c r="W1712" s="13">
        <f t="shared" si="426"/>
        <v>0.10108790636910037</v>
      </c>
      <c r="X1712" s="13">
        <f t="shared" si="419"/>
        <v>-2.4418648856516456E-2</v>
      </c>
      <c r="Y1712" s="13">
        <f t="shared" si="420"/>
        <v>0.12550655522561682</v>
      </c>
      <c r="AB1712" s="39"/>
      <c r="AC1712" s="39"/>
    </row>
    <row r="1713" spans="1:29">
      <c r="A1713" s="60">
        <v>2012.12</v>
      </c>
      <c r="B1713" s="61">
        <f t="shared" si="421"/>
        <v>2012</v>
      </c>
      <c r="C1713" s="61">
        <v>12</v>
      </c>
      <c r="D1713" s="59">
        <f t="shared" si="422"/>
        <v>41244</v>
      </c>
      <c r="E1713" s="26">
        <v>1422.29</v>
      </c>
      <c r="F1713" s="24">
        <v>31.25</v>
      </c>
      <c r="G1713" s="26">
        <v>86.51</v>
      </c>
      <c r="H1713" s="26">
        <v>229.601</v>
      </c>
      <c r="I1713" s="43">
        <f t="shared" si="423"/>
        <v>2012.9583333332043</v>
      </c>
      <c r="J1713" s="15">
        <v>1.72</v>
      </c>
      <c r="K1713" s="24">
        <f t="shared" si="413"/>
        <v>1947.9589087155546</v>
      </c>
      <c r="L1713" s="24">
        <f t="shared" si="414"/>
        <v>42.799791812753433</v>
      </c>
      <c r="M1713" s="23">
        <f t="shared" si="424"/>
        <v>1051061.4319838954</v>
      </c>
      <c r="N1713" s="24">
        <f t="shared" si="415"/>
        <v>118.48351967108159</v>
      </c>
      <c r="O1713" s="23">
        <f t="shared" si="416"/>
        <v>63930.228350706813</v>
      </c>
      <c r="P1713" s="42">
        <f t="shared" si="410"/>
        <v>21.238261139845608</v>
      </c>
      <c r="Q1713" s="25"/>
      <c r="R1713" s="41">
        <f t="shared" si="411"/>
        <v>23.456313867189639</v>
      </c>
      <c r="S1713" s="41"/>
      <c r="T1713" s="40">
        <f t="shared" si="412"/>
        <v>5.4011137971734804E-2</v>
      </c>
      <c r="U1713" s="15">
        <f t="shared" si="417"/>
        <v>0.98428092591792593</v>
      </c>
      <c r="V1713" s="15">
        <f t="shared" si="425"/>
        <v>51.133956304185233</v>
      </c>
      <c r="W1713" s="13">
        <f t="shared" si="426"/>
        <v>9.8771828705218834E-2</v>
      </c>
      <c r="X1713" s="13">
        <f t="shared" si="419"/>
        <v>-2.1411373169075598E-2</v>
      </c>
      <c r="Y1713" s="13">
        <f t="shared" si="420"/>
        <v>0.12018320187429443</v>
      </c>
      <c r="AB1713" s="39"/>
      <c r="AC1713" s="39"/>
    </row>
    <row r="1714" spans="1:29">
      <c r="A1714" s="60">
        <v>2013.01</v>
      </c>
      <c r="B1714" s="61">
        <f t="shared" si="421"/>
        <v>2013</v>
      </c>
      <c r="C1714" s="61">
        <v>1</v>
      </c>
      <c r="D1714" s="59">
        <f t="shared" si="422"/>
        <v>41275</v>
      </c>
      <c r="E1714" s="26">
        <v>1480.4</v>
      </c>
      <c r="F1714" s="24">
        <f>F1713*2/3+F1716/3</f>
        <v>31.536666666666665</v>
      </c>
      <c r="G1714" s="26">
        <f>G1713*2/3+G1716/3</f>
        <v>86.906666666666666</v>
      </c>
      <c r="H1714" s="26">
        <v>230.28</v>
      </c>
      <c r="I1714" s="43">
        <f t="shared" si="423"/>
        <v>2013.0416666665376</v>
      </c>
      <c r="J1714" s="15">
        <v>1.91</v>
      </c>
      <c r="K1714" s="24">
        <f t="shared" si="413"/>
        <v>2021.5675872850447</v>
      </c>
      <c r="L1714" s="24">
        <f t="shared" si="414"/>
        <v>43.065052110474205</v>
      </c>
      <c r="M1714" s="23">
        <f t="shared" si="424"/>
        <v>1092714.90014432</v>
      </c>
      <c r="N1714" s="24">
        <f t="shared" si="415"/>
        <v>118.67583116206359</v>
      </c>
      <c r="O1714" s="23">
        <f t="shared" si="416"/>
        <v>64147.669270833809</v>
      </c>
      <c r="P1714" s="42">
        <f t="shared" si="410"/>
        <v>21.900475413821805</v>
      </c>
      <c r="Q1714" s="25"/>
      <c r="R1714" s="41">
        <f t="shared" si="411"/>
        <v>24.193771416596881</v>
      </c>
      <c r="S1714" s="41"/>
      <c r="T1714" s="40">
        <f t="shared" si="412"/>
        <v>5.053793823643514E-2</v>
      </c>
      <c r="U1714" s="15">
        <f t="shared" si="417"/>
        <v>0.99529370145332274</v>
      </c>
      <c r="V1714" s="15">
        <f t="shared" si="425"/>
        <v>50.18177508306858</v>
      </c>
      <c r="W1714" s="13">
        <f t="shared" si="426"/>
        <v>9.5135580101542105E-2</v>
      </c>
      <c r="X1714" s="13">
        <f t="shared" si="419"/>
        <v>-1.9323204210377476E-2</v>
      </c>
      <c r="Y1714" s="13">
        <f t="shared" si="420"/>
        <v>0.11445878431191958</v>
      </c>
      <c r="AB1714" s="39"/>
      <c r="AC1714" s="39"/>
    </row>
    <row r="1715" spans="1:29">
      <c r="A1715" s="60">
        <v>2013.02</v>
      </c>
      <c r="B1715" s="61">
        <f t="shared" si="421"/>
        <v>2013</v>
      </c>
      <c r="C1715" s="61">
        <v>2</v>
      </c>
      <c r="D1715" s="59">
        <f t="shared" si="422"/>
        <v>41306</v>
      </c>
      <c r="E1715" s="26">
        <v>1512.31</v>
      </c>
      <c r="F1715" s="24">
        <f>F1713/3+F1716*2/3</f>
        <v>31.823333333333331</v>
      </c>
      <c r="G1715" s="26">
        <f>G1713/3+G1716*2/3</f>
        <v>87.303333333333342</v>
      </c>
      <c r="H1715" s="26">
        <v>232.166</v>
      </c>
      <c r="I1715" s="43">
        <f t="shared" si="423"/>
        <v>2013.1249999998709</v>
      </c>
      <c r="J1715" s="15">
        <v>1.98</v>
      </c>
      <c r="K1715" s="24">
        <f t="shared" si="413"/>
        <v>2048.3662663783675</v>
      </c>
      <c r="L1715" s="24">
        <f t="shared" si="414"/>
        <v>43.103492328764766</v>
      </c>
      <c r="M1715" s="23">
        <f t="shared" si="424"/>
        <v>1109141.9055293093</v>
      </c>
      <c r="N1715" s="24">
        <f t="shared" si="415"/>
        <v>118.24903818819296</v>
      </c>
      <c r="O1715" s="23">
        <f t="shared" si="416"/>
        <v>64029.058521330815</v>
      </c>
      <c r="P1715" s="42">
        <f t="shared" si="410"/>
        <v>22.052724336861939</v>
      </c>
      <c r="Q1715" s="25"/>
      <c r="R1715" s="41">
        <f t="shared" si="411"/>
        <v>24.367396962422983</v>
      </c>
      <c r="S1715" s="41"/>
      <c r="T1715" s="40">
        <f t="shared" si="412"/>
        <v>4.9571974966961675E-2</v>
      </c>
      <c r="U1715" s="15">
        <f t="shared" si="417"/>
        <v>1.0034511580252754</v>
      </c>
      <c r="V1715" s="15">
        <f t="shared" si="425"/>
        <v>49.539871656185113</v>
      </c>
      <c r="W1715" s="13">
        <f t="shared" si="426"/>
        <v>9.6286685089266522E-2</v>
      </c>
      <c r="X1715" s="13">
        <f t="shared" si="419"/>
        <v>-2.0113744427384672E-2</v>
      </c>
      <c r="Y1715" s="13">
        <f t="shared" si="420"/>
        <v>0.11640042951665119</v>
      </c>
      <c r="AB1715" s="39"/>
      <c r="AC1715" s="39"/>
    </row>
    <row r="1716" spans="1:29">
      <c r="A1716" s="60">
        <v>2013.03</v>
      </c>
      <c r="B1716" s="61">
        <f t="shared" si="421"/>
        <v>2013</v>
      </c>
      <c r="C1716" s="61">
        <v>3</v>
      </c>
      <c r="D1716" s="59">
        <f t="shared" si="422"/>
        <v>41334</v>
      </c>
      <c r="E1716" s="26">
        <v>1550.83</v>
      </c>
      <c r="F1716" s="24">
        <v>32.11</v>
      </c>
      <c r="G1716" s="26">
        <v>87.7</v>
      </c>
      <c r="H1716" s="26">
        <v>232.773</v>
      </c>
      <c r="I1716" s="43">
        <f t="shared" si="423"/>
        <v>2013.2083333332041</v>
      </c>
      <c r="J1716" s="15">
        <v>1.96</v>
      </c>
      <c r="K1716" s="24">
        <f t="shared" si="413"/>
        <v>2095.0625794228713</v>
      </c>
      <c r="L1716" s="24">
        <f t="shared" si="414"/>
        <v>43.378358314753001</v>
      </c>
      <c r="M1716" s="23">
        <f t="shared" si="424"/>
        <v>1136384.2179991549</v>
      </c>
      <c r="N1716" s="24">
        <f t="shared" si="415"/>
        <v>118.47655011534845</v>
      </c>
      <c r="O1716" s="23">
        <f t="shared" si="416"/>
        <v>64262.940437395395</v>
      </c>
      <c r="P1716" s="42">
        <f t="shared" si="410"/>
        <v>22.419207114602564</v>
      </c>
      <c r="Q1716" s="25"/>
      <c r="R1716" s="41">
        <f t="shared" si="411"/>
        <v>24.777200805369702</v>
      </c>
      <c r="S1716" s="41"/>
      <c r="T1716" s="40">
        <f t="shared" si="412"/>
        <v>4.8684797595349043E-2</v>
      </c>
      <c r="U1716" s="15">
        <f t="shared" si="417"/>
        <v>1.019820122666715</v>
      </c>
      <c r="V1716" s="15">
        <f t="shared" si="425"/>
        <v>49.581211079830545</v>
      </c>
      <c r="W1716" s="13">
        <f t="shared" si="426"/>
        <v>9.0409359165969372E-2</v>
      </c>
      <c r="X1716" s="13">
        <f t="shared" si="419"/>
        <v>-1.9485916171135154E-2</v>
      </c>
      <c r="Y1716" s="13">
        <f t="shared" si="420"/>
        <v>0.10989527533710453</v>
      </c>
      <c r="AB1716" s="39"/>
      <c r="AC1716" s="39"/>
    </row>
    <row r="1717" spans="1:29">
      <c r="A1717" s="60">
        <v>2013.04</v>
      </c>
      <c r="B1717" s="61">
        <f t="shared" si="421"/>
        <v>2013</v>
      </c>
      <c r="C1717" s="61">
        <v>4</v>
      </c>
      <c r="D1717" s="59">
        <f t="shared" si="422"/>
        <v>41365</v>
      </c>
      <c r="E1717" s="26">
        <v>1570.7</v>
      </c>
      <c r="F1717" s="24">
        <f>F1716*2/3+F1719/3</f>
        <v>32.49666666666667</v>
      </c>
      <c r="G1717" s="26">
        <f>G1716*2/3+G1719/3</f>
        <v>88.783333333333331</v>
      </c>
      <c r="H1717" s="26">
        <v>232.53100000000001</v>
      </c>
      <c r="I1717" s="43">
        <f t="shared" si="423"/>
        <v>2013.2916666665374</v>
      </c>
      <c r="J1717" s="15">
        <v>1.76</v>
      </c>
      <c r="K1717" s="24">
        <f t="shared" si="413"/>
        <v>2124.113868688476</v>
      </c>
      <c r="L1717" s="24">
        <f t="shared" si="414"/>
        <v>43.946406285613534</v>
      </c>
      <c r="M1717" s="23">
        <f t="shared" si="424"/>
        <v>1154128.3626741068</v>
      </c>
      <c r="N1717" s="24">
        <f t="shared" si="415"/>
        <v>120.0648816716911</v>
      </c>
      <c r="O1717" s="23">
        <f t="shared" si="416"/>
        <v>65236.749941267881</v>
      </c>
      <c r="P1717" s="42">
        <f t="shared" si="410"/>
        <v>22.595655396105585</v>
      </c>
      <c r="Q1717" s="25"/>
      <c r="R1717" s="41">
        <f t="shared" si="411"/>
        <v>24.976932098870439</v>
      </c>
      <c r="S1717" s="41"/>
      <c r="T1717" s="40">
        <f t="shared" si="412"/>
        <v>5.045254718824474E-2</v>
      </c>
      <c r="U1717" s="15">
        <f t="shared" si="417"/>
        <v>0.98613460955449705</v>
      </c>
      <c r="V1717" s="15">
        <f t="shared" si="425"/>
        <v>50.616539718281743</v>
      </c>
      <c r="W1717" s="13">
        <f t="shared" si="426"/>
        <v>9.2444602239405649E-2</v>
      </c>
      <c r="X1717" s="13">
        <f t="shared" si="419"/>
        <v>-2.0082681848827222E-2</v>
      </c>
      <c r="Y1717" s="13">
        <f t="shared" si="420"/>
        <v>0.11252728408823287</v>
      </c>
      <c r="AB1717" s="39"/>
      <c r="AC1717" s="39"/>
    </row>
    <row r="1718" spans="1:29">
      <c r="A1718" s="60">
        <v>2013.05</v>
      </c>
      <c r="B1718" s="61">
        <f t="shared" si="421"/>
        <v>2013</v>
      </c>
      <c r="C1718" s="61">
        <v>5</v>
      </c>
      <c r="D1718" s="59">
        <f t="shared" si="422"/>
        <v>41395</v>
      </c>
      <c r="E1718" s="26">
        <v>1639.84</v>
      </c>
      <c r="F1718" s="24">
        <f>F1716/3+F1719*2/3</f>
        <v>32.88333333333334</v>
      </c>
      <c r="G1718" s="26">
        <f>G1716/3+G1719*2/3</f>
        <v>89.866666666666674</v>
      </c>
      <c r="H1718" s="26">
        <v>232.94499999999999</v>
      </c>
      <c r="I1718" s="43">
        <f t="shared" si="423"/>
        <v>2013.3749999998706</v>
      </c>
      <c r="J1718" s="15">
        <v>1.93</v>
      </c>
      <c r="K1718" s="24">
        <f t="shared" si="413"/>
        <v>2213.6731262744424</v>
      </c>
      <c r="L1718" s="24">
        <f t="shared" si="414"/>
        <v>44.390276674751568</v>
      </c>
      <c r="M1718" s="23">
        <f t="shared" si="424"/>
        <v>1204799.9489222413</v>
      </c>
      <c r="N1718" s="24">
        <f t="shared" si="415"/>
        <v>121.31392388761299</v>
      </c>
      <c r="O1718" s="23">
        <f t="shared" si="416"/>
        <v>66025.560670438659</v>
      </c>
      <c r="P1718" s="42">
        <f t="shared" si="410"/>
        <v>23.411841781842394</v>
      </c>
      <c r="Q1718" s="25"/>
      <c r="R1718" s="41">
        <f t="shared" si="411"/>
        <v>25.881910504712497</v>
      </c>
      <c r="S1718" s="41"/>
      <c r="T1718" s="40">
        <f t="shared" si="412"/>
        <v>4.7559095488884824E-2</v>
      </c>
      <c r="U1718" s="15">
        <f t="shared" si="417"/>
        <v>0.96882821841789979</v>
      </c>
      <c r="V1718" s="15">
        <f t="shared" si="425"/>
        <v>49.826011014749959</v>
      </c>
      <c r="W1718" s="13">
        <f t="shared" si="426"/>
        <v>8.8287021832289092E-2</v>
      </c>
      <c r="X1718" s="13">
        <f t="shared" si="419"/>
        <v>-1.9404900566528327E-2</v>
      </c>
      <c r="Y1718" s="13">
        <f t="shared" si="420"/>
        <v>0.10769192239881742</v>
      </c>
      <c r="AB1718" s="39"/>
      <c r="AC1718" s="39"/>
    </row>
    <row r="1719" spans="1:29">
      <c r="A1719" s="60">
        <v>2013.06</v>
      </c>
      <c r="B1719" s="61">
        <f t="shared" si="421"/>
        <v>2013</v>
      </c>
      <c r="C1719" s="61">
        <v>6</v>
      </c>
      <c r="D1719" s="59">
        <f t="shared" si="422"/>
        <v>41426</v>
      </c>
      <c r="E1719" s="26">
        <v>1618.77</v>
      </c>
      <c r="F1719" s="24">
        <v>33.270000000000003</v>
      </c>
      <c r="G1719" s="26">
        <v>90.95</v>
      </c>
      <c r="H1719" s="26">
        <v>233.50399999999999</v>
      </c>
      <c r="I1719" s="43">
        <f t="shared" si="423"/>
        <v>2013.4583333332039</v>
      </c>
      <c r="J1719" s="15">
        <v>2.2999999999999998</v>
      </c>
      <c r="K1719" s="24">
        <f t="shared" si="413"/>
        <v>2179.9986903864606</v>
      </c>
      <c r="L1719" s="24">
        <f t="shared" si="414"/>
        <v>44.804732252980692</v>
      </c>
      <c r="M1719" s="23">
        <f t="shared" si="424"/>
        <v>1188504.605548287</v>
      </c>
      <c r="N1719" s="24">
        <f t="shared" si="415"/>
        <v>122.48242856653421</v>
      </c>
      <c r="O1719" s="23">
        <f t="shared" si="416"/>
        <v>66775.696284596765</v>
      </c>
      <c r="P1719" s="42">
        <f t="shared" si="410"/>
        <v>22.925333173915316</v>
      </c>
      <c r="Q1719" s="25"/>
      <c r="R1719" s="41">
        <f t="shared" si="411"/>
        <v>25.347211669351658</v>
      </c>
      <c r="S1719" s="41"/>
      <c r="T1719" s="40">
        <f t="shared" si="412"/>
        <v>4.4899452656777181E-2</v>
      </c>
      <c r="U1719" s="15">
        <f t="shared" si="417"/>
        <v>0.97744062666193965</v>
      </c>
      <c r="V1719" s="15">
        <f t="shared" si="425"/>
        <v>48.157282063143434</v>
      </c>
      <c r="W1719" s="13">
        <f t="shared" si="426"/>
        <v>9.4687106207306915E-2</v>
      </c>
      <c r="X1719" s="13">
        <f t="shared" si="419"/>
        <v>-1.7554058565415032E-2</v>
      </c>
      <c r="Y1719" s="13">
        <f t="shared" si="420"/>
        <v>0.11224116477272195</v>
      </c>
      <c r="AB1719" s="39"/>
      <c r="AC1719" s="39"/>
    </row>
    <row r="1720" spans="1:29">
      <c r="A1720" s="60">
        <v>2013.07</v>
      </c>
      <c r="B1720" s="61">
        <f t="shared" si="421"/>
        <v>2013</v>
      </c>
      <c r="C1720" s="61">
        <v>7</v>
      </c>
      <c r="D1720" s="59">
        <f t="shared" si="422"/>
        <v>41456</v>
      </c>
      <c r="E1720" s="26">
        <v>1668.68</v>
      </c>
      <c r="F1720" s="24">
        <f>F1719*2/3+F1722/3</f>
        <v>33.646666666666668</v>
      </c>
      <c r="G1720" s="26">
        <f>G1719*2/3+G1722/3</f>
        <v>92.09</v>
      </c>
      <c r="H1720" s="26">
        <v>233.596</v>
      </c>
      <c r="I1720" s="43">
        <f t="shared" si="423"/>
        <v>2013.5416666665371</v>
      </c>
      <c r="J1720" s="15">
        <v>2.58</v>
      </c>
      <c r="K1720" s="24">
        <f t="shared" si="413"/>
        <v>2246.3274747855276</v>
      </c>
      <c r="L1720" s="24">
        <f t="shared" si="414"/>
        <v>45.29414373533794</v>
      </c>
      <c r="M1720" s="23">
        <f t="shared" si="424"/>
        <v>1226723.9361266117</v>
      </c>
      <c r="N1720" s="24">
        <f t="shared" si="415"/>
        <v>123.96882395246496</v>
      </c>
      <c r="O1720" s="23">
        <f t="shared" si="416"/>
        <v>67699.623221887756</v>
      </c>
      <c r="P1720" s="42">
        <f t="shared" si="410"/>
        <v>23.492460177159625</v>
      </c>
      <c r="Q1720" s="25"/>
      <c r="R1720" s="41">
        <f t="shared" si="411"/>
        <v>25.976012306614184</v>
      </c>
      <c r="S1720" s="41"/>
      <c r="T1720" s="40">
        <f t="shared" si="412"/>
        <v>4.0975328731904348E-2</v>
      </c>
      <c r="U1720" s="15">
        <f t="shared" si="417"/>
        <v>0.98827007178827742</v>
      </c>
      <c r="V1720" s="15">
        <f t="shared" si="425"/>
        <v>47.052345450094542</v>
      </c>
      <c r="W1720" s="13">
        <f t="shared" si="426"/>
        <v>9.5177071372000599E-2</v>
      </c>
      <c r="X1720" s="13">
        <f t="shared" si="419"/>
        <v>-1.6367659498454534E-2</v>
      </c>
      <c r="Y1720" s="13">
        <f t="shared" si="420"/>
        <v>0.11154473087045513</v>
      </c>
      <c r="AB1720" s="39"/>
      <c r="AC1720" s="39"/>
    </row>
    <row r="1721" spans="1:29">
      <c r="A1721" s="60">
        <v>2013.08</v>
      </c>
      <c r="B1721" s="61">
        <f t="shared" si="421"/>
        <v>2013</v>
      </c>
      <c r="C1721" s="61">
        <v>8</v>
      </c>
      <c r="D1721" s="59">
        <f t="shared" si="422"/>
        <v>41487</v>
      </c>
      <c r="E1721" s="26">
        <v>1670.09</v>
      </c>
      <c r="F1721" s="24">
        <f>F1719/3+F1722*2/3</f>
        <v>34.023333333333333</v>
      </c>
      <c r="G1721" s="26">
        <f>G1719/3+G1722*2/3</f>
        <v>93.23</v>
      </c>
      <c r="H1721" s="26">
        <v>233.87700000000001</v>
      </c>
      <c r="I1721" s="43">
        <f t="shared" si="423"/>
        <v>2013.6249999998704</v>
      </c>
      <c r="J1721" s="15">
        <v>2.74</v>
      </c>
      <c r="K1721" s="24">
        <f t="shared" si="413"/>
        <v>2245.5243628060907</v>
      </c>
      <c r="L1721" s="24">
        <f t="shared" si="414"/>
        <v>45.746171705640151</v>
      </c>
      <c r="M1721" s="23">
        <f t="shared" si="424"/>
        <v>1228367.1947361974</v>
      </c>
      <c r="N1721" s="24">
        <f t="shared" si="415"/>
        <v>125.3526674277505</v>
      </c>
      <c r="O1721" s="23">
        <f t="shared" si="416"/>
        <v>68571.55815869545</v>
      </c>
      <c r="P1721" s="42">
        <f t="shared" si="410"/>
        <v>23.356649094916079</v>
      </c>
      <c r="Q1721" s="25"/>
      <c r="R1721" s="41">
        <f t="shared" si="411"/>
        <v>25.82739725094417</v>
      </c>
      <c r="S1721" s="41"/>
      <c r="T1721" s="40">
        <f t="shared" si="412"/>
        <v>3.9356890135809092E-2</v>
      </c>
      <c r="U1721" s="15">
        <f t="shared" si="417"/>
        <v>0.99623107360015073</v>
      </c>
      <c r="V1721" s="15">
        <f t="shared" si="425"/>
        <v>46.444555194675061</v>
      </c>
      <c r="W1721" s="13">
        <f t="shared" si="426"/>
        <v>9.3456913563226385E-2</v>
      </c>
      <c r="X1721" s="13">
        <f t="shared" si="419"/>
        <v>-1.7368565067377606E-2</v>
      </c>
      <c r="Y1721" s="13">
        <f t="shared" si="420"/>
        <v>0.11082547863060399</v>
      </c>
      <c r="AB1721" s="39"/>
      <c r="AC1721" s="39"/>
    </row>
    <row r="1722" spans="1:29">
      <c r="A1722" s="60">
        <v>2013.09</v>
      </c>
      <c r="B1722" s="61">
        <f t="shared" si="421"/>
        <v>2013</v>
      </c>
      <c r="C1722" s="61">
        <v>9</v>
      </c>
      <c r="D1722" s="59">
        <f t="shared" si="422"/>
        <v>41518</v>
      </c>
      <c r="E1722" s="26">
        <v>1687.17</v>
      </c>
      <c r="F1722" s="24">
        <v>34.4</v>
      </c>
      <c r="G1722" s="26">
        <v>94.37</v>
      </c>
      <c r="H1722" s="26">
        <v>234.149</v>
      </c>
      <c r="I1722" s="43">
        <f t="shared" si="423"/>
        <v>2013.7083333332037</v>
      </c>
      <c r="J1722" s="15">
        <v>2.81</v>
      </c>
      <c r="K1722" s="24">
        <f t="shared" si="413"/>
        <v>2265.8541279270898</v>
      </c>
      <c r="L1722" s="24">
        <f t="shared" si="414"/>
        <v>46.19889045009802</v>
      </c>
      <c r="M1722" s="23">
        <f t="shared" si="424"/>
        <v>1241594.1795621621</v>
      </c>
      <c r="N1722" s="24">
        <f t="shared" si="415"/>
        <v>126.73806080743461</v>
      </c>
      <c r="O1722" s="23">
        <f t="shared" si="416"/>
        <v>69447.206105656936</v>
      </c>
      <c r="P1722" s="42">
        <f t="shared" si="410"/>
        <v>23.442287167960593</v>
      </c>
      <c r="Q1722" s="25"/>
      <c r="R1722" s="41">
        <f t="shared" si="411"/>
        <v>25.923107076121429</v>
      </c>
      <c r="S1722" s="41"/>
      <c r="T1722" s="40">
        <f t="shared" si="412"/>
        <v>3.8287251690726415E-2</v>
      </c>
      <c r="U1722" s="15">
        <f t="shared" si="417"/>
        <v>1.0189187020214248</v>
      </c>
      <c r="V1722" s="15">
        <f t="shared" si="425"/>
        <v>46.215759948362788</v>
      </c>
      <c r="W1722" s="13">
        <f t="shared" si="426"/>
        <v>9.0969927078267787E-2</v>
      </c>
      <c r="X1722" s="13">
        <f t="shared" si="419"/>
        <v>-1.8451454905172304E-2</v>
      </c>
      <c r="Y1722" s="13">
        <f t="shared" si="420"/>
        <v>0.10942138198344009</v>
      </c>
      <c r="AB1722" s="39"/>
      <c r="AC1722" s="39"/>
    </row>
    <row r="1723" spans="1:29">
      <c r="A1723" s="60">
        <v>2013.1</v>
      </c>
      <c r="B1723" s="61">
        <f t="shared" si="421"/>
        <v>2013</v>
      </c>
      <c r="C1723" s="61">
        <v>10</v>
      </c>
      <c r="D1723" s="59">
        <f t="shared" si="422"/>
        <v>41548</v>
      </c>
      <c r="E1723" s="26">
        <v>1720.03</v>
      </c>
      <c r="F1723" s="24">
        <f>F1722*2/3+F1725/3</f>
        <v>34.596666666666664</v>
      </c>
      <c r="G1723" s="26">
        <f>G1722*2/3+G1725/3</f>
        <v>96.313333333333333</v>
      </c>
      <c r="H1723" s="26">
        <v>233.54599999999999</v>
      </c>
      <c r="I1723" s="43">
        <f t="shared" si="423"/>
        <v>2013.7916666665369</v>
      </c>
      <c r="J1723" s="15">
        <v>2.62</v>
      </c>
      <c r="K1723" s="24">
        <f t="shared" si="413"/>
        <v>2315.9490370205444</v>
      </c>
      <c r="L1723" s="24">
        <f t="shared" si="414"/>
        <v>46.582976372962925</v>
      </c>
      <c r="M1723" s="23">
        <f t="shared" si="424"/>
        <v>1271171.2425444643</v>
      </c>
      <c r="N1723" s="24">
        <f t="shared" si="415"/>
        <v>129.6819076327576</v>
      </c>
      <c r="O1723" s="23">
        <f t="shared" si="416"/>
        <v>71179.421060639943</v>
      </c>
      <c r="P1723" s="42">
        <f t="shared" si="410"/>
        <v>23.834737887631416</v>
      </c>
      <c r="Q1723" s="25"/>
      <c r="R1723" s="41">
        <f t="shared" si="411"/>
        <v>26.356918954589574</v>
      </c>
      <c r="S1723" s="41"/>
      <c r="T1723" s="40">
        <f t="shared" si="412"/>
        <v>3.933151323085559E-2</v>
      </c>
      <c r="U1723" s="15">
        <f t="shared" si="417"/>
        <v>0.99350010533486743</v>
      </c>
      <c r="V1723" s="15">
        <f t="shared" si="425"/>
        <v>47.211685603120436</v>
      </c>
      <c r="W1723" s="13">
        <f t="shared" si="426"/>
        <v>8.5094937339579513E-2</v>
      </c>
      <c r="X1723" s="13">
        <f t="shared" si="419"/>
        <v>-2.3426729790562928E-2</v>
      </c>
      <c r="Y1723" s="13">
        <f t="shared" si="420"/>
        <v>0.10852166713014244</v>
      </c>
      <c r="AB1723" s="39"/>
      <c r="AC1723" s="39"/>
    </row>
    <row r="1724" spans="1:29">
      <c r="A1724" s="60">
        <v>2013.11</v>
      </c>
      <c r="B1724" s="61">
        <f t="shared" si="421"/>
        <v>2013</v>
      </c>
      <c r="C1724" s="61">
        <v>11</v>
      </c>
      <c r="D1724" s="59">
        <f t="shared" si="422"/>
        <v>41579</v>
      </c>
      <c r="E1724" s="26">
        <v>1783.54</v>
      </c>
      <c r="F1724" s="24">
        <f>F1722/3+F1725*2/3</f>
        <v>34.793333333333337</v>
      </c>
      <c r="G1724" s="26">
        <f>G1722/3+G1725*2/3</f>
        <v>98.256666666666661</v>
      </c>
      <c r="H1724" s="26">
        <v>233.06899999999999</v>
      </c>
      <c r="I1724" s="43">
        <f t="shared" si="423"/>
        <v>2013.8749999998702</v>
      </c>
      <c r="J1724" s="15">
        <v>2.72</v>
      </c>
      <c r="K1724" s="24">
        <f t="shared" si="413"/>
        <v>2406.3774607519663</v>
      </c>
      <c r="L1724" s="24">
        <f t="shared" si="414"/>
        <v>46.943658744835233</v>
      </c>
      <c r="M1724" s="23">
        <f t="shared" si="424"/>
        <v>1322952.5190710167</v>
      </c>
      <c r="N1724" s="24">
        <f t="shared" si="415"/>
        <v>132.56928806490782</v>
      </c>
      <c r="O1724" s="23">
        <f t="shared" si="416"/>
        <v>72882.528388591163</v>
      </c>
      <c r="P1724" s="42">
        <f t="shared" si="410"/>
        <v>24.642077092412038</v>
      </c>
      <c r="Q1724" s="25"/>
      <c r="R1724" s="41">
        <f t="shared" si="411"/>
        <v>27.246316008132883</v>
      </c>
      <c r="S1724" s="41"/>
      <c r="T1724" s="40">
        <f t="shared" si="412"/>
        <v>3.7024686012149428E-2</v>
      </c>
      <c r="U1724" s="15">
        <f t="shared" si="417"/>
        <v>0.98677017693488689</v>
      </c>
      <c r="V1724" s="15">
        <f t="shared" si="425"/>
        <v>47.000810211486936</v>
      </c>
      <c r="W1724" s="13">
        <f t="shared" si="426"/>
        <v>8.5864096873947693E-2</v>
      </c>
      <c r="X1724" s="13">
        <f t="shared" si="419"/>
        <v>-2.0093601815271867E-2</v>
      </c>
      <c r="Y1724" s="13">
        <f t="shared" si="420"/>
        <v>0.10595769868921956</v>
      </c>
      <c r="AB1724" s="39"/>
      <c r="AC1724" s="39"/>
    </row>
    <row r="1725" spans="1:29">
      <c r="A1725" s="60">
        <v>2013.12</v>
      </c>
      <c r="B1725" s="61">
        <f t="shared" si="421"/>
        <v>2013</v>
      </c>
      <c r="C1725" s="61">
        <v>12</v>
      </c>
      <c r="D1725" s="59">
        <f t="shared" si="422"/>
        <v>41609</v>
      </c>
      <c r="E1725" s="26">
        <v>1807.78</v>
      </c>
      <c r="F1725" s="24">
        <v>34.99</v>
      </c>
      <c r="G1725" s="26">
        <v>100.2</v>
      </c>
      <c r="H1725" s="26">
        <v>233.04900000000001</v>
      </c>
      <c r="I1725" s="43">
        <f t="shared" si="423"/>
        <v>2013.9583333332034</v>
      </c>
      <c r="J1725" s="15">
        <v>2.9</v>
      </c>
      <c r="K1725" s="24">
        <f t="shared" si="413"/>
        <v>2439.2917317817287</v>
      </c>
      <c r="L1725" s="24">
        <f t="shared" si="414"/>
        <v>47.213055623495499</v>
      </c>
      <c r="M1725" s="23">
        <f t="shared" si="424"/>
        <v>1343210.7998851533</v>
      </c>
      <c r="N1725" s="24">
        <f t="shared" si="415"/>
        <v>135.20286291724059</v>
      </c>
      <c r="O1725" s="23">
        <f t="shared" si="416"/>
        <v>74450.277217632873</v>
      </c>
      <c r="P1725" s="42">
        <f t="shared" si="410"/>
        <v>24.861869296461929</v>
      </c>
      <c r="Q1725" s="25"/>
      <c r="R1725" s="41">
        <f t="shared" si="411"/>
        <v>27.483753598662712</v>
      </c>
      <c r="S1725" s="41"/>
      <c r="T1725" s="40">
        <f t="shared" si="412"/>
        <v>3.4968173305041095E-2</v>
      </c>
      <c r="U1725" s="15">
        <f t="shared" si="417"/>
        <v>1.0058668846418555</v>
      </c>
      <c r="V1725" s="15">
        <f t="shared" si="425"/>
        <v>46.382978001290546</v>
      </c>
      <c r="W1725" s="13">
        <f t="shared" si="426"/>
        <v>8.9808652495178221E-2</v>
      </c>
      <c r="X1725" s="13">
        <f t="shared" si="419"/>
        <v>-1.456289910728148E-2</v>
      </c>
      <c r="Y1725" s="13">
        <f t="shared" si="420"/>
        <v>0.1043715516024597</v>
      </c>
      <c r="AB1725" s="39"/>
      <c r="AC1725" s="39"/>
    </row>
    <row r="1726" spans="1:29">
      <c r="A1726" s="60">
        <v>2014.01</v>
      </c>
      <c r="B1726" s="61">
        <f t="shared" si="421"/>
        <v>2014</v>
      </c>
      <c r="C1726" s="61">
        <v>1</v>
      </c>
      <c r="D1726" s="59">
        <f t="shared" si="422"/>
        <v>41640</v>
      </c>
      <c r="E1726" s="26">
        <v>1822.36</v>
      </c>
      <c r="F1726" s="24">
        <f>F1725*2/3+F1728/3</f>
        <v>35.403333333333336</v>
      </c>
      <c r="G1726" s="26">
        <f>G1725*2/3+G1728/3</f>
        <v>100.41666666666666</v>
      </c>
      <c r="H1726" s="26">
        <v>233.916</v>
      </c>
      <c r="I1726" s="43">
        <f t="shared" si="423"/>
        <v>2014.0416666665367</v>
      </c>
      <c r="J1726" s="15">
        <v>2.86</v>
      </c>
      <c r="K1726" s="24">
        <f t="shared" si="413"/>
        <v>2449.8509105832863</v>
      </c>
      <c r="L1726" s="24">
        <f t="shared" si="414"/>
        <v>47.593718257836159</v>
      </c>
      <c r="M1726" s="23">
        <f t="shared" si="424"/>
        <v>1351209.2566151067</v>
      </c>
      <c r="N1726" s="24">
        <f t="shared" si="415"/>
        <v>134.99301031139385</v>
      </c>
      <c r="O1726" s="23">
        <f t="shared" si="416"/>
        <v>74455.0634992173</v>
      </c>
      <c r="P1726" s="42">
        <f t="shared" si="410"/>
        <v>24.859609093632699</v>
      </c>
      <c r="Q1726" s="25"/>
      <c r="R1726" s="41">
        <f t="shared" si="411"/>
        <v>27.474102609349316</v>
      </c>
      <c r="S1726" s="41"/>
      <c r="T1726" s="40">
        <f t="shared" si="412"/>
        <v>3.5253275788467729E-2</v>
      </c>
      <c r="U1726" s="15">
        <f t="shared" si="417"/>
        <v>1.0154143860838949</v>
      </c>
      <c r="V1726" s="15">
        <f t="shared" si="425"/>
        <v>46.482176374067258</v>
      </c>
      <c r="W1726" s="13">
        <f t="shared" si="426"/>
        <v>9.1699550059707979E-2</v>
      </c>
      <c r="X1726" s="13">
        <f t="shared" si="419"/>
        <v>-1.529972843184757E-2</v>
      </c>
      <c r="Y1726" s="13">
        <f t="shared" si="420"/>
        <v>0.10699927849155555</v>
      </c>
      <c r="AB1726" s="39"/>
      <c r="AC1726" s="39"/>
    </row>
    <row r="1727" spans="1:29">
      <c r="A1727" s="60">
        <v>2014.02</v>
      </c>
      <c r="B1727" s="61">
        <f t="shared" si="421"/>
        <v>2014</v>
      </c>
      <c r="C1727" s="61">
        <v>2</v>
      </c>
      <c r="D1727" s="59">
        <f t="shared" si="422"/>
        <v>41671</v>
      </c>
      <c r="E1727" s="26">
        <v>1817.04</v>
      </c>
      <c r="F1727" s="24">
        <f>F1725/3+F1728*2/3</f>
        <v>35.816666666666663</v>
      </c>
      <c r="G1727" s="26">
        <f>G1725/3+G1728*2/3</f>
        <v>100.63333333333333</v>
      </c>
      <c r="H1727" s="26">
        <v>234.78100000000001</v>
      </c>
      <c r="I1727" s="43">
        <f t="shared" si="423"/>
        <v>2014.1249999998699</v>
      </c>
      <c r="J1727" s="15">
        <v>2.71</v>
      </c>
      <c r="K1727" s="24">
        <f t="shared" si="413"/>
        <v>2433.6994833483122</v>
      </c>
      <c r="L1727" s="24">
        <f t="shared" si="414"/>
        <v>47.971978141331704</v>
      </c>
      <c r="M1727" s="23">
        <f t="shared" si="424"/>
        <v>1344505.8788001793</v>
      </c>
      <c r="N1727" s="24">
        <f t="shared" si="415"/>
        <v>134.78585575493759</v>
      </c>
      <c r="O1727" s="23">
        <f t="shared" si="416"/>
        <v>74462.922263640154</v>
      </c>
      <c r="P1727" s="42">
        <f t="shared" si="410"/>
        <v>24.59093087789412</v>
      </c>
      <c r="Q1727" s="25"/>
      <c r="R1727" s="41">
        <f t="shared" si="411"/>
        <v>27.170675136889443</v>
      </c>
      <c r="S1727" s="41"/>
      <c r="T1727" s="40">
        <f t="shared" si="412"/>
        <v>3.7019397023219068E-2</v>
      </c>
      <c r="U1727" s="15">
        <f t="shared" si="417"/>
        <v>1.0013900105334868</v>
      </c>
      <c r="V1727" s="15">
        <f t="shared" si="425"/>
        <v>47.024777256091646</v>
      </c>
      <c r="W1727" s="13">
        <f t="shared" si="426"/>
        <v>9.6068584008855984E-2</v>
      </c>
      <c r="X1727" s="13">
        <f t="shared" si="419"/>
        <v>-1.7913080091109368E-2</v>
      </c>
      <c r="Y1727" s="13">
        <f t="shared" si="420"/>
        <v>0.11398166409996535</v>
      </c>
      <c r="AB1727" s="39"/>
      <c r="AC1727" s="39"/>
    </row>
    <row r="1728" spans="1:29">
      <c r="A1728" s="60">
        <v>2014.03</v>
      </c>
      <c r="B1728" s="61">
        <f t="shared" si="421"/>
        <v>2014</v>
      </c>
      <c r="C1728" s="61">
        <v>3</v>
      </c>
      <c r="D1728" s="59">
        <f t="shared" si="422"/>
        <v>41699</v>
      </c>
      <c r="E1728" s="26">
        <v>1863.52</v>
      </c>
      <c r="F1728" s="24">
        <v>36.229999999999997</v>
      </c>
      <c r="G1728" s="26">
        <v>100.85</v>
      </c>
      <c r="H1728" s="26">
        <v>236.29300000000001</v>
      </c>
      <c r="I1728" s="43">
        <f t="shared" si="423"/>
        <v>2014.2083333332032</v>
      </c>
      <c r="J1728" s="15">
        <v>2.72</v>
      </c>
      <c r="K1728" s="24">
        <f t="shared" si="413"/>
        <v>2479.9824759937878</v>
      </c>
      <c r="L1728" s="24">
        <f t="shared" si="414"/>
        <v>48.215079583398577</v>
      </c>
      <c r="M1728" s="23">
        <f t="shared" si="424"/>
        <v>1372294.7975465562</v>
      </c>
      <c r="N1728" s="24">
        <f t="shared" si="415"/>
        <v>134.2117244268768</v>
      </c>
      <c r="O1728" s="23">
        <f t="shared" si="416"/>
        <v>74265.867998502916</v>
      </c>
      <c r="P1728" s="42">
        <f t="shared" si="410"/>
        <v>24.956039153965378</v>
      </c>
      <c r="Q1728" s="25"/>
      <c r="R1728" s="41">
        <f t="shared" si="411"/>
        <v>27.566812365082882</v>
      </c>
      <c r="S1728" s="41"/>
      <c r="T1728" s="40">
        <f t="shared" si="412"/>
        <v>3.632398818406108E-2</v>
      </c>
      <c r="U1728" s="15">
        <f t="shared" si="417"/>
        <v>1.0031354035167042</v>
      </c>
      <c r="V1728" s="15">
        <f t="shared" si="425"/>
        <v>46.788820125589524</v>
      </c>
      <c r="W1728" s="13">
        <f t="shared" si="426"/>
        <v>9.6660150754855456E-2</v>
      </c>
      <c r="X1728" s="13">
        <f t="shared" si="419"/>
        <v>-1.7707883318866635E-2</v>
      </c>
      <c r="Y1728" s="13">
        <f t="shared" si="420"/>
        <v>0.11436803407372209</v>
      </c>
      <c r="AB1728" s="39"/>
      <c r="AC1728" s="39"/>
    </row>
    <row r="1729" spans="1:29">
      <c r="A1729" s="60">
        <v>2014.04</v>
      </c>
      <c r="B1729" s="61">
        <f t="shared" si="421"/>
        <v>2014</v>
      </c>
      <c r="C1729" s="61">
        <v>4</v>
      </c>
      <c r="D1729" s="59">
        <f t="shared" si="422"/>
        <v>41730</v>
      </c>
      <c r="E1729" s="26">
        <v>1864.26</v>
      </c>
      <c r="F1729" s="24">
        <f>F1728*2/3+F1731/3</f>
        <v>36.61333333333333</v>
      </c>
      <c r="G1729" s="26">
        <f>G1728*2/3+G1731/3</f>
        <v>101.60666666666667</v>
      </c>
      <c r="H1729" s="26">
        <v>237.072</v>
      </c>
      <c r="I1729" s="43">
        <f t="shared" si="423"/>
        <v>2014.2916666665365</v>
      </c>
      <c r="J1729" s="15">
        <v>2.71</v>
      </c>
      <c r="K1729" s="24">
        <f t="shared" si="413"/>
        <v>2472.8150080988057</v>
      </c>
      <c r="L1729" s="24">
        <f t="shared" si="414"/>
        <v>48.565114395626644</v>
      </c>
      <c r="M1729" s="23">
        <f t="shared" si="424"/>
        <v>1370568.1424351986</v>
      </c>
      <c r="N1729" s="24">
        <f t="shared" si="415"/>
        <v>134.77438246608628</v>
      </c>
      <c r="O1729" s="23">
        <f t="shared" si="416"/>
        <v>74699.269625677611</v>
      </c>
      <c r="P1729" s="42">
        <f t="shared" si="410"/>
        <v>24.786315396962625</v>
      </c>
      <c r="Q1729" s="25"/>
      <c r="R1729" s="41">
        <f t="shared" si="411"/>
        <v>27.37261057111369</v>
      </c>
      <c r="S1729" s="41"/>
      <c r="T1729" s="40">
        <f t="shared" si="412"/>
        <v>3.6708065945364916E-2</v>
      </c>
      <c r="U1729" s="15">
        <f t="shared" si="417"/>
        <v>1.0153830378430897</v>
      </c>
      <c r="V1729" s="15">
        <f t="shared" si="425"/>
        <v>46.781295512448587</v>
      </c>
      <c r="W1729" s="13">
        <f t="shared" si="426"/>
        <v>9.5134329384069183E-2</v>
      </c>
      <c r="X1729" s="13">
        <f t="shared" si="419"/>
        <v>-2.0336021968586415E-2</v>
      </c>
      <c r="Y1729" s="13">
        <f t="shared" si="420"/>
        <v>0.1154703513526556</v>
      </c>
      <c r="AB1729" s="39"/>
      <c r="AC1729" s="39"/>
    </row>
    <row r="1730" spans="1:29">
      <c r="A1730" s="60">
        <v>2014.05</v>
      </c>
      <c r="B1730" s="61">
        <f t="shared" si="421"/>
        <v>2014</v>
      </c>
      <c r="C1730" s="61">
        <v>5</v>
      </c>
      <c r="D1730" s="59">
        <f t="shared" si="422"/>
        <v>41760</v>
      </c>
      <c r="E1730" s="26">
        <v>1889.77</v>
      </c>
      <c r="F1730" s="24">
        <f>F1728/3+F1731*2/3</f>
        <v>36.99666666666667</v>
      </c>
      <c r="G1730" s="26">
        <f>G1728/3+G1731*2/3</f>
        <v>102.36333333333334</v>
      </c>
      <c r="H1730" s="26">
        <v>237.9</v>
      </c>
      <c r="I1730" s="43">
        <f t="shared" si="423"/>
        <v>2014.3749999998697</v>
      </c>
      <c r="J1730" s="15">
        <v>2.56</v>
      </c>
      <c r="K1730" s="24">
        <f t="shared" si="413"/>
        <v>2497.9280126103404</v>
      </c>
      <c r="L1730" s="24">
        <f t="shared" si="414"/>
        <v>48.902781841109721</v>
      </c>
      <c r="M1730" s="23">
        <f t="shared" si="424"/>
        <v>1386745.8454655418</v>
      </c>
      <c r="N1730" s="24">
        <f t="shared" si="415"/>
        <v>135.30548045397228</v>
      </c>
      <c r="O1730" s="23">
        <f t="shared" si="416"/>
        <v>75115.980901381889</v>
      </c>
      <c r="P1730" s="42">
        <f t="shared" ref="P1730:P1793" si="427">K1730/AVERAGE(N1610:N1729)</f>
        <v>24.943274109902571</v>
      </c>
      <c r="Q1730" s="25"/>
      <c r="R1730" s="41">
        <f t="shared" ref="R1730:R1793" si="428">M1730/AVERAGE(O1610:O1729)</f>
        <v>27.538632386895774</v>
      </c>
      <c r="S1730" s="41"/>
      <c r="T1730" s="40">
        <f t="shared" ref="T1730:T1793" si="429">1/P1730-(J1730/100-(((H1730/H1610)^(1/10))-1))</f>
        <v>3.7713962344599727E-2</v>
      </c>
      <c r="U1730" s="15">
        <f t="shared" si="417"/>
        <v>0.99864009586182401</v>
      </c>
      <c r="V1730" s="15">
        <f t="shared" si="425"/>
        <v>47.335609137407339</v>
      </c>
      <c r="W1730" s="13">
        <f t="shared" si="426"/>
        <v>9.6235609291183799E-2</v>
      </c>
      <c r="X1730" s="13">
        <f t="shared" si="419"/>
        <v>-2.0842660935555202E-2</v>
      </c>
      <c r="Y1730" s="13">
        <f t="shared" si="420"/>
        <v>0.117078270226739</v>
      </c>
      <c r="AB1730" s="39"/>
      <c r="AC1730" s="39"/>
    </row>
    <row r="1731" spans="1:29">
      <c r="A1731" s="60">
        <v>2014.06</v>
      </c>
      <c r="B1731" s="61">
        <f t="shared" si="421"/>
        <v>2014</v>
      </c>
      <c r="C1731" s="61">
        <v>6</v>
      </c>
      <c r="D1731" s="59">
        <f t="shared" si="422"/>
        <v>41791</v>
      </c>
      <c r="E1731" s="26">
        <v>1947.09</v>
      </c>
      <c r="F1731" s="24">
        <v>37.380000000000003</v>
      </c>
      <c r="G1731" s="26">
        <v>103.12</v>
      </c>
      <c r="H1731" s="26">
        <v>238.34299999999999</v>
      </c>
      <c r="I1731" s="43">
        <f t="shared" si="423"/>
        <v>2014.458333333203</v>
      </c>
      <c r="J1731" s="15">
        <v>2.6</v>
      </c>
      <c r="K1731" s="24">
        <f t="shared" si="413"/>
        <v>2568.9108612377959</v>
      </c>
      <c r="L1731" s="24">
        <f t="shared" si="414"/>
        <v>49.317642221504315</v>
      </c>
      <c r="M1731" s="23">
        <f t="shared" si="424"/>
        <v>1428434.1658905628</v>
      </c>
      <c r="N1731" s="24">
        <f t="shared" si="415"/>
        <v>136.0523078084945</v>
      </c>
      <c r="O1731" s="23">
        <f t="shared" si="416"/>
        <v>75651.424015651486</v>
      </c>
      <c r="P1731" s="42">
        <f t="shared" si="427"/>
        <v>25.55800762351128</v>
      </c>
      <c r="Q1731" s="25"/>
      <c r="R1731" s="41">
        <f t="shared" si="428"/>
        <v>28.208601072722168</v>
      </c>
      <c r="S1731" s="41"/>
      <c r="T1731" s="40">
        <f t="shared" si="429"/>
        <v>3.6215896801316892E-2</v>
      </c>
      <c r="U1731" s="15">
        <f t="shared" si="417"/>
        <v>1.0074215711496362</v>
      </c>
      <c r="V1731" s="15">
        <f t="shared" si="425"/>
        <v>47.183375811246862</v>
      </c>
      <c r="W1731" s="13">
        <f t="shared" si="426"/>
        <v>9.388930135064788E-2</v>
      </c>
      <c r="X1731" s="13">
        <f t="shared" si="419"/>
        <v>-2.0490954350442458E-2</v>
      </c>
      <c r="Y1731" s="13">
        <f t="shared" si="420"/>
        <v>0.11438025570109034</v>
      </c>
      <c r="AB1731" s="39"/>
      <c r="AC1731" s="39"/>
    </row>
    <row r="1732" spans="1:29">
      <c r="A1732" s="60">
        <v>2014.07</v>
      </c>
      <c r="B1732" s="61">
        <f t="shared" si="421"/>
        <v>2014</v>
      </c>
      <c r="C1732" s="61">
        <v>7</v>
      </c>
      <c r="D1732" s="59">
        <f t="shared" si="422"/>
        <v>41821</v>
      </c>
      <c r="E1732" s="26">
        <v>1973.1</v>
      </c>
      <c r="F1732" s="24">
        <f>F1731*2/3+F1734/3</f>
        <v>37.75</v>
      </c>
      <c r="G1732" s="26">
        <f>G1731*2/3+G1734/3</f>
        <v>104.06666666666666</v>
      </c>
      <c r="H1732" s="26">
        <v>238.25</v>
      </c>
      <c r="I1732" s="43">
        <f t="shared" si="423"/>
        <v>2014.5416666665362</v>
      </c>
      <c r="J1732" s="15">
        <v>2.54</v>
      </c>
      <c r="K1732" s="24">
        <f t="shared" si="413"/>
        <v>2604.2435508919207</v>
      </c>
      <c r="L1732" s="24">
        <f t="shared" si="414"/>
        <v>49.825246589716691</v>
      </c>
      <c r="M1732" s="23">
        <f t="shared" si="424"/>
        <v>1450389.5513310835</v>
      </c>
      <c r="N1732" s="24">
        <f t="shared" si="415"/>
        <v>137.35489611752362</v>
      </c>
      <c r="O1732" s="23">
        <f t="shared" si="416"/>
        <v>76497.494285737193</v>
      </c>
      <c r="P1732" s="42">
        <f t="shared" si="427"/>
        <v>25.817545976158726</v>
      </c>
      <c r="Q1732" s="25"/>
      <c r="R1732" s="41">
        <f t="shared" si="428"/>
        <v>28.485636237139396</v>
      </c>
      <c r="S1732" s="41"/>
      <c r="T1732" s="40">
        <f t="shared" si="429"/>
        <v>3.6544567621686577E-2</v>
      </c>
      <c r="U1732" s="15">
        <f t="shared" si="417"/>
        <v>1.0126870256928058</v>
      </c>
      <c r="V1732" s="15">
        <f t="shared" si="425"/>
        <v>47.55210513631738</v>
      </c>
      <c r="W1732" s="13"/>
      <c r="X1732" s="13"/>
      <c r="AB1732" s="39"/>
      <c r="AC1732" s="39"/>
    </row>
    <row r="1733" spans="1:29">
      <c r="A1733" s="60">
        <v>2014.08</v>
      </c>
      <c r="B1733" s="61">
        <f t="shared" si="421"/>
        <v>2014</v>
      </c>
      <c r="C1733" s="61">
        <v>8</v>
      </c>
      <c r="D1733" s="59">
        <f t="shared" si="422"/>
        <v>41852</v>
      </c>
      <c r="E1733" s="26">
        <v>1961.53</v>
      </c>
      <c r="F1733" s="24">
        <f>F1731/3+F1734*2/3</f>
        <v>38.120000000000005</v>
      </c>
      <c r="G1733" s="26">
        <f>G1731/3+G1734*2/3</f>
        <v>105.01333333333334</v>
      </c>
      <c r="H1733" s="26">
        <v>237.852</v>
      </c>
      <c r="I1733" s="43">
        <f t="shared" si="423"/>
        <v>2014.6249999998695</v>
      </c>
      <c r="J1733" s="15">
        <v>2.42</v>
      </c>
      <c r="K1733" s="24">
        <f t="shared" si="413"/>
        <v>2593.3047601029211</v>
      </c>
      <c r="L1733" s="24">
        <f t="shared" si="414"/>
        <v>50.397790222491309</v>
      </c>
      <c r="M1733" s="23">
        <f t="shared" si="424"/>
        <v>1446636.3928247904</v>
      </c>
      <c r="N1733" s="24">
        <f t="shared" si="415"/>
        <v>138.83630492911561</v>
      </c>
      <c r="O1733" s="23">
        <f t="shared" si="416"/>
        <v>77447.762579129907</v>
      </c>
      <c r="P1733" s="42">
        <f t="shared" si="427"/>
        <v>25.617606421799383</v>
      </c>
      <c r="Q1733" s="25"/>
      <c r="R1733" s="41">
        <f t="shared" si="428"/>
        <v>28.256055533515138</v>
      </c>
      <c r="S1733" s="41"/>
      <c r="T1733" s="40">
        <f t="shared" si="429"/>
        <v>3.7821815914264714E-2</v>
      </c>
      <c r="U1733" s="15">
        <f t="shared" si="417"/>
        <v>0.99237806645546012</v>
      </c>
      <c r="V1733" s="15">
        <f t="shared" si="425"/>
        <v>48.235978801818128</v>
      </c>
      <c r="W1733" s="13"/>
      <c r="X1733" s="13"/>
      <c r="AB1733" s="39"/>
      <c r="AC1733" s="39"/>
    </row>
    <row r="1734" spans="1:29">
      <c r="A1734" s="60">
        <v>2014.09</v>
      </c>
      <c r="B1734" s="61">
        <f t="shared" si="421"/>
        <v>2014</v>
      </c>
      <c r="C1734" s="61">
        <v>9</v>
      </c>
      <c r="D1734" s="59">
        <f t="shared" si="422"/>
        <v>41883</v>
      </c>
      <c r="E1734" s="26">
        <v>1993.23</v>
      </c>
      <c r="F1734" s="24">
        <v>38.49</v>
      </c>
      <c r="G1734" s="26">
        <v>105.96</v>
      </c>
      <c r="H1734" s="26">
        <v>238.03100000000001</v>
      </c>
      <c r="I1734" s="43">
        <f t="shared" si="423"/>
        <v>2014.7083333332027</v>
      </c>
      <c r="J1734" s="15">
        <v>2.5299999999999998</v>
      </c>
      <c r="K1734" s="24">
        <f t="shared" si="413"/>
        <v>2633.2330906478574</v>
      </c>
      <c r="L1734" s="24">
        <f t="shared" si="414"/>
        <v>50.848693657548814</v>
      </c>
      <c r="M1734" s="23">
        <f t="shared" si="424"/>
        <v>1471273.5821305152</v>
      </c>
      <c r="N1734" s="24">
        <f t="shared" si="415"/>
        <v>139.98253000659579</v>
      </c>
      <c r="O1734" s="23">
        <f t="shared" si="416"/>
        <v>78212.824793199674</v>
      </c>
      <c r="P1734" s="42">
        <f t="shared" si="427"/>
        <v>25.918436892606188</v>
      </c>
      <c r="Q1734" s="25"/>
      <c r="R1734" s="41">
        <f t="shared" si="428"/>
        <v>28.578155878854151</v>
      </c>
      <c r="S1734" s="41"/>
      <c r="T1734" s="40">
        <f t="shared" si="429"/>
        <v>3.6129997383744922E-2</v>
      </c>
      <c r="U1734" s="15">
        <f t="shared" si="417"/>
        <v>1.0224851615240083</v>
      </c>
      <c r="V1734" s="15">
        <f t="shared" si="425"/>
        <v>47.832330256389731</v>
      </c>
      <c r="W1734" s="13"/>
      <c r="X1734" s="13"/>
      <c r="AB1734" s="39"/>
      <c r="AC1734" s="39"/>
    </row>
    <row r="1735" spans="1:29">
      <c r="A1735" s="60">
        <v>2014.1</v>
      </c>
      <c r="B1735" s="61">
        <f t="shared" si="421"/>
        <v>2014</v>
      </c>
      <c r="C1735" s="61">
        <v>10</v>
      </c>
      <c r="D1735" s="59">
        <f t="shared" si="422"/>
        <v>41913</v>
      </c>
      <c r="E1735" s="26">
        <v>1937.27</v>
      </c>
      <c r="F1735" s="24">
        <f>F1734*2/3+F1737/3</f>
        <v>38.806666666666665</v>
      </c>
      <c r="G1735" s="26">
        <f>G1734*2/3+G1737/3</f>
        <v>104.74333333333334</v>
      </c>
      <c r="H1735" s="26">
        <v>237.43299999999999</v>
      </c>
      <c r="I1735" s="43">
        <f t="shared" si="423"/>
        <v>2014.791666666536</v>
      </c>
      <c r="J1735" s="15">
        <v>2.2999999999999998</v>
      </c>
      <c r="K1735" s="24">
        <f t="shared" si="413"/>
        <v>2565.7508610850218</v>
      </c>
      <c r="L1735" s="24">
        <f t="shared" si="414"/>
        <v>51.396159758753001</v>
      </c>
      <c r="M1735" s="23">
        <f t="shared" si="424"/>
        <v>1435962.109853474</v>
      </c>
      <c r="N1735" s="24">
        <f t="shared" si="415"/>
        <v>138.72371826999617</v>
      </c>
      <c r="O1735" s="23">
        <f t="shared" si="416"/>
        <v>77638.872189431029</v>
      </c>
      <c r="P1735" s="42">
        <f t="shared" si="427"/>
        <v>25.162748283083232</v>
      </c>
      <c r="Q1735" s="25"/>
      <c r="R1735" s="41">
        <f t="shared" si="428"/>
        <v>27.736945618288239</v>
      </c>
      <c r="S1735" s="41"/>
      <c r="T1735" s="40">
        <f t="shared" si="429"/>
        <v>3.8794517149685966E-2</v>
      </c>
      <c r="U1735" s="15">
        <f t="shared" si="417"/>
        <v>0.99926264515940255</v>
      </c>
      <c r="V1735" s="15">
        <f t="shared" si="425"/>
        <v>49.031027490766135</v>
      </c>
      <c r="W1735" s="13"/>
      <c r="X1735" s="13"/>
      <c r="AB1735" s="39"/>
      <c r="AC1735" s="39"/>
    </row>
    <row r="1736" spans="1:29">
      <c r="A1736" s="60">
        <v>2014.11</v>
      </c>
      <c r="B1736" s="61">
        <f t="shared" si="421"/>
        <v>2014</v>
      </c>
      <c r="C1736" s="61">
        <v>11</v>
      </c>
      <c r="D1736" s="59">
        <f t="shared" si="422"/>
        <v>41944</v>
      </c>
      <c r="E1736" s="26">
        <v>2044.57</v>
      </c>
      <c r="F1736" s="24">
        <f>F1734/3+F1737*2/3</f>
        <v>39.123333333333335</v>
      </c>
      <c r="G1736" s="26">
        <f>G1734/3+G1737*2/3</f>
        <v>103.52666666666667</v>
      </c>
      <c r="H1736" s="26">
        <v>236.15100000000001</v>
      </c>
      <c r="I1736" s="43">
        <f t="shared" si="423"/>
        <v>2014.8749999998693</v>
      </c>
      <c r="J1736" s="15">
        <v>2.33</v>
      </c>
      <c r="K1736" s="24">
        <f t="shared" si="413"/>
        <v>2722.5609131445563</v>
      </c>
      <c r="L1736" s="24">
        <f t="shared" si="414"/>
        <v>52.096850743803763</v>
      </c>
      <c r="M1736" s="23">
        <f t="shared" si="424"/>
        <v>1526153.012129809</v>
      </c>
      <c r="N1736" s="24">
        <f t="shared" si="415"/>
        <v>137.85669169302693</v>
      </c>
      <c r="O1736" s="23">
        <f t="shared" si="416"/>
        <v>77276.656788024862</v>
      </c>
      <c r="P1736" s="42">
        <f t="shared" si="427"/>
        <v>26.60681714714341</v>
      </c>
      <c r="Q1736" s="25"/>
      <c r="R1736" s="41">
        <f t="shared" si="428"/>
        <v>29.318654523381465</v>
      </c>
      <c r="S1736" s="41"/>
      <c r="T1736" s="40">
        <f t="shared" si="429"/>
        <v>3.5730893913858905E-2</v>
      </c>
      <c r="U1736" s="15">
        <f t="shared" si="417"/>
        <v>1.0126191447923387</v>
      </c>
      <c r="V1736" s="15">
        <f t="shared" si="425"/>
        <v>49.260854165077269</v>
      </c>
      <c r="W1736" s="13"/>
      <c r="X1736" s="13"/>
      <c r="AB1736" s="39"/>
      <c r="AC1736" s="39"/>
    </row>
    <row r="1737" spans="1:29">
      <c r="A1737" s="60">
        <v>2014.12</v>
      </c>
      <c r="B1737" s="61">
        <f t="shared" si="421"/>
        <v>2014</v>
      </c>
      <c r="C1737" s="61">
        <v>12</v>
      </c>
      <c r="D1737" s="59">
        <f t="shared" si="422"/>
        <v>41974</v>
      </c>
      <c r="E1737" s="26">
        <v>2054.27</v>
      </c>
      <c r="F1737" s="24">
        <v>39.44</v>
      </c>
      <c r="G1737" s="26">
        <v>102.31</v>
      </c>
      <c r="H1737" s="26">
        <v>234.81200000000001</v>
      </c>
      <c r="I1737" s="43">
        <f t="shared" si="423"/>
        <v>2014.9583333332025</v>
      </c>
      <c r="J1737" s="15">
        <v>2.21</v>
      </c>
      <c r="K1737" s="24">
        <f t="shared" si="413"/>
        <v>2751.0763683287055</v>
      </c>
      <c r="L1737" s="24">
        <f t="shared" si="414"/>
        <v>52.81800930105787</v>
      </c>
      <c r="M1737" s="23">
        <f t="shared" si="424"/>
        <v>1544604.8716436927</v>
      </c>
      <c r="N1737" s="24">
        <f t="shared" si="415"/>
        <v>137.01345161235372</v>
      </c>
      <c r="O1737" s="23">
        <f t="shared" si="416"/>
        <v>76926.852077801945</v>
      </c>
      <c r="P1737" s="42">
        <f t="shared" si="427"/>
        <v>26.794085482572545</v>
      </c>
      <c r="Q1737" s="25"/>
      <c r="R1737" s="41">
        <f t="shared" si="428"/>
        <v>29.51533288223138</v>
      </c>
      <c r="S1737" s="41"/>
      <c r="T1737" s="40">
        <f t="shared" si="429"/>
        <v>3.6462452421064551E-2</v>
      </c>
      <c r="U1737" s="15">
        <f t="shared" si="417"/>
        <v>1.0316759538025049</v>
      </c>
      <c r="V1737" s="15">
        <f t="shared" si="425"/>
        <v>50.166935603599093</v>
      </c>
      <c r="W1737" s="13"/>
      <c r="X1737" s="13"/>
      <c r="AB1737" s="39"/>
      <c r="AC1737" s="39"/>
    </row>
    <row r="1738" spans="1:29">
      <c r="A1738" s="60">
        <v>2015.01</v>
      </c>
      <c r="B1738" s="61">
        <f t="shared" si="421"/>
        <v>2015</v>
      </c>
      <c r="C1738" s="61">
        <v>1</v>
      </c>
      <c r="D1738" s="59">
        <f t="shared" si="422"/>
        <v>42005</v>
      </c>
      <c r="E1738" s="26">
        <v>2028.18</v>
      </c>
      <c r="F1738" s="24">
        <f>F1737*2/3+F1740/3</f>
        <v>39.896666666666668</v>
      </c>
      <c r="G1738" s="26">
        <f>G1737*2/3+G1740/3</f>
        <v>101.28999999999999</v>
      </c>
      <c r="H1738" s="26">
        <v>233.70699999999999</v>
      </c>
      <c r="I1738" s="43">
        <f t="shared" si="423"/>
        <v>2015.0416666665358</v>
      </c>
      <c r="J1738" s="15">
        <v>1.88</v>
      </c>
      <c r="K1738" s="24">
        <f t="shared" ref="K1738:K1801" si="430">E1738*$H$1851/H1738</f>
        <v>2728.9789471432182</v>
      </c>
      <c r="L1738" s="24">
        <f t="shared" ref="L1738:L1801" si="431">F1738*$H$1851/H1738</f>
        <v>53.682199506219334</v>
      </c>
      <c r="M1738" s="23">
        <f t="shared" si="424"/>
        <v>1534709.8468620835</v>
      </c>
      <c r="N1738" s="24">
        <f t="shared" ref="N1738:N1801" si="432">G1738*$H$1851/H1738</f>
        <v>136.28882917499263</v>
      </c>
      <c r="O1738" s="23">
        <f t="shared" ref="O1738:O1801" si="433">N1738*(M1738/K1738)</f>
        <v>76645.445862132765</v>
      </c>
      <c r="P1738" s="42">
        <f t="shared" si="427"/>
        <v>26.492295420383115</v>
      </c>
      <c r="Q1738" s="25"/>
      <c r="R1738" s="41">
        <f t="shared" si="428"/>
        <v>29.174671165351537</v>
      </c>
      <c r="S1738" s="41"/>
      <c r="T1738" s="40">
        <f t="shared" si="429"/>
        <v>3.9491690665337344E-2</v>
      </c>
      <c r="U1738" s="15">
        <f t="shared" ref="U1738:U1801" si="434">((J1738/J1739+J1738/1200+((1+J1739/1200)^(-119))*(1-J1738/J1739)))</f>
        <v>0.99256957350474684</v>
      </c>
      <c r="V1738" s="15">
        <f t="shared" si="425"/>
        <v>52.000730981532968</v>
      </c>
      <c r="W1738" s="13"/>
      <c r="X1738" s="13"/>
      <c r="AB1738" s="39"/>
      <c r="AC1738" s="39"/>
    </row>
    <row r="1739" spans="1:29">
      <c r="A1739" s="60">
        <v>2015.02</v>
      </c>
      <c r="B1739" s="61">
        <f t="shared" ref="B1739:B1802" si="435">VALUE(LEFT(A1739, 4))</f>
        <v>2015</v>
      </c>
      <c r="C1739" s="61">
        <v>2</v>
      </c>
      <c r="D1739" s="59">
        <f t="shared" ref="D1739:D1802" si="436">DATE(B1739, VALUE(C1739), 1)</f>
        <v>42036</v>
      </c>
      <c r="E1739" s="26">
        <v>2082.1999999999998</v>
      </c>
      <c r="F1739" s="24">
        <f>F1737/3+F1740*2/3</f>
        <v>40.353333333333332</v>
      </c>
      <c r="G1739" s="26">
        <f>G1737/3+G1740*2/3</f>
        <v>100.27000000000001</v>
      </c>
      <c r="H1739" s="26">
        <v>234.72200000000001</v>
      </c>
      <c r="I1739" s="43">
        <f t="shared" ref="I1739:I1802" si="437">I1738+1/12</f>
        <v>2015.124999999869</v>
      </c>
      <c r="J1739" s="15">
        <v>1.98</v>
      </c>
      <c r="K1739" s="24">
        <f t="shared" si="430"/>
        <v>2789.5493903426177</v>
      </c>
      <c r="L1739" s="24">
        <f t="shared" si="431"/>
        <v>54.06186552602653</v>
      </c>
      <c r="M1739" s="23">
        <f t="shared" ref="M1739:M1802" si="438">M1738*((K1739+(L1739/12))/K1738)</f>
        <v>1571306.7440856202</v>
      </c>
      <c r="N1739" s="24">
        <f t="shared" si="432"/>
        <v>134.33297347500451</v>
      </c>
      <c r="O1739" s="23">
        <f t="shared" si="433"/>
        <v>75667.528205487077</v>
      </c>
      <c r="P1739" s="42">
        <f t="shared" si="427"/>
        <v>26.995513699383224</v>
      </c>
      <c r="Q1739" s="25"/>
      <c r="R1739" s="41">
        <f t="shared" si="428"/>
        <v>29.719916695619272</v>
      </c>
      <c r="S1739" s="41"/>
      <c r="T1739" s="40">
        <f t="shared" si="429"/>
        <v>3.7643355355397125E-2</v>
      </c>
      <c r="U1739" s="15">
        <f t="shared" si="434"/>
        <v>0.99626735737370631</v>
      </c>
      <c r="V1739" s="15">
        <f t="shared" ref="V1739:V1802" si="439">V1738*U1738*H1738/H1739</f>
        <v>51.391149302171641</v>
      </c>
      <c r="W1739" s="13"/>
      <c r="X1739" s="13"/>
      <c r="AB1739" s="39"/>
      <c r="AC1739" s="39"/>
    </row>
    <row r="1740" spans="1:29">
      <c r="A1740" s="60">
        <v>2015.03</v>
      </c>
      <c r="B1740" s="61">
        <f t="shared" si="435"/>
        <v>2015</v>
      </c>
      <c r="C1740" s="61">
        <v>3</v>
      </c>
      <c r="D1740" s="59">
        <f t="shared" si="436"/>
        <v>42064</v>
      </c>
      <c r="E1740" s="26">
        <v>2079.9899999999998</v>
      </c>
      <c r="F1740" s="24">
        <v>40.81</v>
      </c>
      <c r="G1740" s="26">
        <v>99.25</v>
      </c>
      <c r="H1740" s="26">
        <v>236.119</v>
      </c>
      <c r="I1740" s="43">
        <f t="shared" si="437"/>
        <v>2015.2083333332023</v>
      </c>
      <c r="J1740" s="15">
        <v>2.04</v>
      </c>
      <c r="K1740" s="24">
        <f t="shared" si="430"/>
        <v>2770.1017512356061</v>
      </c>
      <c r="L1740" s="24">
        <f t="shared" si="431"/>
        <v>54.350190370109999</v>
      </c>
      <c r="M1740" s="23">
        <f t="shared" si="438"/>
        <v>1562903.4257896126</v>
      </c>
      <c r="N1740" s="24">
        <f t="shared" si="432"/>
        <v>132.17976952299477</v>
      </c>
      <c r="O1740" s="23">
        <f t="shared" si="433"/>
        <v>74576.399410390935</v>
      </c>
      <c r="P1740" s="42">
        <f t="shared" si="427"/>
        <v>26.728605452928466</v>
      </c>
      <c r="Q1740" s="25"/>
      <c r="R1740" s="41">
        <f t="shared" si="428"/>
        <v>29.418369171807672</v>
      </c>
      <c r="S1740" s="41"/>
      <c r="T1740" s="40">
        <f t="shared" si="429"/>
        <v>3.7223880316747802E-2</v>
      </c>
      <c r="U1740" s="15">
        <f t="shared" si="434"/>
        <v>1.0107144985822074</v>
      </c>
      <c r="V1740" s="15">
        <f t="shared" si="439"/>
        <v>50.896403284317735</v>
      </c>
      <c r="W1740" s="13"/>
      <c r="X1740" s="13"/>
      <c r="AB1740" s="39"/>
      <c r="AC1740" s="39"/>
    </row>
    <row r="1741" spans="1:29">
      <c r="A1741" s="60">
        <v>2015.04</v>
      </c>
      <c r="B1741" s="61">
        <f t="shared" si="435"/>
        <v>2015</v>
      </c>
      <c r="C1741" s="61">
        <v>4</v>
      </c>
      <c r="D1741" s="59">
        <f t="shared" si="436"/>
        <v>42095</v>
      </c>
      <c r="E1741" s="26">
        <v>2094.86</v>
      </c>
      <c r="F1741" s="24">
        <f>F1740*2/3+F1743/3</f>
        <v>41.120000000000005</v>
      </c>
      <c r="G1741" s="26">
        <f>G1740*2/3+G1743/3</f>
        <v>97.803333333333342</v>
      </c>
      <c r="H1741" s="26">
        <v>236.59899999999999</v>
      </c>
      <c r="I1741" s="43">
        <f t="shared" si="437"/>
        <v>2015.2916666665355</v>
      </c>
      <c r="J1741" s="15">
        <v>1.94</v>
      </c>
      <c r="K1741" s="24">
        <f t="shared" si="430"/>
        <v>2784.245392415015</v>
      </c>
      <c r="L1741" s="24">
        <f t="shared" si="431"/>
        <v>54.651943583869773</v>
      </c>
      <c r="M1741" s="23">
        <f t="shared" si="438"/>
        <v>1573452.9014760235</v>
      </c>
      <c r="N1741" s="24">
        <f t="shared" si="432"/>
        <v>129.98886808481865</v>
      </c>
      <c r="O1741" s="23">
        <f t="shared" si="433"/>
        <v>73460.249662201779</v>
      </c>
      <c r="P1741" s="42">
        <f t="shared" si="427"/>
        <v>26.791371680192317</v>
      </c>
      <c r="Q1741" s="25"/>
      <c r="R1741" s="41">
        <f t="shared" si="428"/>
        <v>29.480373846198756</v>
      </c>
      <c r="S1741" s="41"/>
      <c r="T1741" s="40">
        <f t="shared" si="429"/>
        <v>3.7659701264943557E-2</v>
      </c>
      <c r="U1741" s="15">
        <f t="shared" si="434"/>
        <v>0.97847099852944608</v>
      </c>
      <c r="V1741" s="15">
        <f t="shared" si="439"/>
        <v>51.337370357985399</v>
      </c>
      <c r="W1741" s="13"/>
      <c r="X1741" s="13"/>
      <c r="AB1741" s="39"/>
      <c r="AC1741" s="39"/>
    </row>
    <row r="1742" spans="1:29">
      <c r="A1742" s="60">
        <v>2015.05</v>
      </c>
      <c r="B1742" s="61">
        <f t="shared" si="435"/>
        <v>2015</v>
      </c>
      <c r="C1742" s="61">
        <v>5</v>
      </c>
      <c r="D1742" s="59">
        <f t="shared" si="436"/>
        <v>42125</v>
      </c>
      <c r="E1742" s="26">
        <v>2111.94</v>
      </c>
      <c r="F1742" s="24">
        <f>F1740/3+F1743*2/3</f>
        <v>41.43</v>
      </c>
      <c r="G1742" s="26">
        <f>G1740/3+G1743*2/3</f>
        <v>96.356666666666669</v>
      </c>
      <c r="H1742" s="26">
        <v>237.80500000000001</v>
      </c>
      <c r="I1742" s="43">
        <f t="shared" si="437"/>
        <v>2015.3749999998688</v>
      </c>
      <c r="J1742" s="15">
        <v>2.2000000000000002</v>
      </c>
      <c r="K1742" s="24">
        <f t="shared" si="430"/>
        <v>2792.7110548558699</v>
      </c>
      <c r="L1742" s="24">
        <f t="shared" si="431"/>
        <v>54.784709320661889</v>
      </c>
      <c r="M1742" s="23">
        <f t="shared" si="438"/>
        <v>1580817.1054979693</v>
      </c>
      <c r="N1742" s="24">
        <f t="shared" si="432"/>
        <v>127.4166539812031</v>
      </c>
      <c r="O1742" s="23">
        <f t="shared" si="433"/>
        <v>72124.334448626687</v>
      </c>
      <c r="P1742" s="42">
        <f t="shared" si="427"/>
        <v>26.806111379650822</v>
      </c>
      <c r="Q1742" s="25"/>
      <c r="R1742" s="41">
        <f t="shared" si="428"/>
        <v>29.48989618635326</v>
      </c>
      <c r="S1742" s="41"/>
      <c r="T1742" s="40">
        <f t="shared" si="429"/>
        <v>3.5662686878219954E-2</v>
      </c>
      <c r="U1742" s="15">
        <f t="shared" si="434"/>
        <v>0.98769891518516217</v>
      </c>
      <c r="V1742" s="15">
        <f t="shared" si="439"/>
        <v>49.977381725373014</v>
      </c>
      <c r="W1742" s="13"/>
      <c r="X1742" s="13"/>
      <c r="AB1742" s="39"/>
      <c r="AC1742" s="39"/>
    </row>
    <row r="1743" spans="1:29">
      <c r="A1743" s="60">
        <v>2015.06</v>
      </c>
      <c r="B1743" s="61">
        <f t="shared" si="435"/>
        <v>2015</v>
      </c>
      <c r="C1743" s="61">
        <v>6</v>
      </c>
      <c r="D1743" s="59">
        <f t="shared" si="436"/>
        <v>42156</v>
      </c>
      <c r="E1743" s="26">
        <v>2099.29</v>
      </c>
      <c r="F1743" s="24">
        <v>41.74</v>
      </c>
      <c r="G1743" s="26">
        <v>94.91</v>
      </c>
      <c r="H1743" s="26">
        <v>238.63800000000001</v>
      </c>
      <c r="I1743" s="43">
        <f t="shared" si="437"/>
        <v>2015.4583333332021</v>
      </c>
      <c r="J1743" s="15">
        <v>2.36</v>
      </c>
      <c r="K1743" s="24">
        <f t="shared" si="430"/>
        <v>2766.2934377592842</v>
      </c>
      <c r="L1743" s="24">
        <f t="shared" si="431"/>
        <v>55.001971186483303</v>
      </c>
      <c r="M1743" s="23">
        <f t="shared" si="438"/>
        <v>1568457.8786007022</v>
      </c>
      <c r="N1743" s="24">
        <f t="shared" si="432"/>
        <v>125.06557463605965</v>
      </c>
      <c r="O1743" s="23">
        <f t="shared" si="433"/>
        <v>70910.801870152602</v>
      </c>
      <c r="P1743" s="42">
        <f t="shared" si="427"/>
        <v>26.495895292784841</v>
      </c>
      <c r="Q1743" s="25"/>
      <c r="R1743" s="41">
        <f t="shared" si="428"/>
        <v>29.142936079173253</v>
      </c>
      <c r="S1743" s="41"/>
      <c r="T1743" s="40">
        <f t="shared" si="429"/>
        <v>3.4803820835284605E-2</v>
      </c>
      <c r="U1743" s="15">
        <f t="shared" si="434"/>
        <v>1.0055070611790184</v>
      </c>
      <c r="V1743" s="15">
        <f t="shared" si="439"/>
        <v>49.19029849313543</v>
      </c>
      <c r="W1743" s="13"/>
      <c r="X1743" s="13"/>
      <c r="AB1743" s="39"/>
      <c r="AC1743" s="39"/>
    </row>
    <row r="1744" spans="1:29">
      <c r="A1744" s="60">
        <v>2015.07</v>
      </c>
      <c r="B1744" s="61">
        <f t="shared" si="435"/>
        <v>2015</v>
      </c>
      <c r="C1744" s="61">
        <v>7</v>
      </c>
      <c r="D1744" s="59">
        <f t="shared" si="436"/>
        <v>42186</v>
      </c>
      <c r="E1744" s="26">
        <v>2094.14</v>
      </c>
      <c r="F1744" s="24">
        <f>F1743*2/3+F1746/3</f>
        <v>41.99666666666667</v>
      </c>
      <c r="G1744" s="26">
        <f>G1743*2/3+G1746/3</f>
        <v>93.493333333333339</v>
      </c>
      <c r="H1744" s="26">
        <v>238.654</v>
      </c>
      <c r="I1744" s="43">
        <f t="shared" si="437"/>
        <v>2015.5416666665353</v>
      </c>
      <c r="J1744" s="15">
        <v>2.3199999999999998</v>
      </c>
      <c r="K1744" s="24">
        <f t="shared" si="430"/>
        <v>2759.3221332975772</v>
      </c>
      <c r="L1744" s="24">
        <f t="shared" si="431"/>
        <v>55.336477913632301</v>
      </c>
      <c r="M1744" s="23">
        <f t="shared" si="438"/>
        <v>1567119.8235724729</v>
      </c>
      <c r="N1744" s="24">
        <f t="shared" si="432"/>
        <v>123.19053357580432</v>
      </c>
      <c r="O1744" s="23">
        <f t="shared" si="433"/>
        <v>69964.40354443148</v>
      </c>
      <c r="P1744" s="42">
        <f t="shared" si="427"/>
        <v>26.381136336399688</v>
      </c>
      <c r="Q1744" s="25"/>
      <c r="R1744" s="41">
        <f t="shared" si="428"/>
        <v>29.011703864238918</v>
      </c>
      <c r="S1744" s="41"/>
      <c r="T1744" s="40">
        <f t="shared" si="429"/>
        <v>3.4903750808582518E-2</v>
      </c>
      <c r="U1744" s="15">
        <f t="shared" si="434"/>
        <v>1.0153058960838337</v>
      </c>
      <c r="V1744" s="15">
        <f t="shared" si="439"/>
        <v>49.45787646622945</v>
      </c>
      <c r="W1744" s="13"/>
      <c r="X1744" s="13"/>
      <c r="AB1744" s="39"/>
      <c r="AC1744" s="39"/>
    </row>
    <row r="1745" spans="1:29">
      <c r="A1745" s="60">
        <v>2015.08</v>
      </c>
      <c r="B1745" s="61">
        <f t="shared" si="435"/>
        <v>2015</v>
      </c>
      <c r="C1745" s="61">
        <v>8</v>
      </c>
      <c r="D1745" s="59">
        <f t="shared" si="436"/>
        <v>42217</v>
      </c>
      <c r="E1745" s="26">
        <v>2039.87</v>
      </c>
      <c r="F1745" s="24">
        <f>F1743/3+F1746*2/3</f>
        <v>42.25333333333333</v>
      </c>
      <c r="G1745" s="26">
        <f>G1743/3+G1746*2/3</f>
        <v>92.076666666666668</v>
      </c>
      <c r="H1745" s="26">
        <v>238.316</v>
      </c>
      <c r="I1745" s="43">
        <f t="shared" si="437"/>
        <v>2015.6249999998686</v>
      </c>
      <c r="J1745" s="15">
        <v>2.17</v>
      </c>
      <c r="K1745" s="24">
        <f t="shared" si="430"/>
        <v>2691.6259092968999</v>
      </c>
      <c r="L1745" s="24">
        <f t="shared" si="431"/>
        <v>55.753634669934037</v>
      </c>
      <c r="M1745" s="23">
        <f t="shared" si="438"/>
        <v>1531311.3758226286</v>
      </c>
      <c r="N1745" s="24">
        <f t="shared" si="432"/>
        <v>121.49594907601673</v>
      </c>
      <c r="O1745" s="23">
        <f t="shared" si="433"/>
        <v>69121.094537639612</v>
      </c>
      <c r="P1745" s="42">
        <f t="shared" si="427"/>
        <v>25.693658417057701</v>
      </c>
      <c r="Q1745" s="25"/>
      <c r="R1745" s="41">
        <f t="shared" si="428"/>
        <v>28.252525181771919</v>
      </c>
      <c r="S1745" s="41"/>
      <c r="T1745" s="40">
        <f t="shared" si="429"/>
        <v>3.6752837833655239E-2</v>
      </c>
      <c r="U1745" s="15">
        <f t="shared" si="434"/>
        <v>1.0018083333333334</v>
      </c>
      <c r="V1745" s="15">
        <f t="shared" si="439"/>
        <v>50.286092584231355</v>
      </c>
      <c r="W1745" s="13"/>
      <c r="X1745" s="13"/>
      <c r="AB1745" s="39"/>
      <c r="AC1745" s="39"/>
    </row>
    <row r="1746" spans="1:29">
      <c r="A1746" s="60">
        <v>2015.09</v>
      </c>
      <c r="B1746" s="61">
        <f t="shared" si="435"/>
        <v>2015</v>
      </c>
      <c r="C1746" s="61">
        <v>9</v>
      </c>
      <c r="D1746" s="59">
        <f t="shared" si="436"/>
        <v>42248</v>
      </c>
      <c r="E1746" s="26">
        <v>1944.41</v>
      </c>
      <c r="F1746" s="24">
        <v>42.51</v>
      </c>
      <c r="G1746" s="26">
        <v>90.66</v>
      </c>
      <c r="H1746" s="26">
        <v>237.94499999999999</v>
      </c>
      <c r="I1746" s="43">
        <f t="shared" si="437"/>
        <v>2015.7083333332018</v>
      </c>
      <c r="J1746" s="15">
        <v>2.17</v>
      </c>
      <c r="K1746" s="24">
        <f t="shared" si="430"/>
        <v>2569.6659673453955</v>
      </c>
      <c r="L1746" s="24">
        <f t="shared" si="431"/>
        <v>56.179766752821031</v>
      </c>
      <c r="M1746" s="23">
        <f t="shared" si="438"/>
        <v>1464589.7759804178</v>
      </c>
      <c r="N1746" s="24">
        <f t="shared" si="432"/>
        <v>119.81316522725841</v>
      </c>
      <c r="O1746" s="23">
        <f t="shared" si="433"/>
        <v>68287.917203874007</v>
      </c>
      <c r="P1746" s="42">
        <f t="shared" si="427"/>
        <v>24.496752170486438</v>
      </c>
      <c r="Q1746" s="25"/>
      <c r="R1746" s="41">
        <f t="shared" si="428"/>
        <v>26.936105268538256</v>
      </c>
      <c r="S1746" s="41"/>
      <c r="T1746" s="40">
        <f t="shared" si="429"/>
        <v>3.7258269041931788E-2</v>
      </c>
      <c r="U1746" s="15">
        <f t="shared" si="434"/>
        <v>1.0107664318974605</v>
      </c>
      <c r="V1746" s="15">
        <f t="shared" si="439"/>
        <v>50.45557364769126</v>
      </c>
      <c r="W1746" s="13"/>
      <c r="X1746" s="13"/>
      <c r="AB1746" s="39"/>
      <c r="AC1746" s="39"/>
    </row>
    <row r="1747" spans="1:29">
      <c r="A1747" s="60">
        <v>2015.1</v>
      </c>
      <c r="B1747" s="61">
        <f t="shared" si="435"/>
        <v>2015</v>
      </c>
      <c r="C1747" s="61">
        <v>10</v>
      </c>
      <c r="D1747" s="59">
        <f t="shared" si="436"/>
        <v>42278</v>
      </c>
      <c r="E1747" s="26">
        <v>2024.81</v>
      </c>
      <c r="F1747" s="24">
        <f>F1746*2/3+F1749/3</f>
        <v>42.803333333333335</v>
      </c>
      <c r="G1747" s="26">
        <f>G1746*2/3+G1749/3</f>
        <v>89.283333333333331</v>
      </c>
      <c r="H1747" s="26">
        <v>237.83799999999999</v>
      </c>
      <c r="I1747" s="43">
        <f t="shared" si="437"/>
        <v>2015.7916666665351</v>
      </c>
      <c r="J1747" s="15">
        <v>2.0699999999999998</v>
      </c>
      <c r="K1747" s="24">
        <f t="shared" si="430"/>
        <v>2677.1237253929148</v>
      </c>
      <c r="L1747" s="24">
        <f t="shared" si="431"/>
        <v>56.592874982130702</v>
      </c>
      <c r="M1747" s="23">
        <f t="shared" si="438"/>
        <v>1528523.6288812447</v>
      </c>
      <c r="N1747" s="24">
        <f t="shared" si="432"/>
        <v>118.04689326348189</v>
      </c>
      <c r="O1747" s="23">
        <f t="shared" si="433"/>
        <v>67399.748453079781</v>
      </c>
      <c r="P1747" s="42">
        <f t="shared" si="427"/>
        <v>25.491441046066754</v>
      </c>
      <c r="Q1747" s="25"/>
      <c r="R1747" s="41">
        <f t="shared" si="428"/>
        <v>28.028090261451545</v>
      </c>
      <c r="S1747" s="41"/>
      <c r="T1747" s="40">
        <f t="shared" si="429"/>
        <v>3.6414970181741099E-2</v>
      </c>
      <c r="U1747" s="15">
        <f t="shared" si="434"/>
        <v>0.98485958803942653</v>
      </c>
      <c r="V1747" s="15">
        <f t="shared" si="439"/>
        <v>51.02174379432018</v>
      </c>
      <c r="W1747" s="13"/>
      <c r="X1747" s="13"/>
      <c r="AB1747" s="39"/>
      <c r="AC1747" s="39"/>
    </row>
    <row r="1748" spans="1:29">
      <c r="A1748" s="60">
        <v>2015.11</v>
      </c>
      <c r="B1748" s="61">
        <f t="shared" si="435"/>
        <v>2015</v>
      </c>
      <c r="C1748" s="61">
        <v>11</v>
      </c>
      <c r="D1748" s="59">
        <f t="shared" si="436"/>
        <v>42309</v>
      </c>
      <c r="E1748" s="26">
        <v>2080.62</v>
      </c>
      <c r="F1748" s="24">
        <f>F1746/3+F1749*2/3</f>
        <v>43.096666666666664</v>
      </c>
      <c r="G1748" s="26">
        <f>G1746/3+G1749*2/3</f>
        <v>87.906666666666666</v>
      </c>
      <c r="H1748" s="26">
        <v>237.33600000000001</v>
      </c>
      <c r="I1748" s="43">
        <f t="shared" si="437"/>
        <v>2015.8749999998684</v>
      </c>
      <c r="J1748" s="15">
        <v>2.2599999999999998</v>
      </c>
      <c r="K1748" s="24">
        <f t="shared" si="430"/>
        <v>2756.7320811002123</v>
      </c>
      <c r="L1748" s="24">
        <f t="shared" si="431"/>
        <v>57.101231165941961</v>
      </c>
      <c r="M1748" s="23">
        <f t="shared" si="438"/>
        <v>1576693.4737367865</v>
      </c>
      <c r="N1748" s="24">
        <f t="shared" si="432"/>
        <v>116.47255536454647</v>
      </c>
      <c r="O1748" s="23">
        <f t="shared" si="433"/>
        <v>66615.656694297111</v>
      </c>
      <c r="P1748" s="42">
        <f t="shared" si="427"/>
        <v>26.225851890971938</v>
      </c>
      <c r="Q1748" s="25"/>
      <c r="R1748" s="41">
        <f t="shared" si="428"/>
        <v>28.832783137035232</v>
      </c>
      <c r="S1748" s="41"/>
      <c r="T1748" s="40">
        <f t="shared" si="429"/>
        <v>3.4022422553502657E-2</v>
      </c>
      <c r="U1748" s="15">
        <f t="shared" si="434"/>
        <v>1.0036603474335184</v>
      </c>
      <c r="V1748" s="15">
        <f t="shared" si="439"/>
        <v>50.355538020405099</v>
      </c>
      <c r="W1748" s="13"/>
      <c r="X1748" s="13"/>
      <c r="AB1748" s="39"/>
      <c r="AC1748" s="39"/>
    </row>
    <row r="1749" spans="1:29">
      <c r="A1749" s="60">
        <v>2015.12</v>
      </c>
      <c r="B1749" s="61">
        <f t="shared" si="435"/>
        <v>2015</v>
      </c>
      <c r="C1749" s="61">
        <v>12</v>
      </c>
      <c r="D1749" s="59">
        <f t="shared" si="436"/>
        <v>42339</v>
      </c>
      <c r="E1749" s="26">
        <v>2054.08</v>
      </c>
      <c r="F1749" s="24">
        <v>43.39</v>
      </c>
      <c r="G1749" s="26">
        <v>86.53</v>
      </c>
      <c r="H1749" s="26">
        <v>236.52500000000001</v>
      </c>
      <c r="I1749" s="43">
        <f t="shared" si="437"/>
        <v>2015.9583333332016</v>
      </c>
      <c r="J1749" s="15">
        <v>2.2400000000000002</v>
      </c>
      <c r="K1749" s="24">
        <f t="shared" si="430"/>
        <v>2730.8994685551211</v>
      </c>
      <c r="L1749" s="24">
        <f t="shared" si="431"/>
        <v>57.687007293097992</v>
      </c>
      <c r="M1749" s="23">
        <f t="shared" si="438"/>
        <v>1564668.166244331</v>
      </c>
      <c r="N1749" s="24">
        <f t="shared" si="432"/>
        <v>115.04163957298384</v>
      </c>
      <c r="O1749" s="23">
        <f t="shared" si="433"/>
        <v>65913.078568080105</v>
      </c>
      <c r="P1749" s="42">
        <f t="shared" si="427"/>
        <v>25.96542403712418</v>
      </c>
      <c r="Q1749" s="25"/>
      <c r="R1749" s="41">
        <f t="shared" si="428"/>
        <v>28.544376783609163</v>
      </c>
      <c r="S1749" s="41"/>
      <c r="T1749" s="40">
        <f t="shared" si="429"/>
        <v>3.4669421198152701E-2</v>
      </c>
      <c r="U1749" s="15">
        <f t="shared" si="434"/>
        <v>1.0152908634069941</v>
      </c>
      <c r="V1749" s="15">
        <f t="shared" si="439"/>
        <v>50.713148503829032</v>
      </c>
      <c r="W1749" s="13"/>
      <c r="X1749" s="13"/>
      <c r="AB1749" s="39"/>
      <c r="AC1749" s="39"/>
    </row>
    <row r="1750" spans="1:29">
      <c r="A1750" s="60">
        <v>2016.01</v>
      </c>
      <c r="B1750" s="61">
        <f t="shared" si="435"/>
        <v>2016</v>
      </c>
      <c r="C1750" s="61">
        <v>1</v>
      </c>
      <c r="D1750" s="59">
        <f t="shared" si="436"/>
        <v>42370</v>
      </c>
      <c r="E1750" s="26">
        <v>1918.6</v>
      </c>
      <c r="F1750" s="24">
        <f>F1749*2/3+F1752/3</f>
        <v>43.553333333333335</v>
      </c>
      <c r="G1750" s="26">
        <f>G1749*2/3+G1752/3</f>
        <v>86.5</v>
      </c>
      <c r="H1750" s="26">
        <v>236.916</v>
      </c>
      <c r="I1750" s="43">
        <f t="shared" si="437"/>
        <v>2016.0416666665349</v>
      </c>
      <c r="J1750" s="15">
        <v>2.09</v>
      </c>
      <c r="K1750" s="24">
        <f t="shared" si="430"/>
        <v>2546.569062452515</v>
      </c>
      <c r="L1750" s="24">
        <f t="shared" si="431"/>
        <v>57.808595451552456</v>
      </c>
      <c r="M1750" s="23">
        <f t="shared" si="438"/>
        <v>1461816.2246109575</v>
      </c>
      <c r="N1750" s="24">
        <f t="shared" si="432"/>
        <v>114.81195866889533</v>
      </c>
      <c r="O1750" s="23">
        <f t="shared" si="433"/>
        <v>65905.922771212267</v>
      </c>
      <c r="P1750" s="42">
        <f t="shared" si="427"/>
        <v>24.206167203878479</v>
      </c>
      <c r="Q1750" s="25"/>
      <c r="R1750" s="41">
        <f t="shared" si="428"/>
        <v>26.611684960823286</v>
      </c>
      <c r="S1750" s="41"/>
      <c r="T1750" s="40">
        <f t="shared" si="429"/>
        <v>3.8363476058954765E-2</v>
      </c>
      <c r="U1750" s="15">
        <f t="shared" si="434"/>
        <v>1.0299038708817461</v>
      </c>
      <c r="V1750" s="15">
        <f t="shared" si="439"/>
        <v>51.403620891290167</v>
      </c>
      <c r="W1750" s="13"/>
      <c r="X1750" s="13"/>
      <c r="AB1750" s="39"/>
      <c r="AC1750" s="39"/>
    </row>
    <row r="1751" spans="1:29">
      <c r="A1751" s="60">
        <v>2016.02</v>
      </c>
      <c r="B1751" s="61">
        <f t="shared" si="435"/>
        <v>2016</v>
      </c>
      <c r="C1751" s="61">
        <v>2</v>
      </c>
      <c r="D1751" s="59">
        <f t="shared" si="436"/>
        <v>42401</v>
      </c>
      <c r="E1751" s="26">
        <v>1904.42</v>
      </c>
      <c r="F1751" s="24">
        <f>F1749/3+F1752*2/3</f>
        <v>43.716666666666669</v>
      </c>
      <c r="G1751" s="26">
        <f>G1749/3+G1752*2/3</f>
        <v>86.47</v>
      </c>
      <c r="H1751" s="26">
        <v>237.11099999999999</v>
      </c>
      <c r="I1751" s="43">
        <f t="shared" si="437"/>
        <v>2016.1249999998681</v>
      </c>
      <c r="J1751" s="15">
        <v>1.78</v>
      </c>
      <c r="K1751" s="24">
        <f t="shared" si="430"/>
        <v>2525.6690461429462</v>
      </c>
      <c r="L1751" s="24">
        <f t="shared" si="431"/>
        <v>57.97766868681758</v>
      </c>
      <c r="M1751" s="23">
        <f t="shared" si="438"/>
        <v>1452592.3403845283</v>
      </c>
      <c r="N1751" s="24">
        <f t="shared" si="432"/>
        <v>114.67775092678114</v>
      </c>
      <c r="O1751" s="23">
        <f t="shared" si="433"/>
        <v>65954.810216785248</v>
      </c>
      <c r="P1751" s="42">
        <f t="shared" si="427"/>
        <v>24.00260677728976</v>
      </c>
      <c r="Q1751" s="25"/>
      <c r="R1751" s="41">
        <f t="shared" si="428"/>
        <v>26.389562040454287</v>
      </c>
      <c r="S1751" s="41"/>
      <c r="T1751" s="40">
        <f t="shared" si="429"/>
        <v>4.1692460653196026E-2</v>
      </c>
      <c r="U1751" s="15">
        <f t="shared" si="434"/>
        <v>0.99154338121189667</v>
      </c>
      <c r="V1751" s="15">
        <f t="shared" si="439"/>
        <v>52.89724964840763</v>
      </c>
      <c r="W1751" s="13"/>
      <c r="X1751" s="13"/>
      <c r="AB1751" s="39"/>
      <c r="AC1751" s="39"/>
    </row>
    <row r="1752" spans="1:29">
      <c r="A1752" s="60">
        <v>2016.03</v>
      </c>
      <c r="B1752" s="61">
        <f t="shared" si="435"/>
        <v>2016</v>
      </c>
      <c r="C1752" s="61">
        <v>3</v>
      </c>
      <c r="D1752" s="59">
        <f t="shared" si="436"/>
        <v>42430</v>
      </c>
      <c r="E1752" s="26">
        <v>2021.95</v>
      </c>
      <c r="F1752" s="24">
        <v>43.88</v>
      </c>
      <c r="G1752" s="26">
        <v>86.44</v>
      </c>
      <c r="H1752" s="26">
        <v>238.13200000000001</v>
      </c>
      <c r="I1752" s="43">
        <f t="shared" si="437"/>
        <v>2016.2083333332014</v>
      </c>
      <c r="J1752" s="15">
        <v>1.89</v>
      </c>
      <c r="K1752" s="24">
        <f t="shared" si="430"/>
        <v>2670.0418129440818</v>
      </c>
      <c r="L1752" s="24">
        <f t="shared" si="431"/>
        <v>57.944773486973624</v>
      </c>
      <c r="M1752" s="23">
        <f t="shared" si="438"/>
        <v>1538402.8520154175</v>
      </c>
      <c r="N1752" s="24">
        <f t="shared" si="432"/>
        <v>114.14644986814037</v>
      </c>
      <c r="O1752" s="23">
        <f t="shared" si="433"/>
        <v>65767.96781731135</v>
      </c>
      <c r="P1752" s="42">
        <f t="shared" si="427"/>
        <v>25.372298620187916</v>
      </c>
      <c r="Q1752" s="25"/>
      <c r="R1752" s="41">
        <f t="shared" si="428"/>
        <v>27.893951322288931</v>
      </c>
      <c r="S1752" s="41"/>
      <c r="T1752" s="40">
        <f t="shared" si="429"/>
        <v>3.8218811175538894E-2</v>
      </c>
      <c r="U1752" s="15">
        <f t="shared" si="434"/>
        <v>1.0088321078779696</v>
      </c>
      <c r="V1752" s="15">
        <f t="shared" si="439"/>
        <v>52.225036757425741</v>
      </c>
      <c r="W1752" s="13"/>
      <c r="X1752" s="13"/>
      <c r="AB1752" s="39"/>
      <c r="AC1752" s="39"/>
    </row>
    <row r="1753" spans="1:29">
      <c r="A1753" s="60">
        <v>2016.04</v>
      </c>
      <c r="B1753" s="61">
        <f t="shared" si="435"/>
        <v>2016</v>
      </c>
      <c r="C1753" s="61">
        <v>4</v>
      </c>
      <c r="D1753" s="59">
        <f t="shared" si="436"/>
        <v>42461</v>
      </c>
      <c r="E1753" s="26">
        <v>2075.54</v>
      </c>
      <c r="F1753" s="24">
        <f>F1752*2/3+F1755/3</f>
        <v>44.073333333333338</v>
      </c>
      <c r="G1753" s="26">
        <f>G1752*2/3+G1755/3</f>
        <v>86.6</v>
      </c>
      <c r="H1753" s="26">
        <v>239.261</v>
      </c>
      <c r="I1753" s="43">
        <f t="shared" si="437"/>
        <v>2016.2916666665346</v>
      </c>
      <c r="J1753" s="15">
        <v>1.81</v>
      </c>
      <c r="K1753" s="24">
        <f t="shared" si="430"/>
        <v>2727.8758694480093</v>
      </c>
      <c r="L1753" s="24">
        <f t="shared" si="431"/>
        <v>57.925447105880203</v>
      </c>
      <c r="M1753" s="23">
        <f t="shared" si="438"/>
        <v>1574506.4564937933</v>
      </c>
      <c r="N1753" s="24">
        <f t="shared" si="432"/>
        <v>113.81811494560334</v>
      </c>
      <c r="O1753" s="23">
        <f t="shared" si="433"/>
        <v>65694.835624638639</v>
      </c>
      <c r="P1753" s="42">
        <f t="shared" si="427"/>
        <v>25.922337543673891</v>
      </c>
      <c r="Q1753" s="25"/>
      <c r="R1753" s="41">
        <f t="shared" si="428"/>
        <v>28.495838319794839</v>
      </c>
      <c r="S1753" s="41"/>
      <c r="T1753" s="40">
        <f t="shared" si="429"/>
        <v>3.7801695835920884E-2</v>
      </c>
      <c r="U1753" s="15">
        <f t="shared" si="434"/>
        <v>1.0015083333333332</v>
      </c>
      <c r="V1753" s="15">
        <f t="shared" si="439"/>
        <v>52.437683294830734</v>
      </c>
      <c r="W1753" s="13"/>
      <c r="X1753" s="13"/>
      <c r="AB1753" s="39"/>
      <c r="AC1753" s="39"/>
    </row>
    <row r="1754" spans="1:29">
      <c r="A1754" s="60">
        <v>2016.05</v>
      </c>
      <c r="B1754" s="61">
        <f t="shared" si="435"/>
        <v>2016</v>
      </c>
      <c r="C1754" s="61">
        <v>5</v>
      </c>
      <c r="D1754" s="59">
        <f t="shared" si="436"/>
        <v>42491</v>
      </c>
      <c r="E1754" s="26">
        <v>2065.5500000000002</v>
      </c>
      <c r="F1754" s="24">
        <f>F1752/3+F1755*2/3</f>
        <v>44.266666666666666</v>
      </c>
      <c r="G1754" s="26">
        <f>G1752/3+G1755*2/3</f>
        <v>86.759999999999991</v>
      </c>
      <c r="H1754" s="26">
        <v>240.22900000000001</v>
      </c>
      <c r="I1754" s="43">
        <f t="shared" si="437"/>
        <v>2016.3749999998679</v>
      </c>
      <c r="J1754" s="15">
        <v>1.81</v>
      </c>
      <c r="K1754" s="24">
        <f t="shared" si="430"/>
        <v>2703.8070049827461</v>
      </c>
      <c r="L1754" s="24">
        <f t="shared" si="431"/>
        <v>57.945110706867197</v>
      </c>
      <c r="M1754" s="23">
        <f t="shared" si="438"/>
        <v>1563401.2334655756</v>
      </c>
      <c r="N1754" s="24">
        <f t="shared" si="432"/>
        <v>113.56892631614002</v>
      </c>
      <c r="O1754" s="23">
        <f t="shared" si="433"/>
        <v>65668.074370251663</v>
      </c>
      <c r="P1754" s="42">
        <f t="shared" si="427"/>
        <v>25.694709923449981</v>
      </c>
      <c r="Q1754" s="25"/>
      <c r="R1754" s="41">
        <f t="shared" si="428"/>
        <v>28.243292837964638</v>
      </c>
      <c r="S1754" s="41"/>
      <c r="T1754" s="40">
        <f t="shared" si="429"/>
        <v>3.805057974861073E-2</v>
      </c>
      <c r="U1754" s="15">
        <f t="shared" si="434"/>
        <v>1.0170574109450992</v>
      </c>
      <c r="V1754" s="15">
        <f t="shared" si="439"/>
        <v>52.305161050733084</v>
      </c>
      <c r="W1754" s="13"/>
      <c r="X1754" s="13"/>
      <c r="AB1754" s="39"/>
      <c r="AC1754" s="39"/>
    </row>
    <row r="1755" spans="1:29">
      <c r="A1755" s="60">
        <v>2016.06</v>
      </c>
      <c r="B1755" s="61">
        <f t="shared" si="435"/>
        <v>2016</v>
      </c>
      <c r="C1755" s="61">
        <v>6</v>
      </c>
      <c r="D1755" s="59">
        <f t="shared" si="436"/>
        <v>42522</v>
      </c>
      <c r="E1755" s="26">
        <v>2083.89</v>
      </c>
      <c r="F1755" s="24">
        <v>44.46</v>
      </c>
      <c r="G1755" s="26">
        <v>86.92</v>
      </c>
      <c r="H1755" s="26">
        <v>241.018</v>
      </c>
      <c r="I1755" s="43">
        <f t="shared" si="437"/>
        <v>2016.4583333332012</v>
      </c>
      <c r="J1755" s="15">
        <v>1.64</v>
      </c>
      <c r="K1755" s="24">
        <f t="shared" si="430"/>
        <v>2718.8842717141461</v>
      </c>
      <c r="L1755" s="24">
        <f t="shared" si="431"/>
        <v>58.007665817490818</v>
      </c>
      <c r="M1755" s="23">
        <f t="shared" si="438"/>
        <v>1574914.3538073457</v>
      </c>
      <c r="N1755" s="24">
        <f t="shared" si="432"/>
        <v>113.4058999742758</v>
      </c>
      <c r="O1755" s="23">
        <f t="shared" si="433"/>
        <v>65690.394230470178</v>
      </c>
      <c r="P1755" s="42">
        <f t="shared" si="427"/>
        <v>25.840372927670522</v>
      </c>
      <c r="Q1755" s="25"/>
      <c r="R1755" s="41">
        <f t="shared" si="428"/>
        <v>28.400742884581774</v>
      </c>
      <c r="S1755" s="41"/>
      <c r="T1755" s="40">
        <f t="shared" si="429"/>
        <v>3.9664015774759052E-2</v>
      </c>
      <c r="U1755" s="15">
        <f t="shared" si="434"/>
        <v>1.0142593049193578</v>
      </c>
      <c r="V1755" s="15">
        <f t="shared" si="439"/>
        <v>53.023204059830036</v>
      </c>
      <c r="W1755" s="13"/>
      <c r="X1755" s="13"/>
      <c r="AB1755" s="39"/>
      <c r="AC1755" s="39"/>
    </row>
    <row r="1756" spans="1:29">
      <c r="A1756" s="60">
        <v>2016.07</v>
      </c>
      <c r="B1756" s="61">
        <f t="shared" si="435"/>
        <v>2016</v>
      </c>
      <c r="C1756" s="61">
        <v>7</v>
      </c>
      <c r="D1756" s="59">
        <f t="shared" si="436"/>
        <v>42552</v>
      </c>
      <c r="E1756" s="26">
        <v>2148.9</v>
      </c>
      <c r="F1756" s="24">
        <f>F1755*2/3+F1758/3</f>
        <v>44.65</v>
      </c>
      <c r="G1756" s="26">
        <f>G1755*2/3+G1758/3</f>
        <v>87.643333333333331</v>
      </c>
      <c r="H1756" s="26">
        <v>240.62799999999999</v>
      </c>
      <c r="I1756" s="43">
        <f t="shared" si="437"/>
        <v>2016.5416666665344</v>
      </c>
      <c r="J1756" s="15">
        <v>1.5</v>
      </c>
      <c r="K1756" s="24">
        <f t="shared" si="430"/>
        <v>2808.2479761291297</v>
      </c>
      <c r="L1756" s="24">
        <f t="shared" si="431"/>
        <v>58.349980052196763</v>
      </c>
      <c r="M1756" s="23">
        <f t="shared" si="438"/>
        <v>1629494.9039115901</v>
      </c>
      <c r="N1756" s="24">
        <f t="shared" si="432"/>
        <v>114.53497764183722</v>
      </c>
      <c r="O1756" s="23">
        <f t="shared" si="433"/>
        <v>66459.288486430945</v>
      </c>
      <c r="P1756" s="42">
        <f t="shared" si="427"/>
        <v>26.694003256096313</v>
      </c>
      <c r="Q1756" s="25"/>
      <c r="R1756" s="41">
        <f t="shared" si="428"/>
        <v>29.334649115975466</v>
      </c>
      <c r="S1756" s="41"/>
      <c r="T1756" s="40">
        <f t="shared" si="429"/>
        <v>3.9361427411852327E-2</v>
      </c>
      <c r="U1756" s="15">
        <f t="shared" si="434"/>
        <v>0.99574070049945806</v>
      </c>
      <c r="V1756" s="15">
        <f t="shared" si="439"/>
        <v>53.866441344053619</v>
      </c>
      <c r="W1756" s="13"/>
      <c r="X1756" s="13"/>
      <c r="AB1756" s="39"/>
      <c r="AC1756" s="39"/>
    </row>
    <row r="1757" spans="1:29">
      <c r="A1757" s="60">
        <v>2016.08</v>
      </c>
      <c r="B1757" s="61">
        <f t="shared" si="435"/>
        <v>2016</v>
      </c>
      <c r="C1757" s="61">
        <v>8</v>
      </c>
      <c r="D1757" s="59">
        <f t="shared" si="436"/>
        <v>42583</v>
      </c>
      <c r="E1757" s="26">
        <v>2170.9499999999998</v>
      </c>
      <c r="F1757" s="24">
        <f>F1755/3+F1758*2/3</f>
        <v>44.84</v>
      </c>
      <c r="G1757" s="26">
        <f>G1755/3+G1758*2/3</f>
        <v>88.366666666666674</v>
      </c>
      <c r="H1757" s="26">
        <v>240.84899999999999</v>
      </c>
      <c r="I1757" s="43">
        <f t="shared" si="437"/>
        <v>2016.6249999998677</v>
      </c>
      <c r="J1757" s="15">
        <v>1.56</v>
      </c>
      <c r="K1757" s="24">
        <f t="shared" si="430"/>
        <v>2834.4603340682338</v>
      </c>
      <c r="L1757" s="24">
        <f t="shared" si="431"/>
        <v>58.544508800119594</v>
      </c>
      <c r="M1757" s="23">
        <f t="shared" si="438"/>
        <v>1647535.5953582646</v>
      </c>
      <c r="N1757" s="24">
        <f t="shared" si="432"/>
        <v>115.37428845459192</v>
      </c>
      <c r="O1757" s="23">
        <f t="shared" si="433"/>
        <v>67061.530102716322</v>
      </c>
      <c r="P1757" s="42">
        <f t="shared" si="427"/>
        <v>26.948872433723874</v>
      </c>
      <c r="Q1757" s="25"/>
      <c r="R1757" s="41">
        <f t="shared" si="428"/>
        <v>29.609327744137744</v>
      </c>
      <c r="S1757" s="41"/>
      <c r="T1757" s="40">
        <f t="shared" si="429"/>
        <v>3.8300806050264355E-2</v>
      </c>
      <c r="U1757" s="15">
        <f t="shared" si="434"/>
        <v>0.99489432651798682</v>
      </c>
      <c r="V1757" s="15">
        <f t="shared" si="439"/>
        <v>53.587791396307523</v>
      </c>
      <c r="W1757" s="13"/>
      <c r="X1757" s="13"/>
      <c r="AB1757" s="39"/>
      <c r="AC1757" s="39"/>
    </row>
    <row r="1758" spans="1:29">
      <c r="A1758" s="60">
        <v>2016.09</v>
      </c>
      <c r="B1758" s="61">
        <f t="shared" si="435"/>
        <v>2016</v>
      </c>
      <c r="C1758" s="61">
        <v>9</v>
      </c>
      <c r="D1758" s="59">
        <f t="shared" si="436"/>
        <v>42614</v>
      </c>
      <c r="E1758" s="26">
        <v>2157.69</v>
      </c>
      <c r="F1758" s="24">
        <v>45.03</v>
      </c>
      <c r="G1758" s="26">
        <v>89.09</v>
      </c>
      <c r="H1758" s="26">
        <v>241.428</v>
      </c>
      <c r="I1758" s="43">
        <f t="shared" si="437"/>
        <v>2016.7083333332009</v>
      </c>
      <c r="J1758" s="15">
        <v>1.63</v>
      </c>
      <c r="K1758" s="24">
        <f t="shared" si="430"/>
        <v>2810.3914931159602</v>
      </c>
      <c r="L1758" s="24">
        <f t="shared" si="431"/>
        <v>58.651580595457034</v>
      </c>
      <c r="M1758" s="23">
        <f t="shared" si="438"/>
        <v>1636386.4800933693</v>
      </c>
      <c r="N1758" s="24">
        <f t="shared" si="432"/>
        <v>116.03973607038124</v>
      </c>
      <c r="O1758" s="23">
        <f t="shared" si="433"/>
        <v>67565.624121870278</v>
      </c>
      <c r="P1758" s="42">
        <f t="shared" si="427"/>
        <v>26.727873346478546</v>
      </c>
      <c r="Q1758" s="25"/>
      <c r="R1758" s="41">
        <f t="shared" si="428"/>
        <v>29.3609650106029</v>
      </c>
      <c r="S1758" s="41"/>
      <c r="T1758" s="40">
        <f t="shared" si="429"/>
        <v>3.8651942503325001E-2</v>
      </c>
      <c r="U1758" s="15">
        <f t="shared" si="434"/>
        <v>0.98953692026663531</v>
      </c>
      <c r="V1758" s="15">
        <f t="shared" si="439"/>
        <v>53.186329913648542</v>
      </c>
      <c r="W1758" s="13"/>
      <c r="X1758" s="13"/>
      <c r="AB1758" s="39"/>
      <c r="AC1758" s="39"/>
    </row>
    <row r="1759" spans="1:29">
      <c r="A1759" s="60">
        <v>2016.1</v>
      </c>
      <c r="B1759" s="61">
        <f t="shared" si="435"/>
        <v>2016</v>
      </c>
      <c r="C1759" s="61">
        <v>10</v>
      </c>
      <c r="D1759" s="59">
        <f t="shared" si="436"/>
        <v>42644</v>
      </c>
      <c r="E1759" s="26">
        <v>2143.02</v>
      </c>
      <c r="F1759" s="24">
        <f>F1758*2/3+F1761/3</f>
        <v>45.25333333333333</v>
      </c>
      <c r="G1759" s="26">
        <f>G1758*2/3+G1761/3</f>
        <v>90.91</v>
      </c>
      <c r="H1759" s="26">
        <v>241.72900000000001</v>
      </c>
      <c r="I1759" s="43">
        <f t="shared" si="437"/>
        <v>2016.7916666665342</v>
      </c>
      <c r="J1759" s="15">
        <v>1.76</v>
      </c>
      <c r="K1759" s="24">
        <f t="shared" si="430"/>
        <v>2787.8081206640495</v>
      </c>
      <c r="L1759" s="24">
        <f t="shared" si="431"/>
        <v>58.869077355220107</v>
      </c>
      <c r="M1759" s="23">
        <f t="shared" si="438"/>
        <v>1626093.4615218383</v>
      </c>
      <c r="N1759" s="24">
        <f t="shared" si="432"/>
        <v>118.26284227378595</v>
      </c>
      <c r="O1759" s="23">
        <f t="shared" si="433"/>
        <v>68981.230500392121</v>
      </c>
      <c r="P1759" s="42">
        <f t="shared" si="427"/>
        <v>26.52514308507061</v>
      </c>
      <c r="Q1759" s="25"/>
      <c r="R1759" s="41">
        <f t="shared" si="428"/>
        <v>29.132461051587644</v>
      </c>
      <c r="S1759" s="41"/>
      <c r="T1759" s="40">
        <f t="shared" si="429"/>
        <v>3.8318053948397782E-2</v>
      </c>
      <c r="U1759" s="15">
        <f t="shared" si="434"/>
        <v>0.96754053622219582</v>
      </c>
      <c r="V1759" s="15">
        <f t="shared" si="439"/>
        <v>52.564302636886822</v>
      </c>
      <c r="W1759" s="13"/>
      <c r="X1759" s="13"/>
      <c r="AB1759" s="39"/>
      <c r="AC1759" s="39"/>
    </row>
    <row r="1760" spans="1:29">
      <c r="A1760" s="60">
        <v>2016.11</v>
      </c>
      <c r="B1760" s="61">
        <f t="shared" si="435"/>
        <v>2016</v>
      </c>
      <c r="C1760" s="61">
        <v>11</v>
      </c>
      <c r="D1760" s="59">
        <f t="shared" si="436"/>
        <v>42675</v>
      </c>
      <c r="E1760" s="26">
        <v>2164.9899999999998</v>
      </c>
      <c r="F1760" s="24">
        <f>F1758/3+F1761*2/3</f>
        <v>45.476666666666667</v>
      </c>
      <c r="G1760" s="26">
        <f>G1758/3+G1761*2/3</f>
        <v>92.73</v>
      </c>
      <c r="H1760" s="26">
        <v>241.35300000000001</v>
      </c>
      <c r="I1760" s="43">
        <f t="shared" si="437"/>
        <v>2016.8749999998674</v>
      </c>
      <c r="J1760" s="15">
        <v>2.14</v>
      </c>
      <c r="K1760" s="24">
        <f t="shared" si="430"/>
        <v>2820.7760226721857</v>
      </c>
      <c r="L1760" s="24">
        <f t="shared" si="431"/>
        <v>59.251770643000093</v>
      </c>
      <c r="M1760" s="23">
        <f t="shared" si="438"/>
        <v>1648203.2924821635</v>
      </c>
      <c r="N1760" s="24">
        <f t="shared" si="432"/>
        <v>120.81836894507218</v>
      </c>
      <c r="O1760" s="23">
        <f t="shared" si="433"/>
        <v>70595.195041026076</v>
      </c>
      <c r="P1760" s="42">
        <f t="shared" si="427"/>
        <v>26.850953531056284</v>
      </c>
      <c r="Q1760" s="25"/>
      <c r="R1760" s="41">
        <f t="shared" si="428"/>
        <v>29.482997451792794</v>
      </c>
      <c r="S1760" s="41"/>
      <c r="T1760" s="40">
        <f t="shared" si="429"/>
        <v>3.405357970283291E-2</v>
      </c>
      <c r="U1760" s="15">
        <f t="shared" si="434"/>
        <v>0.97105630787266772</v>
      </c>
      <c r="V1760" s="15">
        <f t="shared" si="439"/>
        <v>50.937324574501631</v>
      </c>
      <c r="W1760" s="13"/>
      <c r="X1760" s="13"/>
      <c r="AB1760" s="39"/>
      <c r="AC1760" s="39"/>
    </row>
    <row r="1761" spans="1:29">
      <c r="A1761" s="60">
        <v>2016.12</v>
      </c>
      <c r="B1761" s="61">
        <f t="shared" si="435"/>
        <v>2016</v>
      </c>
      <c r="C1761" s="61">
        <v>12</v>
      </c>
      <c r="D1761" s="59">
        <f t="shared" si="436"/>
        <v>42705</v>
      </c>
      <c r="E1761" s="26">
        <v>2246.63</v>
      </c>
      <c r="F1761" s="24">
        <v>45.7</v>
      </c>
      <c r="G1761" s="26">
        <v>94.55</v>
      </c>
      <c r="H1761" s="26">
        <v>241.43199999999999</v>
      </c>
      <c r="I1761" s="43">
        <f t="shared" si="437"/>
        <v>2016.9583333332007</v>
      </c>
      <c r="J1761" s="15">
        <v>2.4900000000000002</v>
      </c>
      <c r="K1761" s="24">
        <f t="shared" si="430"/>
        <v>2926.1873728420433</v>
      </c>
      <c r="L1761" s="24">
        <f t="shared" si="431"/>
        <v>59.523269492030892</v>
      </c>
      <c r="M1761" s="23">
        <f t="shared" si="438"/>
        <v>1712694.3652753008</v>
      </c>
      <c r="N1761" s="24">
        <f t="shared" si="432"/>
        <v>123.14934639981446</v>
      </c>
      <c r="O1761" s="23">
        <f t="shared" si="433"/>
        <v>72079.181813106596</v>
      </c>
      <c r="P1761" s="42">
        <f t="shared" si="427"/>
        <v>27.865098223923553</v>
      </c>
      <c r="Q1761" s="25"/>
      <c r="R1761" s="41">
        <f t="shared" si="428"/>
        <v>30.586141859448862</v>
      </c>
      <c r="S1761" s="41"/>
      <c r="T1761" s="40">
        <f t="shared" si="429"/>
        <v>2.907998946369791E-2</v>
      </c>
      <c r="U1761" s="15">
        <f t="shared" si="434"/>
        <v>1.007357647465936</v>
      </c>
      <c r="V1761" s="15">
        <f t="shared" si="439"/>
        <v>49.4468253305144</v>
      </c>
      <c r="W1761" s="13"/>
      <c r="X1761" s="13"/>
      <c r="AB1761" s="39"/>
      <c r="AC1761" s="39"/>
    </row>
    <row r="1762" spans="1:29">
      <c r="A1762" s="60">
        <v>2017.01</v>
      </c>
      <c r="B1762" s="61">
        <f t="shared" si="435"/>
        <v>2017</v>
      </c>
      <c r="C1762" s="61">
        <v>1</v>
      </c>
      <c r="D1762" s="59">
        <f t="shared" si="436"/>
        <v>42736</v>
      </c>
      <c r="E1762" s="26">
        <v>2275.12</v>
      </c>
      <c r="F1762" s="24">
        <f>F1761*2/3+F1764/3</f>
        <v>45.926666666666669</v>
      </c>
      <c r="G1762" s="26">
        <f>G1761*2/3+G1764/3</f>
        <v>96.463333333333338</v>
      </c>
      <c r="H1762" s="26">
        <v>242.839</v>
      </c>
      <c r="I1762" s="43">
        <f t="shared" si="437"/>
        <v>2017.041666666534</v>
      </c>
      <c r="J1762" s="15">
        <v>2.4300000000000002</v>
      </c>
      <c r="K1762" s="24">
        <f t="shared" si="430"/>
        <v>2946.1257672779084</v>
      </c>
      <c r="L1762" s="24">
        <f t="shared" si="431"/>
        <v>59.471911842825918</v>
      </c>
      <c r="M1762" s="23">
        <f t="shared" si="438"/>
        <v>1727265.0236312097</v>
      </c>
      <c r="N1762" s="24">
        <f t="shared" si="432"/>
        <v>124.91346035850916</v>
      </c>
      <c r="O1762" s="23">
        <f t="shared" si="433"/>
        <v>73234.704863719409</v>
      </c>
      <c r="P1762" s="42">
        <f t="shared" si="427"/>
        <v>28.063573742124483</v>
      </c>
      <c r="Q1762" s="25"/>
      <c r="R1762" s="41">
        <f t="shared" si="428"/>
        <v>30.792138471115766</v>
      </c>
      <c r="S1762" s="41"/>
      <c r="T1762" s="40">
        <f t="shared" si="429"/>
        <v>2.9707513831380615E-2</v>
      </c>
      <c r="U1762" s="15">
        <f t="shared" si="434"/>
        <v>1.0029058632521781</v>
      </c>
      <c r="V1762" s="15">
        <f t="shared" si="439"/>
        <v>49.522036685233282</v>
      </c>
      <c r="W1762" s="13"/>
      <c r="X1762" s="13"/>
      <c r="AB1762" s="39"/>
      <c r="AC1762" s="39"/>
    </row>
    <row r="1763" spans="1:29">
      <c r="A1763" s="60">
        <v>2017.02</v>
      </c>
      <c r="B1763" s="61">
        <f t="shared" si="435"/>
        <v>2017</v>
      </c>
      <c r="C1763" s="61">
        <v>2</v>
      </c>
      <c r="D1763" s="59">
        <f t="shared" si="436"/>
        <v>42767</v>
      </c>
      <c r="E1763" s="26">
        <v>2329.91</v>
      </c>
      <c r="F1763" s="24">
        <f>F1761/3+F1764*2/3</f>
        <v>46.153333333333336</v>
      </c>
      <c r="G1763" s="26">
        <f>G1761/3+G1764*2/3</f>
        <v>98.376666666666665</v>
      </c>
      <c r="H1763" s="26">
        <v>243.60300000000001</v>
      </c>
      <c r="I1763" s="43">
        <f t="shared" si="437"/>
        <v>2017.1249999998672</v>
      </c>
      <c r="J1763" s="15">
        <v>2.42</v>
      </c>
      <c r="K1763" s="24">
        <f t="shared" si="430"/>
        <v>3007.6127904828759</v>
      </c>
      <c r="L1763" s="24">
        <f t="shared" si="431"/>
        <v>59.577990418837217</v>
      </c>
      <c r="M1763" s="23">
        <f t="shared" si="438"/>
        <v>1766224.6523917012</v>
      </c>
      <c r="N1763" s="24">
        <f t="shared" si="432"/>
        <v>126.99156660632259</v>
      </c>
      <c r="O1763" s="23">
        <f t="shared" si="433"/>
        <v>74575.968121853468</v>
      </c>
      <c r="P1763" s="42">
        <f t="shared" si="427"/>
        <v>28.655106525184149</v>
      </c>
      <c r="Q1763" s="25"/>
      <c r="R1763" s="41">
        <f t="shared" si="428"/>
        <v>31.427485362109664</v>
      </c>
      <c r="S1763" s="41"/>
      <c r="T1763" s="40">
        <f t="shared" si="429"/>
        <v>2.884842611424538E-2</v>
      </c>
      <c r="U1763" s="15">
        <f t="shared" si="434"/>
        <v>0.99674665450456046</v>
      </c>
      <c r="V1763" s="15">
        <f t="shared" si="439"/>
        <v>49.510176125895683</v>
      </c>
      <c r="W1763" s="13"/>
      <c r="X1763" s="13"/>
      <c r="AB1763" s="39"/>
      <c r="AC1763" s="39"/>
    </row>
    <row r="1764" spans="1:29">
      <c r="A1764" s="60">
        <v>2017.03</v>
      </c>
      <c r="B1764" s="61">
        <f t="shared" si="435"/>
        <v>2017</v>
      </c>
      <c r="C1764" s="61">
        <v>3</v>
      </c>
      <c r="D1764" s="59">
        <f t="shared" si="436"/>
        <v>42795</v>
      </c>
      <c r="E1764" s="26">
        <v>2366.8200000000002</v>
      </c>
      <c r="F1764" s="24">
        <v>46.38</v>
      </c>
      <c r="G1764" s="26">
        <v>100.29</v>
      </c>
      <c r="H1764" s="26">
        <v>243.80099999999999</v>
      </c>
      <c r="I1764" s="43">
        <f t="shared" si="437"/>
        <v>2017.2083333332005</v>
      </c>
      <c r="J1764" s="15">
        <v>2.48</v>
      </c>
      <c r="K1764" s="24">
        <f t="shared" si="430"/>
        <v>3052.7775406991777</v>
      </c>
      <c r="L1764" s="24">
        <f t="shared" si="431"/>
        <v>59.821964635091746</v>
      </c>
      <c r="M1764" s="23">
        <f t="shared" si="438"/>
        <v>1795675.2567345146</v>
      </c>
      <c r="N1764" s="24">
        <f t="shared" si="432"/>
        <v>129.35629222193515</v>
      </c>
      <c r="O1764" s="23">
        <f t="shared" si="433"/>
        <v>76088.70615336379</v>
      </c>
      <c r="P1764" s="42">
        <f t="shared" si="427"/>
        <v>29.086921742464664</v>
      </c>
      <c r="Q1764" s="25"/>
      <c r="R1764" s="41">
        <f t="shared" si="428"/>
        <v>31.886026295005642</v>
      </c>
      <c r="S1764" s="41"/>
      <c r="T1764" s="40">
        <f t="shared" si="429"/>
        <v>2.6890511033075302E-2</v>
      </c>
      <c r="U1764" s="15">
        <f t="shared" si="434"/>
        <v>1.0180137495984991</v>
      </c>
      <c r="V1764" s="15">
        <f t="shared" si="439"/>
        <v>49.309024147523175</v>
      </c>
      <c r="W1764" s="13"/>
      <c r="X1764" s="13"/>
      <c r="AB1764" s="39"/>
      <c r="AC1764" s="39"/>
    </row>
    <row r="1765" spans="1:29">
      <c r="A1765" s="60">
        <v>2017.04</v>
      </c>
      <c r="B1765" s="61">
        <f t="shared" si="435"/>
        <v>2017</v>
      </c>
      <c r="C1765" s="61">
        <v>4</v>
      </c>
      <c r="D1765" s="59">
        <f t="shared" si="436"/>
        <v>42826</v>
      </c>
      <c r="E1765" s="26">
        <v>2359.31</v>
      </c>
      <c r="F1765" s="24">
        <f>F1764*2/3+F1767/3</f>
        <v>46.660000000000004</v>
      </c>
      <c r="G1765" s="26">
        <f>G1764*2/3+G1767/3</f>
        <v>101.53333333333333</v>
      </c>
      <c r="H1765" s="26">
        <v>244.524</v>
      </c>
      <c r="I1765" s="43">
        <f t="shared" si="437"/>
        <v>2017.2916666665337</v>
      </c>
      <c r="J1765" s="15">
        <v>2.2999999999999998</v>
      </c>
      <c r="K1765" s="24">
        <f t="shared" si="430"/>
        <v>3034.0932693723321</v>
      </c>
      <c r="L1765" s="24">
        <f t="shared" si="431"/>
        <v>60.005167590911334</v>
      </c>
      <c r="M1765" s="23">
        <f t="shared" si="438"/>
        <v>1787626.2804091158</v>
      </c>
      <c r="N1765" s="24">
        <f t="shared" si="432"/>
        <v>130.57275359473917</v>
      </c>
      <c r="O1765" s="23">
        <f t="shared" si="433"/>
        <v>76930.820877377511</v>
      </c>
      <c r="P1765" s="42">
        <f t="shared" si="427"/>
        <v>28.904245956275176</v>
      </c>
      <c r="Q1765" s="25"/>
      <c r="R1765" s="41">
        <f t="shared" si="428"/>
        <v>31.670821333081474</v>
      </c>
      <c r="S1765" s="41"/>
      <c r="T1765" s="40">
        <f t="shared" si="429"/>
        <v>2.8550370848229575E-2</v>
      </c>
      <c r="U1765" s="15">
        <f t="shared" si="434"/>
        <v>1.0019166666666666</v>
      </c>
      <c r="V1765" s="15">
        <f t="shared" si="439"/>
        <v>50.048843047509614</v>
      </c>
      <c r="W1765" s="13"/>
      <c r="X1765" s="13"/>
      <c r="AB1765" s="39"/>
      <c r="AC1765" s="39"/>
    </row>
    <row r="1766" spans="1:29">
      <c r="A1766" s="60">
        <v>2017.05</v>
      </c>
      <c r="B1766" s="61">
        <f t="shared" si="435"/>
        <v>2017</v>
      </c>
      <c r="C1766" s="61">
        <v>5</v>
      </c>
      <c r="D1766" s="59">
        <f t="shared" si="436"/>
        <v>42856</v>
      </c>
      <c r="E1766" s="26">
        <v>2395.35</v>
      </c>
      <c r="F1766" s="24">
        <f>F1764/3+F1767*2/3</f>
        <v>46.94</v>
      </c>
      <c r="G1766" s="26">
        <f>G1764/3+G1767*2/3</f>
        <v>102.77666666666667</v>
      </c>
      <c r="H1766" s="26">
        <v>244.733</v>
      </c>
      <c r="I1766" s="43">
        <f t="shared" si="437"/>
        <v>2017.374999999867</v>
      </c>
      <c r="J1766" s="15">
        <v>2.2999999999999998</v>
      </c>
      <c r="K1766" s="24">
        <f t="shared" si="430"/>
        <v>3077.8103525066094</v>
      </c>
      <c r="L1766" s="24">
        <f t="shared" si="431"/>
        <v>60.313698602150104</v>
      </c>
      <c r="M1766" s="23">
        <f t="shared" si="438"/>
        <v>1816344.8008044518</v>
      </c>
      <c r="N1766" s="24">
        <f t="shared" si="432"/>
        <v>132.0588175685339</v>
      </c>
      <c r="O1766" s="23">
        <f t="shared" si="433"/>
        <v>77933.439432238403</v>
      </c>
      <c r="P1766" s="42">
        <f t="shared" si="427"/>
        <v>29.313344980271449</v>
      </c>
      <c r="Q1766" s="25"/>
      <c r="R1766" s="41">
        <f t="shared" si="428"/>
        <v>32.103121568918972</v>
      </c>
      <c r="S1766" s="41"/>
      <c r="T1766" s="40">
        <f t="shared" si="429"/>
        <v>2.7535015841958332E-2</v>
      </c>
      <c r="U1766" s="15">
        <f t="shared" si="434"/>
        <v>1.0117137776044203</v>
      </c>
      <c r="V1766" s="15">
        <f t="shared" si="439"/>
        <v>50.101946769210365</v>
      </c>
      <c r="W1766" s="13"/>
      <c r="X1766" s="13"/>
      <c r="AB1766" s="39"/>
      <c r="AC1766" s="39"/>
    </row>
    <row r="1767" spans="1:29">
      <c r="A1767" s="60">
        <v>2017.06</v>
      </c>
      <c r="B1767" s="61">
        <f t="shared" si="435"/>
        <v>2017</v>
      </c>
      <c r="C1767" s="61">
        <v>6</v>
      </c>
      <c r="D1767" s="59">
        <f t="shared" si="436"/>
        <v>42887</v>
      </c>
      <c r="E1767" s="26">
        <v>2433.9899999999998</v>
      </c>
      <c r="F1767" s="24">
        <v>47.22</v>
      </c>
      <c r="G1767" s="26">
        <v>104.02</v>
      </c>
      <c r="H1767" s="26">
        <v>244.95500000000001</v>
      </c>
      <c r="I1767" s="43">
        <f t="shared" si="437"/>
        <v>2017.4583333332002</v>
      </c>
      <c r="J1767" s="15">
        <v>2.19</v>
      </c>
      <c r="K1767" s="24">
        <f t="shared" si="430"/>
        <v>3124.6249123308362</v>
      </c>
      <c r="L1767" s="24">
        <f t="shared" si="431"/>
        <v>60.618485844338757</v>
      </c>
      <c r="M1767" s="23">
        <f t="shared" si="438"/>
        <v>1846953.1589710386</v>
      </c>
      <c r="N1767" s="24">
        <f t="shared" si="432"/>
        <v>133.53525831275132</v>
      </c>
      <c r="O1767" s="23">
        <f t="shared" si="433"/>
        <v>78932.15156848116</v>
      </c>
      <c r="P1767" s="42">
        <f t="shared" si="427"/>
        <v>29.748503240632772</v>
      </c>
      <c r="Q1767" s="25"/>
      <c r="R1767" s="41">
        <f t="shared" si="428"/>
        <v>32.562583794402144</v>
      </c>
      <c r="S1767" s="41"/>
      <c r="T1767" s="40">
        <f t="shared" si="429"/>
        <v>2.803137227551725E-2</v>
      </c>
      <c r="U1767" s="15">
        <f t="shared" si="434"/>
        <v>0.9903187178348567</v>
      </c>
      <c r="V1767" s="15">
        <f t="shared" si="439"/>
        <v>50.642891106865946</v>
      </c>
      <c r="W1767" s="13"/>
      <c r="X1767" s="13"/>
      <c r="AB1767" s="39"/>
      <c r="AC1767" s="39"/>
    </row>
    <row r="1768" spans="1:29">
      <c r="A1768" s="60">
        <v>2017.07</v>
      </c>
      <c r="B1768" s="61">
        <f t="shared" si="435"/>
        <v>2017</v>
      </c>
      <c r="C1768" s="61">
        <v>7</v>
      </c>
      <c r="D1768" s="59">
        <f t="shared" si="436"/>
        <v>42917</v>
      </c>
      <c r="E1768" s="26">
        <v>2454.1</v>
      </c>
      <c r="F1768" s="24">
        <f>F1767*2/3+F1770/3</f>
        <v>47.536666666666669</v>
      </c>
      <c r="G1768" s="26">
        <f>G1767*2/3+G1770/3</f>
        <v>105.03999999999999</v>
      </c>
      <c r="H1768" s="26">
        <v>244.786</v>
      </c>
      <c r="I1768" s="43">
        <f t="shared" si="437"/>
        <v>2017.5416666665335</v>
      </c>
      <c r="J1768" s="15">
        <v>2.3199999999999998</v>
      </c>
      <c r="K1768" s="24">
        <f t="shared" si="430"/>
        <v>3152.6161054962295</v>
      </c>
      <c r="L1768" s="24">
        <f t="shared" si="431"/>
        <v>61.067137009469512</v>
      </c>
      <c r="M1768" s="23">
        <f t="shared" si="438"/>
        <v>1866506.6849638151</v>
      </c>
      <c r="N1768" s="24">
        <f t="shared" si="432"/>
        <v>134.93777585319421</v>
      </c>
      <c r="O1768" s="23">
        <f t="shared" si="433"/>
        <v>79889.923877836729</v>
      </c>
      <c r="P1768" s="42">
        <f t="shared" si="427"/>
        <v>30.002220744018587</v>
      </c>
      <c r="Q1768" s="25"/>
      <c r="R1768" s="41">
        <f t="shared" si="428"/>
        <v>32.822440838488497</v>
      </c>
      <c r="S1768" s="41"/>
      <c r="T1768" s="40">
        <f t="shared" si="429"/>
        <v>2.6402816566006126E-2</v>
      </c>
      <c r="U1768" s="15">
        <f t="shared" si="434"/>
        <v>1.0117210216151993</v>
      </c>
      <c r="V1768" s="15">
        <f t="shared" si="439"/>
        <v>50.187228293382596</v>
      </c>
      <c r="W1768" s="13"/>
      <c r="X1768" s="13"/>
      <c r="AB1768" s="39"/>
      <c r="AC1768" s="39"/>
    </row>
    <row r="1769" spans="1:29">
      <c r="A1769" s="60">
        <v>2017.08</v>
      </c>
      <c r="B1769" s="61">
        <f t="shared" si="435"/>
        <v>2017</v>
      </c>
      <c r="C1769" s="61">
        <v>8</v>
      </c>
      <c r="D1769" s="59">
        <f t="shared" si="436"/>
        <v>42948</v>
      </c>
      <c r="E1769" s="26">
        <v>2456.2199999999998</v>
      </c>
      <c r="F1769" s="24">
        <f>F1767/3+F1770*2/3</f>
        <v>47.853333333333339</v>
      </c>
      <c r="G1769" s="26">
        <f>G1767/3+G1770*2/3</f>
        <v>106.06</v>
      </c>
      <c r="H1769" s="26">
        <v>245.51900000000001</v>
      </c>
      <c r="I1769" s="43">
        <f t="shared" si="437"/>
        <v>2017.6249999998668</v>
      </c>
      <c r="J1769" s="15">
        <v>2.21</v>
      </c>
      <c r="K1769" s="24">
        <f t="shared" si="430"/>
        <v>3145.9192209156927</v>
      </c>
      <c r="L1769" s="24">
        <f t="shared" si="431"/>
        <v>61.290406037821931</v>
      </c>
      <c r="M1769" s="23">
        <f t="shared" si="438"/>
        <v>1865565.7096946244</v>
      </c>
      <c r="N1769" s="24">
        <f t="shared" si="432"/>
        <v>135.84133040620077</v>
      </c>
      <c r="O1769" s="23">
        <f t="shared" si="433"/>
        <v>80555.446649816353</v>
      </c>
      <c r="P1769" s="42">
        <f t="shared" si="427"/>
        <v>29.914959397497508</v>
      </c>
      <c r="Q1769" s="25"/>
      <c r="R1769" s="41">
        <f t="shared" si="428"/>
        <v>32.710126862242042</v>
      </c>
      <c r="S1769" s="41"/>
      <c r="T1769" s="40">
        <f t="shared" si="429"/>
        <v>2.8090568896086614E-2</v>
      </c>
      <c r="U1769" s="15">
        <f t="shared" si="434"/>
        <v>1.0027318846719444</v>
      </c>
      <c r="V1769" s="15">
        <f t="shared" si="439"/>
        <v>50.62388307804467</v>
      </c>
      <c r="W1769" s="13"/>
      <c r="X1769" s="13"/>
      <c r="AB1769" s="39"/>
      <c r="AC1769" s="39"/>
    </row>
    <row r="1770" spans="1:29">
      <c r="A1770" s="60">
        <v>2017.09</v>
      </c>
      <c r="B1770" s="61">
        <f t="shared" si="435"/>
        <v>2017</v>
      </c>
      <c r="C1770" s="61">
        <v>9</v>
      </c>
      <c r="D1770" s="59">
        <f t="shared" si="436"/>
        <v>42979</v>
      </c>
      <c r="E1770" s="26">
        <v>2492.84</v>
      </c>
      <c r="F1770" s="24">
        <v>48.17</v>
      </c>
      <c r="G1770" s="26">
        <v>107.08</v>
      </c>
      <c r="H1770" s="26">
        <v>246.81899999999999</v>
      </c>
      <c r="I1770" s="43">
        <f t="shared" si="437"/>
        <v>2017.7083333332</v>
      </c>
      <c r="J1770" s="15">
        <v>2.2000000000000002</v>
      </c>
      <c r="K1770" s="24">
        <f t="shared" si="430"/>
        <v>3176.0053577722956</v>
      </c>
      <c r="L1770" s="24">
        <f t="shared" si="431"/>
        <v>61.371037886062268</v>
      </c>
      <c r="M1770" s="23">
        <f t="shared" si="438"/>
        <v>1886439.9394399324</v>
      </c>
      <c r="N1770" s="24">
        <f t="shared" si="432"/>
        <v>136.42538378325821</v>
      </c>
      <c r="O1770" s="23">
        <f t="shared" si="433"/>
        <v>81032.071338404363</v>
      </c>
      <c r="P1770" s="42">
        <f t="shared" si="427"/>
        <v>30.168114410678925</v>
      </c>
      <c r="Q1770" s="25"/>
      <c r="R1770" s="41">
        <f t="shared" si="428"/>
        <v>32.970280770701351</v>
      </c>
      <c r="S1770" s="41"/>
      <c r="T1770" s="40">
        <f t="shared" si="429"/>
        <v>2.8167211336622009E-2</v>
      </c>
      <c r="U1770" s="15">
        <f t="shared" si="434"/>
        <v>0.98769891518516217</v>
      </c>
      <c r="V1770" s="15">
        <f t="shared" si="439"/>
        <v>50.494816387392703</v>
      </c>
      <c r="W1770" s="13"/>
      <c r="X1770" s="13"/>
      <c r="AB1770" s="39"/>
      <c r="AC1770" s="39"/>
    </row>
    <row r="1771" spans="1:29">
      <c r="A1771" s="60">
        <v>2017.1</v>
      </c>
      <c r="B1771" s="61">
        <f t="shared" si="435"/>
        <v>2017</v>
      </c>
      <c r="C1771" s="61">
        <v>10</v>
      </c>
      <c r="D1771" s="59">
        <f t="shared" si="436"/>
        <v>43009</v>
      </c>
      <c r="E1771" s="26">
        <v>2557</v>
      </c>
      <c r="F1771" s="24">
        <f>F1770*2/3+F1773/3</f>
        <v>48.423333333333332</v>
      </c>
      <c r="G1771" s="26">
        <f>G1770*2/3+G1773/3</f>
        <v>108.01333333333334</v>
      </c>
      <c r="H1771" s="26">
        <v>246.66300000000001</v>
      </c>
      <c r="I1771" s="43">
        <f t="shared" si="437"/>
        <v>2017.7916666665333</v>
      </c>
      <c r="J1771" s="15">
        <v>2.36</v>
      </c>
      <c r="K1771" s="24">
        <f t="shared" si="430"/>
        <v>3259.8088079687673</v>
      </c>
      <c r="L1771" s="24">
        <f t="shared" si="431"/>
        <v>61.732815217523509</v>
      </c>
      <c r="M1771" s="23">
        <f t="shared" si="438"/>
        <v>1939271.9597385011</v>
      </c>
      <c r="N1771" s="24">
        <f t="shared" si="432"/>
        <v>137.70153123897788</v>
      </c>
      <c r="O1771" s="23">
        <f t="shared" si="433"/>
        <v>81919.135162777195</v>
      </c>
      <c r="P1771" s="42">
        <f t="shared" si="427"/>
        <v>30.920393290333845</v>
      </c>
      <c r="Q1771" s="25"/>
      <c r="R1771" s="41">
        <f t="shared" si="428"/>
        <v>33.775350452959323</v>
      </c>
      <c r="S1771" s="41"/>
      <c r="T1771" s="40">
        <f t="shared" si="429"/>
        <v>2.5479157179329272E-2</v>
      </c>
      <c r="U1771" s="15">
        <f t="shared" si="434"/>
        <v>1.0028504917557177</v>
      </c>
      <c r="V1771" s="15">
        <f t="shared" si="439"/>
        <v>49.905217566999767</v>
      </c>
      <c r="W1771" s="13"/>
      <c r="X1771" s="13"/>
      <c r="AB1771" s="39"/>
      <c r="AC1771" s="39"/>
    </row>
    <row r="1772" spans="1:29">
      <c r="A1772" s="60">
        <v>2017.11</v>
      </c>
      <c r="B1772" s="61">
        <f t="shared" si="435"/>
        <v>2017</v>
      </c>
      <c r="C1772" s="61">
        <v>11</v>
      </c>
      <c r="D1772" s="59">
        <f t="shared" si="436"/>
        <v>43040</v>
      </c>
      <c r="E1772" s="26">
        <v>2593.61</v>
      </c>
      <c r="F1772" s="24">
        <f>F1770/3+F1773*2/3</f>
        <v>48.676666666666662</v>
      </c>
      <c r="G1772" s="26">
        <f>G1770/3+G1773*2/3</f>
        <v>108.94666666666666</v>
      </c>
      <c r="H1772" s="26">
        <v>246.66900000000001</v>
      </c>
      <c r="I1772" s="43">
        <f t="shared" si="437"/>
        <v>2017.8749999998665</v>
      </c>
      <c r="J1772" s="15">
        <v>2.35</v>
      </c>
      <c r="K1772" s="24">
        <f t="shared" si="430"/>
        <v>3306.4008878294399</v>
      </c>
      <c r="L1772" s="24">
        <f t="shared" si="431"/>
        <v>62.054269486639988</v>
      </c>
      <c r="M1772" s="23">
        <f t="shared" si="438"/>
        <v>1970066.1142425216</v>
      </c>
      <c r="N1772" s="24">
        <f t="shared" si="432"/>
        <v>138.88801916738626</v>
      </c>
      <c r="O1772" s="23">
        <f t="shared" si="433"/>
        <v>82754.206013886142</v>
      </c>
      <c r="P1772" s="42">
        <f t="shared" si="427"/>
        <v>31.298913333880279</v>
      </c>
      <c r="Q1772" s="25"/>
      <c r="R1772" s="41">
        <f t="shared" si="428"/>
        <v>34.172935972227094</v>
      </c>
      <c r="S1772" s="41"/>
      <c r="T1772" s="40">
        <f t="shared" si="429"/>
        <v>2.4588565855586067E-2</v>
      </c>
      <c r="U1772" s="15">
        <f t="shared" si="434"/>
        <v>0.99754979283024348</v>
      </c>
      <c r="V1772" s="15">
        <f t="shared" si="439"/>
        <v>50.04625461881735</v>
      </c>
      <c r="W1772" s="13"/>
      <c r="X1772" s="13"/>
      <c r="AB1772" s="39"/>
      <c r="AC1772" s="39"/>
    </row>
    <row r="1773" spans="1:29">
      <c r="A1773" s="60">
        <v>2017.12</v>
      </c>
      <c r="B1773" s="61">
        <f t="shared" si="435"/>
        <v>2017</v>
      </c>
      <c r="C1773" s="61">
        <v>12</v>
      </c>
      <c r="D1773" s="59">
        <f t="shared" si="436"/>
        <v>43070</v>
      </c>
      <c r="E1773" s="26">
        <v>2664.34</v>
      </c>
      <c r="F1773" s="24">
        <v>48.93</v>
      </c>
      <c r="G1773" s="26">
        <v>109.88</v>
      </c>
      <c r="H1773" s="26">
        <v>246.524</v>
      </c>
      <c r="I1773" s="43">
        <f t="shared" si="437"/>
        <v>2017.9583333331998</v>
      </c>
      <c r="J1773" s="15">
        <v>2.4</v>
      </c>
      <c r="K1773" s="24">
        <f t="shared" si="430"/>
        <v>3398.5671025944744</v>
      </c>
      <c r="L1773" s="24">
        <f t="shared" si="431"/>
        <v>62.413914263925626</v>
      </c>
      <c r="M1773" s="23">
        <f t="shared" si="438"/>
        <v>2028080.907736473</v>
      </c>
      <c r="N1773" s="24">
        <f t="shared" si="432"/>
        <v>140.16024727815548</v>
      </c>
      <c r="O1773" s="23">
        <f t="shared" si="433"/>
        <v>83640.049746685341</v>
      </c>
      <c r="P1773" s="42">
        <f t="shared" si="427"/>
        <v>32.086132007706006</v>
      </c>
      <c r="Q1773" s="25"/>
      <c r="R1773" s="41">
        <f t="shared" si="428"/>
        <v>35.017141106605777</v>
      </c>
      <c r="S1773" s="41"/>
      <c r="T1773" s="40">
        <f t="shared" si="429"/>
        <v>2.3313129772496801E-2</v>
      </c>
      <c r="U1773" s="15">
        <f t="shared" si="434"/>
        <v>0.98626540285410402</v>
      </c>
      <c r="V1773" s="15">
        <f t="shared" si="439"/>
        <v>49.952994909684698</v>
      </c>
      <c r="W1773" s="13"/>
      <c r="X1773" s="13"/>
      <c r="AB1773" s="39"/>
      <c r="AC1773" s="39"/>
    </row>
    <row r="1774" spans="1:29">
      <c r="A1774" s="60">
        <v>2018.01</v>
      </c>
      <c r="B1774" s="61">
        <f t="shared" si="435"/>
        <v>2018</v>
      </c>
      <c r="C1774" s="61">
        <v>1</v>
      </c>
      <c r="D1774" s="59">
        <f t="shared" si="436"/>
        <v>43101</v>
      </c>
      <c r="E1774" s="26">
        <v>2789.8</v>
      </c>
      <c r="F1774" s="24">
        <f>F1773*2/3+F1776/3</f>
        <v>49.286666666666662</v>
      </c>
      <c r="G1774" s="26">
        <f>G1773*2/3+G1776/3</f>
        <v>111.73333333333332</v>
      </c>
      <c r="H1774" s="26">
        <v>247.86699999999999</v>
      </c>
      <c r="I1774" s="43">
        <f t="shared" si="437"/>
        <v>2018.041666666533</v>
      </c>
      <c r="J1774" s="15">
        <v>2.58</v>
      </c>
      <c r="K1774" s="24">
        <f t="shared" si="430"/>
        <v>3539.3195060254097</v>
      </c>
      <c r="L1774" s="24">
        <f t="shared" si="431"/>
        <v>62.528231672630888</v>
      </c>
      <c r="M1774" s="23">
        <f t="shared" si="438"/>
        <v>2115183.7795990873</v>
      </c>
      <c r="N1774" s="24">
        <f t="shared" si="432"/>
        <v>141.75208478740615</v>
      </c>
      <c r="O1774" s="23">
        <f t="shared" si="433"/>
        <v>84714.50796014216</v>
      </c>
      <c r="P1774" s="42">
        <f t="shared" si="427"/>
        <v>33.307343828030668</v>
      </c>
      <c r="Q1774" s="25"/>
      <c r="R1774" s="41">
        <f t="shared" si="428"/>
        <v>36.333940411695842</v>
      </c>
      <c r="S1774" s="41"/>
      <c r="T1774" s="40">
        <f t="shared" si="429"/>
        <v>2.0418663333554896E-2</v>
      </c>
      <c r="U1774" s="15">
        <f t="shared" si="434"/>
        <v>0.97799847417367836</v>
      </c>
      <c r="V1774" s="15">
        <f t="shared" si="439"/>
        <v>48.999971277655213</v>
      </c>
      <c r="W1774" s="13"/>
      <c r="X1774" s="13"/>
      <c r="AB1774" s="39"/>
      <c r="AC1774" s="39"/>
    </row>
    <row r="1775" spans="1:29">
      <c r="A1775" s="60">
        <v>2018.02</v>
      </c>
      <c r="B1775" s="61">
        <f t="shared" si="435"/>
        <v>2018</v>
      </c>
      <c r="C1775" s="61">
        <v>2</v>
      </c>
      <c r="D1775" s="59">
        <f t="shared" si="436"/>
        <v>43132</v>
      </c>
      <c r="E1775" s="26">
        <v>2705.16</v>
      </c>
      <c r="F1775" s="24">
        <f>F1773/3+F1776*2/3</f>
        <v>49.643333333333331</v>
      </c>
      <c r="G1775" s="26">
        <f>G1773/3+G1776*2/3</f>
        <v>113.58666666666666</v>
      </c>
      <c r="H1775" s="26">
        <v>248.99100000000001</v>
      </c>
      <c r="I1775" s="43">
        <f t="shared" si="437"/>
        <v>2018.1249999998663</v>
      </c>
      <c r="J1775" s="15">
        <v>2.86</v>
      </c>
      <c r="K1775" s="24">
        <f t="shared" si="430"/>
        <v>3416.4472354422451</v>
      </c>
      <c r="L1775" s="24">
        <f t="shared" si="431"/>
        <v>62.696413123365907</v>
      </c>
      <c r="M1775" s="23">
        <f t="shared" si="438"/>
        <v>2044874.7186991279</v>
      </c>
      <c r="N1775" s="24">
        <f t="shared" si="432"/>
        <v>143.45282841548487</v>
      </c>
      <c r="O1775" s="23">
        <f t="shared" si="433"/>
        <v>85862.020378821049</v>
      </c>
      <c r="P1775" s="42">
        <f t="shared" si="427"/>
        <v>32.035382339250297</v>
      </c>
      <c r="Q1775" s="25"/>
      <c r="R1775" s="41">
        <f t="shared" si="428"/>
        <v>34.934084784156283</v>
      </c>
      <c r="S1775" s="41"/>
      <c r="T1775" s="40">
        <f t="shared" si="429"/>
        <v>1.8975837596655436E-2</v>
      </c>
      <c r="U1775" s="15">
        <f t="shared" si="434"/>
        <v>1.0041100839387809</v>
      </c>
      <c r="V1775" s="15">
        <f t="shared" si="439"/>
        <v>47.705567186833449</v>
      </c>
      <c r="W1775" s="13"/>
      <c r="X1775" s="13"/>
      <c r="AB1775" s="39"/>
      <c r="AC1775" s="39"/>
    </row>
    <row r="1776" spans="1:29">
      <c r="A1776" s="60">
        <v>2018.03</v>
      </c>
      <c r="B1776" s="61">
        <f t="shared" si="435"/>
        <v>2018</v>
      </c>
      <c r="C1776" s="61">
        <v>3</v>
      </c>
      <c r="D1776" s="59">
        <f t="shared" si="436"/>
        <v>43160</v>
      </c>
      <c r="E1776" s="26">
        <v>2702.77</v>
      </c>
      <c r="F1776" s="24">
        <v>50</v>
      </c>
      <c r="G1776" s="26">
        <v>115.44</v>
      </c>
      <c r="H1776" s="26">
        <v>249.554</v>
      </c>
      <c r="I1776" s="43">
        <f t="shared" si="437"/>
        <v>2018.2083333331996</v>
      </c>
      <c r="J1776" s="15">
        <v>2.84</v>
      </c>
      <c r="K1776" s="24">
        <f t="shared" si="430"/>
        <v>3405.7280356155388</v>
      </c>
      <c r="L1776" s="24">
        <f t="shared" si="431"/>
        <v>63.004399849331215</v>
      </c>
      <c r="M1776" s="23">
        <f t="shared" si="438"/>
        <v>2041601.4122715003</v>
      </c>
      <c r="N1776" s="24">
        <f t="shared" si="432"/>
        <v>145.46455837213591</v>
      </c>
      <c r="O1776" s="23">
        <f t="shared" si="433"/>
        <v>87200.34151356644</v>
      </c>
      <c r="P1776" s="42">
        <f t="shared" si="427"/>
        <v>31.808409057643125</v>
      </c>
      <c r="Q1776" s="25"/>
      <c r="R1776" s="41">
        <f t="shared" si="428"/>
        <v>34.675728647302464</v>
      </c>
      <c r="S1776" s="41"/>
      <c r="T1776" s="40">
        <f t="shared" si="429"/>
        <v>1.8751132383798625E-2</v>
      </c>
      <c r="U1776" s="15">
        <f t="shared" si="434"/>
        <v>0.99978023319015985</v>
      </c>
      <c r="V1776" s="15">
        <f t="shared" si="439"/>
        <v>47.793573784582307</v>
      </c>
      <c r="W1776" s="13"/>
      <c r="X1776" s="13"/>
      <c r="AB1776" s="39"/>
      <c r="AC1776" s="39"/>
    </row>
    <row r="1777" spans="1:29">
      <c r="A1777" s="60">
        <v>2018.04</v>
      </c>
      <c r="B1777" s="61">
        <f t="shared" si="435"/>
        <v>2018</v>
      </c>
      <c r="C1777" s="61">
        <v>4</v>
      </c>
      <c r="D1777" s="59">
        <f t="shared" si="436"/>
        <v>43191</v>
      </c>
      <c r="E1777" s="26">
        <v>2653.63</v>
      </c>
      <c r="F1777" s="24">
        <f>F1776*2/3+F1779/3</f>
        <v>50.33</v>
      </c>
      <c r="G1777" s="26">
        <f>G1776*2/3+G1779/3</f>
        <v>117.78666666666666</v>
      </c>
      <c r="H1777" s="26">
        <v>250.54599999999999</v>
      </c>
      <c r="I1777" s="43">
        <f t="shared" si="437"/>
        <v>2018.2916666665328</v>
      </c>
      <c r="J1777" s="15">
        <v>2.87</v>
      </c>
      <c r="K1777" s="24">
        <f t="shared" si="430"/>
        <v>3330.5679986908594</v>
      </c>
      <c r="L1777" s="24">
        <f t="shared" si="431"/>
        <v>63.169125829189056</v>
      </c>
      <c r="M1777" s="23">
        <f t="shared" si="438"/>
        <v>1999701.5146096454</v>
      </c>
      <c r="N1777" s="24">
        <f t="shared" si="432"/>
        <v>147.83391153720277</v>
      </c>
      <c r="O1777" s="23">
        <f t="shared" si="433"/>
        <v>88760.744992389577</v>
      </c>
      <c r="P1777" s="42">
        <f t="shared" si="427"/>
        <v>30.970179293325234</v>
      </c>
      <c r="Q1777" s="25"/>
      <c r="R1777" s="41">
        <f t="shared" si="428"/>
        <v>33.753721250693445</v>
      </c>
      <c r="S1777" s="41"/>
      <c r="T1777" s="40">
        <f t="shared" si="429"/>
        <v>1.9090860063881377E-2</v>
      </c>
      <c r="U1777" s="15">
        <f t="shared" si="434"/>
        <v>0.993298828410901</v>
      </c>
      <c r="V1777" s="15">
        <f t="shared" si="439"/>
        <v>47.593880311248526</v>
      </c>
      <c r="W1777" s="13"/>
      <c r="X1777" s="13"/>
      <c r="AB1777" s="39"/>
      <c r="AC1777" s="39"/>
    </row>
    <row r="1778" spans="1:29">
      <c r="A1778" s="60">
        <v>2018.05</v>
      </c>
      <c r="B1778" s="61">
        <f t="shared" si="435"/>
        <v>2018</v>
      </c>
      <c r="C1778" s="61">
        <v>5</v>
      </c>
      <c r="D1778" s="59">
        <f t="shared" si="436"/>
        <v>43221</v>
      </c>
      <c r="E1778" s="26">
        <v>2701.49</v>
      </c>
      <c r="F1778" s="24">
        <f>F1776/3+F1779*2/3</f>
        <v>50.66</v>
      </c>
      <c r="G1778" s="26">
        <f>G1776/3+G1779*2/3</f>
        <v>120.13333333333333</v>
      </c>
      <c r="H1778" s="26">
        <v>251.58799999999999</v>
      </c>
      <c r="I1778" s="43">
        <f t="shared" si="437"/>
        <v>2018.3749999998661</v>
      </c>
      <c r="J1778" s="15">
        <v>2.976</v>
      </c>
      <c r="K1778" s="24">
        <f t="shared" si="430"/>
        <v>3376.594056155302</v>
      </c>
      <c r="L1778" s="24">
        <f t="shared" si="431"/>
        <v>63.31996597611969</v>
      </c>
      <c r="M1778" s="23">
        <f t="shared" si="438"/>
        <v>2030504.1072962694</v>
      </c>
      <c r="N1778" s="24">
        <f t="shared" si="432"/>
        <v>150.15472916037334</v>
      </c>
      <c r="O1778" s="23">
        <f t="shared" si="433"/>
        <v>90295.069297508104</v>
      </c>
      <c r="P1778" s="42">
        <f t="shared" si="427"/>
        <v>31.243615074864614</v>
      </c>
      <c r="Q1778" s="25"/>
      <c r="R1778" s="41">
        <f t="shared" si="428"/>
        <v>34.044187061418882</v>
      </c>
      <c r="S1778" s="41"/>
      <c r="T1778" s="40">
        <f t="shared" si="429"/>
        <v>1.7318266255325277E-2</v>
      </c>
      <c r="U1778" s="15">
        <f t="shared" si="434"/>
        <v>1.0081593472990933</v>
      </c>
      <c r="V1778" s="15">
        <f t="shared" si="439"/>
        <v>47.079147290191592</v>
      </c>
      <c r="W1778" s="13"/>
      <c r="X1778" s="13"/>
      <c r="AB1778" s="39"/>
      <c r="AC1778" s="39"/>
    </row>
    <row r="1779" spans="1:29">
      <c r="A1779" s="60">
        <v>2018.06</v>
      </c>
      <c r="B1779" s="61">
        <f t="shared" si="435"/>
        <v>2018</v>
      </c>
      <c r="C1779" s="61">
        <v>6</v>
      </c>
      <c r="D1779" s="59">
        <f t="shared" si="436"/>
        <v>43252</v>
      </c>
      <c r="E1779" s="26">
        <v>2754.35</v>
      </c>
      <c r="F1779" s="24">
        <v>50.99</v>
      </c>
      <c r="G1779" s="26">
        <v>122.48</v>
      </c>
      <c r="H1779" s="26">
        <v>251.989</v>
      </c>
      <c r="I1779" s="43">
        <f t="shared" si="437"/>
        <v>2018.4583333331993</v>
      </c>
      <c r="J1779" s="15">
        <v>2.91</v>
      </c>
      <c r="K1779" s="24">
        <f t="shared" si="430"/>
        <v>3437.1853572973428</v>
      </c>
      <c r="L1779" s="24">
        <f t="shared" si="431"/>
        <v>63.631013258515267</v>
      </c>
      <c r="M1779" s="23">
        <f t="shared" si="438"/>
        <v>2070129.1860268633</v>
      </c>
      <c r="N1779" s="24">
        <f t="shared" si="432"/>
        <v>152.84421462841635</v>
      </c>
      <c r="O1779" s="23">
        <f t="shared" si="433"/>
        <v>92054.17710333482</v>
      </c>
      <c r="P1779" s="42">
        <f t="shared" si="427"/>
        <v>31.630556496454606</v>
      </c>
      <c r="Q1779" s="25"/>
      <c r="R1779" s="41">
        <f t="shared" si="428"/>
        <v>34.458919633674263</v>
      </c>
      <c r="S1779" s="41"/>
      <c r="T1779" s="40">
        <f t="shared" si="429"/>
        <v>1.6730979295013708E-2</v>
      </c>
      <c r="U1779" s="15">
        <f t="shared" si="434"/>
        <v>1.0041476505871525</v>
      </c>
      <c r="V1779" s="15">
        <f t="shared" si="439"/>
        <v>47.387752216668503</v>
      </c>
      <c r="W1779" s="13"/>
      <c r="X1779" s="13"/>
      <c r="AB1779" s="39"/>
      <c r="AC1779" s="39"/>
    </row>
    <row r="1780" spans="1:29">
      <c r="A1780" s="60">
        <v>2018.07</v>
      </c>
      <c r="B1780" s="61">
        <f t="shared" si="435"/>
        <v>2018</v>
      </c>
      <c r="C1780" s="61">
        <v>7</v>
      </c>
      <c r="D1780" s="59">
        <f t="shared" si="436"/>
        <v>43282</v>
      </c>
      <c r="E1780" s="26">
        <v>2793.64</v>
      </c>
      <c r="F1780" s="24">
        <f>F1779*2/3+F1782/3</f>
        <v>51.44</v>
      </c>
      <c r="G1780" s="26">
        <f>G1779*2/3+G1782/3</f>
        <v>125.11666666666667</v>
      </c>
      <c r="H1780" s="26">
        <v>252.006</v>
      </c>
      <c r="I1780" s="43">
        <f t="shared" si="437"/>
        <v>2018.5416666665326</v>
      </c>
      <c r="J1780" s="15">
        <v>2.89</v>
      </c>
      <c r="K1780" s="24">
        <f t="shared" si="430"/>
        <v>3485.9806290326419</v>
      </c>
      <c r="L1780" s="24">
        <f t="shared" si="431"/>
        <v>64.18824313706817</v>
      </c>
      <c r="M1780" s="23">
        <f t="shared" si="438"/>
        <v>2102738.9138907418</v>
      </c>
      <c r="N1780" s="24">
        <f t="shared" si="432"/>
        <v>156.12400895216783</v>
      </c>
      <c r="O1780" s="23">
        <f t="shared" si="433"/>
        <v>94173.79611413664</v>
      </c>
      <c r="P1780" s="42">
        <f t="shared" si="427"/>
        <v>31.886366962158984</v>
      </c>
      <c r="Q1780" s="25"/>
      <c r="R1780" s="41">
        <f t="shared" si="428"/>
        <v>34.731777571325303</v>
      </c>
      <c r="S1780" s="41"/>
      <c r="T1780" s="40">
        <f t="shared" si="429"/>
        <v>1.6153150850947935E-2</v>
      </c>
      <c r="U1780" s="15">
        <f t="shared" si="434"/>
        <v>1.0024083333333333</v>
      </c>
      <c r="V1780" s="15">
        <f t="shared" si="439"/>
        <v>47.581090079413954</v>
      </c>
      <c r="W1780" s="13"/>
      <c r="X1780" s="13"/>
      <c r="AB1780" s="39"/>
      <c r="AC1780" s="39"/>
    </row>
    <row r="1781" spans="1:29">
      <c r="A1781" s="60">
        <v>2018.08</v>
      </c>
      <c r="B1781" s="61">
        <f t="shared" si="435"/>
        <v>2018</v>
      </c>
      <c r="C1781" s="61">
        <v>8</v>
      </c>
      <c r="D1781" s="59">
        <f t="shared" si="436"/>
        <v>43313</v>
      </c>
      <c r="E1781" s="26">
        <v>2857.82</v>
      </c>
      <c r="F1781" s="24">
        <f>F1779/3+F1782*2/3</f>
        <v>51.89</v>
      </c>
      <c r="G1781" s="26">
        <f>G1779/3+G1782*2/3</f>
        <v>127.75333333333333</v>
      </c>
      <c r="H1781" s="26">
        <v>252.14599999999999</v>
      </c>
      <c r="I1781" s="43">
        <f t="shared" si="437"/>
        <v>2018.6249999998658</v>
      </c>
      <c r="J1781" s="15">
        <v>2.89</v>
      </c>
      <c r="K1781" s="24">
        <f t="shared" si="430"/>
        <v>3564.0861929199759</v>
      </c>
      <c r="L1781" s="24">
        <f t="shared" si="431"/>
        <v>64.713814218746293</v>
      </c>
      <c r="M1781" s="23">
        <f t="shared" si="438"/>
        <v>2153105.0275366465</v>
      </c>
      <c r="N1781" s="24">
        <f t="shared" si="432"/>
        <v>159.32560183385817</v>
      </c>
      <c r="O1781" s="23">
        <f t="shared" si="433"/>
        <v>96250.409152628577</v>
      </c>
      <c r="P1781" s="42">
        <f t="shared" si="427"/>
        <v>32.39027688030113</v>
      </c>
      <c r="Q1781" s="25"/>
      <c r="R1781" s="41">
        <f t="shared" si="428"/>
        <v>35.274629408295588</v>
      </c>
      <c r="S1781" s="41"/>
      <c r="T1781" s="40">
        <f t="shared" si="429"/>
        <v>1.6127083652587592E-2</v>
      </c>
      <c r="U1781" s="15">
        <f t="shared" si="434"/>
        <v>0.99298310639894383</v>
      </c>
      <c r="V1781" s="15">
        <f t="shared" si="439"/>
        <v>47.669198946914648</v>
      </c>
      <c r="W1781" s="13"/>
      <c r="X1781" s="13"/>
      <c r="AB1781" s="39"/>
      <c r="AC1781" s="39"/>
    </row>
    <row r="1782" spans="1:29">
      <c r="A1782" s="60">
        <v>2018.09</v>
      </c>
      <c r="B1782" s="61">
        <f t="shared" si="435"/>
        <v>2018</v>
      </c>
      <c r="C1782" s="61">
        <v>9</v>
      </c>
      <c r="D1782" s="59">
        <f t="shared" si="436"/>
        <v>43344</v>
      </c>
      <c r="E1782" s="26">
        <v>2901.5</v>
      </c>
      <c r="F1782" s="24">
        <v>52.34</v>
      </c>
      <c r="G1782" s="26">
        <v>130.38999999999999</v>
      </c>
      <c r="H1782" s="26">
        <v>252.43899999999999</v>
      </c>
      <c r="I1782" s="43">
        <f t="shared" si="437"/>
        <v>2018.7083333331991</v>
      </c>
      <c r="J1782" s="15">
        <v>3</v>
      </c>
      <c r="K1782" s="24">
        <f t="shared" si="430"/>
        <v>3614.3610535614548</v>
      </c>
      <c r="L1782" s="24">
        <f t="shared" si="431"/>
        <v>65.199261603793403</v>
      </c>
      <c r="M1782" s="23">
        <f t="shared" si="438"/>
        <v>2186758.9442891022</v>
      </c>
      <c r="N1782" s="24">
        <f t="shared" si="432"/>
        <v>162.42513795411963</v>
      </c>
      <c r="O1782" s="23">
        <f t="shared" si="433"/>
        <v>98270.376958764798</v>
      </c>
      <c r="P1782" s="42">
        <f t="shared" si="427"/>
        <v>32.622891120500199</v>
      </c>
      <c r="Q1782" s="25"/>
      <c r="R1782" s="41">
        <f t="shared" si="428"/>
        <v>35.522018512241367</v>
      </c>
      <c r="S1782" s="41"/>
      <c r="T1782" s="40">
        <f t="shared" si="429"/>
        <v>1.5065111583944905E-2</v>
      </c>
      <c r="U1782" s="15">
        <f t="shared" si="434"/>
        <v>0.98973841038753507</v>
      </c>
      <c r="V1782" s="15">
        <f t="shared" si="439"/>
        <v>47.27976896800547</v>
      </c>
      <c r="W1782" s="13"/>
      <c r="X1782" s="13"/>
      <c r="AB1782" s="39"/>
      <c r="AC1782" s="39"/>
    </row>
    <row r="1783" spans="1:29">
      <c r="A1783" s="60">
        <v>2018.1</v>
      </c>
      <c r="B1783" s="61">
        <f t="shared" si="435"/>
        <v>2018</v>
      </c>
      <c r="C1783" s="61">
        <v>10</v>
      </c>
      <c r="D1783" s="59">
        <f t="shared" si="436"/>
        <v>43374</v>
      </c>
      <c r="E1783" s="26">
        <v>2785.46</v>
      </c>
      <c r="F1783" s="24">
        <f>F1782*2/3+F1785/3</f>
        <v>52.81</v>
      </c>
      <c r="G1783" s="26">
        <f>G1782*2/3+G1785/3</f>
        <v>131.05666666666667</v>
      </c>
      <c r="H1783" s="26">
        <v>252.88499999999999</v>
      </c>
      <c r="I1783" s="43">
        <f t="shared" si="437"/>
        <v>2018.7916666665324</v>
      </c>
      <c r="J1783" s="15">
        <v>3.15</v>
      </c>
      <c r="K1783" s="24">
        <f t="shared" si="430"/>
        <v>3463.6920007117865</v>
      </c>
      <c r="L1783" s="24">
        <f t="shared" si="431"/>
        <v>65.668713446823659</v>
      </c>
      <c r="M1783" s="23">
        <f t="shared" si="438"/>
        <v>2098912.1325380825</v>
      </c>
      <c r="N1783" s="24">
        <f t="shared" si="432"/>
        <v>162.96767068034882</v>
      </c>
      <c r="O1783" s="23">
        <f t="shared" si="433"/>
        <v>98754.398812643529</v>
      </c>
      <c r="P1783" s="42">
        <f t="shared" si="427"/>
        <v>31.037961078006511</v>
      </c>
      <c r="Q1783" s="25"/>
      <c r="R1783" s="41">
        <f t="shared" si="428"/>
        <v>33.793743849936057</v>
      </c>
      <c r="S1783" s="41"/>
      <c r="T1783" s="40">
        <f t="shared" si="429"/>
        <v>1.6340087128316694E-2</v>
      </c>
      <c r="U1783" s="15">
        <f t="shared" si="434"/>
        <v>1.0051809433745449</v>
      </c>
      <c r="V1783" s="15">
        <f t="shared" si="439"/>
        <v>46.712074196252551</v>
      </c>
      <c r="W1783" s="13"/>
      <c r="X1783" s="13"/>
      <c r="AB1783" s="39"/>
      <c r="AC1783" s="39"/>
    </row>
    <row r="1784" spans="1:29">
      <c r="A1784" s="60">
        <v>2018.11</v>
      </c>
      <c r="B1784" s="61">
        <f t="shared" si="435"/>
        <v>2018</v>
      </c>
      <c r="C1784" s="61">
        <v>11</v>
      </c>
      <c r="D1784" s="59">
        <f t="shared" si="436"/>
        <v>43405</v>
      </c>
      <c r="E1784" s="26">
        <v>2723.23</v>
      </c>
      <c r="F1784" s="24">
        <f>F1782/3+F1785*2/3</f>
        <v>53.28</v>
      </c>
      <c r="G1784" s="26">
        <f>G1782/3+G1785*2/3</f>
        <v>131.72333333333333</v>
      </c>
      <c r="H1784" s="26">
        <v>252.03800000000001</v>
      </c>
      <c r="I1784" s="43">
        <f t="shared" si="437"/>
        <v>2018.8749999998656</v>
      </c>
      <c r="J1784" s="15">
        <v>3.12</v>
      </c>
      <c r="K1784" s="24">
        <f t="shared" si="430"/>
        <v>3397.689657115197</v>
      </c>
      <c r="L1784" s="24">
        <f t="shared" si="431"/>
        <v>66.475804442187297</v>
      </c>
      <c r="M1784" s="23">
        <f t="shared" si="438"/>
        <v>2062273.2280532857</v>
      </c>
      <c r="N1784" s="24">
        <f t="shared" si="432"/>
        <v>164.34711987874843</v>
      </c>
      <c r="O1784" s="23">
        <f t="shared" si="433"/>
        <v>99752.68480564341</v>
      </c>
      <c r="P1784" s="42">
        <f t="shared" si="427"/>
        <v>30.195583406705239</v>
      </c>
      <c r="Q1784" s="25"/>
      <c r="R1784" s="41">
        <f t="shared" si="428"/>
        <v>32.880333947031964</v>
      </c>
      <c r="S1784" s="41"/>
      <c r="T1784" s="40">
        <f t="shared" si="429"/>
        <v>1.9163540746558339E-2</v>
      </c>
      <c r="U1784" s="15">
        <f t="shared" si="434"/>
        <v>1.0276497972023233</v>
      </c>
      <c r="V1784" s="15">
        <f t="shared" si="439"/>
        <v>47.111880916102173</v>
      </c>
      <c r="W1784" s="13"/>
      <c r="X1784" s="13"/>
      <c r="AB1784" s="39"/>
      <c r="AC1784" s="39"/>
    </row>
    <row r="1785" spans="1:29">
      <c r="A1785" s="60">
        <v>2018.12</v>
      </c>
      <c r="B1785" s="61">
        <f t="shared" si="435"/>
        <v>2018</v>
      </c>
      <c r="C1785" s="61">
        <v>12</v>
      </c>
      <c r="D1785" s="59">
        <f t="shared" si="436"/>
        <v>43435</v>
      </c>
      <c r="E1785" s="26">
        <v>2567.31</v>
      </c>
      <c r="F1785" s="24">
        <v>53.75</v>
      </c>
      <c r="G1785" s="26">
        <v>132.38999999999999</v>
      </c>
      <c r="H1785" s="26">
        <v>251.233</v>
      </c>
      <c r="I1785" s="43">
        <f t="shared" si="437"/>
        <v>2018.9583333331989</v>
      </c>
      <c r="J1785" s="15">
        <v>2.83</v>
      </c>
      <c r="K1785" s="24">
        <f t="shared" si="430"/>
        <v>3213.4166395338193</v>
      </c>
      <c r="L1785" s="24">
        <f t="shared" si="431"/>
        <v>67.27708939510336</v>
      </c>
      <c r="M1785" s="23">
        <f t="shared" si="438"/>
        <v>1953829.1470351755</v>
      </c>
      <c r="N1785" s="24">
        <f t="shared" si="432"/>
        <v>165.70816493056248</v>
      </c>
      <c r="O1785" s="23">
        <f t="shared" si="433"/>
        <v>100754.26838830796</v>
      </c>
      <c r="P1785" s="42">
        <f t="shared" si="427"/>
        <v>28.291857012072871</v>
      </c>
      <c r="Q1785" s="25"/>
      <c r="R1785" s="41">
        <f t="shared" si="428"/>
        <v>30.818335095022288</v>
      </c>
      <c r="S1785" s="41"/>
      <c r="T1785" s="40">
        <f t="shared" si="429"/>
        <v>2.5024375553964879E-2</v>
      </c>
      <c r="U1785" s="15">
        <f t="shared" si="434"/>
        <v>1.0127831755337824</v>
      </c>
      <c r="V1785" s="15">
        <f t="shared" si="439"/>
        <v>48.569644507754305</v>
      </c>
      <c r="W1785" s="13"/>
      <c r="X1785" s="13"/>
      <c r="AB1785" s="39"/>
      <c r="AC1785" s="39"/>
    </row>
    <row r="1786" spans="1:29">
      <c r="A1786" s="60">
        <v>2019.01</v>
      </c>
      <c r="B1786" s="61">
        <f t="shared" si="435"/>
        <v>2019</v>
      </c>
      <c r="C1786" s="61">
        <v>1</v>
      </c>
      <c r="D1786" s="59">
        <f t="shared" si="436"/>
        <v>43466</v>
      </c>
      <c r="E1786" s="26">
        <v>2607.39</v>
      </c>
      <c r="F1786" s="24">
        <f>F1785*2/3+F1788/3</f>
        <v>54.146666666666668</v>
      </c>
      <c r="G1786" s="26">
        <f>G1785*2/3+G1788/3</f>
        <v>133.05666666666664</v>
      </c>
      <c r="H1786" s="26">
        <v>251.71199999999999</v>
      </c>
      <c r="I1786" s="43">
        <f t="shared" si="437"/>
        <v>2019.0416666665321</v>
      </c>
      <c r="J1786" s="15">
        <v>2.71</v>
      </c>
      <c r="K1786" s="24">
        <f t="shared" si="430"/>
        <v>3257.3729476544627</v>
      </c>
      <c r="L1786" s="24">
        <f t="shared" si="431"/>
        <v>67.644612890922971</v>
      </c>
      <c r="M1786" s="23">
        <f t="shared" si="438"/>
        <v>1983983.0179967736</v>
      </c>
      <c r="N1786" s="24">
        <f t="shared" si="432"/>
        <v>166.22568411517926</v>
      </c>
      <c r="O1786" s="23">
        <f t="shared" si="433"/>
        <v>101243.83659441971</v>
      </c>
      <c r="P1786" s="42">
        <f t="shared" si="427"/>
        <v>28.38016446354758</v>
      </c>
      <c r="Q1786" s="25"/>
      <c r="R1786" s="41">
        <f t="shared" si="428"/>
        <v>30.929105694293309</v>
      </c>
      <c r="S1786" s="41"/>
      <c r="T1786" s="40">
        <f t="shared" si="429"/>
        <v>2.5866221302712586E-2</v>
      </c>
      <c r="U1786" s="15">
        <f t="shared" si="434"/>
        <v>1.0048682752251044</v>
      </c>
      <c r="V1786" s="15">
        <f t="shared" si="439"/>
        <v>49.096910792719015</v>
      </c>
      <c r="W1786" s="13"/>
      <c r="X1786" s="13"/>
      <c r="AB1786" s="39"/>
      <c r="AC1786" s="39"/>
    </row>
    <row r="1787" spans="1:29">
      <c r="A1787" s="60">
        <v>2019.02</v>
      </c>
      <c r="B1787" s="61">
        <f t="shared" si="435"/>
        <v>2019</v>
      </c>
      <c r="C1787" s="61">
        <v>2</v>
      </c>
      <c r="D1787" s="59">
        <f t="shared" si="436"/>
        <v>43497</v>
      </c>
      <c r="E1787" s="26">
        <v>2754.86</v>
      </c>
      <c r="F1787" s="24">
        <f>F1785/3+F1788*2/3</f>
        <v>54.543333333333337</v>
      </c>
      <c r="G1787" s="26">
        <f>G1785/3+G1788*2/3</f>
        <v>133.7233333333333</v>
      </c>
      <c r="H1787" s="26">
        <v>252.77600000000001</v>
      </c>
      <c r="I1787" s="43">
        <f t="shared" si="437"/>
        <v>2019.1249999998654</v>
      </c>
      <c r="J1787" s="15">
        <v>2.68</v>
      </c>
      <c r="K1787" s="24">
        <f t="shared" si="430"/>
        <v>3427.1183799094856</v>
      </c>
      <c r="L1787" s="24">
        <f t="shared" si="431"/>
        <v>67.85334288065323</v>
      </c>
      <c r="M1787" s="23">
        <f t="shared" si="438"/>
        <v>2090814.6224526055</v>
      </c>
      <c r="N1787" s="24">
        <f t="shared" si="432"/>
        <v>166.35534781783076</v>
      </c>
      <c r="O1787" s="23">
        <f t="shared" si="433"/>
        <v>101489.98522481619</v>
      </c>
      <c r="P1787" s="42">
        <f t="shared" si="427"/>
        <v>29.54154896513122</v>
      </c>
      <c r="Q1787" s="25"/>
      <c r="R1787" s="41">
        <f t="shared" si="428"/>
        <v>32.208640010689493</v>
      </c>
      <c r="S1787" s="41"/>
      <c r="T1787" s="40">
        <f t="shared" si="429"/>
        <v>2.4705412201290352E-2</v>
      </c>
      <c r="U1787" s="15">
        <f t="shared" si="434"/>
        <v>1.0118535170500875</v>
      </c>
      <c r="V1787" s="15">
        <f t="shared" si="439"/>
        <v>49.128260300190959</v>
      </c>
      <c r="W1787" s="13"/>
      <c r="X1787" s="13"/>
      <c r="AB1787" s="39"/>
      <c r="AC1787" s="39"/>
    </row>
    <row r="1788" spans="1:29">
      <c r="A1788" s="60">
        <v>2019.03</v>
      </c>
      <c r="B1788" s="61">
        <f t="shared" si="435"/>
        <v>2019</v>
      </c>
      <c r="C1788" s="61">
        <v>3</v>
      </c>
      <c r="D1788" s="59">
        <f t="shared" si="436"/>
        <v>43525</v>
      </c>
      <c r="E1788" s="26">
        <v>2803.98</v>
      </c>
      <c r="F1788" s="45">
        <v>54.94</v>
      </c>
      <c r="G1788" s="26">
        <v>134.38999999999999</v>
      </c>
      <c r="H1788" s="26">
        <v>254.202</v>
      </c>
      <c r="I1788" s="43">
        <f t="shared" si="437"/>
        <v>2019.2083333331987</v>
      </c>
      <c r="J1788" s="15">
        <v>2.57</v>
      </c>
      <c r="K1788" s="24">
        <f t="shared" si="430"/>
        <v>3468.6570160738315</v>
      </c>
      <c r="L1788" s="24">
        <f t="shared" si="431"/>
        <v>67.963400760025493</v>
      </c>
      <c r="M1788" s="23">
        <f t="shared" si="438"/>
        <v>2119611.7486746693</v>
      </c>
      <c r="N1788" s="24">
        <f t="shared" si="432"/>
        <v>166.24684070148936</v>
      </c>
      <c r="O1788" s="23">
        <f t="shared" si="433"/>
        <v>101589.39183032289</v>
      </c>
      <c r="P1788" s="42">
        <f t="shared" si="427"/>
        <v>29.576196014784827</v>
      </c>
      <c r="Q1788" s="25"/>
      <c r="R1788" s="41">
        <f t="shared" si="428"/>
        <v>32.261038631649427</v>
      </c>
      <c r="S1788" s="41"/>
      <c r="T1788" s="40">
        <f t="shared" si="429"/>
        <v>2.6091124483199838E-2</v>
      </c>
      <c r="U1788" s="15">
        <f t="shared" si="434"/>
        <v>1.0056466121980145</v>
      </c>
      <c r="V1788" s="15">
        <f t="shared" si="439"/>
        <v>49.431740807206211</v>
      </c>
      <c r="W1788" s="13"/>
      <c r="X1788" s="13"/>
      <c r="AB1788" s="39"/>
      <c r="AC1788" s="39"/>
    </row>
    <row r="1789" spans="1:29">
      <c r="A1789" s="60">
        <v>2019.04</v>
      </c>
      <c r="B1789" s="61">
        <f t="shared" si="435"/>
        <v>2019</v>
      </c>
      <c r="C1789" s="61">
        <v>4</v>
      </c>
      <c r="D1789" s="59">
        <f t="shared" si="436"/>
        <v>43556</v>
      </c>
      <c r="E1789" s="26">
        <v>2903.8</v>
      </c>
      <c r="F1789" s="24">
        <f>F1788*2/3+F1791/3</f>
        <v>55.319091580592705</v>
      </c>
      <c r="G1789" s="26">
        <f>G1788*2/3+G1791/3</f>
        <v>134.68333333333334</v>
      </c>
      <c r="H1789" s="26">
        <v>255.548</v>
      </c>
      <c r="I1789" s="43">
        <f t="shared" si="437"/>
        <v>2019.2916666665319</v>
      </c>
      <c r="J1789" s="15">
        <v>2.5299999999999998</v>
      </c>
      <c r="K1789" s="24">
        <f t="shared" si="430"/>
        <v>3573.2189177767004</v>
      </c>
      <c r="L1789" s="24">
        <f t="shared" si="431"/>
        <v>68.071914233072391</v>
      </c>
      <c r="M1789" s="23">
        <f t="shared" si="438"/>
        <v>2186973.4019006896</v>
      </c>
      <c r="N1789" s="24">
        <f t="shared" si="432"/>
        <v>165.73215599417725</v>
      </c>
      <c r="O1789" s="23">
        <f t="shared" si="433"/>
        <v>101435.65937024743</v>
      </c>
      <c r="P1789" s="42">
        <f t="shared" si="427"/>
        <v>30.133517171387517</v>
      </c>
      <c r="Q1789" s="25"/>
      <c r="R1789" s="41">
        <f t="shared" si="428"/>
        <v>32.883690363719701</v>
      </c>
      <c r="S1789" s="41"/>
      <c r="T1789" s="40">
        <f t="shared" si="429"/>
        <v>2.6149618052130185E-2</v>
      </c>
      <c r="U1789" s="15">
        <f t="shared" si="434"/>
        <v>1.0135705386413667</v>
      </c>
      <c r="V1789" s="15">
        <f t="shared" si="439"/>
        <v>49.449029984294569</v>
      </c>
      <c r="W1789" s="13"/>
      <c r="X1789" s="13"/>
      <c r="AB1789" s="39"/>
      <c r="AC1789" s="39"/>
    </row>
    <row r="1790" spans="1:29">
      <c r="A1790" s="60">
        <v>2019.05</v>
      </c>
      <c r="B1790" s="61">
        <f t="shared" si="435"/>
        <v>2019</v>
      </c>
      <c r="C1790" s="61">
        <v>5</v>
      </c>
      <c r="D1790" s="59">
        <f t="shared" si="436"/>
        <v>43586</v>
      </c>
      <c r="E1790" s="26">
        <v>2854.71</v>
      </c>
      <c r="F1790" s="24">
        <f>F1788/3+F1791*2/3</f>
        <v>55.698183161185412</v>
      </c>
      <c r="G1790" s="26">
        <f>G1788/3+G1791*2/3</f>
        <v>134.97666666666666</v>
      </c>
      <c r="H1790" s="26">
        <v>256.09199999999998</v>
      </c>
      <c r="I1790" s="43">
        <f t="shared" si="437"/>
        <v>2019.3749999998652</v>
      </c>
      <c r="J1790" s="15">
        <v>2.4</v>
      </c>
      <c r="K1790" s="24">
        <f t="shared" si="430"/>
        <v>3505.3500562297927</v>
      </c>
      <c r="L1790" s="24">
        <f t="shared" si="431"/>
        <v>68.392806791568532</v>
      </c>
      <c r="M1790" s="23">
        <f t="shared" si="438"/>
        <v>2148922.8484069156</v>
      </c>
      <c r="N1790" s="24">
        <f t="shared" si="432"/>
        <v>165.74029098917578</v>
      </c>
      <c r="O1790" s="23">
        <f t="shared" si="433"/>
        <v>101605.57219535578</v>
      </c>
      <c r="P1790" s="42">
        <f t="shared" si="427"/>
        <v>29.242030936939848</v>
      </c>
      <c r="Q1790" s="25"/>
      <c r="R1790" s="41">
        <f t="shared" si="428"/>
        <v>31.926648340129915</v>
      </c>
      <c r="S1790" s="41"/>
      <c r="T1790" s="40">
        <f t="shared" si="429"/>
        <v>2.8384138933322756E-2</v>
      </c>
      <c r="U1790" s="15">
        <f t="shared" si="434"/>
        <v>1.0324722275649159</v>
      </c>
      <c r="V1790" s="15">
        <f t="shared" si="439"/>
        <v>50.013613048112227</v>
      </c>
      <c r="W1790" s="13"/>
      <c r="X1790" s="13"/>
      <c r="AB1790" s="39"/>
      <c r="AC1790" s="39"/>
    </row>
    <row r="1791" spans="1:29">
      <c r="A1791" s="60">
        <v>2019.06</v>
      </c>
      <c r="B1791" s="61">
        <f t="shared" si="435"/>
        <v>2019</v>
      </c>
      <c r="C1791" s="61">
        <v>6</v>
      </c>
      <c r="D1791" s="59">
        <f t="shared" si="436"/>
        <v>43617</v>
      </c>
      <c r="E1791" s="26">
        <v>2890.17</v>
      </c>
      <c r="F1791" s="45">
        <v>56.077274741778119</v>
      </c>
      <c r="G1791" s="26">
        <v>135.27000000000001</v>
      </c>
      <c r="H1791" s="26">
        <v>256.14299999999997</v>
      </c>
      <c r="I1791" s="43">
        <f t="shared" si="437"/>
        <v>2019.4583333331984</v>
      </c>
      <c r="J1791" s="15">
        <v>2.06</v>
      </c>
      <c r="K1791" s="24">
        <f t="shared" si="430"/>
        <v>3548.185420643938</v>
      </c>
      <c r="L1791" s="24">
        <f t="shared" si="431"/>
        <v>68.844589995820883</v>
      </c>
      <c r="M1791" s="23">
        <f t="shared" si="438"/>
        <v>2178699.7230901802</v>
      </c>
      <c r="N1791" s="24">
        <f t="shared" si="432"/>
        <v>166.06740843981689</v>
      </c>
      <c r="O1791" s="23">
        <f t="shared" si="433"/>
        <v>101970.71851912126</v>
      </c>
      <c r="P1791" s="42">
        <f t="shared" si="427"/>
        <v>29.283796275306269</v>
      </c>
      <c r="Q1791" s="25"/>
      <c r="R1791" s="41">
        <f t="shared" si="428"/>
        <v>31.98794203459622</v>
      </c>
      <c r="S1791" s="41"/>
      <c r="T1791" s="40">
        <f t="shared" si="429"/>
        <v>3.0885119389954162E-2</v>
      </c>
      <c r="U1791" s="15">
        <f t="shared" si="434"/>
        <v>1.0410658037704619</v>
      </c>
      <c r="V1791" s="15">
        <f t="shared" si="439"/>
        <v>51.62738502413935</v>
      </c>
      <c r="W1791" s="13"/>
      <c r="X1791" s="13"/>
      <c r="AB1791" s="39"/>
      <c r="AC1791" s="39"/>
    </row>
    <row r="1792" spans="1:29">
      <c r="A1792" s="60">
        <v>2019.07</v>
      </c>
      <c r="B1792" s="61">
        <f t="shared" si="435"/>
        <v>2019</v>
      </c>
      <c r="C1792" s="61">
        <v>7</v>
      </c>
      <c r="D1792" s="59">
        <f t="shared" si="436"/>
        <v>43647</v>
      </c>
      <c r="E1792" s="26">
        <v>2996.1136363636365</v>
      </c>
      <c r="F1792" s="24">
        <f>F1791*2/3+F1794/3</f>
        <v>56.458183161185417</v>
      </c>
      <c r="G1792" s="26">
        <f>G1791*2/3+G1794/3</f>
        <v>134.48000000000002</v>
      </c>
      <c r="H1792" s="26">
        <v>256.57100000000003</v>
      </c>
      <c r="I1792" s="43">
        <f t="shared" si="437"/>
        <v>2019.5416666665317</v>
      </c>
      <c r="J1792" s="15">
        <v>1.63</v>
      </c>
      <c r="K1792" s="24">
        <f t="shared" si="430"/>
        <v>3672.1137388516595</v>
      </c>
      <c r="L1792" s="24">
        <f t="shared" si="431"/>
        <v>69.196597732660223</v>
      </c>
      <c r="M1792" s="23">
        <f t="shared" si="438"/>
        <v>2258336.4321184317</v>
      </c>
      <c r="N1792" s="24">
        <f t="shared" si="432"/>
        <v>164.82213812161157</v>
      </c>
      <c r="O1792" s="23">
        <f t="shared" si="433"/>
        <v>101365.00822441658</v>
      </c>
      <c r="P1792" s="42">
        <f t="shared" si="427"/>
        <v>29.986685335042534</v>
      </c>
      <c r="Q1792" s="25"/>
      <c r="R1792" s="41">
        <f t="shared" si="428"/>
        <v>32.770388154606181</v>
      </c>
      <c r="S1792" s="41"/>
      <c r="T1792" s="40">
        <f t="shared" si="429"/>
        <v>3.4716014055352365E-2</v>
      </c>
      <c r="U1792" s="15">
        <f t="shared" si="434"/>
        <v>1.0013583333333334</v>
      </c>
      <c r="V1792" s="15">
        <f t="shared" si="439"/>
        <v>53.657845958539426</v>
      </c>
      <c r="W1792" s="13"/>
      <c r="X1792" s="13"/>
      <c r="AB1792" s="39"/>
      <c r="AC1792" s="39"/>
    </row>
    <row r="1793" spans="1:29">
      <c r="A1793" s="60">
        <v>2019.08</v>
      </c>
      <c r="B1793" s="61">
        <f t="shared" si="435"/>
        <v>2019</v>
      </c>
      <c r="C1793" s="61">
        <v>8</v>
      </c>
      <c r="D1793" s="59">
        <f t="shared" si="436"/>
        <v>43678</v>
      </c>
      <c r="E1793" s="44">
        <v>2897.4981818181818</v>
      </c>
      <c r="F1793" s="24">
        <f>F1791/3+F1794*2/3</f>
        <v>56.839091580592708</v>
      </c>
      <c r="G1793" s="26">
        <f>G1791/3+G1794*2/3</f>
        <v>133.69</v>
      </c>
      <c r="H1793" s="26">
        <v>256.55799999999999</v>
      </c>
      <c r="I1793" s="43">
        <f t="shared" si="437"/>
        <v>2019.6249999998649</v>
      </c>
      <c r="J1793" s="15">
        <v>1.63</v>
      </c>
      <c r="K1793" s="24">
        <f t="shared" si="430"/>
        <v>3551.4280523489642</v>
      </c>
      <c r="L1793" s="24">
        <f t="shared" si="431"/>
        <v>69.666978766724043</v>
      </c>
      <c r="M1793" s="23">
        <f t="shared" si="438"/>
        <v>2187685.5904617636</v>
      </c>
      <c r="N1793" s="24">
        <f t="shared" si="432"/>
        <v>163.86219646239837</v>
      </c>
      <c r="O1793" s="23">
        <f t="shared" si="433"/>
        <v>100939.38571699361</v>
      </c>
      <c r="P1793" s="42">
        <f t="shared" si="427"/>
        <v>28.705397371833079</v>
      </c>
      <c r="Q1793" s="25"/>
      <c r="R1793" s="41">
        <f t="shared" si="428"/>
        <v>31.38611285417004</v>
      </c>
      <c r="S1793" s="41"/>
      <c r="T1793" s="40">
        <f t="shared" si="429"/>
        <v>3.5971412380679191E-2</v>
      </c>
      <c r="U1793" s="15">
        <f t="shared" si="434"/>
        <v>0.99497440143010019</v>
      </c>
      <c r="V1793" s="15">
        <f t="shared" si="439"/>
        <v>53.733453778621382</v>
      </c>
      <c r="W1793" s="13"/>
      <c r="X1793" s="13"/>
      <c r="AB1793" s="39"/>
      <c r="AC1793" s="39"/>
    </row>
    <row r="1794" spans="1:29">
      <c r="A1794" s="60">
        <v>2019.09</v>
      </c>
      <c r="B1794" s="61">
        <f t="shared" si="435"/>
        <v>2019</v>
      </c>
      <c r="C1794" s="61">
        <v>9</v>
      </c>
      <c r="D1794" s="59">
        <f t="shared" si="436"/>
        <v>43709</v>
      </c>
      <c r="E1794" s="44">
        <v>2982.1559999999999</v>
      </c>
      <c r="F1794" s="24">
        <v>57.22</v>
      </c>
      <c r="G1794" s="26">
        <v>132.9</v>
      </c>
      <c r="H1794" s="26">
        <v>256.75900000000001</v>
      </c>
      <c r="I1794" s="43">
        <f t="shared" si="437"/>
        <v>2019.7083333331982</v>
      </c>
      <c r="J1794" s="15">
        <v>1.7</v>
      </c>
      <c r="K1794" s="24">
        <f t="shared" si="430"/>
        <v>3652.3306904918622</v>
      </c>
      <c r="L1794" s="24">
        <f t="shared" si="431"/>
        <v>70.078950299697382</v>
      </c>
      <c r="M1794" s="23">
        <f t="shared" si="438"/>
        <v>2253439.1793119689</v>
      </c>
      <c r="N1794" s="24">
        <f t="shared" si="432"/>
        <v>162.76638404106575</v>
      </c>
      <c r="O1794" s="23">
        <f t="shared" si="433"/>
        <v>100424.68164997426</v>
      </c>
      <c r="P1794" s="42">
        <f t="shared" ref="P1794:P1851" si="440">K1794/AVERAGE(N1674:N1793)</f>
        <v>29.229520233035284</v>
      </c>
      <c r="Q1794" s="25"/>
      <c r="R1794" s="41">
        <f t="shared" ref="R1794:R1851" si="441">M1794/AVERAGE(O1674:O1793)</f>
        <v>31.974134120476865</v>
      </c>
      <c r="S1794" s="41"/>
      <c r="T1794" s="40">
        <f t="shared" ref="T1794:T1851" si="442">1/P1794-(J1794/100-(((H1794/H1674)^(1/10))-1))</f>
        <v>3.4662807416811846E-2</v>
      </c>
      <c r="U1794" s="15">
        <f t="shared" si="434"/>
        <v>1.0005051189267946</v>
      </c>
      <c r="V1794" s="15">
        <f t="shared" si="439"/>
        <v>53.421557966589454</v>
      </c>
      <c r="W1794" s="13"/>
      <c r="X1794" s="13"/>
      <c r="AB1794" s="39"/>
      <c r="AC1794" s="39"/>
    </row>
    <row r="1795" spans="1:29">
      <c r="A1795" s="60">
        <v>2019.1</v>
      </c>
      <c r="B1795" s="61">
        <f t="shared" si="435"/>
        <v>2019</v>
      </c>
      <c r="C1795" s="61">
        <v>10</v>
      </c>
      <c r="D1795" s="59">
        <f t="shared" si="436"/>
        <v>43739</v>
      </c>
      <c r="E1795" s="44">
        <v>2977.68</v>
      </c>
      <c r="F1795" s="24">
        <f>F1794*2/3+F1797/3</f>
        <v>57.56</v>
      </c>
      <c r="G1795" s="26">
        <f>G1794*2/3+G1797/3</f>
        <v>135.09</v>
      </c>
      <c r="H1795" s="26">
        <v>257.346</v>
      </c>
      <c r="I1795" s="43">
        <f t="shared" si="437"/>
        <v>2019.7916666665315</v>
      </c>
      <c r="J1795" s="15">
        <v>1.71</v>
      </c>
      <c r="K1795" s="24">
        <f t="shared" si="430"/>
        <v>3638.5304329579631</v>
      </c>
      <c r="L1795" s="24">
        <f t="shared" si="431"/>
        <v>70.334559697838714</v>
      </c>
      <c r="M1795" s="23">
        <f t="shared" si="438"/>
        <v>2248540.8952241782</v>
      </c>
      <c r="N1795" s="24">
        <f t="shared" si="432"/>
        <v>165.07115478771772</v>
      </c>
      <c r="O1795" s="23">
        <f t="shared" si="433"/>
        <v>102010.75654060686</v>
      </c>
      <c r="P1795" s="42">
        <f t="shared" si="440"/>
        <v>28.841122881953407</v>
      </c>
      <c r="Q1795" s="25"/>
      <c r="R1795" s="41">
        <f t="shared" si="441"/>
        <v>31.564281230570661</v>
      </c>
      <c r="S1795" s="41"/>
      <c r="T1795" s="40">
        <f t="shared" si="442"/>
        <v>3.5157941464796741E-2</v>
      </c>
      <c r="U1795" s="15">
        <f t="shared" si="434"/>
        <v>0.99235361515253806</v>
      </c>
      <c r="V1795" s="15">
        <f t="shared" si="439"/>
        <v>53.326627374930382</v>
      </c>
      <c r="W1795" s="13"/>
      <c r="X1795" s="13"/>
      <c r="AB1795" s="39"/>
      <c r="AC1795" s="39"/>
    </row>
    <row r="1796" spans="1:29">
      <c r="A1796" s="60">
        <v>2019.11</v>
      </c>
      <c r="B1796" s="61">
        <f t="shared" si="435"/>
        <v>2019</v>
      </c>
      <c r="C1796" s="61">
        <v>11</v>
      </c>
      <c r="D1796" s="59">
        <f t="shared" si="436"/>
        <v>43770</v>
      </c>
      <c r="E1796" s="44">
        <v>3104.9044999999996</v>
      </c>
      <c r="F1796" s="24">
        <f>F1794/3+F1797*2/3</f>
        <v>57.900000000000006</v>
      </c>
      <c r="G1796" s="26">
        <f>G1794/3+G1797*2/3</f>
        <v>137.28</v>
      </c>
      <c r="H1796" s="26">
        <v>257.20800000000003</v>
      </c>
      <c r="I1796" s="43">
        <f t="shared" si="437"/>
        <v>2019.8749999998647</v>
      </c>
      <c r="J1796" s="15">
        <v>1.81</v>
      </c>
      <c r="K1796" s="24">
        <f t="shared" si="430"/>
        <v>3796.0260531165436</v>
      </c>
      <c r="L1796" s="24">
        <f t="shared" si="431"/>
        <v>70.787977045815069</v>
      </c>
      <c r="M1796" s="23">
        <f t="shared" si="438"/>
        <v>2349515.5848563304</v>
      </c>
      <c r="N1796" s="24">
        <f t="shared" si="432"/>
        <v>167.83719324437811</v>
      </c>
      <c r="O1796" s="23">
        <f t="shared" si="433"/>
        <v>103881.29473517691</v>
      </c>
      <c r="P1796" s="42">
        <f t="shared" si="440"/>
        <v>29.836867659083442</v>
      </c>
      <c r="Q1796" s="25"/>
      <c r="R1796" s="41">
        <f t="shared" si="441"/>
        <v>32.663322842581984</v>
      </c>
      <c r="S1796" s="41"/>
      <c r="T1796" s="40">
        <f t="shared" si="442"/>
        <v>3.2874241630862971E-2</v>
      </c>
      <c r="U1796" s="15">
        <f t="shared" si="434"/>
        <v>0.99698360950010423</v>
      </c>
      <c r="V1796" s="15">
        <f t="shared" si="439"/>
        <v>52.947264060961942</v>
      </c>
      <c r="W1796" s="13"/>
      <c r="X1796" s="13"/>
      <c r="AB1796" s="39"/>
      <c r="AC1796" s="39"/>
    </row>
    <row r="1797" spans="1:29">
      <c r="A1797" s="60">
        <v>2019.12</v>
      </c>
      <c r="B1797" s="61">
        <f t="shared" si="435"/>
        <v>2019</v>
      </c>
      <c r="C1797" s="61">
        <v>12</v>
      </c>
      <c r="D1797" s="59">
        <f t="shared" si="436"/>
        <v>43800</v>
      </c>
      <c r="E1797" s="44">
        <v>3176.7495238095235</v>
      </c>
      <c r="F1797" s="24">
        <v>58.24</v>
      </c>
      <c r="G1797" s="26">
        <v>139.47</v>
      </c>
      <c r="H1797" s="26">
        <v>256.97399999999999</v>
      </c>
      <c r="I1797" s="43">
        <f t="shared" si="437"/>
        <v>2019.958333333198</v>
      </c>
      <c r="J1797" s="15">
        <v>1.86</v>
      </c>
      <c r="K1797" s="24">
        <f t="shared" si="430"/>
        <v>3887.3997184818031</v>
      </c>
      <c r="L1797" s="24">
        <f t="shared" si="431"/>
        <v>71.268495645473877</v>
      </c>
      <c r="M1797" s="23">
        <f t="shared" si="438"/>
        <v>2409746.3940563281</v>
      </c>
      <c r="N1797" s="24">
        <f t="shared" si="432"/>
        <v>170.66993625814288</v>
      </c>
      <c r="O1797" s="23">
        <f t="shared" si="433"/>
        <v>105795.98015521344</v>
      </c>
      <c r="P1797" s="42">
        <f t="shared" si="440"/>
        <v>30.331822322243298</v>
      </c>
      <c r="Q1797" s="25"/>
      <c r="R1797" s="41">
        <f t="shared" si="441"/>
        <v>33.209287577306554</v>
      </c>
      <c r="S1797" s="41"/>
      <c r="T1797" s="40">
        <f t="shared" si="442"/>
        <v>3.1914083264958287E-2</v>
      </c>
      <c r="U1797" s="15">
        <f t="shared" si="434"/>
        <v>1.0106433946666906</v>
      </c>
      <c r="V1797" s="15">
        <f t="shared" si="439"/>
        <v>52.835622676000852</v>
      </c>
      <c r="W1797" s="13"/>
      <c r="X1797" s="13"/>
      <c r="AB1797" s="39"/>
      <c r="AC1797" s="39"/>
    </row>
    <row r="1798" spans="1:29">
      <c r="A1798" s="60">
        <v>2020.01</v>
      </c>
      <c r="B1798" s="61">
        <f t="shared" si="435"/>
        <v>2020</v>
      </c>
      <c r="C1798" s="61">
        <v>1</v>
      </c>
      <c r="D1798" s="59">
        <f t="shared" si="436"/>
        <v>43831</v>
      </c>
      <c r="E1798" s="44">
        <v>3278.2028571428577</v>
      </c>
      <c r="F1798" s="24">
        <f>F1797*2/3+F1800/3</f>
        <v>58.686867862126704</v>
      </c>
      <c r="G1798" s="26">
        <f>G1797*2/3+G1800/3</f>
        <v>131.75666666666666</v>
      </c>
      <c r="H1798" s="26">
        <v>257.971</v>
      </c>
      <c r="I1798" s="43">
        <f t="shared" si="437"/>
        <v>2020.0416666665312</v>
      </c>
      <c r="J1798" s="15">
        <v>1.76</v>
      </c>
      <c r="K1798" s="24">
        <f t="shared" si="430"/>
        <v>3996.0447897521162</v>
      </c>
      <c r="L1798" s="24">
        <f t="shared" si="431"/>
        <v>71.537779315986555</v>
      </c>
      <c r="M1798" s="23">
        <f t="shared" si="438"/>
        <v>2480789.4427618035</v>
      </c>
      <c r="N1798" s="24">
        <f t="shared" si="432"/>
        <v>160.6079807420214</v>
      </c>
      <c r="O1798" s="23">
        <f t="shared" si="433"/>
        <v>99707.23653295527</v>
      </c>
      <c r="P1798" s="42">
        <f t="shared" si="440"/>
        <v>30.985220300230704</v>
      </c>
      <c r="Q1798" s="25"/>
      <c r="R1798" s="41">
        <f t="shared" si="441"/>
        <v>33.923158399287814</v>
      </c>
      <c r="S1798" s="41"/>
      <c r="T1798" s="40">
        <f t="shared" si="442"/>
        <v>3.2265730188327416E-2</v>
      </c>
      <c r="U1798" s="15">
        <f t="shared" si="434"/>
        <v>1.0254101377073785</v>
      </c>
      <c r="V1798" s="15">
        <f t="shared" si="439"/>
        <v>53.191601882673268</v>
      </c>
      <c r="W1798" s="13"/>
      <c r="X1798" s="13"/>
      <c r="AB1798" s="39"/>
      <c r="AC1798" s="39"/>
    </row>
    <row r="1799" spans="1:29">
      <c r="A1799" s="60">
        <v>2020.02</v>
      </c>
      <c r="B1799" s="61">
        <f t="shared" si="435"/>
        <v>2020</v>
      </c>
      <c r="C1799" s="61">
        <v>2</v>
      </c>
      <c r="D1799" s="59">
        <f t="shared" si="436"/>
        <v>43862</v>
      </c>
      <c r="E1799" s="44">
        <v>3277.3142105263164</v>
      </c>
      <c r="F1799" s="24">
        <f>F1797/3+F1800*2/3</f>
        <v>59.133735724253413</v>
      </c>
      <c r="G1799" s="26">
        <f>G1797/3+G1800*2/3</f>
        <v>124.04333333333332</v>
      </c>
      <c r="H1799" s="26">
        <v>258.678</v>
      </c>
      <c r="I1799" s="43">
        <f t="shared" si="437"/>
        <v>2020.1249999998645</v>
      </c>
      <c r="J1799" s="15">
        <v>1.5</v>
      </c>
      <c r="K1799" s="24">
        <f t="shared" si="430"/>
        <v>3984.0428124622335</v>
      </c>
      <c r="L1799" s="24">
        <f t="shared" si="431"/>
        <v>71.88548904757549</v>
      </c>
      <c r="M1799" s="23">
        <f t="shared" si="438"/>
        <v>2477057.4237752203</v>
      </c>
      <c r="N1799" s="24">
        <f t="shared" si="432"/>
        <v>150.79236193259575</v>
      </c>
      <c r="O1799" s="23">
        <f t="shared" si="433"/>
        <v>93754.348825104898</v>
      </c>
      <c r="P1799" s="42">
        <f t="shared" si="440"/>
        <v>30.729689264735757</v>
      </c>
      <c r="Q1799" s="25"/>
      <c r="R1799" s="41">
        <f t="shared" si="441"/>
        <v>33.643652731592454</v>
      </c>
      <c r="S1799" s="41"/>
      <c r="T1799" s="40">
        <f t="shared" si="442"/>
        <v>3.5387275516498728E-2</v>
      </c>
      <c r="U1799" s="15">
        <f t="shared" si="434"/>
        <v>1.0610850801002183</v>
      </c>
      <c r="V1799" s="15">
        <f t="shared" si="439"/>
        <v>54.394134260785947</v>
      </c>
      <c r="W1799" s="13"/>
      <c r="X1799" s="13"/>
      <c r="AB1799" s="39"/>
      <c r="AC1799" s="39"/>
    </row>
    <row r="1800" spans="1:29">
      <c r="A1800" s="60">
        <v>2020.03</v>
      </c>
      <c r="B1800" s="61">
        <f t="shared" si="435"/>
        <v>2020</v>
      </c>
      <c r="C1800" s="61">
        <v>3</v>
      </c>
      <c r="D1800" s="59">
        <f t="shared" si="436"/>
        <v>43891</v>
      </c>
      <c r="E1800" s="44">
        <v>2652.3936363636367</v>
      </c>
      <c r="F1800" s="24">
        <v>59.580603586380121</v>
      </c>
      <c r="G1800" s="26">
        <v>116.33</v>
      </c>
      <c r="H1800" s="26">
        <v>258.11500000000001</v>
      </c>
      <c r="I1800" s="43">
        <f t="shared" si="437"/>
        <v>2020.2083333331977</v>
      </c>
      <c r="J1800" s="15">
        <v>0.87</v>
      </c>
      <c r="K1800" s="24">
        <f t="shared" si="430"/>
        <v>3231.3957069171079</v>
      </c>
      <c r="L1800" s="24">
        <f t="shared" si="431"/>
        <v>72.586702066029076</v>
      </c>
      <c r="M1800" s="23">
        <f t="shared" si="438"/>
        <v>2012863.9562618705</v>
      </c>
      <c r="N1800" s="24">
        <f t="shared" si="432"/>
        <v>141.72416093601689</v>
      </c>
      <c r="O1800" s="23">
        <f t="shared" si="433"/>
        <v>88281.189044385508</v>
      </c>
      <c r="P1800" s="42">
        <f t="shared" si="440"/>
        <v>24.817168629099424</v>
      </c>
      <c r="Q1800" s="25"/>
      <c r="R1800" s="41">
        <f t="shared" si="441"/>
        <v>27.181633677916508</v>
      </c>
      <c r="S1800" s="41"/>
      <c r="T1800" s="40">
        <f t="shared" si="442"/>
        <v>4.8801470894720596E-2</v>
      </c>
      <c r="U1800" s="15">
        <f t="shared" si="434"/>
        <v>1.0208777676284946</v>
      </c>
      <c r="V1800" s="15">
        <f t="shared" si="439"/>
        <v>57.842696104706377</v>
      </c>
      <c r="W1800" s="13"/>
      <c r="X1800" s="13"/>
      <c r="AB1800" s="39"/>
      <c r="AC1800" s="39"/>
    </row>
    <row r="1801" spans="1:29">
      <c r="A1801" s="60">
        <v>2020.04</v>
      </c>
      <c r="B1801" s="61">
        <f t="shared" si="435"/>
        <v>2020</v>
      </c>
      <c r="C1801" s="61">
        <v>4</v>
      </c>
      <c r="D1801" s="59">
        <f t="shared" si="436"/>
        <v>43922</v>
      </c>
      <c r="E1801" s="44">
        <v>2761.9752380952382</v>
      </c>
      <c r="F1801" s="24">
        <f>F1800*2/3+F1803/3</f>
        <v>59.613735724253416</v>
      </c>
      <c r="G1801" s="26">
        <f>G1800*2/3+G1803/3</f>
        <v>110.63</v>
      </c>
      <c r="H1801" s="26">
        <v>256.38900000000001</v>
      </c>
      <c r="I1801" s="43">
        <f t="shared" si="437"/>
        <v>2020.291666666531</v>
      </c>
      <c r="J1801" s="15">
        <v>0.66</v>
      </c>
      <c r="K1801" s="24">
        <f t="shared" si="430"/>
        <v>3387.5506881006154</v>
      </c>
      <c r="L1801" s="24">
        <f t="shared" si="431"/>
        <v>73.115989125308545</v>
      </c>
      <c r="M1801" s="23">
        <f t="shared" si="438"/>
        <v>2113929.6074841418</v>
      </c>
      <c r="N1801" s="24">
        <f t="shared" si="432"/>
        <v>135.68721669026363</v>
      </c>
      <c r="O1801" s="23">
        <f t="shared" si="433"/>
        <v>84672.747695324026</v>
      </c>
      <c r="P1801" s="42">
        <f t="shared" si="440"/>
        <v>25.927358825280169</v>
      </c>
      <c r="Q1801" s="25"/>
      <c r="R1801" s="41">
        <f t="shared" si="441"/>
        <v>28.407962507549215</v>
      </c>
      <c r="S1801" s="41"/>
      <c r="T1801" s="40">
        <f t="shared" si="442"/>
        <v>4.8317436544444876E-2</v>
      </c>
      <c r="U1801" s="15">
        <f t="shared" si="434"/>
        <v>0.99959081861874433</v>
      </c>
      <c r="V1801" s="15">
        <f t="shared" si="439"/>
        <v>59.447846768444819</v>
      </c>
      <c r="W1801" s="13"/>
      <c r="X1801" s="13"/>
      <c r="AB1801" s="39"/>
      <c r="AC1801" s="39"/>
    </row>
    <row r="1802" spans="1:29">
      <c r="A1802" s="60">
        <v>2020.05</v>
      </c>
      <c r="B1802" s="61">
        <f t="shared" si="435"/>
        <v>2020</v>
      </c>
      <c r="C1802" s="61">
        <v>5</v>
      </c>
      <c r="D1802" s="59">
        <f t="shared" si="436"/>
        <v>43952</v>
      </c>
      <c r="E1802" s="44">
        <v>2919.6149999999998</v>
      </c>
      <c r="F1802" s="24">
        <f>F1800/3+F1803*2/3</f>
        <v>59.646867862126712</v>
      </c>
      <c r="G1802" s="26">
        <f>G1800/3+G1803*2/3</f>
        <v>104.93</v>
      </c>
      <c r="H1802" s="26">
        <v>256.39400000000001</v>
      </c>
      <c r="I1802" s="43">
        <f t="shared" si="437"/>
        <v>2020.3749999998643</v>
      </c>
      <c r="J1802" s="15">
        <v>0.67</v>
      </c>
      <c r="K1802" s="24">
        <f t="shared" ref="K1802:K1851" si="443">E1802*$H$1851/H1802</f>
        <v>3580.8253426367232</v>
      </c>
      <c r="L1802" s="24">
        <f t="shared" ref="L1802:L1848" si="444">F1802*$H$1851/H1802</f>
        <v>73.155198904515572</v>
      </c>
      <c r="M1802" s="23">
        <f t="shared" si="438"/>
        <v>2238342.8286617296</v>
      </c>
      <c r="N1802" s="24">
        <f t="shared" ref="N1802:N1848" si="445">G1802*$H$1851/H1802</f>
        <v>128.69368159941342</v>
      </c>
      <c r="O1802" s="23">
        <f t="shared" ref="O1802:O1848" si="446">N1802*(M1802/K1802)</f>
        <v>80445.302894893786</v>
      </c>
      <c r="P1802" s="42">
        <f t="shared" si="440"/>
        <v>27.328480997698463</v>
      </c>
      <c r="Q1802" s="25"/>
      <c r="R1802" s="41">
        <f t="shared" si="441"/>
        <v>29.951773296263546</v>
      </c>
      <c r="S1802" s="41"/>
      <c r="T1802" s="40">
        <f t="shared" si="442"/>
        <v>4.6163229869854258E-2</v>
      </c>
      <c r="U1802" s="15">
        <f t="shared" ref="U1802:U1850" si="447">((J1802/J1803+J1802/1200+((1+J1803/1200)^(-119))*(1-J1802/J1803)))</f>
        <v>0.99482027711052812</v>
      </c>
      <c r="V1802" s="15">
        <f t="shared" si="439"/>
        <v>59.42236298424605</v>
      </c>
      <c r="W1802" s="13"/>
      <c r="X1802" s="13"/>
      <c r="AB1802" s="39"/>
      <c r="AC1802" s="39"/>
    </row>
    <row r="1803" spans="1:29">
      <c r="A1803" s="60">
        <v>2020.06</v>
      </c>
      <c r="B1803" s="61">
        <f t="shared" ref="B1803:B1851" si="448">VALUE(LEFT(A1803, 4))</f>
        <v>2020</v>
      </c>
      <c r="C1803" s="61">
        <v>6</v>
      </c>
      <c r="D1803" s="59">
        <f t="shared" ref="D1803:D1851" si="449">DATE(B1803, VALUE(C1803), 1)</f>
        <v>43983</v>
      </c>
      <c r="E1803" s="44">
        <v>3104.6609090909087</v>
      </c>
      <c r="F1803" s="24">
        <v>59.68</v>
      </c>
      <c r="G1803" s="26">
        <v>99.23</v>
      </c>
      <c r="H1803" s="26">
        <v>257.79700000000003</v>
      </c>
      <c r="I1803" s="43">
        <f t="shared" ref="I1803:I1851" si="450">I1802+1/12</f>
        <v>2020.4583333331975</v>
      </c>
      <c r="J1803" s="15">
        <v>0.73</v>
      </c>
      <c r="K1803" s="24">
        <f t="shared" si="443"/>
        <v>3787.0559761080508</v>
      </c>
      <c r="L1803" s="24">
        <f t="shared" si="444"/>
        <v>72.797483291116663</v>
      </c>
      <c r="M1803" s="23">
        <f t="shared" ref="M1803:M1851" si="451">M1802*((K1803+(L1803/12))/K1802)</f>
        <v>2371047.89646046</v>
      </c>
      <c r="N1803" s="24">
        <f t="shared" si="445"/>
        <v>121.04045353514587</v>
      </c>
      <c r="O1803" s="23">
        <f t="shared" si="446"/>
        <v>75782.537821389546</v>
      </c>
      <c r="P1803" s="42">
        <f t="shared" si="440"/>
        <v>28.838315955122841</v>
      </c>
      <c r="Q1803" s="25"/>
      <c r="R1803" s="41">
        <f t="shared" si="441"/>
        <v>31.613284503327343</v>
      </c>
      <c r="S1803" s="41"/>
      <c r="T1803" s="40">
        <f t="shared" si="442"/>
        <v>4.4301523235910654E-2</v>
      </c>
      <c r="U1803" s="15">
        <f t="shared" si="447"/>
        <v>1.0111854455272233</v>
      </c>
      <c r="V1803" s="15">
        <f t="shared" ref="V1803:V1851" si="452">V1802*U1802*H1802/H1803</f>
        <v>58.792854352515221</v>
      </c>
      <c r="W1803" s="13"/>
      <c r="X1803" s="13"/>
      <c r="AB1803" s="39"/>
      <c r="AC1803" s="39"/>
    </row>
    <row r="1804" spans="1:29">
      <c r="A1804" s="60">
        <v>2020.07</v>
      </c>
      <c r="B1804" s="61">
        <f t="shared" si="448"/>
        <v>2020</v>
      </c>
      <c r="C1804" s="61">
        <v>7</v>
      </c>
      <c r="D1804" s="59">
        <f t="shared" si="449"/>
        <v>44013</v>
      </c>
      <c r="E1804" s="44">
        <v>3207.6190909090906</v>
      </c>
      <c r="F1804" s="24">
        <f>F1803*2/3+F1806/3</f>
        <v>59.403333333333336</v>
      </c>
      <c r="G1804" s="26">
        <f>G1803*2/3+G1806/3</f>
        <v>98.893333333333345</v>
      </c>
      <c r="H1804" s="26">
        <v>259.101</v>
      </c>
      <c r="I1804" s="43">
        <f t="shared" si="450"/>
        <v>2020.5416666665308</v>
      </c>
      <c r="J1804" s="15">
        <v>0.62</v>
      </c>
      <c r="K1804" s="24">
        <f t="shared" si="443"/>
        <v>3892.9525525847944</v>
      </c>
      <c r="L1804" s="24">
        <f t="shared" si="444"/>
        <v>72.095330392395255</v>
      </c>
      <c r="M1804" s="23">
        <f t="shared" si="451"/>
        <v>2441110.4939048705</v>
      </c>
      <c r="N1804" s="24">
        <f t="shared" si="445"/>
        <v>120.02268459017914</v>
      </c>
      <c r="O1804" s="23">
        <f t="shared" si="446"/>
        <v>75261.290987270244</v>
      </c>
      <c r="P1804" s="42">
        <f t="shared" si="440"/>
        <v>29.599194927667011</v>
      </c>
      <c r="Q1804" s="25"/>
      <c r="R1804" s="41">
        <f t="shared" si="441"/>
        <v>32.453341337253285</v>
      </c>
      <c r="S1804" s="41"/>
      <c r="T1804" s="40">
        <f t="shared" si="442"/>
        <v>4.5001885969564961E-2</v>
      </c>
      <c r="U1804" s="15">
        <f t="shared" si="447"/>
        <v>0.99763627625134665</v>
      </c>
      <c r="V1804" s="15">
        <f t="shared" si="452"/>
        <v>59.151277059463752</v>
      </c>
      <c r="W1804" s="13"/>
      <c r="X1804" s="13"/>
      <c r="AB1804" s="39"/>
      <c r="AC1804" s="39"/>
    </row>
    <row r="1805" spans="1:29">
      <c r="A1805" s="60">
        <v>2020.08</v>
      </c>
      <c r="B1805" s="61">
        <f t="shared" si="448"/>
        <v>2020</v>
      </c>
      <c r="C1805" s="61">
        <v>8</v>
      </c>
      <c r="D1805" s="59">
        <f t="shared" si="449"/>
        <v>44044</v>
      </c>
      <c r="E1805" s="44">
        <v>3391.71</v>
      </c>
      <c r="F1805" s="24">
        <f>F1803/3+F1806*2/3</f>
        <v>59.126666666666665</v>
      </c>
      <c r="G1805" s="26">
        <f>G1803/3+G1806*2/3</f>
        <v>98.556666666666672</v>
      </c>
      <c r="H1805" s="26">
        <v>259.91800000000001</v>
      </c>
      <c r="I1805" s="43">
        <f t="shared" si="450"/>
        <v>2020.624999999864</v>
      </c>
      <c r="J1805" s="15">
        <v>0.65</v>
      </c>
      <c r="K1805" s="24">
        <f t="shared" si="443"/>
        <v>4103.4369555013509</v>
      </c>
      <c r="L1805" s="24">
        <f t="shared" si="444"/>
        <v>71.533989950676755</v>
      </c>
      <c r="M1805" s="23">
        <f t="shared" si="451"/>
        <v>2576834.6112907124</v>
      </c>
      <c r="N1805" s="24">
        <f t="shared" si="445"/>
        <v>119.23810355573683</v>
      </c>
      <c r="O1805" s="23">
        <f t="shared" si="446"/>
        <v>74877.931733582271</v>
      </c>
      <c r="P1805" s="42">
        <f t="shared" si="440"/>
        <v>31.158208965355236</v>
      </c>
      <c r="Q1805" s="25"/>
      <c r="R1805" s="41">
        <f t="shared" si="441"/>
        <v>34.165665199989739</v>
      </c>
      <c r="S1805" s="41"/>
      <c r="T1805" s="40">
        <f t="shared" si="442"/>
        <v>4.3191404179545534E-2</v>
      </c>
      <c r="U1805" s="15">
        <f t="shared" si="447"/>
        <v>0.99766554423298126</v>
      </c>
      <c r="V1805" s="15">
        <f t="shared" si="452"/>
        <v>58.825969116208604</v>
      </c>
      <c r="W1805" s="13"/>
      <c r="X1805" s="13"/>
      <c r="AB1805" s="39"/>
      <c r="AC1805" s="39"/>
    </row>
    <row r="1806" spans="1:29">
      <c r="A1806" s="60">
        <v>2020.09</v>
      </c>
      <c r="B1806" s="61">
        <f t="shared" si="448"/>
        <v>2020</v>
      </c>
      <c r="C1806" s="61">
        <v>9</v>
      </c>
      <c r="D1806" s="59">
        <f t="shared" si="449"/>
        <v>44075</v>
      </c>
      <c r="E1806" s="44">
        <v>3365.5166666666664</v>
      </c>
      <c r="F1806" s="24">
        <f>58.85</f>
        <v>58.85</v>
      </c>
      <c r="G1806" s="26">
        <v>98.22</v>
      </c>
      <c r="H1806" s="26">
        <v>260.27999999999997</v>
      </c>
      <c r="I1806" s="43">
        <f t="shared" si="450"/>
        <v>2020.7083333331973</v>
      </c>
      <c r="J1806" s="15">
        <v>0.68</v>
      </c>
      <c r="K1806" s="24">
        <f t="shared" si="443"/>
        <v>4066.0841055786082</v>
      </c>
      <c r="L1806" s="24">
        <f t="shared" si="444"/>
        <v>71.100242047026299</v>
      </c>
      <c r="M1806" s="23">
        <f t="shared" si="451"/>
        <v>2557098.8823538907</v>
      </c>
      <c r="N1806" s="24">
        <f t="shared" si="445"/>
        <v>118.6655186721992</v>
      </c>
      <c r="O1806" s="23">
        <f t="shared" si="446"/>
        <v>74626.95244161594</v>
      </c>
      <c r="P1806" s="42">
        <f t="shared" si="440"/>
        <v>30.839426043811248</v>
      </c>
      <c r="Q1806" s="25"/>
      <c r="R1806" s="41">
        <f t="shared" si="441"/>
        <v>33.819004850298612</v>
      </c>
      <c r="S1806" s="41"/>
      <c r="T1806" s="40">
        <f t="shared" si="442"/>
        <v>4.3305608427917065E-2</v>
      </c>
      <c r="U1806" s="15">
        <f t="shared" si="447"/>
        <v>0.99007799751736891</v>
      </c>
      <c r="V1806" s="15">
        <f t="shared" si="452"/>
        <v>58.607017748531568</v>
      </c>
      <c r="W1806" s="13"/>
      <c r="X1806" s="13"/>
      <c r="AB1806" s="39"/>
      <c r="AC1806" s="39"/>
    </row>
    <row r="1807" spans="1:29">
      <c r="A1807" s="60">
        <v>2020.1</v>
      </c>
      <c r="B1807" s="61">
        <f t="shared" si="448"/>
        <v>2020</v>
      </c>
      <c r="C1807" s="61">
        <v>10</v>
      </c>
      <c r="D1807" s="59">
        <f t="shared" si="449"/>
        <v>44105</v>
      </c>
      <c r="E1807" s="44">
        <v>3418.701363636364</v>
      </c>
      <c r="F1807" s="24">
        <f>F1806*2/3+F1809/3</f>
        <v>58.659615378670054</v>
      </c>
      <c r="G1807" s="26">
        <f>G1806*2/3+G1809/3</f>
        <v>96.856666666666669</v>
      </c>
      <c r="H1807" s="26">
        <v>260.38799999999998</v>
      </c>
      <c r="I1807" s="43">
        <f t="shared" si="450"/>
        <v>2020.7916666665305</v>
      </c>
      <c r="J1807" s="15">
        <v>0.79</v>
      </c>
      <c r="K1807" s="24">
        <f t="shared" si="443"/>
        <v>4128.6266295262885</v>
      </c>
      <c r="L1807" s="24">
        <f t="shared" si="444"/>
        <v>70.840832342414359</v>
      </c>
      <c r="M1807" s="23">
        <f t="shared" si="451"/>
        <v>2600143.4918542355</v>
      </c>
      <c r="N1807" s="24">
        <f t="shared" si="445"/>
        <v>116.96985805797505</v>
      </c>
      <c r="O1807" s="23">
        <f t="shared" si="446"/>
        <v>73665.759213361918</v>
      </c>
      <c r="P1807" s="42">
        <f t="shared" si="440"/>
        <v>31.283694032592841</v>
      </c>
      <c r="Q1807" s="25"/>
      <c r="R1807" s="41">
        <f t="shared" si="441"/>
        <v>34.307908575345323</v>
      </c>
      <c r="S1807" s="41"/>
      <c r="T1807" s="40">
        <f t="shared" si="442"/>
        <v>4.1660697490221707E-2</v>
      </c>
      <c r="U1807" s="15">
        <f t="shared" si="447"/>
        <v>0.99306022792378179</v>
      </c>
      <c r="V1807" s="15">
        <f t="shared" si="452"/>
        <v>58.001451780491003</v>
      </c>
      <c r="W1807" s="13"/>
      <c r="X1807" s="13"/>
      <c r="AB1807" s="39"/>
      <c r="AC1807" s="39"/>
    </row>
    <row r="1808" spans="1:29">
      <c r="A1808" s="60">
        <v>2020.11</v>
      </c>
      <c r="B1808" s="61">
        <f t="shared" si="448"/>
        <v>2020</v>
      </c>
      <c r="C1808" s="61">
        <v>11</v>
      </c>
      <c r="D1808" s="59">
        <f t="shared" si="449"/>
        <v>44136</v>
      </c>
      <c r="E1808" s="44">
        <v>3548.9925000000012</v>
      </c>
      <c r="F1808" s="24">
        <f>F1806/3+F1809*2/3</f>
        <v>58.469230757340114</v>
      </c>
      <c r="G1808" s="26">
        <f>G1806/3+G1809*2/3</f>
        <v>95.493333333333339</v>
      </c>
      <c r="H1808" s="26">
        <v>260.22899999999998</v>
      </c>
      <c r="I1808" s="43">
        <f t="shared" si="450"/>
        <v>2020.8749999998638</v>
      </c>
      <c r="J1808" s="15">
        <v>0.87</v>
      </c>
      <c r="K1808" s="24">
        <f t="shared" si="443"/>
        <v>4288.5926685726827</v>
      </c>
      <c r="L1808" s="24">
        <f t="shared" si="444"/>
        <v>70.654055865999467</v>
      </c>
      <c r="M1808" s="23">
        <f t="shared" si="451"/>
        <v>2704595.6299787764</v>
      </c>
      <c r="N1808" s="24">
        <f t="shared" si="445"/>
        <v>115.39387846857963</v>
      </c>
      <c r="O1808" s="23">
        <f t="shared" si="446"/>
        <v>72773.005867282031</v>
      </c>
      <c r="P1808" s="42">
        <f t="shared" si="440"/>
        <v>32.473204096612562</v>
      </c>
      <c r="Q1808" s="25"/>
      <c r="R1808" s="41">
        <f t="shared" si="441"/>
        <v>35.612031301968493</v>
      </c>
      <c r="S1808" s="41"/>
      <c r="T1808" s="40">
        <f t="shared" si="442"/>
        <v>3.9584837150407767E-2</v>
      </c>
      <c r="U1808" s="15">
        <f t="shared" si="447"/>
        <v>0.99504322719134342</v>
      </c>
      <c r="V1808" s="15">
        <f t="shared" si="452"/>
        <v>57.634127892212327</v>
      </c>
      <c r="W1808" s="13"/>
      <c r="X1808" s="13"/>
      <c r="AB1808" s="39"/>
      <c r="AC1808" s="39"/>
    </row>
    <row r="1809" spans="1:29">
      <c r="A1809" s="60">
        <v>2020.12</v>
      </c>
      <c r="B1809" s="61">
        <f t="shared" si="448"/>
        <v>2020</v>
      </c>
      <c r="C1809" s="61">
        <v>12</v>
      </c>
      <c r="D1809" s="59">
        <f t="shared" si="449"/>
        <v>44166</v>
      </c>
      <c r="E1809" s="44">
        <v>3695.3099999999995</v>
      </c>
      <c r="F1809" s="24">
        <v>58.278846136010173</v>
      </c>
      <c r="G1809" s="26">
        <v>94.13</v>
      </c>
      <c r="H1809" s="26">
        <v>260.47399999999999</v>
      </c>
      <c r="I1809" s="43">
        <f t="shared" si="450"/>
        <v>2020.9583333331971</v>
      </c>
      <c r="J1809" s="15">
        <v>0.93</v>
      </c>
      <c r="K1809" s="24">
        <f t="shared" si="443"/>
        <v>4461.2022029070076</v>
      </c>
      <c r="L1809" s="24">
        <f t="shared" si="444"/>
        <v>70.357755307361828</v>
      </c>
      <c r="M1809" s="23">
        <f t="shared" si="451"/>
        <v>2817149.2039251896</v>
      </c>
      <c r="N1809" s="24">
        <f t="shared" si="445"/>
        <v>113.63944117263144</v>
      </c>
      <c r="O1809" s="23">
        <f t="shared" si="446"/>
        <v>71760.760143392064</v>
      </c>
      <c r="P1809" s="42">
        <f t="shared" si="440"/>
        <v>33.765591418117097</v>
      </c>
      <c r="Q1809" s="25"/>
      <c r="R1809" s="41">
        <f t="shared" si="441"/>
        <v>37.026596400604205</v>
      </c>
      <c r="S1809" s="41"/>
      <c r="T1809" s="40">
        <f t="shared" si="442"/>
        <v>3.772721745925204E-2</v>
      </c>
      <c r="U1809" s="15">
        <f t="shared" si="447"/>
        <v>0.98667487501523965</v>
      </c>
      <c r="V1809" s="15">
        <f t="shared" si="452"/>
        <v>57.29450706953979</v>
      </c>
      <c r="W1809" s="13"/>
      <c r="X1809" s="13"/>
      <c r="AB1809" s="39"/>
      <c r="AC1809" s="39"/>
    </row>
    <row r="1810" spans="1:29">
      <c r="A1810" s="60">
        <v>2021.01</v>
      </c>
      <c r="B1810" s="61">
        <f t="shared" si="448"/>
        <v>2021</v>
      </c>
      <c r="C1810" s="61">
        <v>1</v>
      </c>
      <c r="D1810" s="59">
        <f t="shared" si="449"/>
        <v>44197</v>
      </c>
      <c r="E1810" s="44">
        <v>3793.7484210526318</v>
      </c>
      <c r="F1810" s="24">
        <f>F1809*2/3+F1812/3</f>
        <v>58.063693112307661</v>
      </c>
      <c r="G1810" s="26">
        <f>G1809*2/3+G1812/3</f>
        <v>105.48666666666665</v>
      </c>
      <c r="H1810" s="26">
        <v>261.58199999999999</v>
      </c>
      <c r="I1810" s="43">
        <f t="shared" si="450"/>
        <v>2021.0416666665303</v>
      </c>
      <c r="J1810" s="15">
        <v>1.08</v>
      </c>
      <c r="K1810" s="24">
        <f t="shared" si="443"/>
        <v>4560.6430430389355</v>
      </c>
      <c r="L1810" s="24">
        <f t="shared" si="444"/>
        <v>69.80109080936866</v>
      </c>
      <c r="M1810" s="23">
        <f t="shared" si="451"/>
        <v>2883617.0177742569</v>
      </c>
      <c r="N1810" s="24">
        <f t="shared" si="445"/>
        <v>126.81047319769709</v>
      </c>
      <c r="O1810" s="23">
        <f t="shared" si="446"/>
        <v>80180.105106674484</v>
      </c>
      <c r="P1810" s="42">
        <f t="shared" si="440"/>
        <v>34.512432294106908</v>
      </c>
      <c r="Q1810" s="25"/>
      <c r="R1810" s="41">
        <f t="shared" si="441"/>
        <v>37.84118046785661</v>
      </c>
      <c r="S1810" s="41"/>
      <c r="T1810" s="40">
        <f t="shared" si="442"/>
        <v>3.5534737619675016E-2</v>
      </c>
      <c r="U1810" s="15">
        <f t="shared" si="447"/>
        <v>0.98412841193197109</v>
      </c>
      <c r="V1810" s="15">
        <f t="shared" si="452"/>
        <v>56.29159833046144</v>
      </c>
      <c r="W1810" s="13"/>
      <c r="X1810" s="13"/>
      <c r="AB1810" s="39"/>
      <c r="AC1810" s="39"/>
    </row>
    <row r="1811" spans="1:29">
      <c r="A1811" s="60">
        <v>2021.02</v>
      </c>
      <c r="B1811" s="61">
        <f t="shared" si="448"/>
        <v>2021</v>
      </c>
      <c r="C1811" s="61">
        <v>2</v>
      </c>
      <c r="D1811" s="59">
        <f t="shared" si="449"/>
        <v>44228</v>
      </c>
      <c r="E1811" s="44">
        <v>3883.4321052631576</v>
      </c>
      <c r="F1811" s="24">
        <f>F1809/3+F1812*2/3</f>
        <v>57.848540088605162</v>
      </c>
      <c r="G1811" s="26">
        <f>G1809/3+G1812*2/3</f>
        <v>116.84333333333332</v>
      </c>
      <c r="H1811" s="26">
        <v>263.01400000000001</v>
      </c>
      <c r="I1811" s="43">
        <f t="shared" si="450"/>
        <v>2021.1249999998636</v>
      </c>
      <c r="J1811" s="15">
        <v>1.26</v>
      </c>
      <c r="K1811" s="24">
        <f t="shared" si="443"/>
        <v>4643.0382406299768</v>
      </c>
      <c r="L1811" s="24">
        <f t="shared" si="444"/>
        <v>69.163816056418227</v>
      </c>
      <c r="M1811" s="23">
        <f t="shared" si="451"/>
        <v>2939358.3583352757</v>
      </c>
      <c r="N1811" s="24">
        <f t="shared" si="445"/>
        <v>139.69809439801685</v>
      </c>
      <c r="O1811" s="23">
        <f t="shared" si="446"/>
        <v>88438.375936487457</v>
      </c>
      <c r="P1811" s="42">
        <f t="shared" si="440"/>
        <v>35.103907171969823</v>
      </c>
      <c r="Q1811" s="25"/>
      <c r="R1811" s="41">
        <f t="shared" si="441"/>
        <v>38.48063819275206</v>
      </c>
      <c r="S1811" s="41"/>
      <c r="T1811" s="40">
        <f t="shared" si="442"/>
        <v>3.3301489166802978E-2</v>
      </c>
      <c r="U1811" s="15">
        <f t="shared" si="447"/>
        <v>0.96899048053213055</v>
      </c>
      <c r="V1811" s="15">
        <f t="shared" si="452"/>
        <v>55.096541710126829</v>
      </c>
      <c r="W1811" s="13"/>
      <c r="X1811" s="13"/>
      <c r="AB1811" s="39"/>
      <c r="AC1811" s="39"/>
    </row>
    <row r="1812" spans="1:29">
      <c r="A1812" s="60">
        <v>2021.03</v>
      </c>
      <c r="B1812" s="61">
        <f t="shared" si="448"/>
        <v>2021</v>
      </c>
      <c r="C1812" s="61">
        <v>3</v>
      </c>
      <c r="D1812" s="59">
        <f t="shared" si="449"/>
        <v>44256</v>
      </c>
      <c r="E1812" s="44">
        <v>3910.5082608695648</v>
      </c>
      <c r="F1812" s="24">
        <v>57.633387064902649</v>
      </c>
      <c r="G1812" s="26">
        <v>128.19999999999999</v>
      </c>
      <c r="H1812" s="26">
        <v>264.87700000000001</v>
      </c>
      <c r="I1812" s="43">
        <f t="shared" si="450"/>
        <v>2021.2083333331968</v>
      </c>
      <c r="J1812" s="15">
        <v>1.61</v>
      </c>
      <c r="K1812" s="24">
        <f t="shared" si="443"/>
        <v>4642.5262582747591</v>
      </c>
      <c r="L1812" s="24">
        <f t="shared" si="444"/>
        <v>68.421927522696535</v>
      </c>
      <c r="M1812" s="23">
        <f t="shared" si="451"/>
        <v>2942643.8824484493</v>
      </c>
      <c r="N1812" s="24">
        <f t="shared" si="445"/>
        <v>152.19808439388851</v>
      </c>
      <c r="O1812" s="23">
        <f t="shared" si="446"/>
        <v>96470.054674172774</v>
      </c>
      <c r="P1812" s="42">
        <f t="shared" si="440"/>
        <v>35.04254511219208</v>
      </c>
      <c r="Q1812" s="25"/>
      <c r="R1812" s="41">
        <f t="shared" si="441"/>
        <v>38.400680076306465</v>
      </c>
      <c r="S1812" s="41"/>
      <c r="T1812" s="40">
        <f t="shared" si="442"/>
        <v>2.9582246986088724E-2</v>
      </c>
      <c r="U1812" s="15">
        <f t="shared" si="447"/>
        <v>0.99859771179400214</v>
      </c>
      <c r="V1812" s="15">
        <f t="shared" si="452"/>
        <v>53.012522252729312</v>
      </c>
      <c r="W1812" s="13"/>
      <c r="X1812" s="13"/>
      <c r="AB1812" s="39"/>
      <c r="AC1812" s="39"/>
    </row>
    <row r="1813" spans="1:29">
      <c r="A1813" s="60">
        <v>2021.04</v>
      </c>
      <c r="B1813" s="61">
        <f t="shared" si="448"/>
        <v>2021</v>
      </c>
      <c r="C1813" s="61">
        <v>4</v>
      </c>
      <c r="D1813" s="59">
        <f t="shared" si="449"/>
        <v>44287</v>
      </c>
      <c r="E1813" s="44">
        <v>4141.1761904761906</v>
      </c>
      <c r="F1813" s="24">
        <f>F1812*2/3+F1815/3</f>
        <v>57.710605421407152</v>
      </c>
      <c r="G1813" s="26">
        <f>G1812*2/3+G1815/3</f>
        <v>138.38666666666666</v>
      </c>
      <c r="H1813" s="26">
        <v>267.05399999999997</v>
      </c>
      <c r="I1813" s="43">
        <f t="shared" si="450"/>
        <v>2021.2916666665301</v>
      </c>
      <c r="J1813" s="15">
        <v>1.64</v>
      </c>
      <c r="K1813" s="24">
        <f t="shared" si="443"/>
        <v>4876.2956737481682</v>
      </c>
      <c r="L1813" s="24">
        <f t="shared" si="444"/>
        <v>67.955083918667</v>
      </c>
      <c r="M1813" s="23">
        <f t="shared" si="451"/>
        <v>3094406.967634046</v>
      </c>
      <c r="N1813" s="24">
        <f t="shared" si="445"/>
        <v>162.95232874250152</v>
      </c>
      <c r="O1813" s="23">
        <f t="shared" si="446"/>
        <v>103406.53134870414</v>
      </c>
      <c r="P1813" s="42">
        <f t="shared" si="440"/>
        <v>36.719814109133011</v>
      </c>
      <c r="Q1813" s="25"/>
      <c r="R1813" s="41">
        <f t="shared" si="441"/>
        <v>40.219749436274739</v>
      </c>
      <c r="S1813" s="41"/>
      <c r="T1813" s="40">
        <f t="shared" si="442"/>
        <v>2.8158458253758529E-2</v>
      </c>
      <c r="U1813" s="15">
        <f t="shared" si="447"/>
        <v>1.0031977488541435</v>
      </c>
      <c r="V1813" s="15">
        <f t="shared" si="452"/>
        <v>52.506636145538643</v>
      </c>
      <c r="W1813" s="13"/>
      <c r="X1813" s="13"/>
      <c r="AB1813" s="39"/>
      <c r="AC1813" s="39"/>
    </row>
    <row r="1814" spans="1:29">
      <c r="A1814" s="60">
        <v>2021.05</v>
      </c>
      <c r="B1814" s="61">
        <f t="shared" si="448"/>
        <v>2021</v>
      </c>
      <c r="C1814" s="61">
        <v>5</v>
      </c>
      <c r="D1814" s="59">
        <f t="shared" si="449"/>
        <v>44317</v>
      </c>
      <c r="E1814" s="44">
        <v>4167.8495000000012</v>
      </c>
      <c r="F1814" s="24">
        <f>F1812/3+F1815*2/3</f>
        <v>57.787823777911655</v>
      </c>
      <c r="G1814" s="26">
        <f>G1812/3+G1815*2/3</f>
        <v>148.57333333333332</v>
      </c>
      <c r="H1814" s="26">
        <v>269.19499999999999</v>
      </c>
      <c r="I1814" s="43">
        <f t="shared" si="450"/>
        <v>2021.3749999998633</v>
      </c>
      <c r="J1814" s="15">
        <v>1.62</v>
      </c>
      <c r="K1814" s="24">
        <f t="shared" si="443"/>
        <v>4868.6712374672652</v>
      </c>
      <c r="L1814" s="24">
        <f t="shared" si="444"/>
        <v>67.504816453508056</v>
      </c>
      <c r="M1814" s="23">
        <f t="shared" si="451"/>
        <v>3093138.4170851819</v>
      </c>
      <c r="N1814" s="24">
        <f t="shared" si="445"/>
        <v>173.5558624788722</v>
      </c>
      <c r="O1814" s="23">
        <f t="shared" si="446"/>
        <v>110262.5910767017</v>
      </c>
      <c r="P1814" s="42">
        <f t="shared" si="440"/>
        <v>36.552133989799074</v>
      </c>
      <c r="Q1814" s="25"/>
      <c r="R1814" s="41">
        <f t="shared" si="441"/>
        <v>40.014691437684434</v>
      </c>
      <c r="S1814" s="41"/>
      <c r="T1814" s="40">
        <f t="shared" si="442"/>
        <v>2.8818345425616614E-2</v>
      </c>
      <c r="U1814" s="15">
        <f t="shared" si="447"/>
        <v>1.0105500616202074</v>
      </c>
      <c r="V1814" s="15">
        <f t="shared" si="452"/>
        <v>52.25560053668012</v>
      </c>
      <c r="W1814" s="13"/>
      <c r="X1814" s="13"/>
      <c r="AB1814" s="39"/>
      <c r="AC1814" s="39"/>
    </row>
    <row r="1815" spans="1:29">
      <c r="A1815" s="60">
        <v>2021.06</v>
      </c>
      <c r="B1815" s="61">
        <f t="shared" si="448"/>
        <v>2021</v>
      </c>
      <c r="C1815" s="61">
        <v>6</v>
      </c>
      <c r="D1815" s="59">
        <f t="shared" si="449"/>
        <v>44348</v>
      </c>
      <c r="E1815" s="44">
        <v>4238.4895454545458</v>
      </c>
      <c r="F1815" s="24">
        <v>57.86504213441615</v>
      </c>
      <c r="G1815" s="26">
        <v>158.76</v>
      </c>
      <c r="H1815" s="26">
        <v>271.69600000000003</v>
      </c>
      <c r="I1815" s="43">
        <f t="shared" si="450"/>
        <v>2021.4583333331966</v>
      </c>
      <c r="J1815" s="15">
        <v>1.52</v>
      </c>
      <c r="K1815" s="24">
        <f t="shared" si="443"/>
        <v>4905.612973557345</v>
      </c>
      <c r="L1815" s="24">
        <f t="shared" si="444"/>
        <v>66.972797352881543</v>
      </c>
      <c r="M1815" s="23">
        <f t="shared" si="451"/>
        <v>3120153.7787129111</v>
      </c>
      <c r="N1815" s="24">
        <f t="shared" si="445"/>
        <v>183.74826865320063</v>
      </c>
      <c r="O1815" s="23">
        <f t="shared" si="446"/>
        <v>116870.78818908321</v>
      </c>
      <c r="P1815" s="42">
        <f t="shared" si="440"/>
        <v>36.696258013088361</v>
      </c>
      <c r="Q1815" s="25"/>
      <c r="R1815" s="41">
        <f t="shared" si="441"/>
        <v>40.148049521730464</v>
      </c>
      <c r="S1815" s="41"/>
      <c r="T1815" s="40">
        <f t="shared" si="442"/>
        <v>3.0761593765331406E-2</v>
      </c>
      <c r="U1815" s="15">
        <f t="shared" si="447"/>
        <v>1.019847179067535</v>
      </c>
      <c r="V1815" s="15">
        <f t="shared" si="452"/>
        <v>52.320805376807286</v>
      </c>
      <c r="W1815" s="13"/>
      <c r="X1815" s="13"/>
      <c r="AB1815" s="39"/>
      <c r="AC1815" s="39"/>
    </row>
    <row r="1816" spans="1:29">
      <c r="A1816" s="60">
        <v>2021.07</v>
      </c>
      <c r="B1816" s="61">
        <f t="shared" si="448"/>
        <v>2021</v>
      </c>
      <c r="C1816" s="61">
        <v>7</v>
      </c>
      <c r="D1816" s="59">
        <f t="shared" si="449"/>
        <v>44378</v>
      </c>
      <c r="E1816" s="44">
        <v>4363.7128571428575</v>
      </c>
      <c r="F1816" s="24">
        <f>F1815*2/3+F1818/3</f>
        <v>58.328189005792169</v>
      </c>
      <c r="G1816" s="26">
        <f>G1815*2/3+G1818/3</f>
        <v>164.31666666666666</v>
      </c>
      <c r="H1816" s="26">
        <v>273.00299999999999</v>
      </c>
      <c r="I1816" s="43">
        <f t="shared" si="450"/>
        <v>2021.5416666665299</v>
      </c>
      <c r="J1816" s="15">
        <v>1.32</v>
      </c>
      <c r="K1816" s="24">
        <f t="shared" si="443"/>
        <v>5026.3665419689278</v>
      </c>
      <c r="L1816" s="24">
        <f t="shared" si="444"/>
        <v>67.185643801575097</v>
      </c>
      <c r="M1816" s="23">
        <f t="shared" si="451"/>
        <v>3200518.6247092742</v>
      </c>
      <c r="N1816" s="24">
        <f t="shared" si="445"/>
        <v>189.26905198843971</v>
      </c>
      <c r="O1816" s="23">
        <f t="shared" si="446"/>
        <v>120516.30554837755</v>
      </c>
      <c r="P1816" s="42">
        <f t="shared" si="440"/>
        <v>37.443383184615392</v>
      </c>
      <c r="Q1816" s="25"/>
      <c r="R1816" s="41">
        <f t="shared" si="441"/>
        <v>40.937356042115098</v>
      </c>
      <c r="S1816" s="41"/>
      <c r="T1816" s="40">
        <f t="shared" si="442"/>
        <v>3.261658108639498E-2</v>
      </c>
      <c r="U1816" s="15">
        <f t="shared" si="447"/>
        <v>1.0048233757041396</v>
      </c>
      <c r="V1816" s="15">
        <f t="shared" si="452"/>
        <v>53.103768840735192</v>
      </c>
      <c r="W1816" s="13"/>
      <c r="X1816" s="13"/>
      <c r="AB1816" s="39"/>
      <c r="AC1816" s="39"/>
    </row>
    <row r="1817" spans="1:29">
      <c r="A1817" s="60">
        <v>2021.08</v>
      </c>
      <c r="B1817" s="61">
        <f t="shared" si="448"/>
        <v>2021</v>
      </c>
      <c r="C1817" s="61">
        <v>8</v>
      </c>
      <c r="D1817" s="59">
        <f t="shared" si="449"/>
        <v>44409</v>
      </c>
      <c r="E1817" s="44">
        <v>4454.2063636363628</v>
      </c>
      <c r="F1817" s="24">
        <f>F1815/3+F1818*2/3</f>
        <v>58.791335877168187</v>
      </c>
      <c r="G1817" s="26">
        <f>G1815/3+G1818*2/3</f>
        <v>169.87333333333333</v>
      </c>
      <c r="H1817" s="26">
        <f>273.567</f>
        <v>273.56700000000001</v>
      </c>
      <c r="I1817" s="43">
        <f t="shared" si="450"/>
        <v>2021.6249999998631</v>
      </c>
      <c r="J1817" s="15">
        <v>1.28</v>
      </c>
      <c r="K1817" s="24">
        <f t="shared" si="443"/>
        <v>5120.0244660689732</v>
      </c>
      <c r="L1817" s="24">
        <f t="shared" si="444"/>
        <v>67.579508785541776</v>
      </c>
      <c r="M1817" s="23">
        <f t="shared" si="451"/>
        <v>3263740.8451389829</v>
      </c>
      <c r="N1817" s="24">
        <f t="shared" si="445"/>
        <v>195.26612639682421</v>
      </c>
      <c r="O1817" s="23">
        <f t="shared" si="446"/>
        <v>124471.67716030232</v>
      </c>
      <c r="P1817" s="42">
        <f t="shared" si="440"/>
        <v>37.973500614070488</v>
      </c>
      <c r="Q1817" s="25"/>
      <c r="R1817" s="41">
        <f t="shared" si="441"/>
        <v>41.486836718719651</v>
      </c>
      <c r="S1817" s="41"/>
      <c r="T1817" s="40">
        <f t="shared" si="442"/>
        <v>3.2573428847369482E-2</v>
      </c>
      <c r="U1817" s="15">
        <f t="shared" si="447"/>
        <v>0.99272583098797629</v>
      </c>
      <c r="V1817" s="15">
        <f t="shared" si="452"/>
        <v>53.249898698327804</v>
      </c>
      <c r="W1817" s="13"/>
      <c r="X1817" s="13"/>
      <c r="AB1817" s="39"/>
      <c r="AC1817" s="39"/>
    </row>
    <row r="1818" spans="1:29">
      <c r="A1818" s="60">
        <v>2021.09</v>
      </c>
      <c r="B1818" s="61">
        <f t="shared" si="448"/>
        <v>2021</v>
      </c>
      <c r="C1818" s="61">
        <v>9</v>
      </c>
      <c r="D1818" s="59">
        <f t="shared" si="449"/>
        <v>44440</v>
      </c>
      <c r="E1818" s="44">
        <v>4445.5433333333331</v>
      </c>
      <c r="F1818" s="24">
        <v>59.254482748544206</v>
      </c>
      <c r="G1818" s="26">
        <v>175.43</v>
      </c>
      <c r="H1818" s="26">
        <v>274.31</v>
      </c>
      <c r="I1818" s="43">
        <f t="shared" si="450"/>
        <v>2021.7083333331964</v>
      </c>
      <c r="J1818" s="15">
        <v>1.37</v>
      </c>
      <c r="K1818" s="24">
        <f t="shared" si="443"/>
        <v>5096.2252801574859</v>
      </c>
      <c r="L1818" s="24">
        <f t="shared" si="444"/>
        <v>67.927398363556605</v>
      </c>
      <c r="M1818" s="23">
        <f t="shared" si="451"/>
        <v>3252178.4805147308</v>
      </c>
      <c r="N1818" s="24">
        <f t="shared" si="445"/>
        <v>201.10720644526268</v>
      </c>
      <c r="O1818" s="23">
        <f t="shared" si="446"/>
        <v>128337.44450510346</v>
      </c>
      <c r="P1818" s="42">
        <f t="shared" si="440"/>
        <v>37.620346686651196</v>
      </c>
      <c r="Q1818" s="25"/>
      <c r="R1818" s="41">
        <f t="shared" si="441"/>
        <v>41.070676530740499</v>
      </c>
      <c r="S1818" s="41"/>
      <c r="T1818" s="40">
        <f t="shared" si="442"/>
        <v>3.2042416075777444E-2</v>
      </c>
      <c r="U1818" s="15">
        <f t="shared" si="447"/>
        <v>0.9818778716640022</v>
      </c>
      <c r="V1818" s="15">
        <f t="shared" si="452"/>
        <v>52.719365674443196</v>
      </c>
      <c r="W1818" s="13"/>
      <c r="X1818" s="13"/>
      <c r="AB1818" s="39"/>
      <c r="AC1818" s="39"/>
    </row>
    <row r="1819" spans="1:29">
      <c r="A1819" s="60">
        <v>2021.1</v>
      </c>
      <c r="B1819" s="61">
        <f t="shared" si="448"/>
        <v>2021</v>
      </c>
      <c r="C1819" s="61">
        <v>10</v>
      </c>
      <c r="D1819" s="59">
        <f t="shared" si="449"/>
        <v>44470</v>
      </c>
      <c r="E1819" s="44">
        <v>4460.7071428571426</v>
      </c>
      <c r="F1819" s="24">
        <f>F1818*2/3+F1821/3</f>
        <v>59.635360926493661</v>
      </c>
      <c r="G1819" s="26">
        <f>G1818*2/3+G1821/3</f>
        <v>182.91</v>
      </c>
      <c r="H1819" s="26">
        <v>276.589</v>
      </c>
      <c r="I1819" s="43">
        <f t="shared" si="450"/>
        <v>2021.7916666665296</v>
      </c>
      <c r="J1819" s="15">
        <v>1.58</v>
      </c>
      <c r="K1819" s="24">
        <f t="shared" si="443"/>
        <v>5071.4741661557664</v>
      </c>
      <c r="L1819" s="24">
        <f t="shared" si="444"/>
        <v>67.800728145172798</v>
      </c>
      <c r="M1819" s="23">
        <f t="shared" si="451"/>
        <v>3239989.0596871334</v>
      </c>
      <c r="N1819" s="24">
        <f t="shared" si="445"/>
        <v>207.9543242862153</v>
      </c>
      <c r="O1819" s="23">
        <f t="shared" si="446"/>
        <v>132854.80977076391</v>
      </c>
      <c r="P1819" s="42">
        <f t="shared" si="440"/>
        <v>37.253025000325309</v>
      </c>
      <c r="Q1819" s="25"/>
      <c r="R1819" s="41">
        <f t="shared" si="441"/>
        <v>40.638887886402202</v>
      </c>
      <c r="S1819" s="41"/>
      <c r="T1819" s="40">
        <f t="shared" si="442"/>
        <v>3.1258728814100654E-2</v>
      </c>
      <c r="U1819" s="15">
        <f t="shared" si="447"/>
        <v>1.0031530998335139</v>
      </c>
      <c r="V1819" s="15">
        <f t="shared" si="452"/>
        <v>51.337460852973216</v>
      </c>
      <c r="W1819" s="13"/>
      <c r="X1819" s="13"/>
      <c r="AB1819" s="39"/>
      <c r="AC1819" s="39"/>
    </row>
    <row r="1820" spans="1:29">
      <c r="A1820" s="60">
        <v>2021.11</v>
      </c>
      <c r="B1820" s="61">
        <f t="shared" si="448"/>
        <v>2021</v>
      </c>
      <c r="C1820" s="61">
        <v>11</v>
      </c>
      <c r="D1820" s="59">
        <f t="shared" si="449"/>
        <v>44501</v>
      </c>
      <c r="E1820" s="44">
        <v>4667.3866666666672</v>
      </c>
      <c r="F1820" s="24">
        <f>F1818/3+F1821*2/3</f>
        <v>60.016239104443123</v>
      </c>
      <c r="G1820" s="26">
        <f>G1818/3+G1821*2/3</f>
        <v>190.39</v>
      </c>
      <c r="H1820" s="26">
        <v>277.94799999999998</v>
      </c>
      <c r="I1820" s="43">
        <f t="shared" si="450"/>
        <v>2021.8749999998629</v>
      </c>
      <c r="J1820" s="15">
        <v>1.56</v>
      </c>
      <c r="K1820" s="24">
        <f t="shared" si="443"/>
        <v>5280.5071855167171</v>
      </c>
      <c r="L1820" s="24">
        <f t="shared" si="444"/>
        <v>67.900134373275534</v>
      </c>
      <c r="M1820" s="23">
        <f t="shared" si="451"/>
        <v>3377147.930545948</v>
      </c>
      <c r="N1820" s="24">
        <f t="shared" si="445"/>
        <v>215.40014463136993</v>
      </c>
      <c r="O1820" s="23">
        <f t="shared" si="446"/>
        <v>137759.14455269248</v>
      </c>
      <c r="P1820" s="42">
        <f t="shared" si="440"/>
        <v>38.582627497719216</v>
      </c>
      <c r="Q1820" s="25"/>
      <c r="R1820" s="41">
        <f t="shared" si="441"/>
        <v>42.05485761785895</v>
      </c>
      <c r="S1820" s="41"/>
      <c r="T1820" s="40">
        <f t="shared" si="442"/>
        <v>3.1119985899904265E-2</v>
      </c>
      <c r="U1820" s="15">
        <f t="shared" si="447"/>
        <v>1.0096002483721682</v>
      </c>
      <c r="V1820" s="15">
        <f t="shared" si="452"/>
        <v>51.247531959183569</v>
      </c>
      <c r="W1820" s="13"/>
      <c r="X1820" s="13"/>
      <c r="AB1820" s="39"/>
      <c r="AC1820" s="39"/>
    </row>
    <row r="1821" spans="1:29">
      <c r="A1821" s="60">
        <v>2021.12</v>
      </c>
      <c r="B1821" s="61">
        <f t="shared" si="448"/>
        <v>2021</v>
      </c>
      <c r="C1821" s="61">
        <v>12</v>
      </c>
      <c r="D1821" s="59">
        <f t="shared" si="449"/>
        <v>44531</v>
      </c>
      <c r="E1821" s="44">
        <v>4674.7727272727261</v>
      </c>
      <c r="F1821" s="24">
        <v>60.397117282392585</v>
      </c>
      <c r="G1821" s="26">
        <v>197.87</v>
      </c>
      <c r="H1821" s="26">
        <v>278.80200000000002</v>
      </c>
      <c r="I1821" s="43">
        <f t="shared" si="450"/>
        <v>2021.9583333331962</v>
      </c>
      <c r="J1821" s="15">
        <v>1.47</v>
      </c>
      <c r="K1821" s="24">
        <f t="shared" si="443"/>
        <v>5272.6631509751778</v>
      </c>
      <c r="L1821" s="24">
        <f t="shared" si="444"/>
        <v>68.121740520588716</v>
      </c>
      <c r="M1821" s="23">
        <f t="shared" si="451"/>
        <v>3375761.8833646332</v>
      </c>
      <c r="N1821" s="24">
        <f t="shared" si="445"/>
        <v>223.17702240299568</v>
      </c>
      <c r="O1821" s="23">
        <f t="shared" si="446"/>
        <v>142886.51937332805</v>
      </c>
      <c r="P1821" s="42">
        <f t="shared" si="440"/>
        <v>38.304849873467454</v>
      </c>
      <c r="Q1821" s="25"/>
      <c r="R1821" s="41">
        <f t="shared" si="441"/>
        <v>41.717265819554655</v>
      </c>
      <c r="S1821" s="41"/>
      <c r="T1821" s="40">
        <f t="shared" si="442"/>
        <v>3.2773352076795367E-2</v>
      </c>
      <c r="U1821" s="15">
        <f t="shared" si="447"/>
        <v>0.97485415546659682</v>
      </c>
      <c r="V1821" s="15">
        <f t="shared" si="452"/>
        <v>51.581037371920011</v>
      </c>
      <c r="W1821" s="13"/>
      <c r="X1821" s="13"/>
      <c r="AB1821" s="39"/>
      <c r="AC1821" s="39"/>
    </row>
    <row r="1822" spans="1:29">
      <c r="A1822" s="60">
        <v>2022.01</v>
      </c>
      <c r="B1822" s="61">
        <f t="shared" si="448"/>
        <v>2022</v>
      </c>
      <c r="C1822" s="61">
        <v>1</v>
      </c>
      <c r="D1822" s="59">
        <f t="shared" si="449"/>
        <v>44562</v>
      </c>
      <c r="E1822" s="44">
        <v>4573.8154999999997</v>
      </c>
      <c r="F1822" s="24">
        <f>F1821*2/3+F1824/3</f>
        <v>60.921402962953294</v>
      </c>
      <c r="G1822" s="26">
        <f>G1821*2/3+G1824/3</f>
        <v>197.88333333333333</v>
      </c>
      <c r="H1822" s="26">
        <v>281.14800000000002</v>
      </c>
      <c r="I1822" s="43">
        <f t="shared" si="450"/>
        <v>2022.0416666665294</v>
      </c>
      <c r="J1822" s="15">
        <v>1.76</v>
      </c>
      <c r="K1822" s="24">
        <f t="shared" si="443"/>
        <v>5115.7469451321012</v>
      </c>
      <c r="L1822" s="24">
        <f t="shared" si="444"/>
        <v>68.13971422784546</v>
      </c>
      <c r="M1822" s="23">
        <f t="shared" si="451"/>
        <v>3278933.5612980719</v>
      </c>
      <c r="N1822" s="24">
        <f t="shared" si="445"/>
        <v>221.32966622561781</v>
      </c>
      <c r="O1822" s="23">
        <f t="shared" si="446"/>
        <v>141861.05733565337</v>
      </c>
      <c r="P1822" s="42">
        <f t="shared" si="440"/>
        <v>36.936758070297458</v>
      </c>
      <c r="Q1822" s="25"/>
      <c r="R1822" s="41">
        <f t="shared" si="441"/>
        <v>40.194254833176522</v>
      </c>
      <c r="S1822" s="41"/>
      <c r="T1822" s="40">
        <f t="shared" si="442"/>
        <v>3.1247786313865843E-2</v>
      </c>
      <c r="U1822" s="15">
        <f t="shared" si="447"/>
        <v>0.98613460955449705</v>
      </c>
      <c r="V1822" s="15">
        <f t="shared" si="452"/>
        <v>49.864400944375319</v>
      </c>
      <c r="W1822" s="13"/>
      <c r="X1822" s="13"/>
      <c r="AB1822" s="39"/>
      <c r="AC1822" s="39"/>
    </row>
    <row r="1823" spans="1:29">
      <c r="A1823" s="60">
        <v>2022.02</v>
      </c>
      <c r="B1823" s="61">
        <f t="shared" si="448"/>
        <v>2022</v>
      </c>
      <c r="C1823" s="61">
        <v>2</v>
      </c>
      <c r="D1823" s="59">
        <f t="shared" si="449"/>
        <v>44593</v>
      </c>
      <c r="E1823" s="44">
        <v>4435.9805263157887</v>
      </c>
      <c r="F1823" s="24">
        <f>F1821/3+F1824*2/3</f>
        <v>61.445688643514018</v>
      </c>
      <c r="G1823" s="26">
        <f>G1821/3+G1824*2/3</f>
        <v>197.89666666666665</v>
      </c>
      <c r="H1823" s="26">
        <v>283.71600000000001</v>
      </c>
      <c r="I1823" s="43">
        <f t="shared" si="450"/>
        <v>2022.1249999998627</v>
      </c>
      <c r="J1823" s="15">
        <v>1.93</v>
      </c>
      <c r="K1823" s="24">
        <f t="shared" si="443"/>
        <v>4916.67172914204</v>
      </c>
      <c r="L1823" s="24">
        <f t="shared" si="444"/>
        <v>68.104059167757256</v>
      </c>
      <c r="M1823" s="23">
        <f t="shared" si="451"/>
        <v>3154974.0776433116</v>
      </c>
      <c r="N1823" s="24">
        <f t="shared" si="445"/>
        <v>219.34112210802351</v>
      </c>
      <c r="O1823" s="23">
        <f t="shared" si="446"/>
        <v>140748.78139825846</v>
      </c>
      <c r="P1823" s="42">
        <f t="shared" si="440"/>
        <v>35.287149225694868</v>
      </c>
      <c r="Q1823" s="25"/>
      <c r="R1823" s="41">
        <f t="shared" si="441"/>
        <v>38.370495009112204</v>
      </c>
      <c r="S1823" s="41"/>
      <c r="T1823" s="40">
        <f t="shared" si="442"/>
        <v>3.1293678922879577E-2</v>
      </c>
      <c r="U1823" s="15">
        <f t="shared" si="447"/>
        <v>0.98374387238665295</v>
      </c>
      <c r="V1823" s="15">
        <f t="shared" si="452"/>
        <v>48.72793163914745</v>
      </c>
      <c r="W1823" s="13"/>
      <c r="X1823" s="13"/>
      <c r="AB1823" s="39"/>
      <c r="AC1823" s="39"/>
    </row>
    <row r="1824" spans="1:29">
      <c r="A1824" s="60">
        <v>2022.03</v>
      </c>
      <c r="B1824" s="61">
        <f t="shared" si="448"/>
        <v>2022</v>
      </c>
      <c r="C1824" s="61">
        <v>3</v>
      </c>
      <c r="D1824" s="59">
        <f t="shared" si="449"/>
        <v>44621</v>
      </c>
      <c r="E1824" s="44">
        <v>4391.2652173913057</v>
      </c>
      <c r="F1824" s="24">
        <v>61.969974324074734</v>
      </c>
      <c r="G1824" s="26">
        <v>197.91</v>
      </c>
      <c r="H1824" s="26">
        <v>287.50400000000002</v>
      </c>
      <c r="I1824" s="43">
        <f t="shared" si="450"/>
        <v>2022.2083333331959</v>
      </c>
      <c r="J1824" s="15">
        <v>2.13</v>
      </c>
      <c r="K1824" s="24">
        <f t="shared" si="443"/>
        <v>4802.9845159054139</v>
      </c>
      <c r="L1824" s="24">
        <f t="shared" si="444"/>
        <v>67.780198278801493</v>
      </c>
      <c r="M1824" s="23">
        <f t="shared" si="451"/>
        <v>3085646.7293638252</v>
      </c>
      <c r="N1824" s="24">
        <f t="shared" si="445"/>
        <v>216.46578343257832</v>
      </c>
      <c r="O1824" s="23">
        <f t="shared" si="446"/>
        <v>139067.06016977449</v>
      </c>
      <c r="P1824" s="42">
        <f t="shared" si="440"/>
        <v>34.270798693291738</v>
      </c>
      <c r="Q1824" s="25"/>
      <c r="R1824" s="41">
        <f t="shared" si="441"/>
        <v>37.239411741602204</v>
      </c>
      <c r="S1824" s="41"/>
      <c r="T1824" s="40">
        <f t="shared" si="442"/>
        <v>3.0716673054595869E-2</v>
      </c>
      <c r="U1824" s="15">
        <f t="shared" si="447"/>
        <v>0.94801589886303184</v>
      </c>
      <c r="V1824" s="15">
        <f t="shared" si="452"/>
        <v>47.304227468898212</v>
      </c>
      <c r="W1824" s="13"/>
      <c r="X1824" s="13"/>
      <c r="AB1824" s="39"/>
      <c r="AC1824" s="39"/>
    </row>
    <row r="1825" spans="1:29">
      <c r="A1825" s="60">
        <v>2022.04</v>
      </c>
      <c r="B1825" s="61">
        <f t="shared" si="448"/>
        <v>2022</v>
      </c>
      <c r="C1825" s="61">
        <v>4</v>
      </c>
      <c r="D1825" s="59">
        <f t="shared" si="449"/>
        <v>44652</v>
      </c>
      <c r="E1825" s="44">
        <v>4391.2959999999994</v>
      </c>
      <c r="F1825" s="24">
        <f>F1824*2/3+F1827/3</f>
        <v>62.653316216049816</v>
      </c>
      <c r="G1825" s="26">
        <f>G1824*2/3+G1827/3</f>
        <v>196.02666666666664</v>
      </c>
      <c r="H1825" s="26">
        <v>289.10899999999998</v>
      </c>
      <c r="I1825" s="43">
        <f t="shared" si="450"/>
        <v>2022.2916666665292</v>
      </c>
      <c r="J1825" s="15">
        <v>2.75</v>
      </c>
      <c r="K1825" s="24">
        <f t="shared" si="443"/>
        <v>4776.3540400333441</v>
      </c>
      <c r="L1825" s="24">
        <f t="shared" si="444"/>
        <v>68.147175692555507</v>
      </c>
      <c r="M1825" s="23">
        <f t="shared" si="451"/>
        <v>3072186.5433594696</v>
      </c>
      <c r="N1825" s="24">
        <f t="shared" si="445"/>
        <v>213.2155885842364</v>
      </c>
      <c r="O1825" s="23">
        <f t="shared" si="446"/>
        <v>137141.85686251748</v>
      </c>
      <c r="P1825" s="42">
        <f t="shared" si="440"/>
        <v>33.88916475591386</v>
      </c>
      <c r="Q1825" s="25"/>
      <c r="R1825" s="41">
        <f t="shared" si="441"/>
        <v>36.800852348372864</v>
      </c>
      <c r="S1825" s="41"/>
      <c r="T1825" s="40">
        <f t="shared" si="442"/>
        <v>2.5106179878196175E-2</v>
      </c>
      <c r="U1825" s="15">
        <f t="shared" si="447"/>
        <v>0.98937792522351686</v>
      </c>
      <c r="V1825" s="15">
        <f t="shared" si="452"/>
        <v>44.596200053523745</v>
      </c>
      <c r="W1825" s="13"/>
      <c r="X1825" s="13"/>
      <c r="AB1825" s="39"/>
      <c r="AC1825" s="39"/>
    </row>
    <row r="1826" spans="1:29">
      <c r="A1826" s="60">
        <v>2022.05</v>
      </c>
      <c r="B1826" s="61">
        <f t="shared" si="448"/>
        <v>2022</v>
      </c>
      <c r="C1826" s="61">
        <v>5</v>
      </c>
      <c r="D1826" s="59">
        <f t="shared" si="449"/>
        <v>44682</v>
      </c>
      <c r="E1826" s="44">
        <v>4040.3599999999997</v>
      </c>
      <c r="F1826" s="24">
        <f>F1824/3+F1827*2/3</f>
        <v>63.336658108024906</v>
      </c>
      <c r="G1826" s="26">
        <f>G1824/3+G1827*2/3</f>
        <v>194.14333333333332</v>
      </c>
      <c r="H1826" s="26">
        <v>292.29599999999999</v>
      </c>
      <c r="I1826" s="43">
        <f t="shared" si="450"/>
        <v>2022.3749999998624</v>
      </c>
      <c r="J1826" s="15">
        <v>2.9</v>
      </c>
      <c r="K1826" s="24">
        <f t="shared" si="443"/>
        <v>4346.7293620165865</v>
      </c>
      <c r="L1826" s="24">
        <f t="shared" si="444"/>
        <v>68.139302312209253</v>
      </c>
      <c r="M1826" s="23">
        <f t="shared" si="451"/>
        <v>2799501.0550256358</v>
      </c>
      <c r="N1826" s="24">
        <f t="shared" si="445"/>
        <v>208.86468716643404</v>
      </c>
      <c r="O1826" s="23">
        <f t="shared" si="446"/>
        <v>134518.82171213959</v>
      </c>
      <c r="P1826" s="42">
        <f t="shared" si="440"/>
        <v>30.673155079545147</v>
      </c>
      <c r="Q1826" s="25"/>
      <c r="R1826" s="41">
        <f t="shared" si="441"/>
        <v>33.292110895037808</v>
      </c>
      <c r="S1826" s="41"/>
      <c r="T1826" s="40">
        <f t="shared" si="442"/>
        <v>2.7942547874479147E-2</v>
      </c>
      <c r="U1826" s="15">
        <f t="shared" si="447"/>
        <v>0.98198846172615695</v>
      </c>
      <c r="V1826" s="15">
        <f t="shared" si="452"/>
        <v>43.641413710395256</v>
      </c>
      <c r="W1826" s="13"/>
      <c r="X1826" s="13"/>
      <c r="AB1826" s="39"/>
      <c r="AC1826" s="39"/>
    </row>
    <row r="1827" spans="1:29">
      <c r="A1827" s="60">
        <v>2022.06</v>
      </c>
      <c r="B1827" s="61">
        <f t="shared" si="448"/>
        <v>2022</v>
      </c>
      <c r="C1827" s="61">
        <v>6</v>
      </c>
      <c r="D1827" s="59">
        <f t="shared" si="449"/>
        <v>44713</v>
      </c>
      <c r="E1827" s="44">
        <v>3898.9466666666676</v>
      </c>
      <c r="F1827" s="24">
        <v>64.02</v>
      </c>
      <c r="G1827" s="26">
        <v>192.26</v>
      </c>
      <c r="H1827" s="26">
        <v>296.31099999999998</v>
      </c>
      <c r="I1827" s="43">
        <f t="shared" si="450"/>
        <v>2022.4583333331957</v>
      </c>
      <c r="J1827" s="15">
        <v>3.14</v>
      </c>
      <c r="K1827" s="24">
        <f t="shared" si="443"/>
        <v>4137.7565085332653</v>
      </c>
      <c r="L1827" s="24">
        <f t="shared" si="444"/>
        <v>67.941214467232072</v>
      </c>
      <c r="M1827" s="23">
        <f t="shared" si="451"/>
        <v>2668559.017630768</v>
      </c>
      <c r="N1827" s="24">
        <f t="shared" si="445"/>
        <v>204.03589336879159</v>
      </c>
      <c r="O1827" s="23">
        <f t="shared" si="446"/>
        <v>131588.65729454058</v>
      </c>
      <c r="P1827" s="42">
        <f t="shared" si="440"/>
        <v>29.047721395103839</v>
      </c>
      <c r="Q1827" s="25"/>
      <c r="R1827" s="41">
        <f t="shared" si="441"/>
        <v>31.515503555204639</v>
      </c>
      <c r="S1827" s="41"/>
      <c r="T1827" s="40">
        <f t="shared" si="442"/>
        <v>2.8915813659970376E-2</v>
      </c>
      <c r="U1827" s="15">
        <f t="shared" si="447"/>
        <v>1.0232786529757065</v>
      </c>
      <c r="V1827" s="15">
        <f t="shared" si="452"/>
        <v>42.274676557157136</v>
      </c>
      <c r="W1827" s="13"/>
      <c r="X1827" s="13"/>
      <c r="AB1827" s="39"/>
      <c r="AC1827" s="39"/>
    </row>
    <row r="1828" spans="1:29">
      <c r="A1828" s="60">
        <v>2022.07</v>
      </c>
      <c r="B1828" s="61">
        <f t="shared" si="448"/>
        <v>2022</v>
      </c>
      <c r="C1828" s="61">
        <v>7</v>
      </c>
      <c r="D1828" s="59">
        <f t="shared" si="449"/>
        <v>44743</v>
      </c>
      <c r="E1828" s="44">
        <v>3911.729499999999</v>
      </c>
      <c r="F1828" s="24">
        <f>F1827*2/3+F1830/3</f>
        <v>64.452768447835695</v>
      </c>
      <c r="G1828" s="26">
        <f>G1827*2/3+G1830/3</f>
        <v>190.58333333333331</v>
      </c>
      <c r="H1828" s="26">
        <v>296.27600000000001</v>
      </c>
      <c r="I1828" s="43">
        <f t="shared" si="450"/>
        <v>2022.541666666529</v>
      </c>
      <c r="J1828" s="15">
        <v>2.9</v>
      </c>
      <c r="K1828" s="24">
        <f t="shared" si="443"/>
        <v>4151.8126968434826</v>
      </c>
      <c r="L1828" s="24">
        <f t="shared" si="444"/>
        <v>68.408570272672833</v>
      </c>
      <c r="M1828" s="23">
        <f t="shared" si="451"/>
        <v>2681300.8162883371</v>
      </c>
      <c r="N1828" s="24">
        <f t="shared" si="445"/>
        <v>202.28042433406688</v>
      </c>
      <c r="O1828" s="23">
        <f t="shared" si="446"/>
        <v>130635.62990171458</v>
      </c>
      <c r="P1828" s="42">
        <f t="shared" si="440"/>
        <v>29.004618317208919</v>
      </c>
      <c r="Q1828" s="25"/>
      <c r="R1828" s="41">
        <f t="shared" si="441"/>
        <v>31.457727149066958</v>
      </c>
      <c r="S1828" s="41"/>
      <c r="T1828" s="40">
        <f t="shared" si="442"/>
        <v>3.1522201242460801E-2</v>
      </c>
      <c r="U1828" s="15">
        <f t="shared" si="447"/>
        <v>1.0024166666666667</v>
      </c>
      <c r="V1828" s="15">
        <f t="shared" si="452"/>
        <v>43.263884375134964</v>
      </c>
      <c r="W1828" s="13"/>
      <c r="X1828" s="13"/>
      <c r="AB1828" s="39"/>
      <c r="AC1828" s="39"/>
    </row>
    <row r="1829" spans="1:29">
      <c r="A1829" s="60">
        <v>2022.08</v>
      </c>
      <c r="B1829" s="61">
        <f t="shared" si="448"/>
        <v>2022</v>
      </c>
      <c r="C1829" s="61">
        <v>8</v>
      </c>
      <c r="D1829" s="59">
        <f t="shared" si="449"/>
        <v>44774</v>
      </c>
      <c r="E1829" s="44">
        <v>4158.5630434782615</v>
      </c>
      <c r="F1829" s="24">
        <f>F1827/3+F1830*2/3</f>
        <v>64.885536895671393</v>
      </c>
      <c r="G1829" s="26">
        <f>G1827/3+G1830*2/3</f>
        <v>188.90666666666664</v>
      </c>
      <c r="H1829" s="26">
        <v>296.17099999999999</v>
      </c>
      <c r="I1829" s="43">
        <f t="shared" si="450"/>
        <v>2022.6249999998622</v>
      </c>
      <c r="J1829" s="15">
        <v>2.9</v>
      </c>
      <c r="K1829" s="24">
        <f t="shared" si="443"/>
        <v>4415.3605000225352</v>
      </c>
      <c r="L1829" s="24">
        <f t="shared" si="444"/>
        <v>68.892315359075766</v>
      </c>
      <c r="M1829" s="23">
        <f t="shared" si="451"/>
        <v>2855211.4454442798</v>
      </c>
      <c r="N1829" s="24">
        <f t="shared" si="445"/>
        <v>200.57193445678342</v>
      </c>
      <c r="O1829" s="23">
        <f t="shared" si="446"/>
        <v>129700.68534448888</v>
      </c>
      <c r="P1829" s="42">
        <f t="shared" si="440"/>
        <v>30.698763365175292</v>
      </c>
      <c r="Q1829" s="25"/>
      <c r="R1829" s="41">
        <f t="shared" si="441"/>
        <v>33.28189040223446</v>
      </c>
      <c r="S1829" s="41"/>
      <c r="T1829" s="40">
        <f t="shared" si="442"/>
        <v>2.9013917428899805E-2</v>
      </c>
      <c r="U1829" s="15">
        <f t="shared" si="447"/>
        <v>0.9505808982687256</v>
      </c>
      <c r="V1829" s="15">
        <f t="shared" si="452"/>
        <v>43.383813954645731</v>
      </c>
      <c r="W1829" s="13"/>
      <c r="X1829" s="13"/>
      <c r="AB1829" s="39"/>
      <c r="AC1829" s="39"/>
    </row>
    <row r="1830" spans="1:29">
      <c r="A1830" s="60">
        <v>2022.09</v>
      </c>
      <c r="B1830" s="61">
        <f t="shared" si="448"/>
        <v>2022</v>
      </c>
      <c r="C1830" s="61">
        <v>9</v>
      </c>
      <c r="D1830" s="59">
        <f t="shared" si="449"/>
        <v>44805</v>
      </c>
      <c r="E1830" s="44">
        <v>3850.5204761904752</v>
      </c>
      <c r="F1830" s="24">
        <v>65.318305343507092</v>
      </c>
      <c r="G1830" s="26">
        <v>187.23</v>
      </c>
      <c r="H1830" s="26">
        <v>296.80799999999999</v>
      </c>
      <c r="I1830" s="43">
        <f t="shared" si="450"/>
        <v>2022.7083333331955</v>
      </c>
      <c r="J1830" s="15">
        <v>3.52</v>
      </c>
      <c r="K1830" s="24">
        <f t="shared" si="443"/>
        <v>4079.5216737515739</v>
      </c>
      <c r="L1830" s="24">
        <f t="shared" si="444"/>
        <v>69.202967232417052</v>
      </c>
      <c r="M1830" s="23">
        <f t="shared" si="451"/>
        <v>2641769.0545197893</v>
      </c>
      <c r="N1830" s="24">
        <f t="shared" si="445"/>
        <v>198.36509056359668</v>
      </c>
      <c r="O1830" s="23">
        <f t="shared" si="446"/>
        <v>128454.95125560074</v>
      </c>
      <c r="P1830" s="42">
        <f t="shared" si="440"/>
        <v>28.229884655821973</v>
      </c>
      <c r="Q1830" s="25"/>
      <c r="R1830" s="41">
        <f t="shared" si="441"/>
        <v>30.597432345703787</v>
      </c>
      <c r="S1830" s="41"/>
      <c r="T1830" s="40">
        <f t="shared" si="442"/>
        <v>2.542655400299916E-2</v>
      </c>
      <c r="U1830" s="15">
        <f t="shared" si="447"/>
        <v>0.96529350397212954</v>
      </c>
      <c r="V1830" s="15">
        <f t="shared" si="452"/>
        <v>41.15131722355639</v>
      </c>
      <c r="W1830" s="13"/>
      <c r="X1830" s="13"/>
      <c r="AB1830" s="39"/>
      <c r="AC1830" s="39"/>
    </row>
    <row r="1831" spans="1:29">
      <c r="A1831" s="60">
        <v>2022.1</v>
      </c>
      <c r="B1831" s="61">
        <f t="shared" si="448"/>
        <v>2022</v>
      </c>
      <c r="C1831" s="61">
        <v>10</v>
      </c>
      <c r="D1831" s="59">
        <f t="shared" si="449"/>
        <v>44835</v>
      </c>
      <c r="E1831" s="44">
        <v>3726.0509523809519</v>
      </c>
      <c r="F1831" s="24">
        <f>F1830*2/3+F1833/3</f>
        <v>65.852203562338062</v>
      </c>
      <c r="G1831" s="26">
        <f>G1830*2/3+G1833/3</f>
        <v>182.40333333333334</v>
      </c>
      <c r="H1831" s="26">
        <v>298.012</v>
      </c>
      <c r="I1831" s="43">
        <f t="shared" si="450"/>
        <v>2022.7916666665287</v>
      </c>
      <c r="J1831" s="15">
        <v>3.98</v>
      </c>
      <c r="K1831" s="24">
        <f t="shared" si="443"/>
        <v>3931.7006781126747</v>
      </c>
      <c r="L1831" s="24">
        <f t="shared" si="444"/>
        <v>69.486745272716632</v>
      </c>
      <c r="M1831" s="23">
        <f t="shared" si="451"/>
        <v>2549794.6432741601</v>
      </c>
      <c r="N1831" s="24">
        <f t="shared" si="445"/>
        <v>192.47061259278152</v>
      </c>
      <c r="O1831" s="23">
        <f t="shared" si="446"/>
        <v>124821.43915704923</v>
      </c>
      <c r="P1831" s="42">
        <f t="shared" si="440"/>
        <v>27.080766925400695</v>
      </c>
      <c r="Q1831" s="25"/>
      <c r="R1831" s="41">
        <f t="shared" si="441"/>
        <v>29.346998336096654</v>
      </c>
      <c r="S1831" s="41"/>
      <c r="T1831" s="40">
        <f t="shared" si="442"/>
        <v>2.2784690077350296E-2</v>
      </c>
      <c r="U1831" s="15">
        <f t="shared" si="447"/>
        <v>1.0107119558279947</v>
      </c>
      <c r="V1831" s="15">
        <f t="shared" si="452"/>
        <v>39.562613673629379</v>
      </c>
      <c r="W1831" s="13"/>
      <c r="X1831" s="13"/>
      <c r="AB1831" s="39"/>
      <c r="AC1831" s="39"/>
    </row>
    <row r="1832" spans="1:29">
      <c r="A1832" s="60">
        <v>2022.11</v>
      </c>
      <c r="B1832" s="61">
        <f t="shared" si="448"/>
        <v>2022</v>
      </c>
      <c r="C1832" s="61">
        <v>11</v>
      </c>
      <c r="D1832" s="59">
        <f t="shared" si="449"/>
        <v>44866</v>
      </c>
      <c r="E1832" s="44">
        <v>3917.488571428571</v>
      </c>
      <c r="F1832" s="24">
        <f>F1830/3+F1833*2/3</f>
        <v>66.386101781169032</v>
      </c>
      <c r="G1832" s="26">
        <f>G1830/3+G1833*2/3</f>
        <v>177.57666666666665</v>
      </c>
      <c r="H1832" s="26">
        <v>297.71100000000001</v>
      </c>
      <c r="I1832" s="43">
        <f t="shared" si="450"/>
        <v>2022.874999999862</v>
      </c>
      <c r="J1832" s="15">
        <v>3.89</v>
      </c>
      <c r="K1832" s="24">
        <f t="shared" si="443"/>
        <v>4137.8835722275244</v>
      </c>
      <c r="L1832" s="24">
        <f t="shared" si="444"/>
        <v>70.120934618157918</v>
      </c>
      <c r="M1832" s="23">
        <f t="shared" si="451"/>
        <v>2687298.3806723193</v>
      </c>
      <c r="N1832" s="24">
        <f t="shared" si="445"/>
        <v>187.56699819623728</v>
      </c>
      <c r="O1832" s="23">
        <f t="shared" si="446"/>
        <v>121813.11574433076</v>
      </c>
      <c r="P1832" s="42">
        <f t="shared" si="440"/>
        <v>28.378949016273321</v>
      </c>
      <c r="Q1832" s="25"/>
      <c r="R1832" s="41">
        <f t="shared" si="441"/>
        <v>30.747932135302165</v>
      </c>
      <c r="S1832" s="41"/>
      <c r="T1832" s="40">
        <f t="shared" si="442"/>
        <v>2.2379046474016215E-2</v>
      </c>
      <c r="U1832" s="15">
        <f t="shared" si="447"/>
        <v>1.025709583392977</v>
      </c>
      <c r="V1832" s="15">
        <f t="shared" si="452"/>
        <v>40.026834805279734</v>
      </c>
      <c r="W1832" s="13"/>
      <c r="X1832" s="13"/>
      <c r="AB1832" s="39"/>
      <c r="AC1832" s="39"/>
    </row>
    <row r="1833" spans="1:29">
      <c r="A1833" s="60">
        <v>2022.12</v>
      </c>
      <c r="B1833" s="61">
        <f t="shared" si="448"/>
        <v>2022</v>
      </c>
      <c r="C1833" s="61">
        <v>12</v>
      </c>
      <c r="D1833" s="59">
        <f t="shared" si="449"/>
        <v>44896</v>
      </c>
      <c r="E1833" s="44">
        <v>3912.3809523809532</v>
      </c>
      <c r="F1833" s="24">
        <v>66.92</v>
      </c>
      <c r="G1833" s="26">
        <v>172.75</v>
      </c>
      <c r="H1833" s="26">
        <v>296.79700000000003</v>
      </c>
      <c r="I1833" s="43">
        <f t="shared" si="450"/>
        <v>2022.9583333331952</v>
      </c>
      <c r="J1833" s="15">
        <v>3.62</v>
      </c>
      <c r="K1833" s="24">
        <f t="shared" si="443"/>
        <v>4145.2147908695661</v>
      </c>
      <c r="L1833" s="24">
        <f t="shared" si="444"/>
        <v>70.902546858627275</v>
      </c>
      <c r="M1833" s="23">
        <f t="shared" si="451"/>
        <v>2695896.7852215609</v>
      </c>
      <c r="N1833" s="24">
        <f t="shared" si="445"/>
        <v>183.03070785755921</v>
      </c>
      <c r="O1833" s="23">
        <f t="shared" si="446"/>
        <v>119036.50879488212</v>
      </c>
      <c r="P1833" s="42">
        <f t="shared" si="440"/>
        <v>28.316901284527297</v>
      </c>
      <c r="Q1833" s="25"/>
      <c r="R1833" s="41">
        <f t="shared" si="441"/>
        <v>30.676157998177395</v>
      </c>
      <c r="S1833" s="41"/>
      <c r="T1833" s="40">
        <f t="shared" si="442"/>
        <v>2.511746270933321E-2</v>
      </c>
      <c r="U1833" s="15">
        <f t="shared" si="447"/>
        <v>1.010537679225576</v>
      </c>
      <c r="V1833" s="15">
        <f t="shared" si="452"/>
        <v>41.182341608123906</v>
      </c>
      <c r="W1833" s="13"/>
      <c r="X1833" s="13"/>
      <c r="AB1833" s="39"/>
      <c r="AC1833" s="39"/>
    </row>
    <row r="1834" spans="1:29">
      <c r="A1834" s="60">
        <v>2023.01</v>
      </c>
      <c r="B1834" s="61">
        <f t="shared" si="448"/>
        <v>2023</v>
      </c>
      <c r="C1834" s="61">
        <v>1</v>
      </c>
      <c r="D1834" s="59">
        <f t="shared" si="449"/>
        <v>44927</v>
      </c>
      <c r="E1834" s="44">
        <v>3960.6565000000001</v>
      </c>
      <c r="F1834" s="24">
        <f>F1833*2/3+F1836/3</f>
        <v>67.349999999999994</v>
      </c>
      <c r="G1834" s="26">
        <f>G1833*2/3+G1836/3</f>
        <v>173.55666666666667</v>
      </c>
      <c r="H1834" s="26">
        <v>299.17</v>
      </c>
      <c r="I1834" s="43">
        <f t="shared" si="450"/>
        <v>2023.0416666665285</v>
      </c>
      <c r="J1834" s="15">
        <v>3.53</v>
      </c>
      <c r="K1834" s="24">
        <f t="shared" si="443"/>
        <v>4163.0779924123417</v>
      </c>
      <c r="L1834" s="24">
        <f t="shared" si="444"/>
        <v>70.792128221412568</v>
      </c>
      <c r="M1834" s="23">
        <f t="shared" si="451"/>
        <v>2711351.0797320157</v>
      </c>
      <c r="N1834" s="24">
        <f t="shared" si="445"/>
        <v>182.42681218036569</v>
      </c>
      <c r="O1834" s="23">
        <f t="shared" si="446"/>
        <v>118811.88271726068</v>
      </c>
      <c r="P1834" s="42">
        <f t="shared" si="440"/>
        <v>28.334813423755698</v>
      </c>
      <c r="Q1834" s="25"/>
      <c r="R1834" s="41">
        <f t="shared" si="441"/>
        <v>30.691634492755636</v>
      </c>
      <c r="S1834" s="41"/>
      <c r="T1834" s="40">
        <f t="shared" si="442"/>
        <v>2.6509359149697258E-2</v>
      </c>
      <c r="U1834" s="15">
        <f t="shared" si="447"/>
        <v>0.98474563111309221</v>
      </c>
      <c r="V1834" s="15">
        <f t="shared" si="452"/>
        <v>41.286209646277321</v>
      </c>
      <c r="W1834" s="13"/>
      <c r="X1834" s="13"/>
      <c r="AB1834" s="39"/>
      <c r="AC1834" s="39"/>
    </row>
    <row r="1835" spans="1:29">
      <c r="A1835" s="60">
        <v>2023.02</v>
      </c>
      <c r="B1835" s="61">
        <f t="shared" si="448"/>
        <v>2023</v>
      </c>
      <c r="C1835" s="61">
        <v>2</v>
      </c>
      <c r="D1835" s="59">
        <f t="shared" si="449"/>
        <v>44958</v>
      </c>
      <c r="E1835" s="44">
        <v>4079.6847368421049</v>
      </c>
      <c r="F1835" s="24">
        <f>F1833/3+F1836*2/3</f>
        <v>67.78</v>
      </c>
      <c r="G1835" s="26">
        <f>G1833/3+G1836*2/3</f>
        <v>174.36333333333332</v>
      </c>
      <c r="H1835" s="26">
        <v>300.83999999999997</v>
      </c>
      <c r="I1835" s="43">
        <f t="shared" si="450"/>
        <v>2023.1249999998618</v>
      </c>
      <c r="J1835" s="15">
        <v>3.75</v>
      </c>
      <c r="K1835" s="24">
        <f t="shared" si="443"/>
        <v>4264.3852624231104</v>
      </c>
      <c r="L1835" s="24">
        <f t="shared" si="444"/>
        <v>70.848619864379756</v>
      </c>
      <c r="M1835" s="23">
        <f t="shared" si="451"/>
        <v>2781176.2267239233</v>
      </c>
      <c r="N1835" s="24">
        <f t="shared" si="445"/>
        <v>182.25732548863184</v>
      </c>
      <c r="O1835" s="23">
        <f t="shared" si="446"/>
        <v>118865.84105377992</v>
      </c>
      <c r="P1835" s="42">
        <f t="shared" si="440"/>
        <v>28.91976294386664</v>
      </c>
      <c r="Q1835" s="25"/>
      <c r="R1835" s="41">
        <f t="shared" si="441"/>
        <v>31.320528304023146</v>
      </c>
      <c r="S1835" s="41"/>
      <c r="T1835" s="40">
        <f t="shared" si="442"/>
        <v>2.3329672948302606E-2</v>
      </c>
      <c r="U1835" s="15">
        <f t="shared" si="447"/>
        <v>1.0106002730113013</v>
      </c>
      <c r="V1835" s="15">
        <f t="shared" si="452"/>
        <v>40.430725795175164</v>
      </c>
      <c r="W1835" s="13"/>
      <c r="X1835" s="13"/>
      <c r="AB1835" s="39"/>
      <c r="AC1835" s="39"/>
    </row>
    <row r="1836" spans="1:29">
      <c r="A1836" s="60">
        <v>2023.03</v>
      </c>
      <c r="B1836" s="61">
        <f t="shared" si="448"/>
        <v>2023</v>
      </c>
      <c r="C1836" s="61">
        <v>3</v>
      </c>
      <c r="D1836" s="59">
        <f t="shared" si="449"/>
        <v>44986</v>
      </c>
      <c r="E1836" s="44">
        <v>3968.5591304347827</v>
      </c>
      <c r="F1836" s="24">
        <v>68.209999999999994</v>
      </c>
      <c r="G1836" s="26">
        <v>175.17</v>
      </c>
      <c r="H1836" s="26">
        <v>301.83600000000001</v>
      </c>
      <c r="I1836" s="43">
        <f t="shared" si="450"/>
        <v>2023.208333333195</v>
      </c>
      <c r="J1836" s="15">
        <v>3.66</v>
      </c>
      <c r="K1836" s="24">
        <f t="shared" si="443"/>
        <v>4134.5402939229307</v>
      </c>
      <c r="L1836" s="24">
        <f t="shared" si="444"/>
        <v>71.062817556553895</v>
      </c>
      <c r="M1836" s="23">
        <f t="shared" si="451"/>
        <v>2700355.2251546253</v>
      </c>
      <c r="N1836" s="24">
        <f t="shared" si="445"/>
        <v>182.49631654275831</v>
      </c>
      <c r="O1836" s="23">
        <f t="shared" si="446"/>
        <v>119192.18266467229</v>
      </c>
      <c r="P1836" s="42">
        <f t="shared" si="440"/>
        <v>27.938131253997902</v>
      </c>
      <c r="Q1836" s="25"/>
      <c r="R1836" s="41">
        <f t="shared" si="441"/>
        <v>30.25465535450812</v>
      </c>
      <c r="S1836" s="41"/>
      <c r="T1836" s="40">
        <f t="shared" si="442"/>
        <v>2.5515858811858194E-2</v>
      </c>
      <c r="U1836" s="15">
        <f t="shared" si="447"/>
        <v>1.0198184492993052</v>
      </c>
      <c r="V1836" s="15">
        <f t="shared" si="452"/>
        <v>40.724474788021006</v>
      </c>
      <c r="W1836" s="13"/>
      <c r="X1836" s="13"/>
      <c r="AB1836" s="39"/>
      <c r="AC1836" s="39"/>
    </row>
    <row r="1837" spans="1:29">
      <c r="A1837" s="60">
        <v>2023.04</v>
      </c>
      <c r="B1837" s="61">
        <f t="shared" si="448"/>
        <v>2023</v>
      </c>
      <c r="C1837" s="61">
        <v>4</v>
      </c>
      <c r="D1837" s="59">
        <f t="shared" si="449"/>
        <v>45017</v>
      </c>
      <c r="E1837" s="44">
        <v>4121.4673684210529</v>
      </c>
      <c r="F1837" s="24">
        <f>F1836*2/3+F1839/3</f>
        <v>68.376666666666665</v>
      </c>
      <c r="G1837" s="26">
        <f>G1836*2/3+G1839/3</f>
        <v>177.11666666666665</v>
      </c>
      <c r="H1837" s="26">
        <v>303.363</v>
      </c>
      <c r="I1837" s="43">
        <f t="shared" si="450"/>
        <v>2023.2916666665283</v>
      </c>
      <c r="J1837" s="15">
        <v>3.46</v>
      </c>
      <c r="K1837" s="24">
        <f t="shared" si="443"/>
        <v>4272.2303928748215</v>
      </c>
      <c r="L1837" s="24">
        <f t="shared" si="444"/>
        <v>70.877880954500057</v>
      </c>
      <c r="M1837" s="23">
        <f t="shared" si="451"/>
        <v>2794141.1776280734</v>
      </c>
      <c r="N1837" s="24">
        <f t="shared" si="445"/>
        <v>183.59558350886562</v>
      </c>
      <c r="O1837" s="23">
        <f t="shared" si="446"/>
        <v>120075.91649746639</v>
      </c>
      <c r="P1837" s="42">
        <f t="shared" si="440"/>
        <v>28.764841267615388</v>
      </c>
      <c r="Q1837" s="25"/>
      <c r="R1837" s="41">
        <f t="shared" si="441"/>
        <v>31.145696913600165</v>
      </c>
      <c r="S1837" s="41"/>
      <c r="T1837" s="40">
        <f t="shared" si="442"/>
        <v>2.7112004406285126E-2</v>
      </c>
      <c r="U1837" s="15">
        <f t="shared" si="447"/>
        <v>0.99370823619587745</v>
      </c>
      <c r="V1837" s="15">
        <f t="shared" si="452"/>
        <v>41.322518507230491</v>
      </c>
      <c r="W1837" s="13"/>
      <c r="X1837" s="13"/>
      <c r="AB1837" s="39"/>
      <c r="AC1837" s="39"/>
    </row>
    <row r="1838" spans="1:29">
      <c r="A1838" s="60">
        <v>2023.05</v>
      </c>
      <c r="B1838" s="61">
        <f t="shared" si="448"/>
        <v>2023</v>
      </c>
      <c r="C1838" s="61">
        <v>5</v>
      </c>
      <c r="D1838" s="59">
        <f t="shared" si="449"/>
        <v>45047</v>
      </c>
      <c r="E1838" s="44">
        <v>4146.1731818181825</v>
      </c>
      <c r="F1838" s="24">
        <f>F1836/3+F1839*2/3</f>
        <v>68.543333333333322</v>
      </c>
      <c r="G1838" s="26">
        <f>G1836/3+G1839*2/3</f>
        <v>179.06333333333333</v>
      </c>
      <c r="H1838" s="26">
        <v>304.12700000000001</v>
      </c>
      <c r="I1838" s="43">
        <f t="shared" si="450"/>
        <v>2023.3749999998615</v>
      </c>
      <c r="J1838" s="15">
        <v>3.57</v>
      </c>
      <c r="K1838" s="24">
        <f t="shared" si="443"/>
        <v>4287.043303470411</v>
      </c>
      <c r="L1838" s="24">
        <f t="shared" si="444"/>
        <v>70.872157355315366</v>
      </c>
      <c r="M1838" s="23">
        <f t="shared" si="451"/>
        <v>2807691.8508283519</v>
      </c>
      <c r="N1838" s="24">
        <f t="shared" si="445"/>
        <v>185.14717798814311</v>
      </c>
      <c r="O1838" s="23">
        <f t="shared" si="446"/>
        <v>121257.51620478442</v>
      </c>
      <c r="P1838" s="42">
        <f t="shared" si="440"/>
        <v>28.76205134313124</v>
      </c>
      <c r="Q1838" s="25"/>
      <c r="R1838" s="41">
        <f t="shared" si="441"/>
        <v>31.138125637345368</v>
      </c>
      <c r="S1838" s="41"/>
      <c r="T1838" s="40">
        <f t="shared" si="442"/>
        <v>2.6091008325915099E-2</v>
      </c>
      <c r="U1838" s="15">
        <f t="shared" si="447"/>
        <v>0.98808733454707542</v>
      </c>
      <c r="V1838" s="15">
        <f t="shared" si="452"/>
        <v>40.959373460871703</v>
      </c>
      <c r="W1838" s="13"/>
      <c r="X1838" s="13"/>
      <c r="AB1838" s="39"/>
      <c r="AC1838" s="39"/>
    </row>
    <row r="1839" spans="1:29">
      <c r="A1839" s="60">
        <v>2023.06</v>
      </c>
      <c r="B1839" s="61">
        <f t="shared" si="448"/>
        <v>2023</v>
      </c>
      <c r="C1839" s="61">
        <v>6</v>
      </c>
      <c r="D1839" s="59">
        <f t="shared" si="449"/>
        <v>45078</v>
      </c>
      <c r="E1839" s="44">
        <v>4345.3728571428574</v>
      </c>
      <c r="F1839" s="24">
        <v>68.709999999999994</v>
      </c>
      <c r="G1839" s="26">
        <v>181.01</v>
      </c>
      <c r="H1839" s="26">
        <v>305.10899999999998</v>
      </c>
      <c r="I1839" s="43">
        <f t="shared" si="450"/>
        <v>2023.4583333331948</v>
      </c>
      <c r="J1839" s="15">
        <v>3.75</v>
      </c>
      <c r="K1839" s="24">
        <f t="shared" si="443"/>
        <v>4478.550120308294</v>
      </c>
      <c r="L1839" s="24">
        <f t="shared" si="444"/>
        <v>70.815828441638899</v>
      </c>
      <c r="M1839" s="23">
        <f t="shared" si="451"/>
        <v>2936979.3749207472</v>
      </c>
      <c r="N1839" s="24">
        <f t="shared" si="445"/>
        <v>186.55760597032537</v>
      </c>
      <c r="O1839" s="23">
        <f t="shared" si="446"/>
        <v>122342.23716395962</v>
      </c>
      <c r="P1839" s="42">
        <f t="shared" si="440"/>
        <v>29.940031645987499</v>
      </c>
      <c r="Q1839" s="25"/>
      <c r="R1839" s="41">
        <f t="shared" si="441"/>
        <v>32.406543360990931</v>
      </c>
      <c r="S1839" s="41"/>
      <c r="T1839" s="40">
        <f t="shared" si="442"/>
        <v>2.3007997787991841E-2</v>
      </c>
      <c r="U1839" s="15">
        <f t="shared" si="447"/>
        <v>0.99080526900270016</v>
      </c>
      <c r="V1839" s="15">
        <f t="shared" si="452"/>
        <v>40.341179937454221</v>
      </c>
      <c r="W1839" s="13"/>
      <c r="X1839" s="13"/>
      <c r="AB1839" s="39"/>
      <c r="AC1839" s="39"/>
    </row>
    <row r="1840" spans="1:29">
      <c r="A1840" s="60">
        <v>2023.07</v>
      </c>
      <c r="B1840" s="61">
        <f t="shared" si="448"/>
        <v>2023</v>
      </c>
      <c r="C1840" s="61">
        <v>7</v>
      </c>
      <c r="D1840" s="59">
        <f t="shared" si="449"/>
        <v>45108</v>
      </c>
      <c r="E1840" s="44">
        <v>4508.0755000000008</v>
      </c>
      <c r="F1840" s="24">
        <f>F1839*2/3+F1842/3</f>
        <v>68.911045363540723</v>
      </c>
      <c r="G1840" s="26">
        <f>G1839*2/3+G1842/3</f>
        <v>182.09</v>
      </c>
      <c r="H1840" s="26">
        <v>305.69099999999997</v>
      </c>
      <c r="I1840" s="43">
        <f t="shared" si="450"/>
        <v>2023.541666666528</v>
      </c>
      <c r="J1840" s="15">
        <v>3.9</v>
      </c>
      <c r="K1840" s="24">
        <f t="shared" si="443"/>
        <v>4637.3933865570152</v>
      </c>
      <c r="L1840" s="24">
        <f t="shared" si="444"/>
        <v>70.887815882767299</v>
      </c>
      <c r="M1840" s="23">
        <f t="shared" si="451"/>
        <v>3045020.8291676934</v>
      </c>
      <c r="N1840" s="24">
        <f t="shared" si="445"/>
        <v>187.31340274983566</v>
      </c>
      <c r="O1840" s="23">
        <f t="shared" si="446"/>
        <v>122994.35596922571</v>
      </c>
      <c r="P1840" s="42">
        <f t="shared" si="440"/>
        <v>30.891659813659931</v>
      </c>
      <c r="Q1840" s="25"/>
      <c r="R1840" s="41">
        <f t="shared" si="441"/>
        <v>33.427875526957649</v>
      </c>
      <c r="S1840" s="41"/>
      <c r="T1840" s="40">
        <f t="shared" si="442"/>
        <v>2.0634383972327509E-2</v>
      </c>
      <c r="U1840" s="15">
        <f t="shared" si="447"/>
        <v>0.98135146080306712</v>
      </c>
      <c r="V1840" s="15">
        <f t="shared" si="452"/>
        <v>39.894154940088249</v>
      </c>
      <c r="W1840" s="13"/>
      <c r="X1840" s="13"/>
      <c r="AB1840" s="39"/>
      <c r="AC1840" s="39"/>
    </row>
    <row r="1841" spans="1:29">
      <c r="A1841" s="60">
        <v>2023.08</v>
      </c>
      <c r="B1841" s="61">
        <f t="shared" si="448"/>
        <v>2023</v>
      </c>
      <c r="C1841" s="61">
        <v>8</v>
      </c>
      <c r="D1841" s="59">
        <f t="shared" si="449"/>
        <v>45139</v>
      </c>
      <c r="E1841" s="44">
        <v>4457.358695652174</v>
      </c>
      <c r="F1841" s="24">
        <f>F1839/3+F1842*2/3</f>
        <v>69.112090727081437</v>
      </c>
      <c r="G1841" s="26">
        <f>G1839/3+G1842*2/3</f>
        <v>183.17</v>
      </c>
      <c r="H1841" s="26">
        <v>307.02600000000001</v>
      </c>
      <c r="I1841" s="43">
        <f t="shared" si="450"/>
        <v>2023.6249999998613</v>
      </c>
      <c r="J1841" s="15">
        <v>4.17</v>
      </c>
      <c r="K1841" s="24">
        <f t="shared" si="443"/>
        <v>4565.2844235823113</v>
      </c>
      <c r="L1841" s="24">
        <f t="shared" si="444"/>
        <v>70.785497156716474</v>
      </c>
      <c r="M1841" s="23">
        <f t="shared" si="451"/>
        <v>3001545.6838324587</v>
      </c>
      <c r="N1841" s="24">
        <f t="shared" si="445"/>
        <v>187.60508295714368</v>
      </c>
      <c r="O1841" s="23">
        <f t="shared" si="446"/>
        <v>123345.04814339356</v>
      </c>
      <c r="P1841" s="42">
        <f t="shared" si="440"/>
        <v>30.304748245365207</v>
      </c>
      <c r="Q1841" s="25"/>
      <c r="R1841" s="41">
        <f t="shared" si="441"/>
        <v>32.784769089831521</v>
      </c>
      <c r="S1841" s="41"/>
      <c r="T1841" s="40">
        <f t="shared" si="442"/>
        <v>1.8885514103789199E-2</v>
      </c>
      <c r="U1841" s="15">
        <f t="shared" si="447"/>
        <v>0.98660777581481551</v>
      </c>
      <c r="V1841" s="15">
        <f t="shared" si="452"/>
        <v>38.979955716786741</v>
      </c>
      <c r="W1841" s="13"/>
      <c r="X1841" s="13"/>
      <c r="AB1841" s="39"/>
      <c r="AC1841" s="39"/>
    </row>
    <row r="1842" spans="1:29">
      <c r="A1842" s="60">
        <v>2023.09</v>
      </c>
      <c r="B1842" s="61">
        <f t="shared" si="448"/>
        <v>2023</v>
      </c>
      <c r="C1842" s="61">
        <v>9</v>
      </c>
      <c r="D1842" s="59">
        <f t="shared" si="449"/>
        <v>45170</v>
      </c>
      <c r="E1842" s="44">
        <v>4409.0949999999993</v>
      </c>
      <c r="F1842" s="24">
        <v>69.313136090622152</v>
      </c>
      <c r="G1842" s="26">
        <v>184.25</v>
      </c>
      <c r="H1842" s="26">
        <v>307.78899999999999</v>
      </c>
      <c r="I1842" s="43">
        <f t="shared" si="450"/>
        <v>2023.7083333331946</v>
      </c>
      <c r="J1842" s="15">
        <v>4.38</v>
      </c>
      <c r="K1842" s="24">
        <f t="shared" si="443"/>
        <v>4504.6574559194778</v>
      </c>
      <c r="L1842" s="24">
        <f t="shared" si="444"/>
        <v>70.81542477170089</v>
      </c>
      <c r="M1842" s="23">
        <f t="shared" si="451"/>
        <v>2965565.0920101032</v>
      </c>
      <c r="N1842" s="24">
        <f t="shared" si="445"/>
        <v>188.24342325424237</v>
      </c>
      <c r="O1842" s="23">
        <f t="shared" si="446"/>
        <v>123926.87574272306</v>
      </c>
      <c r="P1842" s="42">
        <f t="shared" si="440"/>
        <v>29.799681861350251</v>
      </c>
      <c r="Q1842" s="25"/>
      <c r="R1842" s="41">
        <f t="shared" si="441"/>
        <v>32.231075598026578</v>
      </c>
      <c r="S1842" s="41"/>
      <c r="T1842" s="40">
        <f t="shared" si="442"/>
        <v>1.7480411780019328E-2</v>
      </c>
      <c r="U1842" s="15">
        <f t="shared" si="447"/>
        <v>0.97056219286462397</v>
      </c>
      <c r="V1842" s="15">
        <f t="shared" si="452"/>
        <v>38.362591324966367</v>
      </c>
      <c r="W1842" s="13"/>
      <c r="X1842" s="13"/>
      <c r="AB1842" s="39"/>
      <c r="AC1842" s="39"/>
    </row>
    <row r="1843" spans="1:29">
      <c r="A1843" s="60">
        <v>2023.1</v>
      </c>
      <c r="B1843" s="61">
        <f t="shared" si="448"/>
        <v>2023</v>
      </c>
      <c r="C1843" s="61">
        <v>10</v>
      </c>
      <c r="D1843" s="59">
        <f t="shared" si="449"/>
        <v>45200</v>
      </c>
      <c r="E1843" s="44">
        <v>4269.4009090909085</v>
      </c>
      <c r="F1843" s="24">
        <f>F1842*2/3+F1845/3</f>
        <v>69.643321374994017</v>
      </c>
      <c r="G1843" s="26">
        <f>G1842*2/3+G1845/3</f>
        <v>186.97666666666666</v>
      </c>
      <c r="H1843" s="26">
        <v>307.67099999999999</v>
      </c>
      <c r="I1843" s="43">
        <f t="shared" si="450"/>
        <v>2023.7916666665278</v>
      </c>
      <c r="J1843" s="15">
        <v>4.8</v>
      </c>
      <c r="K1843" s="24">
        <f t="shared" si="443"/>
        <v>4363.6085619792802</v>
      </c>
      <c r="L1843" s="24">
        <f t="shared" si="444"/>
        <v>71.180055447476761</v>
      </c>
      <c r="M1843" s="23">
        <f t="shared" si="451"/>
        <v>2876612.9524190514</v>
      </c>
      <c r="N1843" s="24">
        <f t="shared" si="445"/>
        <v>191.10245229482143</v>
      </c>
      <c r="O1843" s="23">
        <f t="shared" si="446"/>
        <v>125980.0877420997</v>
      </c>
      <c r="P1843" s="42">
        <f t="shared" si="440"/>
        <v>28.769054954983972</v>
      </c>
      <c r="Q1843" s="25"/>
      <c r="R1843" s="41">
        <f t="shared" si="441"/>
        <v>31.110796090030497</v>
      </c>
      <c r="S1843" s="41"/>
      <c r="T1843" s="40">
        <f t="shared" si="442"/>
        <v>1.4708202841239332E-2</v>
      </c>
      <c r="U1843" s="15">
        <f t="shared" si="447"/>
        <v>1.0279627897378596</v>
      </c>
      <c r="V1843" s="15">
        <f t="shared" si="452"/>
        <v>37.247560712387028</v>
      </c>
      <c r="W1843" s="13"/>
      <c r="X1843" s="13"/>
      <c r="AB1843" s="39"/>
      <c r="AC1843" s="39"/>
    </row>
    <row r="1844" spans="1:29">
      <c r="A1844" s="60">
        <v>2023.11</v>
      </c>
      <c r="B1844" s="61">
        <f t="shared" si="448"/>
        <v>2023</v>
      </c>
      <c r="C1844" s="61">
        <v>11</v>
      </c>
      <c r="D1844" s="59">
        <f t="shared" si="449"/>
        <v>45231</v>
      </c>
      <c r="E1844" s="44">
        <v>4460.0633333333317</v>
      </c>
      <c r="F1844" s="24">
        <f>F1842/3+F1845*2/3</f>
        <v>69.973506659365881</v>
      </c>
      <c r="G1844" s="26">
        <f>G1842/3+G1845*2/3</f>
        <v>189.70333333333332</v>
      </c>
      <c r="H1844" s="26">
        <v>307.05099999999999</v>
      </c>
      <c r="I1844" s="43">
        <f t="shared" si="450"/>
        <v>2023.8749999998611</v>
      </c>
      <c r="J1844" s="15">
        <v>4.5</v>
      </c>
      <c r="K1844" s="24">
        <f t="shared" si="443"/>
        <v>4567.6826188483337</v>
      </c>
      <c r="L1844" s="24">
        <f t="shared" si="444"/>
        <v>71.661935327044034</v>
      </c>
      <c r="M1844" s="23">
        <f t="shared" si="451"/>
        <v>3015081.0813250169</v>
      </c>
      <c r="N1844" s="24">
        <f t="shared" si="445"/>
        <v>194.28078788214339</v>
      </c>
      <c r="O1844" s="23">
        <f t="shared" si="446"/>
        <v>128242.78236653448</v>
      </c>
      <c r="P1844" s="42">
        <f t="shared" si="440"/>
        <v>30.013224817381495</v>
      </c>
      <c r="Q1844" s="25"/>
      <c r="R1844" s="41">
        <f t="shared" si="441"/>
        <v>32.448080510002093</v>
      </c>
      <c r="S1844" s="41"/>
      <c r="T1844" s="40">
        <f t="shared" si="442"/>
        <v>1.6270088123310981E-2</v>
      </c>
      <c r="U1844" s="15">
        <f t="shared" si="447"/>
        <v>1.0429532306785569</v>
      </c>
      <c r="V1844" s="15">
        <f t="shared" si="452"/>
        <v>38.366420111333071</v>
      </c>
      <c r="W1844" s="13"/>
      <c r="X1844" s="13"/>
      <c r="AB1844" s="39"/>
      <c r="AC1844" s="39"/>
    </row>
    <row r="1845" spans="1:29">
      <c r="A1845" s="60">
        <v>2023.12</v>
      </c>
      <c r="B1845" s="61">
        <f t="shared" si="448"/>
        <v>2023</v>
      </c>
      <c r="C1845" s="61">
        <v>12</v>
      </c>
      <c r="D1845" s="59">
        <f t="shared" si="449"/>
        <v>45261</v>
      </c>
      <c r="E1845" s="44">
        <v>4685.0515000000005</v>
      </c>
      <c r="F1845" s="24">
        <v>70.303691943737746</v>
      </c>
      <c r="G1845" s="26">
        <v>192.42999999999998</v>
      </c>
      <c r="H1845" s="26">
        <v>306.74599999999998</v>
      </c>
      <c r="I1845" s="43">
        <f t="shared" si="450"/>
        <v>2023.9583333331943</v>
      </c>
      <c r="J1845" s="15">
        <v>4.0199999999999996</v>
      </c>
      <c r="K1845" s="24">
        <f t="shared" si="443"/>
        <v>4802.8704357677052</v>
      </c>
      <c r="L1845" s="24">
        <f t="shared" si="444"/>
        <v>72.071678094018424</v>
      </c>
      <c r="M1845" s="23">
        <f t="shared" si="451"/>
        <v>3174290.661790235</v>
      </c>
      <c r="N1845" s="24">
        <f t="shared" si="445"/>
        <v>197.26919927236216</v>
      </c>
      <c r="O1845" s="23">
        <f t="shared" si="446"/>
        <v>130378.23640749621</v>
      </c>
      <c r="P1845" s="42">
        <f t="shared" si="440"/>
        <v>31.452310923844582</v>
      </c>
      <c r="Q1845" s="25"/>
      <c r="R1845" s="41">
        <f t="shared" si="441"/>
        <v>33.992713288867655</v>
      </c>
      <c r="S1845" s="41"/>
      <c r="T1845" s="40">
        <f t="shared" si="442"/>
        <v>1.9452275096519325E-2</v>
      </c>
      <c r="U1845" s="15">
        <f t="shared" si="447"/>
        <v>1.0000891411034831</v>
      </c>
      <c r="V1845" s="15">
        <f t="shared" si="452"/>
        <v>40.054168424398405</v>
      </c>
      <c r="W1845" s="13"/>
      <c r="X1845" s="13"/>
      <c r="AB1845" s="39"/>
      <c r="AC1845" s="39"/>
    </row>
    <row r="1846" spans="1:29">
      <c r="A1846" s="60">
        <v>2024.01</v>
      </c>
      <c r="B1846" s="61">
        <f t="shared" si="448"/>
        <v>2024</v>
      </c>
      <c r="C1846" s="61">
        <v>1</v>
      </c>
      <c r="D1846" s="59">
        <f t="shared" si="449"/>
        <v>45292</v>
      </c>
      <c r="E1846" s="44">
        <v>4815.6139130434785</v>
      </c>
      <c r="F1846" s="24">
        <f>F1845*2/3+F1848/3</f>
        <v>70.477403206648589</v>
      </c>
      <c r="G1846" s="26">
        <f>G1845*2/3+G1848/3</f>
        <v>192.19</v>
      </c>
      <c r="H1846" s="26">
        <v>308.41699999999997</v>
      </c>
      <c r="I1846" s="43">
        <f t="shared" si="450"/>
        <v>2024.0416666665276</v>
      </c>
      <c r="J1846" s="15">
        <v>4.0599999999999996</v>
      </c>
      <c r="K1846" s="24">
        <f t="shared" si="443"/>
        <v>4909.9691362527119</v>
      </c>
      <c r="L1846" s="24">
        <f t="shared" si="444"/>
        <v>71.858309406948123</v>
      </c>
      <c r="M1846" s="23">
        <f t="shared" si="451"/>
        <v>3249031.52207724</v>
      </c>
      <c r="N1846" s="24">
        <f t="shared" si="445"/>
        <v>195.95569440076264</v>
      </c>
      <c r="O1846" s="23">
        <f t="shared" si="446"/>
        <v>129668.07129963263</v>
      </c>
      <c r="P1846" s="42">
        <f t="shared" si="440"/>
        <v>32.045123012596029</v>
      </c>
      <c r="Q1846" s="25"/>
      <c r="R1846" s="41">
        <f t="shared" si="441"/>
        <v>34.620305475067717</v>
      </c>
      <c r="S1846" s="41"/>
      <c r="T1846" s="40">
        <f t="shared" si="442"/>
        <v>1.8640848094390764E-2</v>
      </c>
      <c r="U1846" s="15">
        <f t="shared" si="447"/>
        <v>0.99124004692812817</v>
      </c>
      <c r="V1846" s="15">
        <f t="shared" si="452"/>
        <v>39.840706497215045</v>
      </c>
      <c r="W1846" s="13"/>
      <c r="X1846" s="13"/>
      <c r="AB1846" s="39"/>
      <c r="AC1846" s="39"/>
    </row>
    <row r="1847" spans="1:29">
      <c r="A1847" s="60">
        <v>2024.02</v>
      </c>
      <c r="B1847" s="61">
        <f t="shared" si="448"/>
        <v>2024</v>
      </c>
      <c r="C1847" s="61">
        <v>2</v>
      </c>
      <c r="D1847" s="59">
        <f t="shared" si="449"/>
        <v>45323</v>
      </c>
      <c r="E1847" s="44">
        <v>5011.9615000000003</v>
      </c>
      <c r="F1847" s="24">
        <f>F1845/3+F1848*2/3</f>
        <v>70.651114469559431</v>
      </c>
      <c r="G1847" s="26">
        <f>G1845/3+G1848*2/3</f>
        <v>191.95</v>
      </c>
      <c r="H1847" s="26">
        <v>310.32600000000002</v>
      </c>
      <c r="I1847" s="43">
        <f t="shared" si="450"/>
        <v>2024.1249999998608</v>
      </c>
      <c r="J1847" s="15">
        <v>4.21</v>
      </c>
      <c r="K1847" s="24">
        <f t="shared" si="443"/>
        <v>5078.7282190019532</v>
      </c>
      <c r="L1847" s="24">
        <f t="shared" si="444"/>
        <v>71.592291513110922</v>
      </c>
      <c r="M1847" s="23">
        <f t="shared" si="451"/>
        <v>3364650.8599435957</v>
      </c>
      <c r="N1847" s="24">
        <f t="shared" si="445"/>
        <v>194.50705709479706</v>
      </c>
      <c r="O1847" s="23">
        <f t="shared" si="446"/>
        <v>128860.67312491788</v>
      </c>
      <c r="P1847" s="42">
        <f t="shared" si="440"/>
        <v>33.036997915036473</v>
      </c>
      <c r="Q1847" s="25"/>
      <c r="R1847" s="41">
        <f t="shared" si="441"/>
        <v>35.677380008660229</v>
      </c>
      <c r="S1847" s="41"/>
      <c r="T1847" s="40">
        <f t="shared" si="442"/>
        <v>1.6458879114985885E-2</v>
      </c>
      <c r="U1847" s="15">
        <f t="shared" si="447"/>
        <v>1.0035083333333332</v>
      </c>
      <c r="V1847" s="15">
        <f t="shared" si="452"/>
        <v>39.248766793899847</v>
      </c>
      <c r="W1847" s="13"/>
      <c r="X1847" s="13"/>
      <c r="AB1847" s="39"/>
      <c r="AC1847" s="39"/>
    </row>
    <row r="1848" spans="1:29">
      <c r="A1848" s="60">
        <v>2024.03</v>
      </c>
      <c r="B1848" s="61">
        <f t="shared" si="448"/>
        <v>2024</v>
      </c>
      <c r="C1848" s="61">
        <v>3</v>
      </c>
      <c r="D1848" s="59">
        <f t="shared" si="449"/>
        <v>45352</v>
      </c>
      <c r="E1848" s="44">
        <v>5170.5724999999993</v>
      </c>
      <c r="F1848" s="24">
        <v>70.824825732470273</v>
      </c>
      <c r="G1848" s="26">
        <v>191.70999999999998</v>
      </c>
      <c r="H1848" s="26">
        <v>312.33199999999999</v>
      </c>
      <c r="I1848" s="43">
        <f t="shared" si="450"/>
        <v>2024.2083333331941</v>
      </c>
      <c r="J1848" s="15">
        <v>4.21</v>
      </c>
      <c r="K1848" s="24">
        <f t="shared" si="443"/>
        <v>5205.800969321107</v>
      </c>
      <c r="L1848" s="24">
        <f t="shared" si="444"/>
        <v>71.307373883664184</v>
      </c>
      <c r="M1848" s="23">
        <f t="shared" si="451"/>
        <v>3452773.1458275053</v>
      </c>
      <c r="N1848" s="24">
        <f t="shared" si="445"/>
        <v>193.01617061332175</v>
      </c>
      <c r="O1848" s="23">
        <f t="shared" si="446"/>
        <v>128018.92629618695</v>
      </c>
      <c r="P1848" s="42">
        <f t="shared" si="440"/>
        <v>33.754327537596666</v>
      </c>
      <c r="Q1848" s="25"/>
      <c r="R1848" s="41">
        <f t="shared" si="441"/>
        <v>36.436650327926181</v>
      </c>
      <c r="S1848" s="41"/>
      <c r="T1848" s="40">
        <f t="shared" si="442"/>
        <v>1.5818080813025916E-2</v>
      </c>
      <c r="U1848" s="15">
        <f t="shared" si="447"/>
        <v>0.97719786967999001</v>
      </c>
      <c r="V1848" s="15">
        <f t="shared" si="452"/>
        <v>39.133498963191165</v>
      </c>
      <c r="W1848" s="13"/>
      <c r="X1848" s="13"/>
      <c r="AB1848" s="39"/>
      <c r="AC1848" s="39"/>
    </row>
    <row r="1849" spans="1:29">
      <c r="A1849" s="60">
        <v>2024.04</v>
      </c>
      <c r="B1849" s="61">
        <f t="shared" si="448"/>
        <v>2024</v>
      </c>
      <c r="C1849" s="61">
        <v>4</v>
      </c>
      <c r="D1849" s="59">
        <f t="shared" si="449"/>
        <v>45383</v>
      </c>
      <c r="E1849" s="44">
        <v>5112.4927272727282</v>
      </c>
      <c r="F1849" s="24"/>
      <c r="G1849" s="26"/>
      <c r="H1849" s="26">
        <v>313.548</v>
      </c>
      <c r="I1849" s="43">
        <f t="shared" si="450"/>
        <v>2024.2916666665274</v>
      </c>
      <c r="J1849" s="15">
        <v>4.54</v>
      </c>
      <c r="K1849" s="24">
        <f t="shared" si="443"/>
        <v>5127.3631565762889</v>
      </c>
      <c r="L1849" s="24"/>
      <c r="M1849" s="23">
        <f t="shared" si="451"/>
        <v>3400748.8800019766</v>
      </c>
      <c r="N1849" s="24"/>
      <c r="O1849" s="23"/>
      <c r="P1849" s="42">
        <f t="shared" si="440"/>
        <v>33.140437887512476</v>
      </c>
      <c r="Q1849" s="25"/>
      <c r="R1849" s="41">
        <f t="shared" si="441"/>
        <v>35.718799868788757</v>
      </c>
      <c r="S1849" s="41"/>
      <c r="T1849" s="40">
        <f t="shared" si="442"/>
        <v>1.3127989972464223E-2</v>
      </c>
      <c r="U1849" s="15">
        <f t="shared" si="447"/>
        <v>1.008580318470897</v>
      </c>
      <c r="V1849" s="15">
        <f t="shared" si="452"/>
        <v>38.092865133472479</v>
      </c>
      <c r="W1849" s="13"/>
      <c r="X1849" s="13"/>
      <c r="AB1849" s="39"/>
      <c r="AC1849" s="39"/>
    </row>
    <row r="1850" spans="1:29">
      <c r="A1850" s="60">
        <v>2024.05</v>
      </c>
      <c r="B1850" s="61">
        <f t="shared" si="448"/>
        <v>2024</v>
      </c>
      <c r="C1850" s="61">
        <v>5</v>
      </c>
      <c r="D1850" s="59">
        <f t="shared" si="449"/>
        <v>45413</v>
      </c>
      <c r="E1850" s="44">
        <v>5235.2254545454543</v>
      </c>
      <c r="F1850" s="24"/>
      <c r="G1850" s="26"/>
      <c r="H1850" s="26">
        <f>1.5*H1849-0.5*H1848</f>
        <v>314.15600000000001</v>
      </c>
      <c r="I1850" s="43">
        <f t="shared" si="450"/>
        <v>2024.3749999998606</v>
      </c>
      <c r="J1850" s="15">
        <v>4.4800000000000004</v>
      </c>
      <c r="K1850" s="24">
        <f t="shared" si="443"/>
        <v>5240.2914362175597</v>
      </c>
      <c r="L1850" s="24"/>
      <c r="M1850" s="23">
        <f t="shared" si="451"/>
        <v>3475649.1179572376</v>
      </c>
      <c r="N1850" s="24"/>
      <c r="O1850" s="23"/>
      <c r="P1850" s="42">
        <f t="shared" si="440"/>
        <v>33.833697353980085</v>
      </c>
      <c r="Q1850" s="25"/>
      <c r="R1850" s="41">
        <f t="shared" si="441"/>
        <v>36.439529291975106</v>
      </c>
      <c r="S1850" s="41"/>
      <c r="T1850" s="40">
        <f t="shared" si="442"/>
        <v>1.2950394828810514E-2</v>
      </c>
      <c r="U1850" s="15">
        <f t="shared" si="447"/>
        <v>1.0013381600877114</v>
      </c>
      <c r="V1850" s="15">
        <f t="shared" si="452"/>
        <v>38.345358676120753</v>
      </c>
      <c r="W1850" s="13"/>
      <c r="X1850" s="13"/>
      <c r="AB1850" s="39"/>
      <c r="AC1850" s="39"/>
    </row>
    <row r="1851" spans="1:29">
      <c r="A1851" s="60">
        <v>2024.06</v>
      </c>
      <c r="B1851" s="61">
        <f t="shared" si="448"/>
        <v>2024</v>
      </c>
      <c r="C1851" s="61">
        <v>6</v>
      </c>
      <c r="D1851" s="59">
        <f t="shared" si="449"/>
        <v>45444</v>
      </c>
      <c r="E1851" s="44">
        <v>5283.4</v>
      </c>
      <c r="F1851" s="24"/>
      <c r="G1851" s="26"/>
      <c r="H1851" s="26">
        <f>1.5*H1850-0.5*H1849</f>
        <v>314.46000000000004</v>
      </c>
      <c r="I1851" s="43">
        <f t="shared" si="450"/>
        <v>2024.4583333331939</v>
      </c>
      <c r="J1851" s="15">
        <v>4.51</v>
      </c>
      <c r="K1851" s="24">
        <f t="shared" si="443"/>
        <v>5283.4</v>
      </c>
      <c r="L1851" s="24"/>
      <c r="M1851" s="23">
        <f t="shared" si="451"/>
        <v>3504241.0853144936</v>
      </c>
      <c r="N1851" s="24"/>
      <c r="O1851" s="23"/>
      <c r="P1851" s="42">
        <f t="shared" si="440"/>
        <v>34.075522679085353</v>
      </c>
      <c r="Q1851" s="25"/>
      <c r="R1851" s="41">
        <f t="shared" si="441"/>
        <v>36.673261794934987</v>
      </c>
      <c r="S1851" s="41"/>
      <c r="T1851" s="40">
        <f t="shared" si="442"/>
        <v>1.2348807770883454E-2</v>
      </c>
      <c r="V1851" s="15">
        <f t="shared" si="452"/>
        <v>38.359551436498315</v>
      </c>
      <c r="W1851" s="13"/>
      <c r="X1851" s="13"/>
      <c r="AB1851" s="39"/>
      <c r="AC1851" s="39"/>
    </row>
    <row r="1852" spans="1:29" s="30" customFormat="1" ht="38.5" customHeight="1">
      <c r="A1852" s="32"/>
      <c r="B1852" s="32"/>
      <c r="C1852" s="32"/>
      <c r="D1852" s="59"/>
      <c r="E1852" s="38" t="s">
        <v>9</v>
      </c>
      <c r="F1852" s="33"/>
      <c r="G1852" s="38"/>
      <c r="H1852" s="38" t="s">
        <v>8</v>
      </c>
      <c r="I1852" s="33"/>
      <c r="J1852" s="38" t="s">
        <v>7</v>
      </c>
      <c r="K1852" s="33"/>
      <c r="L1852" s="33"/>
      <c r="M1852" s="37"/>
      <c r="N1852" s="33"/>
      <c r="O1852" s="37"/>
      <c r="P1852" s="36"/>
      <c r="Q1852" s="35"/>
      <c r="R1852" s="17"/>
      <c r="S1852" s="17"/>
      <c r="T1852" s="34"/>
      <c r="U1852" s="33"/>
      <c r="V1852" s="33"/>
      <c r="W1852" s="32"/>
      <c r="X1852" s="32"/>
      <c r="Y1852" s="13"/>
      <c r="Z1852" s="13"/>
      <c r="AA1852" s="31"/>
    </row>
    <row r="1853" spans="1:29">
      <c r="A1853" s="27"/>
      <c r="B1853" s="27"/>
      <c r="C1853" s="27"/>
      <c r="D1853" s="27"/>
      <c r="E1853" s="26"/>
      <c r="F1853" s="24"/>
      <c r="G1853" s="26"/>
      <c r="H1853" s="26"/>
      <c r="I1853" s="24"/>
      <c r="J1853" s="15"/>
      <c r="K1853" s="24"/>
      <c r="L1853" s="24"/>
      <c r="M1853" s="23"/>
      <c r="N1853" s="24"/>
      <c r="O1853" s="23"/>
      <c r="P1853" s="25"/>
      <c r="Q1853" s="25"/>
    </row>
    <row r="1854" spans="1:29">
      <c r="A1854" s="27"/>
      <c r="B1854" s="27"/>
      <c r="C1854" s="27"/>
      <c r="D1854" s="27"/>
      <c r="E1854" s="26"/>
      <c r="F1854" s="24"/>
      <c r="G1854" s="26"/>
      <c r="H1854" s="26"/>
      <c r="I1854" s="24"/>
      <c r="J1854" s="15"/>
      <c r="K1854" s="24"/>
      <c r="L1854" s="24"/>
      <c r="M1854" s="23"/>
      <c r="N1854" s="24"/>
      <c r="O1854" s="23"/>
      <c r="P1854" s="25"/>
      <c r="Q1854" s="25"/>
      <c r="T1854" s="29"/>
      <c r="W1854" s="28"/>
      <c r="X1854" s="28"/>
    </row>
    <row r="1855" spans="1:29">
      <c r="A1855" s="27"/>
      <c r="B1855" s="27"/>
      <c r="C1855" s="27"/>
      <c r="D1855" s="27"/>
      <c r="E1855" s="26"/>
      <c r="F1855" s="24"/>
      <c r="G1855" s="26"/>
      <c r="H1855" s="26"/>
      <c r="I1855" s="24"/>
      <c r="J1855" s="15"/>
      <c r="K1855" s="24"/>
      <c r="L1855" s="24"/>
      <c r="M1855" s="23"/>
      <c r="N1855" s="24"/>
      <c r="O1855" s="23"/>
      <c r="P1855" s="25"/>
      <c r="Q1855" s="25"/>
    </row>
    <row r="1856" spans="1:29">
      <c r="A1856" s="27"/>
      <c r="B1856" s="27"/>
      <c r="C1856" s="27"/>
      <c r="D1856" s="27"/>
      <c r="E1856" s="26"/>
      <c r="F1856" s="24"/>
      <c r="G1856" s="26"/>
      <c r="H1856" s="26"/>
      <c r="I1856" s="24"/>
      <c r="J1856" s="15"/>
      <c r="K1856" s="24"/>
      <c r="L1856" s="24"/>
      <c r="M1856" s="23"/>
      <c r="N1856" s="24"/>
      <c r="O1856" s="23"/>
      <c r="P1856" s="25"/>
      <c r="Q1856" s="25"/>
    </row>
    <row r="1857" spans="1:17">
      <c r="A1857" s="27"/>
      <c r="B1857" s="27"/>
      <c r="C1857" s="27"/>
      <c r="D1857" s="27"/>
      <c r="E1857" s="26"/>
      <c r="F1857" s="24"/>
      <c r="G1857" s="26"/>
      <c r="H1857" s="26"/>
      <c r="I1857" s="24"/>
      <c r="J1857" s="15"/>
      <c r="K1857" s="24"/>
      <c r="L1857" s="24"/>
      <c r="M1857" s="23"/>
      <c r="N1857" s="24"/>
      <c r="O1857" s="23"/>
      <c r="P1857" s="25"/>
      <c r="Q1857" s="25"/>
    </row>
    <row r="1858" spans="1:17">
      <c r="A1858" s="27"/>
      <c r="B1858" s="27"/>
      <c r="C1858" s="27"/>
      <c r="D1858" s="27"/>
      <c r="E1858" s="26"/>
      <c r="F1858" s="24"/>
      <c r="G1858" s="26"/>
      <c r="H1858" s="26"/>
      <c r="I1858" s="24"/>
      <c r="J1858" s="15"/>
      <c r="K1858" s="24"/>
      <c r="L1858" s="24"/>
      <c r="M1858" s="23"/>
      <c r="N1858" s="24"/>
      <c r="O1858" s="23"/>
      <c r="P1858" s="25"/>
      <c r="Q1858" s="25"/>
    </row>
    <row r="1859" spans="1:17">
      <c r="A1859" s="27"/>
      <c r="B1859" s="27"/>
      <c r="C1859" s="27"/>
      <c r="D1859" s="27"/>
      <c r="E1859" s="26"/>
      <c r="F1859" s="24"/>
      <c r="G1859" s="26"/>
      <c r="H1859" s="26"/>
      <c r="I1859" s="24"/>
      <c r="J1859" s="15"/>
      <c r="K1859" s="24"/>
      <c r="L1859" s="24"/>
      <c r="M1859" s="23"/>
      <c r="N1859" s="24"/>
      <c r="O1859" s="23"/>
      <c r="P1859" s="25"/>
      <c r="Q1859" s="25"/>
    </row>
    <row r="1860" spans="1:17">
      <c r="A1860" s="27"/>
      <c r="B1860" s="27"/>
      <c r="C1860" s="27"/>
      <c r="D1860" s="27"/>
      <c r="E1860" s="26"/>
      <c r="F1860" s="24"/>
      <c r="G1860" s="26"/>
      <c r="H1860" s="26"/>
      <c r="I1860" s="24"/>
      <c r="J1860" s="15"/>
      <c r="K1860" s="24"/>
      <c r="L1860" s="24"/>
      <c r="M1860" s="23"/>
      <c r="N1860" s="24"/>
      <c r="O1860" s="23"/>
      <c r="P1860" s="25"/>
      <c r="Q1860" s="25"/>
    </row>
    <row r="1861" spans="1:17">
      <c r="A1861" s="27"/>
      <c r="B1861" s="27"/>
      <c r="C1861" s="27"/>
      <c r="D1861" s="27"/>
      <c r="E1861" s="26"/>
      <c r="F1861" s="24"/>
      <c r="G1861" s="26"/>
      <c r="H1861" s="26"/>
      <c r="I1861" s="24"/>
      <c r="J1861" s="15"/>
      <c r="K1861" s="24"/>
      <c r="L1861" s="24"/>
      <c r="M1861" s="23"/>
      <c r="N1861" s="24"/>
      <c r="O1861" s="23"/>
      <c r="P1861" s="25"/>
      <c r="Q1861" s="25"/>
    </row>
    <row r="1862" spans="1:17">
      <c r="A1862" s="27"/>
      <c r="B1862" s="27"/>
      <c r="C1862" s="27"/>
      <c r="D1862" s="27"/>
      <c r="E1862" s="26"/>
      <c r="F1862" s="24"/>
      <c r="G1862" s="26"/>
      <c r="H1862" s="26"/>
      <c r="I1862" s="24"/>
      <c r="J1862" s="15"/>
      <c r="K1862" s="24"/>
      <c r="L1862" s="24"/>
      <c r="M1862" s="23"/>
      <c r="N1862" s="24"/>
      <c r="O1862" s="23"/>
      <c r="P1862" s="25"/>
      <c r="Q1862" s="25"/>
    </row>
    <row r="1863" spans="1:17">
      <c r="A1863" s="27"/>
      <c r="B1863" s="27"/>
      <c r="C1863" s="27"/>
      <c r="D1863" s="27"/>
      <c r="E1863" s="26"/>
      <c r="F1863" s="24"/>
      <c r="G1863" s="26"/>
      <c r="H1863" s="26"/>
      <c r="I1863" s="24"/>
      <c r="J1863" s="15"/>
      <c r="K1863" s="24"/>
      <c r="L1863" s="24"/>
      <c r="M1863" s="23"/>
      <c r="N1863" s="24"/>
      <c r="O1863" s="23"/>
      <c r="P1863" s="25"/>
      <c r="Q1863" s="25"/>
    </row>
    <row r="1864" spans="1:17">
      <c r="A1864" s="27"/>
      <c r="B1864" s="27"/>
      <c r="C1864" s="27"/>
      <c r="D1864" s="27"/>
      <c r="E1864" s="26"/>
      <c r="F1864" s="24"/>
      <c r="G1864" s="26"/>
      <c r="H1864" s="26"/>
      <c r="I1864" s="24"/>
      <c r="J1864" s="15"/>
      <c r="K1864" s="24"/>
      <c r="L1864" s="24"/>
      <c r="M1864" s="23"/>
      <c r="N1864" s="24"/>
      <c r="O1864" s="23"/>
      <c r="P1864" s="25"/>
      <c r="Q1864" s="25"/>
    </row>
    <row r="1865" spans="1:17">
      <c r="A1865" s="27"/>
      <c r="B1865" s="27"/>
      <c r="C1865" s="27"/>
      <c r="D1865" s="27"/>
      <c r="E1865" s="26"/>
      <c r="F1865" s="24"/>
      <c r="G1865" s="26"/>
      <c r="H1865" s="26"/>
      <c r="I1865" s="24"/>
      <c r="J1865" s="15"/>
      <c r="K1865" s="24"/>
      <c r="L1865" s="24"/>
      <c r="M1865" s="23"/>
      <c r="N1865" s="24"/>
      <c r="O1865" s="23"/>
      <c r="P1865" s="25"/>
      <c r="Q1865" s="25"/>
    </row>
    <row r="1866" spans="1:17">
      <c r="A1866" s="27"/>
      <c r="B1866" s="27"/>
      <c r="C1866" s="27"/>
      <c r="D1866" s="27"/>
      <c r="E1866" s="26"/>
      <c r="F1866" s="24"/>
      <c r="G1866" s="26"/>
      <c r="H1866" s="26"/>
      <c r="I1866" s="24"/>
      <c r="J1866" s="15"/>
      <c r="K1866" s="24"/>
      <c r="L1866" s="24"/>
      <c r="M1866" s="23"/>
      <c r="N1866" s="24"/>
      <c r="O1866" s="23"/>
      <c r="P1866" s="25"/>
      <c r="Q1866" s="25"/>
    </row>
    <row r="1867" spans="1:17">
      <c r="A1867" s="27"/>
      <c r="B1867" s="27"/>
      <c r="C1867" s="27"/>
      <c r="D1867" s="27"/>
      <c r="E1867" s="26"/>
      <c r="F1867" s="24"/>
      <c r="G1867" s="26"/>
      <c r="H1867" s="26"/>
      <c r="I1867" s="24"/>
      <c r="J1867" s="15"/>
      <c r="K1867" s="24"/>
      <c r="L1867" s="24"/>
      <c r="M1867" s="23"/>
      <c r="N1867" s="24"/>
      <c r="O1867" s="23"/>
      <c r="P1867" s="25"/>
      <c r="Q1867" s="25"/>
    </row>
    <row r="1868" spans="1:17">
      <c r="A1868" s="27"/>
      <c r="B1868" s="27"/>
      <c r="C1868" s="27"/>
      <c r="D1868" s="27"/>
      <c r="E1868" s="26"/>
      <c r="F1868" s="24"/>
      <c r="G1868" s="26"/>
      <c r="H1868" s="26"/>
      <c r="I1868" s="24"/>
      <c r="J1868" s="15"/>
      <c r="K1868" s="24"/>
      <c r="L1868" s="24"/>
      <c r="M1868" s="23"/>
      <c r="N1868" s="24"/>
      <c r="O1868" s="23"/>
      <c r="P1868" s="25"/>
      <c r="Q1868" s="25"/>
    </row>
    <row r="1869" spans="1:17">
      <c r="A1869" s="27"/>
      <c r="B1869" s="27"/>
      <c r="C1869" s="27"/>
      <c r="D1869" s="27"/>
      <c r="E1869" s="26"/>
      <c r="F1869" s="24"/>
      <c r="G1869" s="26"/>
      <c r="H1869" s="26"/>
      <c r="I1869" s="24"/>
      <c r="J1869" s="15"/>
      <c r="K1869" s="24"/>
      <c r="L1869" s="24"/>
      <c r="M1869" s="23"/>
      <c r="N1869" s="24"/>
      <c r="O1869" s="23"/>
      <c r="P1869" s="25"/>
      <c r="Q1869" s="25"/>
    </row>
    <row r="1870" spans="1:17">
      <c r="A1870" s="27"/>
      <c r="B1870" s="27"/>
      <c r="C1870" s="27"/>
      <c r="D1870" s="27"/>
      <c r="E1870" s="26"/>
      <c r="F1870" s="24"/>
      <c r="G1870" s="26"/>
      <c r="H1870" s="26"/>
      <c r="I1870" s="24"/>
      <c r="J1870" s="15"/>
      <c r="K1870" s="24"/>
      <c r="L1870" s="24"/>
      <c r="M1870" s="23"/>
      <c r="N1870" s="24"/>
      <c r="O1870" s="23"/>
      <c r="P1870" s="25"/>
      <c r="Q1870" s="25"/>
    </row>
    <row r="1871" spans="1:17">
      <c r="A1871" s="27"/>
      <c r="B1871" s="27"/>
      <c r="C1871" s="27"/>
      <c r="D1871" s="27"/>
      <c r="E1871" s="26"/>
      <c r="F1871" s="24"/>
      <c r="G1871" s="26"/>
      <c r="H1871" s="26"/>
      <c r="I1871" s="24"/>
      <c r="J1871" s="15"/>
      <c r="K1871" s="24"/>
      <c r="L1871" s="24"/>
      <c r="M1871" s="23"/>
      <c r="N1871" s="24"/>
      <c r="O1871" s="23"/>
      <c r="P1871" s="25"/>
      <c r="Q1871" s="25"/>
    </row>
    <row r="1872" spans="1:17">
      <c r="A1872" s="27"/>
      <c r="B1872" s="27"/>
      <c r="C1872" s="27"/>
      <c r="D1872" s="27"/>
      <c r="E1872" s="26"/>
      <c r="F1872" s="24"/>
      <c r="G1872" s="26"/>
      <c r="H1872" s="26"/>
      <c r="I1872" s="24"/>
      <c r="J1872" s="15"/>
      <c r="K1872" s="24"/>
      <c r="L1872" s="24"/>
      <c r="M1872" s="23"/>
      <c r="N1872" s="24"/>
      <c r="O1872" s="23"/>
      <c r="P1872" s="25"/>
      <c r="Q1872" s="25"/>
    </row>
    <row r="1873" spans="1:17">
      <c r="A1873" s="27"/>
      <c r="B1873" s="27"/>
      <c r="C1873" s="27"/>
      <c r="D1873" s="27"/>
      <c r="E1873" s="26"/>
      <c r="F1873" s="24"/>
      <c r="G1873" s="26"/>
      <c r="H1873" s="26"/>
      <c r="I1873" s="24"/>
      <c r="J1873" s="15"/>
      <c r="K1873" s="24"/>
      <c r="L1873" s="24"/>
      <c r="M1873" s="23"/>
      <c r="N1873" s="24"/>
      <c r="O1873" s="23"/>
      <c r="P1873" s="25"/>
      <c r="Q1873" s="25"/>
    </row>
    <row r="1874" spans="1:17">
      <c r="A1874" s="27"/>
      <c r="B1874" s="27"/>
      <c r="C1874" s="27"/>
      <c r="D1874" s="27"/>
      <c r="E1874" s="26"/>
      <c r="F1874" s="24"/>
      <c r="G1874" s="26"/>
      <c r="H1874" s="26"/>
      <c r="I1874" s="24"/>
      <c r="J1874" s="15"/>
      <c r="K1874" s="24"/>
      <c r="L1874" s="24"/>
      <c r="M1874" s="23"/>
      <c r="N1874" s="24"/>
      <c r="O1874" s="23"/>
      <c r="P1874" s="25"/>
      <c r="Q1874" s="25"/>
    </row>
    <row r="1875" spans="1:17">
      <c r="A1875" s="27"/>
      <c r="B1875" s="27"/>
      <c r="C1875" s="27"/>
      <c r="D1875" s="27"/>
      <c r="E1875" s="26"/>
      <c r="F1875" s="24"/>
      <c r="G1875" s="26"/>
      <c r="H1875" s="26"/>
      <c r="I1875" s="24"/>
      <c r="J1875" s="15"/>
      <c r="K1875" s="24"/>
      <c r="L1875" s="24"/>
      <c r="M1875" s="23"/>
      <c r="N1875" s="24"/>
      <c r="O1875" s="23"/>
      <c r="P1875" s="25"/>
      <c r="Q1875" s="25"/>
    </row>
    <row r="1876" spans="1:17">
      <c r="A1876" s="27"/>
      <c r="B1876" s="27"/>
      <c r="C1876" s="27"/>
      <c r="D1876" s="27"/>
      <c r="E1876" s="26"/>
      <c r="F1876" s="24"/>
      <c r="G1876" s="26"/>
      <c r="H1876" s="26"/>
      <c r="I1876" s="24"/>
      <c r="J1876" s="15"/>
      <c r="K1876" s="24"/>
      <c r="L1876" s="24"/>
      <c r="M1876" s="23"/>
      <c r="N1876" s="24"/>
      <c r="O1876" s="23"/>
      <c r="P1876" s="25"/>
      <c r="Q1876" s="25"/>
    </row>
    <row r="1877" spans="1:17">
      <c r="A1877" s="27"/>
      <c r="B1877" s="27"/>
      <c r="C1877" s="27"/>
      <c r="D1877" s="27"/>
      <c r="E1877" s="26"/>
      <c r="F1877" s="24"/>
      <c r="G1877" s="26"/>
      <c r="H1877" s="26"/>
      <c r="I1877" s="24"/>
      <c r="J1877" s="15"/>
      <c r="K1877" s="24"/>
      <c r="L1877" s="24"/>
      <c r="M1877" s="23"/>
      <c r="N1877" s="24"/>
      <c r="O1877" s="23"/>
      <c r="P1877" s="25"/>
      <c r="Q1877" s="25"/>
    </row>
    <row r="1878" spans="1:17">
      <c r="A1878" s="27"/>
      <c r="B1878" s="27"/>
      <c r="C1878" s="27"/>
      <c r="D1878" s="27"/>
      <c r="E1878" s="26"/>
      <c r="F1878" s="24"/>
      <c r="G1878" s="26"/>
      <c r="H1878" s="26"/>
      <c r="I1878" s="24"/>
      <c r="J1878" s="15"/>
      <c r="K1878" s="24"/>
      <c r="L1878" s="24"/>
      <c r="M1878" s="23"/>
      <c r="N1878" s="24"/>
      <c r="O1878" s="23"/>
      <c r="P1878" s="25"/>
      <c r="Q1878" s="25"/>
    </row>
    <row r="1879" spans="1:17">
      <c r="A1879" s="27"/>
      <c r="B1879" s="27"/>
      <c r="C1879" s="27"/>
      <c r="D1879" s="27"/>
      <c r="E1879" s="26"/>
      <c r="F1879" s="24"/>
      <c r="G1879" s="26"/>
      <c r="H1879" s="26"/>
      <c r="I1879" s="24"/>
      <c r="J1879" s="15"/>
      <c r="K1879" s="24"/>
      <c r="L1879" s="24"/>
      <c r="M1879" s="23"/>
      <c r="N1879" s="24"/>
      <c r="O1879" s="23"/>
      <c r="P1879" s="25"/>
      <c r="Q1879" s="25"/>
    </row>
    <row r="1880" spans="1:17">
      <c r="A1880" s="27"/>
      <c r="B1880" s="27"/>
      <c r="C1880" s="27"/>
      <c r="D1880" s="27"/>
      <c r="E1880" s="26"/>
      <c r="F1880" s="24"/>
      <c r="G1880" s="26"/>
      <c r="H1880" s="26"/>
      <c r="I1880" s="24"/>
      <c r="J1880" s="15"/>
      <c r="K1880" s="24"/>
      <c r="L1880" s="24"/>
      <c r="M1880" s="23"/>
      <c r="N1880" s="24"/>
      <c r="O1880" s="23"/>
      <c r="P1880" s="25"/>
      <c r="Q1880" s="25"/>
    </row>
    <row r="1881" spans="1:17">
      <c r="A1881" s="27"/>
      <c r="B1881" s="27"/>
      <c r="C1881" s="27"/>
      <c r="D1881" s="27"/>
      <c r="E1881" s="26"/>
      <c r="F1881" s="24"/>
      <c r="G1881" s="26"/>
      <c r="H1881" s="26"/>
      <c r="I1881" s="24"/>
      <c r="J1881" s="15"/>
      <c r="K1881" s="24"/>
      <c r="L1881" s="24"/>
      <c r="M1881" s="23"/>
      <c r="N1881" s="24"/>
      <c r="O1881" s="23"/>
      <c r="P1881" s="25"/>
      <c r="Q1881" s="25"/>
    </row>
    <row r="1882" spans="1:17">
      <c r="A1882" s="27"/>
      <c r="B1882" s="27"/>
      <c r="C1882" s="27"/>
      <c r="D1882" s="27"/>
      <c r="E1882" s="26"/>
      <c r="F1882" s="24"/>
      <c r="G1882" s="26"/>
      <c r="H1882" s="26"/>
      <c r="I1882" s="24"/>
      <c r="J1882" s="15"/>
      <c r="K1882" s="24"/>
      <c r="L1882" s="24"/>
      <c r="M1882" s="23"/>
      <c r="N1882" s="24"/>
      <c r="O1882" s="23"/>
      <c r="P1882" s="25"/>
      <c r="Q1882" s="25"/>
    </row>
    <row r="1883" spans="1:17">
      <c r="A1883" s="27"/>
      <c r="B1883" s="27"/>
      <c r="C1883" s="27"/>
      <c r="D1883" s="27"/>
      <c r="E1883" s="26"/>
      <c r="F1883" s="24"/>
      <c r="G1883" s="26"/>
      <c r="H1883" s="26"/>
      <c r="I1883" s="24"/>
      <c r="J1883" s="15"/>
      <c r="K1883" s="24"/>
      <c r="L1883" s="24"/>
      <c r="M1883" s="23"/>
      <c r="N1883" s="24"/>
      <c r="O1883" s="23"/>
      <c r="P1883" s="25"/>
      <c r="Q1883" s="25"/>
    </row>
    <row r="1884" spans="1:17">
      <c r="A1884" s="27"/>
      <c r="B1884" s="27"/>
      <c r="C1884" s="27"/>
      <c r="D1884" s="27"/>
      <c r="E1884" s="26"/>
      <c r="F1884" s="24"/>
      <c r="G1884" s="26"/>
      <c r="H1884" s="26"/>
      <c r="I1884" s="24"/>
      <c r="J1884" s="15"/>
      <c r="K1884" s="24"/>
      <c r="L1884" s="24"/>
      <c r="M1884" s="23"/>
      <c r="N1884" s="24"/>
      <c r="O1884" s="23"/>
      <c r="P1884" s="25"/>
      <c r="Q1884" s="25"/>
    </row>
    <row r="1885" spans="1:17">
      <c r="A1885" s="27"/>
      <c r="B1885" s="27"/>
      <c r="C1885" s="27"/>
      <c r="D1885" s="27"/>
      <c r="E1885" s="26"/>
      <c r="F1885" s="24"/>
      <c r="G1885" s="26"/>
      <c r="H1885" s="26"/>
      <c r="I1885" s="24"/>
      <c r="J1885" s="15"/>
      <c r="K1885" s="24"/>
      <c r="L1885" s="24"/>
      <c r="M1885" s="23"/>
      <c r="N1885" s="24"/>
      <c r="O1885" s="23"/>
      <c r="P1885" s="25"/>
      <c r="Q1885" s="25"/>
    </row>
    <row r="1886" spans="1:17">
      <c r="A1886" s="27"/>
      <c r="B1886" s="27"/>
      <c r="C1886" s="27"/>
      <c r="D1886" s="27"/>
      <c r="E1886" s="26"/>
      <c r="F1886" s="24"/>
      <c r="G1886" s="26"/>
      <c r="H1886" s="26"/>
      <c r="I1886" s="24"/>
      <c r="J1886" s="15"/>
      <c r="K1886" s="24"/>
      <c r="L1886" s="24"/>
      <c r="M1886" s="23"/>
      <c r="N1886" s="24"/>
      <c r="O1886" s="23"/>
      <c r="P1886" s="25"/>
      <c r="Q1886" s="25"/>
    </row>
    <row r="1887" spans="1:17">
      <c r="A1887" s="27"/>
      <c r="B1887" s="27"/>
      <c r="C1887" s="27"/>
      <c r="D1887" s="27"/>
      <c r="E1887" s="26"/>
      <c r="F1887" s="24"/>
      <c r="G1887" s="26"/>
      <c r="H1887" s="26"/>
      <c r="I1887" s="24"/>
      <c r="J1887" s="15"/>
      <c r="K1887" s="24"/>
      <c r="L1887" s="24"/>
      <c r="M1887" s="23"/>
      <c r="N1887" s="24"/>
      <c r="O1887" s="23"/>
      <c r="P1887" s="25"/>
      <c r="Q1887" s="25"/>
    </row>
    <row r="1888" spans="1:17">
      <c r="A1888" s="27"/>
      <c r="B1888" s="27"/>
      <c r="C1888" s="27"/>
      <c r="D1888" s="27"/>
      <c r="E1888" s="26"/>
      <c r="F1888" s="24"/>
      <c r="G1888" s="26"/>
      <c r="H1888" s="26"/>
      <c r="I1888" s="24"/>
      <c r="J1888" s="15"/>
      <c r="K1888" s="24"/>
      <c r="L1888" s="24"/>
      <c r="M1888" s="23"/>
      <c r="N1888" s="24"/>
      <c r="O1888" s="23"/>
      <c r="P1888" s="25"/>
      <c r="Q1888" s="25"/>
    </row>
    <row r="1889" spans="1:17">
      <c r="A1889" s="27"/>
      <c r="B1889" s="27"/>
      <c r="C1889" s="27"/>
      <c r="D1889" s="27"/>
      <c r="E1889" s="26"/>
      <c r="F1889" s="24"/>
      <c r="G1889" s="26"/>
      <c r="H1889" s="26"/>
      <c r="I1889" s="24"/>
      <c r="J1889" s="15"/>
      <c r="K1889" s="24"/>
      <c r="L1889" s="24"/>
      <c r="M1889" s="23"/>
      <c r="N1889" s="24"/>
      <c r="O1889" s="23"/>
      <c r="P1889" s="25"/>
      <c r="Q1889" s="25"/>
    </row>
    <row r="1890" spans="1:17">
      <c r="A1890" s="27"/>
      <c r="B1890" s="27"/>
      <c r="C1890" s="27"/>
      <c r="D1890" s="27"/>
      <c r="E1890" s="26"/>
      <c r="F1890" s="24"/>
      <c r="G1890" s="26"/>
      <c r="H1890" s="26"/>
      <c r="I1890" s="24"/>
      <c r="J1890" s="15"/>
      <c r="K1890" s="24"/>
      <c r="L1890" s="24"/>
      <c r="M1890" s="23"/>
      <c r="N1890" s="24"/>
      <c r="O1890" s="23"/>
      <c r="P1890" s="25"/>
      <c r="Q1890" s="25"/>
    </row>
    <row r="1891" spans="1:17">
      <c r="A1891" s="27"/>
      <c r="B1891" s="27"/>
      <c r="C1891" s="27"/>
      <c r="D1891" s="27"/>
      <c r="E1891" s="26"/>
      <c r="F1891" s="24"/>
      <c r="G1891" s="26"/>
      <c r="H1891" s="26"/>
      <c r="I1891" s="24"/>
      <c r="J1891" s="15"/>
      <c r="K1891" s="24"/>
      <c r="L1891" s="24"/>
      <c r="M1891" s="23"/>
      <c r="N1891" s="24"/>
      <c r="O1891" s="23"/>
      <c r="P1891" s="25"/>
      <c r="Q1891" s="25"/>
    </row>
    <row r="1892" spans="1:17">
      <c r="A1892" s="27"/>
      <c r="B1892" s="27"/>
      <c r="C1892" s="27"/>
      <c r="D1892" s="27"/>
      <c r="E1892" s="26"/>
      <c r="F1892" s="24"/>
      <c r="G1892" s="26"/>
      <c r="H1892" s="26"/>
      <c r="I1892" s="24"/>
      <c r="J1892" s="15"/>
      <c r="K1892" s="24"/>
      <c r="L1892" s="24"/>
      <c r="M1892" s="23"/>
      <c r="N1892" s="24"/>
      <c r="O1892" s="23"/>
      <c r="P1892" s="25"/>
      <c r="Q1892" s="25"/>
    </row>
    <row r="1893" spans="1:17">
      <c r="A1893" s="27"/>
      <c r="B1893" s="27"/>
      <c r="C1893" s="27"/>
      <c r="D1893" s="27"/>
      <c r="E1893" s="26"/>
      <c r="F1893" s="24"/>
      <c r="G1893" s="26"/>
      <c r="H1893" s="26"/>
      <c r="I1893" s="24"/>
      <c r="J1893" s="15"/>
      <c r="K1893" s="24"/>
      <c r="L1893" s="24"/>
      <c r="M1893" s="23"/>
      <c r="N1893" s="24"/>
      <c r="O1893" s="23"/>
      <c r="P1893" s="25"/>
      <c r="Q1893" s="25"/>
    </row>
    <row r="1894" spans="1:17">
      <c r="A1894" s="27"/>
      <c r="B1894" s="27"/>
      <c r="C1894" s="27"/>
      <c r="D1894" s="27"/>
      <c r="E1894" s="26"/>
      <c r="F1894" s="24"/>
      <c r="G1894" s="26"/>
      <c r="H1894" s="26"/>
      <c r="I1894" s="24"/>
      <c r="J1894" s="15"/>
      <c r="K1894" s="24"/>
      <c r="L1894" s="24"/>
      <c r="M1894" s="23"/>
      <c r="N1894" s="24"/>
      <c r="O1894" s="23"/>
      <c r="P1894" s="25"/>
      <c r="Q1894" s="25"/>
    </row>
    <row r="1895" spans="1:17">
      <c r="A1895" s="27"/>
      <c r="B1895" s="27"/>
      <c r="C1895" s="27"/>
      <c r="D1895" s="27"/>
      <c r="E1895" s="26"/>
      <c r="F1895" s="24"/>
      <c r="G1895" s="26"/>
      <c r="H1895" s="26"/>
      <c r="I1895" s="24"/>
      <c r="J1895" s="15"/>
      <c r="K1895" s="24"/>
      <c r="L1895" s="24"/>
      <c r="M1895" s="23"/>
      <c r="N1895" s="24"/>
      <c r="O1895" s="23"/>
      <c r="P1895" s="25"/>
      <c r="Q1895" s="25"/>
    </row>
    <row r="1896" spans="1:17">
      <c r="A1896" s="27"/>
      <c r="B1896" s="27"/>
      <c r="C1896" s="27"/>
      <c r="D1896" s="27"/>
      <c r="E1896" s="26"/>
      <c r="F1896" s="24"/>
      <c r="G1896" s="26"/>
      <c r="H1896" s="26"/>
      <c r="I1896" s="24"/>
      <c r="J1896" s="15"/>
      <c r="K1896" s="24"/>
      <c r="L1896" s="24"/>
      <c r="M1896" s="23"/>
      <c r="N1896" s="24"/>
      <c r="O1896" s="23"/>
      <c r="P1896" s="25"/>
      <c r="Q1896" s="25"/>
    </row>
    <row r="1897" spans="1:17">
      <c r="A1897" s="27"/>
      <c r="B1897" s="27"/>
      <c r="C1897" s="27"/>
      <c r="D1897" s="27"/>
      <c r="E1897" s="26"/>
      <c r="F1897" s="24"/>
      <c r="G1897" s="26"/>
      <c r="H1897" s="26"/>
      <c r="I1897" s="24"/>
      <c r="J1897" s="15"/>
      <c r="K1897" s="24"/>
      <c r="L1897" s="24"/>
      <c r="M1897" s="23"/>
      <c r="N1897" s="24"/>
      <c r="O1897" s="23"/>
      <c r="P1897" s="25"/>
      <c r="Q1897" s="25"/>
    </row>
    <row r="1898" spans="1:17">
      <c r="A1898" s="27"/>
      <c r="B1898" s="27"/>
      <c r="C1898" s="27"/>
      <c r="D1898" s="27"/>
      <c r="E1898" s="26"/>
      <c r="F1898" s="24"/>
      <c r="G1898" s="26"/>
      <c r="H1898" s="26"/>
      <c r="I1898" s="24"/>
      <c r="J1898" s="15"/>
      <c r="K1898" s="24"/>
      <c r="L1898" s="24"/>
      <c r="M1898" s="23"/>
      <c r="N1898" s="24"/>
      <c r="O1898" s="23"/>
      <c r="P1898" s="25"/>
      <c r="Q1898" s="25"/>
    </row>
    <row r="1899" spans="1:17">
      <c r="A1899" s="27"/>
      <c r="B1899" s="27"/>
      <c r="C1899" s="27"/>
      <c r="D1899" s="27"/>
      <c r="E1899" s="26"/>
      <c r="F1899" s="24"/>
      <c r="G1899" s="26"/>
      <c r="H1899" s="26"/>
      <c r="I1899" s="24"/>
      <c r="J1899" s="15"/>
      <c r="K1899" s="24"/>
      <c r="L1899" s="24"/>
      <c r="M1899" s="23"/>
      <c r="N1899" s="24"/>
      <c r="O1899" s="23"/>
      <c r="P1899" s="25"/>
      <c r="Q1899" s="25"/>
    </row>
    <row r="1900" spans="1:17">
      <c r="A1900" s="27"/>
      <c r="B1900" s="27"/>
      <c r="C1900" s="27"/>
      <c r="D1900" s="27"/>
      <c r="E1900" s="26"/>
      <c r="F1900" s="24"/>
      <c r="G1900" s="26"/>
      <c r="H1900" s="26"/>
      <c r="I1900" s="24"/>
      <c r="J1900" s="15"/>
      <c r="K1900" s="24"/>
      <c r="L1900" s="24"/>
      <c r="M1900" s="23"/>
      <c r="N1900" s="24"/>
      <c r="O1900" s="23"/>
      <c r="P1900" s="25"/>
      <c r="Q1900" s="25"/>
    </row>
    <row r="1901" spans="1:17">
      <c r="A1901" s="27"/>
      <c r="B1901" s="27"/>
      <c r="C1901" s="27"/>
      <c r="D1901" s="27"/>
      <c r="E1901" s="26"/>
      <c r="F1901" s="24"/>
      <c r="G1901" s="26"/>
      <c r="H1901" s="26"/>
      <c r="I1901" s="24"/>
      <c r="J1901" s="15"/>
      <c r="K1901" s="24"/>
      <c r="L1901" s="24"/>
      <c r="M1901" s="23"/>
      <c r="N1901" s="24"/>
      <c r="O1901" s="23"/>
      <c r="P1901" s="25"/>
      <c r="Q1901" s="25"/>
    </row>
    <row r="1902" spans="1:17">
      <c r="A1902" s="27"/>
      <c r="B1902" s="27"/>
      <c r="C1902" s="27"/>
      <c r="D1902" s="27"/>
      <c r="E1902" s="26"/>
      <c r="F1902" s="24"/>
      <c r="G1902" s="26"/>
      <c r="H1902" s="26"/>
      <c r="I1902" s="24"/>
      <c r="J1902" s="15"/>
      <c r="K1902" s="24"/>
      <c r="L1902" s="24"/>
      <c r="M1902" s="23"/>
      <c r="N1902" s="24"/>
      <c r="O1902" s="23"/>
      <c r="P1902" s="25"/>
      <c r="Q1902" s="25"/>
    </row>
    <row r="1903" spans="1:17">
      <c r="A1903" s="27"/>
      <c r="B1903" s="27"/>
      <c r="C1903" s="27"/>
      <c r="D1903" s="27"/>
      <c r="E1903" s="26"/>
      <c r="F1903" s="24"/>
      <c r="G1903" s="26"/>
      <c r="H1903" s="26"/>
      <c r="I1903" s="24"/>
      <c r="J1903" s="15"/>
      <c r="K1903" s="24"/>
      <c r="L1903" s="24"/>
      <c r="M1903" s="23"/>
      <c r="N1903" s="24"/>
      <c r="O1903" s="23"/>
      <c r="P1903" s="25"/>
      <c r="Q1903" s="25"/>
    </row>
    <row r="1904" spans="1:17">
      <c r="A1904" s="27"/>
      <c r="B1904" s="27"/>
      <c r="C1904" s="27"/>
      <c r="D1904" s="27"/>
      <c r="E1904" s="26"/>
      <c r="F1904" s="24"/>
      <c r="G1904" s="26"/>
      <c r="H1904" s="26"/>
      <c r="I1904" s="24"/>
      <c r="J1904" s="15"/>
      <c r="K1904" s="24"/>
      <c r="L1904" s="24"/>
      <c r="M1904" s="23"/>
      <c r="N1904" s="24"/>
      <c r="O1904" s="23"/>
      <c r="P1904" s="25"/>
      <c r="Q1904" s="25"/>
    </row>
    <row r="1905" spans="1:17">
      <c r="A1905" s="27"/>
      <c r="B1905" s="27"/>
      <c r="C1905" s="27"/>
      <c r="D1905" s="27"/>
      <c r="E1905" s="26"/>
      <c r="F1905" s="24"/>
      <c r="G1905" s="26"/>
      <c r="H1905" s="26"/>
      <c r="I1905" s="24"/>
      <c r="J1905" s="15"/>
      <c r="K1905" s="24"/>
      <c r="L1905" s="24"/>
      <c r="M1905" s="23"/>
      <c r="N1905" s="24"/>
      <c r="O1905" s="23"/>
      <c r="P1905" s="25"/>
      <c r="Q1905" s="25"/>
    </row>
    <row r="1906" spans="1:17">
      <c r="A1906" s="27"/>
      <c r="B1906" s="27"/>
      <c r="C1906" s="27"/>
      <c r="D1906" s="27"/>
      <c r="E1906" s="26"/>
      <c r="F1906" s="24"/>
      <c r="G1906" s="26"/>
      <c r="H1906" s="26"/>
      <c r="I1906" s="24"/>
      <c r="J1906" s="15"/>
      <c r="K1906" s="24"/>
      <c r="L1906" s="24"/>
      <c r="M1906" s="23"/>
      <c r="N1906" s="24"/>
      <c r="O1906" s="23"/>
      <c r="P1906" s="25"/>
      <c r="Q1906" s="25"/>
    </row>
    <row r="1907" spans="1:17">
      <c r="A1907" s="27"/>
      <c r="B1907" s="27"/>
      <c r="C1907" s="27"/>
      <c r="D1907" s="27"/>
      <c r="E1907" s="26"/>
      <c r="F1907" s="24"/>
      <c r="G1907" s="26"/>
      <c r="H1907" s="26"/>
      <c r="I1907" s="24"/>
      <c r="J1907" s="15"/>
      <c r="K1907" s="24"/>
      <c r="L1907" s="24"/>
      <c r="M1907" s="23"/>
      <c r="N1907" s="24"/>
      <c r="O1907" s="23"/>
      <c r="P1907" s="25"/>
      <c r="Q1907" s="25"/>
    </row>
    <row r="1908" spans="1:17">
      <c r="A1908" s="27"/>
      <c r="B1908" s="27"/>
      <c r="C1908" s="27"/>
      <c r="D1908" s="27"/>
      <c r="E1908" s="26"/>
      <c r="F1908" s="24"/>
      <c r="G1908" s="26"/>
      <c r="H1908" s="26"/>
      <c r="I1908" s="24"/>
      <c r="J1908" s="15"/>
      <c r="K1908" s="24"/>
      <c r="L1908" s="24"/>
      <c r="M1908" s="23"/>
      <c r="N1908" s="24"/>
      <c r="O1908" s="23"/>
      <c r="P1908" s="25"/>
      <c r="Q1908" s="25"/>
    </row>
    <row r="1909" spans="1:17">
      <c r="A1909" s="27"/>
      <c r="B1909" s="27"/>
      <c r="C1909" s="27"/>
      <c r="D1909" s="27"/>
      <c r="E1909" s="26"/>
      <c r="F1909" s="24"/>
      <c r="G1909" s="26"/>
      <c r="H1909" s="26"/>
      <c r="I1909" s="24"/>
      <c r="J1909" s="15"/>
      <c r="K1909" s="24"/>
      <c r="L1909" s="24"/>
      <c r="M1909" s="23"/>
      <c r="N1909" s="24"/>
      <c r="O1909" s="23"/>
      <c r="P1909" s="25"/>
      <c r="Q1909" s="25"/>
    </row>
    <row r="1910" spans="1:17">
      <c r="A1910" s="27"/>
      <c r="B1910" s="27"/>
      <c r="C1910" s="27"/>
      <c r="D1910" s="27"/>
      <c r="E1910" s="26"/>
      <c r="F1910" s="24"/>
      <c r="G1910" s="26"/>
      <c r="H1910" s="26"/>
      <c r="I1910" s="24"/>
      <c r="J1910" s="15"/>
      <c r="K1910" s="24"/>
      <c r="L1910" s="24"/>
      <c r="M1910" s="23"/>
      <c r="N1910" s="24"/>
      <c r="O1910" s="23"/>
      <c r="P1910" s="25"/>
      <c r="Q1910" s="25"/>
    </row>
    <row r="1911" spans="1:17">
      <c r="A1911" s="27"/>
      <c r="B1911" s="27"/>
      <c r="C1911" s="27"/>
      <c r="D1911" s="27"/>
      <c r="E1911" s="26"/>
      <c r="F1911" s="24"/>
      <c r="G1911" s="26"/>
      <c r="H1911" s="26"/>
      <c r="I1911" s="24"/>
      <c r="J1911" s="15"/>
      <c r="K1911" s="24"/>
      <c r="L1911" s="24"/>
      <c r="M1911" s="23"/>
      <c r="N1911" s="24"/>
      <c r="O1911" s="23"/>
      <c r="P1911" s="25"/>
      <c r="Q1911" s="25"/>
    </row>
    <row r="1912" spans="1:17">
      <c r="A1912" s="27"/>
      <c r="B1912" s="27"/>
      <c r="C1912" s="27"/>
      <c r="D1912" s="27"/>
      <c r="E1912" s="26"/>
      <c r="F1912" s="24"/>
      <c r="G1912" s="26"/>
      <c r="H1912" s="26"/>
      <c r="I1912" s="24"/>
      <c r="J1912" s="15"/>
      <c r="K1912" s="24"/>
      <c r="L1912" s="24"/>
      <c r="M1912" s="23"/>
      <c r="N1912" s="24"/>
      <c r="O1912" s="23"/>
      <c r="P1912" s="25"/>
      <c r="Q1912" s="25"/>
    </row>
    <row r="1913" spans="1:17">
      <c r="A1913" s="27"/>
      <c r="B1913" s="27"/>
      <c r="C1913" s="27"/>
      <c r="D1913" s="27"/>
      <c r="E1913" s="26"/>
      <c r="F1913" s="24"/>
      <c r="G1913" s="26"/>
      <c r="H1913" s="26"/>
      <c r="I1913" s="24"/>
      <c r="J1913" s="15"/>
      <c r="K1913" s="24"/>
      <c r="L1913" s="24"/>
      <c r="M1913" s="23"/>
      <c r="N1913" s="24"/>
      <c r="O1913" s="23"/>
      <c r="P1913" s="25"/>
      <c r="Q1913" s="25"/>
    </row>
    <row r="1914" spans="1:17">
      <c r="A1914" s="27"/>
      <c r="B1914" s="27"/>
      <c r="C1914" s="27"/>
      <c r="D1914" s="27"/>
      <c r="E1914" s="26"/>
      <c r="F1914" s="24"/>
      <c r="G1914" s="26"/>
      <c r="H1914" s="26"/>
      <c r="I1914" s="24"/>
      <c r="J1914" s="15"/>
      <c r="K1914" s="24"/>
      <c r="L1914" s="24"/>
      <c r="M1914" s="23"/>
      <c r="N1914" s="24"/>
      <c r="O1914" s="23"/>
      <c r="P1914" s="25"/>
      <c r="Q1914" s="25"/>
    </row>
    <row r="1915" spans="1:17">
      <c r="A1915" s="27"/>
      <c r="B1915" s="27"/>
      <c r="C1915" s="27"/>
      <c r="D1915" s="27"/>
      <c r="E1915" s="26"/>
      <c r="F1915" s="24"/>
      <c r="G1915" s="26"/>
      <c r="H1915" s="26"/>
      <c r="I1915" s="24"/>
      <c r="J1915" s="15"/>
      <c r="K1915" s="24"/>
      <c r="L1915" s="24"/>
      <c r="M1915" s="23"/>
      <c r="N1915" s="24"/>
      <c r="O1915" s="23"/>
      <c r="P1915" s="25"/>
      <c r="Q1915" s="25"/>
    </row>
    <row r="1916" spans="1:17">
      <c r="A1916" s="27"/>
      <c r="B1916" s="27"/>
      <c r="C1916" s="27"/>
      <c r="D1916" s="27"/>
      <c r="E1916" s="26"/>
      <c r="F1916" s="24"/>
      <c r="G1916" s="26"/>
      <c r="H1916" s="26"/>
      <c r="I1916" s="24"/>
      <c r="J1916" s="15"/>
      <c r="K1916" s="24"/>
      <c r="L1916" s="24"/>
      <c r="M1916" s="23"/>
      <c r="N1916" s="24"/>
      <c r="O1916" s="23"/>
      <c r="P1916" s="25"/>
      <c r="Q1916" s="25"/>
    </row>
    <row r="1917" spans="1:17">
      <c r="A1917" s="27"/>
      <c r="B1917" s="27"/>
      <c r="C1917" s="27"/>
      <c r="D1917" s="27"/>
      <c r="E1917" s="26"/>
      <c r="F1917" s="24"/>
      <c r="G1917" s="26"/>
      <c r="H1917" s="26"/>
      <c r="I1917" s="24"/>
      <c r="J1917" s="15"/>
      <c r="K1917" s="24"/>
      <c r="L1917" s="24"/>
      <c r="M1917" s="23"/>
      <c r="N1917" s="24"/>
      <c r="O1917" s="23"/>
      <c r="P1917" s="25"/>
      <c r="Q1917" s="25"/>
    </row>
    <row r="1918" spans="1:17">
      <c r="A1918" s="27"/>
      <c r="B1918" s="27"/>
      <c r="C1918" s="27"/>
      <c r="D1918" s="27"/>
      <c r="E1918" s="26"/>
      <c r="F1918" s="24"/>
      <c r="G1918" s="26"/>
      <c r="H1918" s="26"/>
      <c r="I1918" s="24"/>
      <c r="J1918" s="15"/>
      <c r="K1918" s="24"/>
      <c r="L1918" s="24"/>
      <c r="M1918" s="23"/>
      <c r="N1918" s="24"/>
      <c r="O1918" s="23"/>
      <c r="P1918" s="25"/>
      <c r="Q1918" s="25"/>
    </row>
    <row r="1919" spans="1:17">
      <c r="A1919" s="27"/>
      <c r="B1919" s="27"/>
      <c r="C1919" s="27"/>
      <c r="D1919" s="27"/>
      <c r="E1919" s="26"/>
      <c r="F1919" s="24"/>
      <c r="G1919" s="26"/>
      <c r="H1919" s="26"/>
      <c r="I1919" s="24"/>
      <c r="J1919" s="15"/>
      <c r="K1919" s="24"/>
      <c r="L1919" s="24"/>
      <c r="M1919" s="23"/>
      <c r="N1919" s="24"/>
      <c r="O1919" s="23"/>
      <c r="P1919" s="25"/>
      <c r="Q1919" s="25"/>
    </row>
    <row r="1920" spans="1:17">
      <c r="A1920" s="27"/>
      <c r="B1920" s="27"/>
      <c r="C1920" s="27"/>
      <c r="D1920" s="27"/>
      <c r="E1920" s="26"/>
      <c r="F1920" s="24"/>
      <c r="G1920" s="26"/>
      <c r="H1920" s="26"/>
      <c r="I1920" s="24"/>
      <c r="J1920" s="15"/>
      <c r="K1920" s="24"/>
      <c r="L1920" s="24"/>
      <c r="M1920" s="23"/>
      <c r="N1920" s="24"/>
      <c r="O1920" s="23"/>
      <c r="P1920" s="25"/>
      <c r="Q1920" s="25"/>
    </row>
    <row r="1921" spans="1:17">
      <c r="A1921" s="27"/>
      <c r="B1921" s="27"/>
      <c r="C1921" s="27"/>
      <c r="D1921" s="27"/>
      <c r="E1921" s="26"/>
      <c r="F1921" s="24"/>
      <c r="G1921" s="26"/>
      <c r="H1921" s="26"/>
      <c r="I1921" s="24"/>
      <c r="J1921" s="15"/>
      <c r="K1921" s="24"/>
      <c r="L1921" s="24"/>
      <c r="M1921" s="23"/>
      <c r="N1921" s="24"/>
      <c r="O1921" s="23"/>
      <c r="P1921" s="25"/>
      <c r="Q1921" s="25"/>
    </row>
    <row r="1922" spans="1:17">
      <c r="A1922" s="27"/>
      <c r="B1922" s="27"/>
      <c r="C1922" s="27"/>
      <c r="D1922" s="27"/>
      <c r="E1922" s="26"/>
      <c r="F1922" s="24"/>
      <c r="G1922" s="26"/>
      <c r="H1922" s="26"/>
      <c r="I1922" s="24"/>
      <c r="J1922" s="15"/>
      <c r="K1922" s="24"/>
      <c r="L1922" s="24"/>
      <c r="M1922" s="23"/>
      <c r="N1922" s="24"/>
      <c r="O1922" s="23"/>
      <c r="P1922" s="25"/>
      <c r="Q1922" s="25"/>
    </row>
    <row r="1923" spans="1:17">
      <c r="A1923" s="27"/>
      <c r="B1923" s="27"/>
      <c r="C1923" s="27"/>
      <c r="D1923" s="27"/>
      <c r="E1923" s="26"/>
      <c r="F1923" s="24"/>
      <c r="G1923" s="26"/>
      <c r="H1923" s="26"/>
      <c r="I1923" s="24"/>
      <c r="J1923" s="15"/>
      <c r="K1923" s="24"/>
      <c r="L1923" s="24"/>
      <c r="M1923" s="23"/>
      <c r="N1923" s="24"/>
      <c r="O1923" s="23"/>
      <c r="P1923" s="25"/>
      <c r="Q1923" s="25"/>
    </row>
    <row r="1924" spans="1:17">
      <c r="A1924" s="27"/>
      <c r="B1924" s="27"/>
      <c r="C1924" s="27"/>
      <c r="D1924" s="27"/>
      <c r="E1924" s="26"/>
      <c r="F1924" s="24"/>
      <c r="G1924" s="26"/>
      <c r="H1924" s="26"/>
      <c r="I1924" s="24"/>
      <c r="J1924" s="15"/>
      <c r="K1924" s="24"/>
      <c r="L1924" s="24"/>
      <c r="M1924" s="23"/>
      <c r="N1924" s="24"/>
      <c r="O1924" s="23"/>
      <c r="P1924" s="25"/>
      <c r="Q1924" s="25"/>
    </row>
    <row r="1925" spans="1:17">
      <c r="A1925" s="27"/>
      <c r="B1925" s="27"/>
      <c r="C1925" s="27"/>
      <c r="D1925" s="27"/>
      <c r="E1925" s="26"/>
      <c r="F1925" s="24"/>
      <c r="G1925" s="26"/>
      <c r="H1925" s="26"/>
      <c r="I1925" s="24"/>
      <c r="J1925" s="15"/>
      <c r="K1925" s="24"/>
      <c r="L1925" s="24"/>
      <c r="M1925" s="23"/>
      <c r="N1925" s="24"/>
      <c r="O1925" s="23"/>
      <c r="P1925" s="25"/>
      <c r="Q1925" s="25"/>
    </row>
    <row r="1926" spans="1:17">
      <c r="A1926" s="27"/>
      <c r="B1926" s="27"/>
      <c r="C1926" s="27"/>
      <c r="D1926" s="27"/>
      <c r="E1926" s="26"/>
      <c r="F1926" s="24"/>
      <c r="G1926" s="26"/>
      <c r="H1926" s="26"/>
      <c r="I1926" s="24"/>
      <c r="J1926" s="15"/>
      <c r="K1926" s="24"/>
      <c r="L1926" s="24"/>
      <c r="M1926" s="23"/>
      <c r="N1926" s="24"/>
      <c r="O1926" s="23"/>
      <c r="P1926" s="25"/>
      <c r="Q1926" s="25"/>
    </row>
    <row r="1927" spans="1:17">
      <c r="A1927" s="27"/>
      <c r="B1927" s="27"/>
      <c r="C1927" s="27"/>
      <c r="D1927" s="27"/>
      <c r="E1927" s="26"/>
      <c r="F1927" s="24"/>
      <c r="G1927" s="26"/>
      <c r="H1927" s="26"/>
      <c r="I1927" s="24"/>
      <c r="J1927" s="15"/>
      <c r="K1927" s="24"/>
      <c r="L1927" s="24"/>
      <c r="M1927" s="23"/>
      <c r="N1927" s="24"/>
      <c r="O1927" s="23"/>
      <c r="P1927" s="25"/>
      <c r="Q1927" s="25"/>
    </row>
    <row r="1928" spans="1:17">
      <c r="A1928" s="27"/>
      <c r="B1928" s="27"/>
      <c r="C1928" s="27"/>
      <c r="D1928" s="27"/>
      <c r="E1928" s="26"/>
      <c r="F1928" s="24"/>
      <c r="G1928" s="26"/>
      <c r="H1928" s="26"/>
      <c r="I1928" s="24"/>
      <c r="J1928" s="15"/>
      <c r="K1928" s="24"/>
      <c r="L1928" s="24"/>
      <c r="M1928" s="23"/>
      <c r="N1928" s="24"/>
      <c r="O1928" s="23"/>
      <c r="P1928" s="25"/>
      <c r="Q1928" s="25"/>
    </row>
    <row r="1929" spans="1:17">
      <c r="A1929" s="27"/>
      <c r="B1929" s="27"/>
      <c r="C1929" s="27"/>
      <c r="D1929" s="27"/>
      <c r="E1929" s="26"/>
      <c r="F1929" s="24"/>
      <c r="G1929" s="26"/>
      <c r="H1929" s="26"/>
      <c r="I1929" s="24"/>
      <c r="J1929" s="15"/>
      <c r="K1929" s="24"/>
      <c r="L1929" s="24"/>
      <c r="M1929" s="23"/>
      <c r="N1929" s="24"/>
      <c r="O1929" s="23"/>
      <c r="P1929" s="25"/>
      <c r="Q1929" s="25"/>
    </row>
    <row r="1930" spans="1:17">
      <c r="A1930" s="27"/>
      <c r="B1930" s="27"/>
      <c r="C1930" s="27"/>
      <c r="D1930" s="27"/>
      <c r="E1930" s="26"/>
      <c r="F1930" s="24"/>
      <c r="G1930" s="26"/>
      <c r="H1930" s="26"/>
      <c r="I1930" s="24"/>
      <c r="J1930" s="15"/>
      <c r="K1930" s="24"/>
      <c r="L1930" s="24"/>
      <c r="M1930" s="23"/>
      <c r="N1930" s="24"/>
      <c r="O1930" s="23"/>
      <c r="P1930" s="25"/>
      <c r="Q1930" s="25"/>
    </row>
    <row r="1931" spans="1:17">
      <c r="A1931" s="27"/>
      <c r="B1931" s="27"/>
      <c r="C1931" s="27"/>
      <c r="D1931" s="27"/>
      <c r="E1931" s="26"/>
      <c r="F1931" s="24"/>
      <c r="G1931" s="26"/>
      <c r="H1931" s="26"/>
      <c r="I1931" s="24"/>
      <c r="J1931" s="15"/>
      <c r="K1931" s="24"/>
      <c r="L1931" s="24"/>
      <c r="M1931" s="23"/>
      <c r="N1931" s="24"/>
      <c r="O1931" s="23"/>
      <c r="P1931" s="25"/>
      <c r="Q1931" s="25"/>
    </row>
    <row r="1932" spans="1:17">
      <c r="A1932" s="27"/>
      <c r="B1932" s="27"/>
      <c r="C1932" s="27"/>
      <c r="D1932" s="27"/>
      <c r="E1932" s="26"/>
      <c r="F1932" s="24"/>
      <c r="G1932" s="26"/>
      <c r="H1932" s="26"/>
      <c r="I1932" s="24"/>
      <c r="J1932" s="15"/>
      <c r="K1932" s="24"/>
      <c r="L1932" s="24"/>
      <c r="M1932" s="23"/>
      <c r="N1932" s="24"/>
      <c r="O1932" s="23"/>
      <c r="P1932" s="25"/>
      <c r="Q1932" s="25"/>
    </row>
    <row r="1933" spans="1:17">
      <c r="A1933" s="27"/>
      <c r="B1933" s="27"/>
      <c r="C1933" s="27"/>
      <c r="D1933" s="27"/>
      <c r="E1933" s="26"/>
      <c r="F1933" s="24"/>
      <c r="G1933" s="26"/>
      <c r="H1933" s="26"/>
      <c r="I1933" s="24"/>
      <c r="J1933" s="15"/>
      <c r="K1933" s="24"/>
      <c r="L1933" s="24"/>
      <c r="M1933" s="23"/>
      <c r="N1933" s="24"/>
      <c r="O1933" s="23"/>
      <c r="P1933" s="25"/>
      <c r="Q1933" s="25"/>
    </row>
    <row r="1934" spans="1:17">
      <c r="A1934" s="27"/>
      <c r="B1934" s="27"/>
      <c r="C1934" s="27"/>
      <c r="D1934" s="27"/>
      <c r="E1934" s="26"/>
      <c r="F1934" s="24"/>
      <c r="G1934" s="26"/>
      <c r="H1934" s="26"/>
      <c r="I1934" s="24"/>
      <c r="J1934" s="15"/>
      <c r="K1934" s="24"/>
      <c r="L1934" s="24"/>
      <c r="M1934" s="23"/>
      <c r="N1934" s="24"/>
      <c r="O1934" s="23"/>
      <c r="P1934" s="25"/>
      <c r="Q1934" s="25"/>
    </row>
    <row r="1935" spans="1:17">
      <c r="A1935" s="27"/>
      <c r="B1935" s="27"/>
      <c r="C1935" s="27"/>
      <c r="D1935" s="27"/>
      <c r="E1935" s="26"/>
      <c r="F1935" s="24"/>
      <c r="G1935" s="26"/>
      <c r="H1935" s="26"/>
      <c r="I1935" s="24"/>
      <c r="J1935" s="15"/>
      <c r="K1935" s="24"/>
      <c r="L1935" s="24"/>
      <c r="M1935" s="23"/>
      <c r="N1935" s="24"/>
      <c r="O1935" s="23"/>
      <c r="P1935" s="25"/>
      <c r="Q1935" s="25"/>
    </row>
    <row r="1936" spans="1:17">
      <c r="A1936" s="27"/>
      <c r="B1936" s="27"/>
      <c r="C1936" s="27"/>
      <c r="D1936" s="27"/>
      <c r="E1936" s="26"/>
      <c r="F1936" s="24"/>
      <c r="G1936" s="26"/>
      <c r="H1936" s="26"/>
      <c r="I1936" s="24"/>
      <c r="J1936" s="15"/>
      <c r="K1936" s="24"/>
      <c r="L1936" s="24"/>
      <c r="M1936" s="23"/>
      <c r="N1936" s="24"/>
      <c r="O1936" s="23"/>
      <c r="P1936" s="25"/>
      <c r="Q1936" s="25"/>
    </row>
    <row r="1937" spans="1:17">
      <c r="A1937" s="27"/>
      <c r="B1937" s="27"/>
      <c r="C1937" s="27"/>
      <c r="D1937" s="27"/>
      <c r="E1937" s="26"/>
      <c r="F1937" s="24"/>
      <c r="G1937" s="26"/>
      <c r="H1937" s="26"/>
      <c r="I1937" s="24"/>
      <c r="J1937" s="15"/>
      <c r="K1937" s="24"/>
      <c r="L1937" s="24"/>
      <c r="M1937" s="23"/>
      <c r="N1937" s="24"/>
      <c r="O1937" s="23"/>
      <c r="P1937" s="25"/>
      <c r="Q1937" s="25"/>
    </row>
    <row r="1938" spans="1:17">
      <c r="A1938" s="27"/>
      <c r="B1938" s="27"/>
      <c r="C1938" s="27"/>
      <c r="D1938" s="27"/>
      <c r="E1938" s="26"/>
      <c r="F1938" s="24"/>
      <c r="G1938" s="26"/>
      <c r="H1938" s="26"/>
      <c r="I1938" s="24"/>
      <c r="J1938" s="15"/>
      <c r="K1938" s="24"/>
      <c r="L1938" s="24"/>
      <c r="M1938" s="23"/>
      <c r="N1938" s="24"/>
      <c r="O1938" s="23"/>
      <c r="P1938" s="25"/>
      <c r="Q1938" s="25"/>
    </row>
    <row r="1939" spans="1:17">
      <c r="A1939" s="27"/>
      <c r="B1939" s="27"/>
      <c r="C1939" s="27"/>
      <c r="D1939" s="27"/>
      <c r="E1939" s="26"/>
      <c r="F1939" s="24"/>
      <c r="G1939" s="26"/>
      <c r="H1939" s="26"/>
      <c r="I1939" s="24"/>
      <c r="J1939" s="15"/>
      <c r="K1939" s="24"/>
      <c r="L1939" s="24"/>
      <c r="M1939" s="23"/>
      <c r="N1939" s="24"/>
      <c r="O1939" s="23"/>
      <c r="P1939" s="25"/>
      <c r="Q1939" s="25"/>
    </row>
    <row r="1940" spans="1:17">
      <c r="A1940" s="27"/>
      <c r="B1940" s="27"/>
      <c r="C1940" s="27"/>
      <c r="D1940" s="27"/>
      <c r="E1940" s="26"/>
      <c r="F1940" s="24"/>
      <c r="G1940" s="26"/>
      <c r="H1940" s="26"/>
      <c r="I1940" s="24"/>
      <c r="J1940" s="15"/>
      <c r="K1940" s="24"/>
      <c r="L1940" s="24"/>
      <c r="M1940" s="23"/>
      <c r="N1940" s="24"/>
      <c r="O1940" s="23"/>
      <c r="P1940" s="25"/>
      <c r="Q1940" s="25"/>
    </row>
    <row r="1941" spans="1:17">
      <c r="A1941" s="27"/>
      <c r="B1941" s="27"/>
      <c r="C1941" s="27"/>
      <c r="D1941" s="27"/>
      <c r="E1941" s="26"/>
      <c r="F1941" s="24"/>
      <c r="G1941" s="26"/>
      <c r="H1941" s="26"/>
      <c r="I1941" s="24"/>
      <c r="J1941" s="15"/>
      <c r="K1941" s="24"/>
      <c r="L1941" s="24"/>
      <c r="M1941" s="23"/>
      <c r="N1941" s="24"/>
      <c r="O1941" s="23"/>
      <c r="P1941" s="25"/>
      <c r="Q1941" s="25"/>
    </row>
    <row r="1942" spans="1:17">
      <c r="A1942" s="27"/>
      <c r="B1942" s="27"/>
      <c r="C1942" s="27"/>
      <c r="D1942" s="27"/>
      <c r="E1942" s="26"/>
      <c r="F1942" s="24"/>
      <c r="G1942" s="26"/>
      <c r="H1942" s="26"/>
      <c r="I1942" s="24"/>
      <c r="J1942" s="15"/>
      <c r="K1942" s="24"/>
      <c r="L1942" s="24"/>
      <c r="M1942" s="23"/>
      <c r="N1942" s="24"/>
      <c r="O1942" s="23"/>
      <c r="P1942" s="25"/>
      <c r="Q1942" s="25"/>
    </row>
    <row r="1943" spans="1:17">
      <c r="A1943" s="27"/>
      <c r="B1943" s="27"/>
      <c r="C1943" s="27"/>
      <c r="D1943" s="27"/>
      <c r="E1943" s="26"/>
      <c r="F1943" s="24"/>
      <c r="G1943" s="26"/>
      <c r="H1943" s="26"/>
      <c r="I1943" s="24"/>
      <c r="J1943" s="15"/>
      <c r="K1943" s="24"/>
      <c r="L1943" s="24"/>
      <c r="M1943" s="23"/>
      <c r="N1943" s="24"/>
      <c r="O1943" s="23"/>
      <c r="P1943" s="25"/>
      <c r="Q1943" s="25"/>
    </row>
    <row r="1944" spans="1:17">
      <c r="A1944" s="27"/>
      <c r="B1944" s="27"/>
      <c r="C1944" s="27"/>
      <c r="D1944" s="27"/>
      <c r="E1944" s="26"/>
      <c r="F1944" s="24"/>
      <c r="G1944" s="26"/>
      <c r="H1944" s="26"/>
      <c r="I1944" s="24"/>
      <c r="J1944" s="15"/>
      <c r="K1944" s="24"/>
      <c r="L1944" s="24"/>
      <c r="M1944" s="23"/>
      <c r="N1944" s="24"/>
      <c r="O1944" s="23"/>
      <c r="P1944" s="25"/>
      <c r="Q1944" s="25"/>
    </row>
    <row r="1945" spans="1:17">
      <c r="A1945" s="27"/>
      <c r="B1945" s="27"/>
      <c r="C1945" s="27"/>
      <c r="D1945" s="27"/>
      <c r="E1945" s="26"/>
      <c r="F1945" s="24"/>
      <c r="G1945" s="26"/>
      <c r="H1945" s="26"/>
      <c r="I1945" s="24"/>
      <c r="J1945" s="15"/>
      <c r="K1945" s="24"/>
      <c r="L1945" s="24"/>
      <c r="M1945" s="23"/>
      <c r="N1945" s="24"/>
      <c r="O1945" s="23"/>
      <c r="P1945" s="25"/>
      <c r="Q1945" s="25"/>
    </row>
    <row r="1946" spans="1:17">
      <c r="A1946" s="27"/>
      <c r="B1946" s="27"/>
      <c r="C1946" s="27"/>
      <c r="D1946" s="27"/>
      <c r="E1946" s="26"/>
      <c r="F1946" s="24"/>
      <c r="G1946" s="26"/>
      <c r="H1946" s="26"/>
      <c r="I1946" s="24"/>
      <c r="J1946" s="15"/>
      <c r="K1946" s="24"/>
      <c r="L1946" s="24"/>
      <c r="M1946" s="23"/>
      <c r="N1946" s="24"/>
      <c r="O1946" s="23"/>
      <c r="P1946" s="25"/>
      <c r="Q1946" s="25"/>
    </row>
    <row r="1947" spans="1:17">
      <c r="A1947" s="27"/>
      <c r="B1947" s="27"/>
      <c r="C1947" s="27"/>
      <c r="D1947" s="27"/>
      <c r="E1947" s="26"/>
      <c r="F1947" s="24"/>
      <c r="G1947" s="26"/>
      <c r="H1947" s="26"/>
      <c r="I1947" s="24"/>
      <c r="J1947" s="15"/>
      <c r="K1947" s="24"/>
      <c r="L1947" s="24"/>
      <c r="M1947" s="23"/>
      <c r="N1947" s="24"/>
      <c r="O1947" s="23"/>
      <c r="P1947" s="25"/>
      <c r="Q1947" s="25"/>
    </row>
    <row r="1948" spans="1:17">
      <c r="A1948" s="27"/>
      <c r="B1948" s="27"/>
      <c r="C1948" s="27"/>
      <c r="D1948" s="27"/>
      <c r="E1948" s="26"/>
      <c r="F1948" s="24"/>
      <c r="G1948" s="26"/>
      <c r="H1948" s="26"/>
      <c r="I1948" s="24"/>
      <c r="J1948" s="15"/>
      <c r="K1948" s="24"/>
      <c r="L1948" s="24"/>
      <c r="M1948" s="23"/>
      <c r="N1948" s="24"/>
      <c r="O1948" s="23"/>
      <c r="P1948" s="25"/>
      <c r="Q1948" s="25"/>
    </row>
    <row r="1949" spans="1:17">
      <c r="A1949" s="27"/>
      <c r="B1949" s="27"/>
      <c r="C1949" s="27"/>
      <c r="D1949" s="27"/>
      <c r="E1949" s="26"/>
      <c r="F1949" s="24"/>
      <c r="G1949" s="26"/>
      <c r="H1949" s="26"/>
      <c r="I1949" s="24"/>
      <c r="J1949" s="15"/>
      <c r="K1949" s="24"/>
      <c r="L1949" s="24"/>
      <c r="M1949" s="23"/>
      <c r="N1949" s="24"/>
      <c r="O1949" s="23"/>
      <c r="P1949" s="25"/>
      <c r="Q1949" s="25"/>
    </row>
    <row r="1950" spans="1:17">
      <c r="A1950" s="27"/>
      <c r="B1950" s="27"/>
      <c r="C1950" s="27"/>
      <c r="D1950" s="27"/>
      <c r="E1950" s="26"/>
      <c r="F1950" s="24"/>
      <c r="G1950" s="26"/>
      <c r="H1950" s="26"/>
      <c r="I1950" s="24"/>
      <c r="J1950" s="15"/>
      <c r="K1950" s="24"/>
      <c r="L1950" s="24"/>
      <c r="M1950" s="23"/>
      <c r="N1950" s="24"/>
      <c r="O1950" s="23"/>
      <c r="P1950" s="25"/>
      <c r="Q1950" s="25"/>
    </row>
    <row r="1951" spans="1:17">
      <c r="A1951" s="27"/>
      <c r="B1951" s="27"/>
      <c r="C1951" s="27"/>
      <c r="D1951" s="27"/>
      <c r="E1951" s="26"/>
      <c r="F1951" s="24"/>
      <c r="G1951" s="26"/>
      <c r="H1951" s="26"/>
      <c r="I1951" s="24"/>
      <c r="J1951" s="15"/>
      <c r="K1951" s="24"/>
      <c r="L1951" s="24"/>
      <c r="M1951" s="23"/>
      <c r="N1951" s="24"/>
      <c r="O1951" s="23"/>
      <c r="P1951" s="25"/>
      <c r="Q1951" s="25"/>
    </row>
    <row r="1952" spans="1:17">
      <c r="A1952" s="27"/>
      <c r="B1952" s="27"/>
      <c r="C1952" s="27"/>
      <c r="D1952" s="27"/>
      <c r="E1952" s="26"/>
      <c r="F1952" s="24"/>
      <c r="G1952" s="26"/>
      <c r="H1952" s="26"/>
      <c r="I1952" s="24"/>
      <c r="J1952" s="15"/>
      <c r="K1952" s="24"/>
      <c r="L1952" s="24"/>
      <c r="M1952" s="23"/>
      <c r="N1952" s="24"/>
      <c r="O1952" s="23"/>
      <c r="P1952" s="25"/>
      <c r="Q1952" s="25"/>
    </row>
    <row r="1953" spans="1:17">
      <c r="A1953" s="27"/>
      <c r="B1953" s="27"/>
      <c r="C1953" s="27"/>
      <c r="D1953" s="27"/>
      <c r="E1953" s="26"/>
      <c r="F1953" s="24"/>
      <c r="G1953" s="26"/>
      <c r="H1953" s="26"/>
      <c r="I1953" s="24"/>
      <c r="J1953" s="15"/>
      <c r="K1953" s="24"/>
      <c r="L1953" s="24"/>
      <c r="M1953" s="23"/>
      <c r="N1953" s="24"/>
      <c r="O1953" s="23"/>
      <c r="P1953" s="25"/>
      <c r="Q1953" s="25"/>
    </row>
    <row r="1954" spans="1:17">
      <c r="A1954" s="27"/>
      <c r="B1954" s="27"/>
      <c r="C1954" s="27"/>
      <c r="D1954" s="27"/>
      <c r="E1954" s="26"/>
      <c r="F1954" s="24"/>
      <c r="G1954" s="26"/>
      <c r="H1954" s="26"/>
      <c r="I1954" s="24"/>
      <c r="J1954" s="15"/>
      <c r="K1954" s="24"/>
      <c r="L1954" s="24"/>
      <c r="M1954" s="23"/>
      <c r="N1954" s="24"/>
      <c r="O1954" s="23"/>
      <c r="P1954" s="25"/>
      <c r="Q1954" s="25"/>
    </row>
    <row r="1955" spans="1:17">
      <c r="A1955" s="27"/>
      <c r="B1955" s="27"/>
      <c r="C1955" s="27"/>
      <c r="D1955" s="27"/>
      <c r="E1955" s="26"/>
      <c r="F1955" s="24"/>
      <c r="G1955" s="26"/>
      <c r="H1955" s="26"/>
      <c r="I1955" s="24"/>
      <c r="J1955" s="15"/>
      <c r="K1955" s="24"/>
      <c r="L1955" s="24"/>
      <c r="M1955" s="23"/>
      <c r="N1955" s="24"/>
      <c r="O1955" s="23"/>
      <c r="P1955" s="25"/>
      <c r="Q1955" s="25"/>
    </row>
    <row r="1956" spans="1:17">
      <c r="A1956" s="27"/>
      <c r="B1956" s="27"/>
      <c r="C1956" s="27"/>
      <c r="D1956" s="27"/>
      <c r="E1956" s="26"/>
      <c r="F1956" s="24"/>
      <c r="G1956" s="26"/>
      <c r="H1956" s="26"/>
      <c r="I1956" s="24"/>
      <c r="J1956" s="15"/>
      <c r="K1956" s="24"/>
      <c r="L1956" s="24"/>
      <c r="M1956" s="23"/>
      <c r="N1956" s="24"/>
      <c r="O1956" s="23"/>
      <c r="P1956" s="25"/>
      <c r="Q1956" s="25"/>
    </row>
    <row r="1957" spans="1:17">
      <c r="A1957" s="27"/>
      <c r="B1957" s="27"/>
      <c r="C1957" s="27"/>
      <c r="D1957" s="27"/>
      <c r="E1957" s="26"/>
      <c r="F1957" s="24"/>
      <c r="G1957" s="26"/>
      <c r="H1957" s="26"/>
      <c r="I1957" s="24"/>
      <c r="J1957" s="15"/>
      <c r="K1957" s="24"/>
      <c r="L1957" s="24"/>
      <c r="M1957" s="23"/>
      <c r="N1957" s="24"/>
      <c r="O1957" s="23"/>
      <c r="P1957" s="25"/>
      <c r="Q1957" s="25"/>
    </row>
    <row r="1958" spans="1:17">
      <c r="A1958" s="27"/>
      <c r="B1958" s="27"/>
      <c r="C1958" s="27"/>
      <c r="D1958" s="27"/>
      <c r="E1958" s="26"/>
      <c r="F1958" s="24"/>
      <c r="G1958" s="26"/>
      <c r="H1958" s="26"/>
      <c r="I1958" s="24"/>
      <c r="J1958" s="15"/>
      <c r="K1958" s="24"/>
      <c r="L1958" s="24"/>
      <c r="M1958" s="23"/>
      <c r="N1958" s="24"/>
      <c r="O1958" s="23"/>
      <c r="P1958" s="25"/>
      <c r="Q1958" s="25"/>
    </row>
    <row r="1959" spans="1:17">
      <c r="A1959" s="27"/>
      <c r="B1959" s="27"/>
      <c r="C1959" s="27"/>
      <c r="D1959" s="27"/>
      <c r="E1959" s="26"/>
      <c r="F1959" s="24"/>
      <c r="G1959" s="26"/>
      <c r="H1959" s="26"/>
      <c r="I1959" s="24"/>
      <c r="J1959" s="15"/>
      <c r="K1959" s="24"/>
      <c r="L1959" s="24"/>
      <c r="M1959" s="23"/>
      <c r="N1959" s="24"/>
      <c r="O1959" s="23"/>
      <c r="P1959" s="25"/>
      <c r="Q1959" s="25"/>
    </row>
    <row r="1960" spans="1:17">
      <c r="A1960" s="27"/>
      <c r="B1960" s="27"/>
      <c r="C1960" s="27"/>
      <c r="D1960" s="27"/>
      <c r="E1960" s="26"/>
      <c r="F1960" s="24"/>
      <c r="G1960" s="26"/>
      <c r="H1960" s="26"/>
      <c r="I1960" s="24"/>
      <c r="J1960" s="15"/>
      <c r="K1960" s="24"/>
      <c r="L1960" s="24"/>
      <c r="M1960" s="23"/>
      <c r="N1960" s="24"/>
      <c r="O1960" s="23"/>
      <c r="P1960" s="25"/>
      <c r="Q1960" s="25"/>
    </row>
    <row r="1961" spans="1:17">
      <c r="A1961" s="27"/>
      <c r="B1961" s="27"/>
      <c r="C1961" s="27"/>
      <c r="D1961" s="27"/>
      <c r="E1961" s="26"/>
      <c r="F1961" s="24"/>
      <c r="G1961" s="26"/>
      <c r="H1961" s="26"/>
      <c r="I1961" s="24"/>
      <c r="J1961" s="15"/>
      <c r="K1961" s="24"/>
      <c r="L1961" s="24"/>
      <c r="M1961" s="23"/>
      <c r="N1961" s="24"/>
      <c r="O1961" s="23"/>
      <c r="P1961" s="25"/>
      <c r="Q1961" s="25"/>
    </row>
    <row r="1962" spans="1:17">
      <c r="A1962" s="27"/>
      <c r="B1962" s="27"/>
      <c r="C1962" s="27"/>
      <c r="D1962" s="27"/>
      <c r="E1962" s="26"/>
      <c r="F1962" s="24"/>
      <c r="G1962" s="26"/>
      <c r="H1962" s="26"/>
      <c r="I1962" s="24"/>
      <c r="J1962" s="15"/>
      <c r="K1962" s="24"/>
      <c r="L1962" s="24"/>
      <c r="M1962" s="23"/>
      <c r="N1962" s="24"/>
      <c r="O1962" s="23"/>
      <c r="P1962" s="25"/>
      <c r="Q1962" s="25"/>
    </row>
    <row r="1963" spans="1:17">
      <c r="A1963" s="27"/>
      <c r="B1963" s="27"/>
      <c r="C1963" s="27"/>
      <c r="D1963" s="27"/>
      <c r="E1963" s="26"/>
      <c r="F1963" s="24"/>
      <c r="G1963" s="26"/>
      <c r="H1963" s="26"/>
      <c r="I1963" s="24"/>
      <c r="J1963" s="15"/>
      <c r="K1963" s="24"/>
      <c r="L1963" s="24"/>
      <c r="M1963" s="23"/>
      <c r="N1963" s="24"/>
      <c r="O1963" s="23"/>
      <c r="P1963" s="25"/>
      <c r="Q1963" s="25"/>
    </row>
    <row r="1964" spans="1:17">
      <c r="A1964" s="27"/>
      <c r="B1964" s="27"/>
      <c r="C1964" s="27"/>
      <c r="D1964" s="27"/>
      <c r="E1964" s="26"/>
      <c r="F1964" s="24"/>
      <c r="G1964" s="26"/>
      <c r="H1964" s="26"/>
      <c r="I1964" s="24"/>
      <c r="J1964" s="15"/>
      <c r="K1964" s="24"/>
      <c r="L1964" s="24"/>
      <c r="M1964" s="23"/>
      <c r="N1964" s="24"/>
      <c r="O1964" s="23"/>
      <c r="P1964" s="25"/>
      <c r="Q1964" s="25"/>
    </row>
    <row r="1965" spans="1:17">
      <c r="A1965" s="27"/>
      <c r="B1965" s="27"/>
      <c r="C1965" s="27"/>
      <c r="D1965" s="27"/>
      <c r="E1965" s="26"/>
      <c r="F1965" s="24"/>
      <c r="G1965" s="26"/>
      <c r="H1965" s="26"/>
      <c r="I1965" s="24"/>
      <c r="J1965" s="15"/>
      <c r="K1965" s="24"/>
      <c r="L1965" s="24"/>
      <c r="M1965" s="23"/>
      <c r="N1965" s="24"/>
      <c r="O1965" s="23"/>
      <c r="P1965" s="25"/>
      <c r="Q1965" s="25"/>
    </row>
    <row r="1966" spans="1:17">
      <c r="A1966" s="27"/>
      <c r="B1966" s="27"/>
      <c r="C1966" s="27"/>
      <c r="D1966" s="27"/>
      <c r="E1966" s="26"/>
      <c r="F1966" s="24"/>
      <c r="G1966" s="26"/>
      <c r="H1966" s="26"/>
      <c r="I1966" s="24"/>
      <c r="J1966" s="15"/>
      <c r="K1966" s="24"/>
      <c r="L1966" s="24"/>
      <c r="M1966" s="23"/>
      <c r="N1966" s="24"/>
      <c r="O1966" s="23"/>
      <c r="P1966" s="25"/>
      <c r="Q1966" s="25"/>
    </row>
    <row r="1967" spans="1:17">
      <c r="A1967" s="27"/>
      <c r="B1967" s="27"/>
      <c r="C1967" s="27"/>
      <c r="D1967" s="27"/>
      <c r="E1967" s="26"/>
      <c r="F1967" s="24"/>
      <c r="G1967" s="26"/>
      <c r="H1967" s="26"/>
      <c r="I1967" s="24"/>
      <c r="J1967" s="15"/>
      <c r="K1967" s="24"/>
      <c r="L1967" s="24"/>
      <c r="M1967" s="23"/>
      <c r="N1967" s="24"/>
      <c r="O1967" s="23"/>
      <c r="P1967" s="25"/>
      <c r="Q1967" s="25"/>
    </row>
    <row r="1968" spans="1:17">
      <c r="A1968" s="27"/>
      <c r="B1968" s="27"/>
      <c r="C1968" s="27"/>
      <c r="D1968" s="27"/>
      <c r="E1968" s="26"/>
      <c r="F1968" s="24"/>
      <c r="G1968" s="26"/>
      <c r="H1968" s="26"/>
      <c r="I1968" s="24"/>
      <c r="J1968" s="15"/>
      <c r="K1968" s="24"/>
      <c r="L1968" s="24"/>
      <c r="M1968" s="23"/>
      <c r="N1968" s="24"/>
      <c r="O1968" s="23"/>
      <c r="P1968" s="25"/>
      <c r="Q1968" s="25"/>
    </row>
    <row r="1969" spans="1:17">
      <c r="A1969" s="27"/>
      <c r="B1969" s="27"/>
      <c r="C1969" s="27"/>
      <c r="D1969" s="27"/>
      <c r="E1969" s="26"/>
      <c r="F1969" s="24"/>
      <c r="G1969" s="26"/>
      <c r="H1969" s="26"/>
      <c r="I1969" s="24"/>
      <c r="J1969" s="15"/>
      <c r="K1969" s="24"/>
      <c r="L1969" s="24"/>
      <c r="M1969" s="23"/>
      <c r="N1969" s="24"/>
      <c r="O1969" s="23"/>
      <c r="P1969" s="25"/>
      <c r="Q1969" s="25"/>
    </row>
    <row r="1970" spans="1:17">
      <c r="A1970" s="27"/>
      <c r="B1970" s="27"/>
      <c r="C1970" s="27"/>
      <c r="D1970" s="27"/>
      <c r="E1970" s="26"/>
      <c r="F1970" s="24"/>
      <c r="G1970" s="26"/>
      <c r="H1970" s="26"/>
      <c r="I1970" s="24"/>
      <c r="J1970" s="15"/>
      <c r="K1970" s="24"/>
      <c r="L1970" s="24"/>
      <c r="M1970" s="23"/>
      <c r="N1970" s="24"/>
      <c r="O1970" s="23"/>
      <c r="P1970" s="25"/>
      <c r="Q1970" s="25"/>
    </row>
    <row r="1971" spans="1:17">
      <c r="A1971" s="27"/>
      <c r="B1971" s="27"/>
      <c r="C1971" s="27"/>
      <c r="D1971" s="27"/>
      <c r="E1971" s="26"/>
      <c r="F1971" s="24"/>
      <c r="G1971" s="26"/>
      <c r="H1971" s="26"/>
      <c r="I1971" s="24"/>
      <c r="J1971" s="15"/>
      <c r="K1971" s="24"/>
      <c r="L1971" s="24"/>
      <c r="M1971" s="23"/>
      <c r="N1971" s="24"/>
      <c r="O1971" s="23"/>
      <c r="P1971" s="25"/>
      <c r="Q1971" s="25"/>
    </row>
    <row r="1972" spans="1:17">
      <c r="A1972" s="27"/>
      <c r="B1972" s="27"/>
      <c r="C1972" s="27"/>
      <c r="D1972" s="27"/>
      <c r="E1972" s="26"/>
      <c r="F1972" s="24"/>
      <c r="G1972" s="26"/>
      <c r="H1972" s="26"/>
      <c r="I1972" s="24"/>
      <c r="J1972" s="15"/>
      <c r="K1972" s="24"/>
      <c r="L1972" s="24"/>
      <c r="M1972" s="23"/>
      <c r="N1972" s="24"/>
      <c r="O1972" s="23"/>
      <c r="P1972" s="25"/>
      <c r="Q1972" s="25"/>
    </row>
    <row r="1973" spans="1:17">
      <c r="A1973" s="27"/>
      <c r="B1973" s="27"/>
      <c r="C1973" s="27"/>
      <c r="D1973" s="27"/>
      <c r="E1973" s="26"/>
      <c r="F1973" s="24"/>
      <c r="G1973" s="26"/>
      <c r="H1973" s="26"/>
      <c r="I1973" s="24"/>
      <c r="J1973" s="15"/>
      <c r="K1973" s="24"/>
      <c r="L1973" s="24"/>
      <c r="M1973" s="23"/>
      <c r="N1973" s="24"/>
      <c r="O1973" s="23"/>
      <c r="P1973" s="25"/>
      <c r="Q1973" s="25"/>
    </row>
    <row r="1974" spans="1:17">
      <c r="A1974" s="27"/>
      <c r="B1974" s="27"/>
      <c r="C1974" s="27"/>
      <c r="D1974" s="27"/>
      <c r="E1974" s="26"/>
      <c r="F1974" s="24"/>
      <c r="G1974" s="26"/>
      <c r="H1974" s="26"/>
      <c r="I1974" s="24"/>
      <c r="J1974" s="15"/>
      <c r="K1974" s="24"/>
      <c r="L1974" s="24"/>
      <c r="M1974" s="23"/>
      <c r="N1974" s="24"/>
      <c r="O1974" s="23"/>
      <c r="P1974" s="25"/>
      <c r="Q1974" s="25"/>
    </row>
    <row r="1975" spans="1:17">
      <c r="A1975" s="27"/>
      <c r="B1975" s="27"/>
      <c r="C1975" s="27"/>
      <c r="D1975" s="27"/>
      <c r="E1975" s="26"/>
      <c r="F1975" s="24"/>
      <c r="G1975" s="26"/>
      <c r="H1975" s="26"/>
      <c r="I1975" s="24"/>
      <c r="J1975" s="15"/>
      <c r="K1975" s="24"/>
      <c r="L1975" s="24"/>
      <c r="M1975" s="23"/>
      <c r="N1975" s="24"/>
      <c r="O1975" s="23"/>
      <c r="P1975" s="25"/>
      <c r="Q1975" s="25"/>
    </row>
    <row r="1976" spans="1:17">
      <c r="A1976" s="27"/>
      <c r="B1976" s="27"/>
      <c r="C1976" s="27"/>
      <c r="D1976" s="27"/>
      <c r="E1976" s="26"/>
      <c r="F1976" s="24"/>
      <c r="G1976" s="26"/>
      <c r="H1976" s="26"/>
      <c r="I1976" s="24"/>
      <c r="J1976" s="15"/>
      <c r="K1976" s="24"/>
      <c r="L1976" s="24"/>
      <c r="M1976" s="23"/>
      <c r="N1976" s="24"/>
      <c r="O1976" s="23"/>
      <c r="P1976" s="25"/>
      <c r="Q1976" s="25"/>
    </row>
    <row r="1977" spans="1:17">
      <c r="A1977" s="27"/>
      <c r="B1977" s="27"/>
      <c r="C1977" s="27"/>
      <c r="D1977" s="27"/>
      <c r="E1977" s="26"/>
      <c r="F1977" s="24"/>
      <c r="G1977" s="26"/>
      <c r="H1977" s="26"/>
      <c r="I1977" s="24"/>
      <c r="J1977" s="15"/>
      <c r="K1977" s="24"/>
      <c r="L1977" s="24"/>
      <c r="M1977" s="23"/>
      <c r="N1977" s="24"/>
      <c r="O1977" s="23"/>
      <c r="P1977" s="25"/>
      <c r="Q1977" s="25"/>
    </row>
    <row r="1978" spans="1:17">
      <c r="A1978" s="27"/>
      <c r="B1978" s="27"/>
      <c r="C1978" s="27"/>
      <c r="D1978" s="27"/>
      <c r="E1978" s="26"/>
      <c r="F1978" s="24"/>
      <c r="G1978" s="26"/>
      <c r="H1978" s="26"/>
      <c r="I1978" s="24"/>
      <c r="J1978" s="15"/>
      <c r="K1978" s="24"/>
      <c r="L1978" s="24"/>
      <c r="M1978" s="23"/>
      <c r="N1978" s="24"/>
      <c r="O1978" s="23"/>
      <c r="P1978" s="25"/>
      <c r="Q1978" s="25"/>
    </row>
    <row r="1979" spans="1:17">
      <c r="A1979" s="27"/>
      <c r="B1979" s="27"/>
      <c r="C1979" s="27"/>
      <c r="D1979" s="27"/>
      <c r="E1979" s="26"/>
      <c r="F1979" s="24"/>
      <c r="G1979" s="26"/>
      <c r="H1979" s="26"/>
      <c r="I1979" s="24"/>
      <c r="J1979" s="15"/>
      <c r="K1979" s="24"/>
      <c r="L1979" s="24"/>
      <c r="M1979" s="23"/>
      <c r="N1979" s="24"/>
      <c r="O1979" s="23"/>
      <c r="P1979" s="25"/>
      <c r="Q1979" s="25"/>
    </row>
    <row r="1980" spans="1:17">
      <c r="A1980" s="27"/>
      <c r="B1980" s="27"/>
      <c r="C1980" s="27"/>
      <c r="D1980" s="27"/>
      <c r="E1980" s="26"/>
      <c r="F1980" s="24"/>
      <c r="G1980" s="26"/>
      <c r="H1980" s="26"/>
      <c r="I1980" s="24"/>
      <c r="J1980" s="15"/>
      <c r="K1980" s="24"/>
      <c r="L1980" s="24"/>
      <c r="M1980" s="23"/>
      <c r="N1980" s="24"/>
      <c r="O1980" s="23"/>
      <c r="P1980" s="25"/>
      <c r="Q1980" s="25"/>
    </row>
    <row r="1981" spans="1:17">
      <c r="A1981" s="27"/>
      <c r="B1981" s="27"/>
      <c r="C1981" s="27"/>
      <c r="D1981" s="27"/>
      <c r="E1981" s="26"/>
      <c r="F1981" s="24"/>
      <c r="G1981" s="26"/>
      <c r="H1981" s="26"/>
      <c r="I1981" s="24"/>
      <c r="J1981" s="15"/>
      <c r="K1981" s="24"/>
      <c r="L1981" s="24"/>
      <c r="M1981" s="23"/>
      <c r="N1981" s="24"/>
      <c r="O1981" s="23"/>
      <c r="P1981" s="25"/>
      <c r="Q1981" s="25"/>
    </row>
    <row r="1982" spans="1:17">
      <c r="A1982" s="27"/>
      <c r="B1982" s="27"/>
      <c r="C1982" s="27"/>
      <c r="D1982" s="27"/>
      <c r="E1982" s="26"/>
      <c r="F1982" s="24"/>
      <c r="G1982" s="26"/>
      <c r="H1982" s="26"/>
      <c r="I1982" s="24"/>
      <c r="J1982" s="15"/>
      <c r="K1982" s="24"/>
      <c r="L1982" s="24"/>
      <c r="M1982" s="23"/>
      <c r="N1982" s="24"/>
      <c r="O1982" s="23"/>
      <c r="P1982" s="25"/>
      <c r="Q1982" s="25"/>
    </row>
    <row r="1983" spans="1:17">
      <c r="A1983" s="27"/>
      <c r="B1983" s="27"/>
      <c r="C1983" s="27"/>
      <c r="D1983" s="27"/>
      <c r="E1983" s="26"/>
      <c r="F1983" s="24"/>
      <c r="G1983" s="26"/>
      <c r="H1983" s="26"/>
      <c r="I1983" s="24"/>
      <c r="J1983" s="15"/>
      <c r="K1983" s="24"/>
      <c r="L1983" s="24"/>
      <c r="M1983" s="23"/>
      <c r="N1983" s="24"/>
      <c r="O1983" s="23"/>
      <c r="P1983" s="25"/>
      <c r="Q1983" s="25"/>
    </row>
    <row r="1984" spans="1:17">
      <c r="A1984" s="27"/>
      <c r="B1984" s="27"/>
      <c r="C1984" s="27"/>
      <c r="D1984" s="27"/>
      <c r="E1984" s="26"/>
      <c r="F1984" s="24"/>
      <c r="G1984" s="26"/>
      <c r="H1984" s="26"/>
      <c r="I1984" s="24"/>
      <c r="J1984" s="15"/>
      <c r="K1984" s="24"/>
      <c r="L1984" s="24"/>
      <c r="M1984" s="23"/>
      <c r="N1984" s="24"/>
      <c r="O1984" s="23"/>
      <c r="P1984" s="25"/>
      <c r="Q1984" s="25"/>
    </row>
    <row r="1985" spans="1:17">
      <c r="A1985" s="27"/>
      <c r="B1985" s="27"/>
      <c r="C1985" s="27"/>
      <c r="D1985" s="27"/>
      <c r="E1985" s="26"/>
      <c r="F1985" s="24"/>
      <c r="G1985" s="26"/>
      <c r="H1985" s="26"/>
      <c r="I1985" s="24"/>
      <c r="J1985" s="15"/>
      <c r="K1985" s="24"/>
      <c r="L1985" s="24"/>
      <c r="M1985" s="23"/>
      <c r="N1985" s="24"/>
      <c r="O1985" s="23"/>
      <c r="P1985" s="25"/>
      <c r="Q1985" s="25"/>
    </row>
    <row r="1986" spans="1:17">
      <c r="A1986" s="27"/>
      <c r="B1986" s="27"/>
      <c r="C1986" s="27"/>
      <c r="D1986" s="27"/>
      <c r="E1986" s="26"/>
      <c r="F1986" s="24"/>
      <c r="G1986" s="26"/>
      <c r="H1986" s="26"/>
      <c r="I1986" s="24"/>
      <c r="J1986" s="15"/>
      <c r="K1986" s="24"/>
      <c r="L1986" s="24"/>
      <c r="M1986" s="23"/>
      <c r="N1986" s="24"/>
      <c r="O1986" s="23"/>
      <c r="P1986" s="25"/>
      <c r="Q1986" s="25"/>
    </row>
    <row r="1987" spans="1:17">
      <c r="A1987" s="27"/>
      <c r="B1987" s="27"/>
      <c r="C1987" s="27"/>
      <c r="D1987" s="27"/>
      <c r="E1987" s="26"/>
      <c r="F1987" s="24"/>
      <c r="G1987" s="26"/>
      <c r="H1987" s="26"/>
      <c r="I1987" s="24"/>
      <c r="J1987" s="15"/>
      <c r="K1987" s="24"/>
      <c r="L1987" s="24"/>
      <c r="M1987" s="23"/>
      <c r="N1987" s="24"/>
      <c r="O1987" s="23"/>
      <c r="P1987" s="25"/>
      <c r="Q1987" s="25"/>
    </row>
    <row r="1988" spans="1:17">
      <c r="A1988" s="27"/>
      <c r="B1988" s="27"/>
      <c r="C1988" s="27"/>
      <c r="D1988" s="27"/>
      <c r="E1988" s="26"/>
      <c r="F1988" s="24"/>
      <c r="G1988" s="26"/>
      <c r="H1988" s="26"/>
      <c r="I1988" s="24"/>
      <c r="J1988" s="15"/>
      <c r="K1988" s="24"/>
      <c r="L1988" s="24"/>
      <c r="M1988" s="23"/>
      <c r="N1988" s="24"/>
      <c r="O1988" s="23"/>
      <c r="P1988" s="25"/>
      <c r="Q1988" s="25"/>
    </row>
    <row r="1989" spans="1:17">
      <c r="A1989" s="27"/>
      <c r="B1989" s="27"/>
      <c r="C1989" s="27"/>
      <c r="D1989" s="27"/>
      <c r="E1989" s="26"/>
      <c r="F1989" s="24"/>
      <c r="G1989" s="26"/>
      <c r="H1989" s="26"/>
      <c r="I1989" s="24"/>
      <c r="J1989" s="15"/>
      <c r="K1989" s="24"/>
      <c r="L1989" s="24"/>
      <c r="M1989" s="23"/>
      <c r="N1989" s="24"/>
      <c r="O1989" s="23"/>
      <c r="P1989" s="25"/>
      <c r="Q1989" s="25"/>
    </row>
    <row r="1990" spans="1:17">
      <c r="A1990" s="27"/>
      <c r="B1990" s="27"/>
      <c r="C1990" s="27"/>
      <c r="D1990" s="27"/>
      <c r="E1990" s="26"/>
      <c r="F1990" s="24"/>
      <c r="G1990" s="26"/>
      <c r="H1990" s="26"/>
      <c r="I1990" s="24"/>
      <c r="J1990" s="15"/>
      <c r="K1990" s="24"/>
      <c r="L1990" s="24"/>
      <c r="M1990" s="23"/>
      <c r="N1990" s="24"/>
      <c r="O1990" s="23"/>
      <c r="P1990" s="25"/>
      <c r="Q1990" s="25"/>
    </row>
    <row r="1991" spans="1:17">
      <c r="A1991" s="27"/>
      <c r="B1991" s="27"/>
      <c r="C1991" s="27"/>
      <c r="D1991" s="27"/>
      <c r="E1991" s="26"/>
      <c r="F1991" s="24"/>
      <c r="G1991" s="26"/>
      <c r="H1991" s="26"/>
      <c r="I1991" s="24"/>
      <c r="J1991" s="15"/>
      <c r="K1991" s="24"/>
      <c r="L1991" s="24"/>
      <c r="M1991" s="23"/>
      <c r="N1991" s="24"/>
      <c r="O1991" s="23"/>
      <c r="P1991" s="25"/>
      <c r="Q1991" s="25"/>
    </row>
    <row r="1992" spans="1:17">
      <c r="A1992" s="27"/>
      <c r="B1992" s="27"/>
      <c r="C1992" s="27"/>
      <c r="D1992" s="27"/>
      <c r="E1992" s="26"/>
      <c r="F1992" s="24"/>
      <c r="G1992" s="26"/>
      <c r="H1992" s="26"/>
      <c r="I1992" s="24"/>
      <c r="J1992" s="15"/>
      <c r="K1992" s="24"/>
      <c r="L1992" s="24"/>
      <c r="M1992" s="23"/>
      <c r="N1992" s="24"/>
      <c r="O1992" s="23"/>
      <c r="P1992" s="25"/>
      <c r="Q1992" s="25"/>
    </row>
    <row r="1993" spans="1:17">
      <c r="A1993" s="27"/>
      <c r="B1993" s="27"/>
      <c r="C1993" s="27"/>
      <c r="D1993" s="27"/>
      <c r="E1993" s="26"/>
      <c r="F1993" s="24"/>
      <c r="G1993" s="26"/>
      <c r="H1993" s="26"/>
      <c r="I1993" s="24"/>
      <c r="J1993" s="15"/>
      <c r="K1993" s="24"/>
      <c r="L1993" s="24"/>
      <c r="M1993" s="23"/>
      <c r="N1993" s="24"/>
      <c r="O1993" s="23"/>
      <c r="P1993" s="25"/>
      <c r="Q1993" s="25"/>
    </row>
    <row r="1994" spans="1:17">
      <c r="A1994" s="27"/>
      <c r="B1994" s="27"/>
      <c r="C1994" s="27"/>
      <c r="D1994" s="27"/>
      <c r="E1994" s="26"/>
      <c r="F1994" s="24"/>
      <c r="G1994" s="26"/>
      <c r="H1994" s="26"/>
      <c r="I1994" s="24"/>
      <c r="J1994" s="15"/>
      <c r="K1994" s="24"/>
      <c r="L1994" s="24"/>
      <c r="M1994" s="23"/>
      <c r="N1994" s="24"/>
      <c r="O1994" s="23"/>
      <c r="P1994" s="25"/>
      <c r="Q1994" s="25"/>
    </row>
    <row r="1995" spans="1:17">
      <c r="A1995" s="27"/>
      <c r="B1995" s="27"/>
      <c r="C1995" s="27"/>
      <c r="D1995" s="27"/>
      <c r="E1995" s="26"/>
      <c r="F1995" s="24"/>
      <c r="G1995" s="26"/>
      <c r="H1995" s="26"/>
      <c r="I1995" s="24"/>
      <c r="J1995" s="15"/>
      <c r="K1995" s="24"/>
      <c r="L1995" s="24"/>
      <c r="M1995" s="23"/>
      <c r="N1995" s="24"/>
      <c r="O1995" s="23"/>
      <c r="P1995" s="25"/>
      <c r="Q1995" s="25"/>
    </row>
    <row r="1996" spans="1:17">
      <c r="A1996" s="27"/>
      <c r="B1996" s="27"/>
      <c r="C1996" s="27"/>
      <c r="D1996" s="27"/>
      <c r="E1996" s="26"/>
      <c r="F1996" s="24"/>
      <c r="G1996" s="26"/>
      <c r="H1996" s="26"/>
      <c r="I1996" s="24"/>
      <c r="J1996" s="15"/>
      <c r="K1996" s="24"/>
      <c r="L1996" s="24"/>
      <c r="M1996" s="23"/>
      <c r="N1996" s="24"/>
      <c r="O1996" s="23"/>
      <c r="P1996" s="25"/>
      <c r="Q1996" s="25"/>
    </row>
    <row r="1997" spans="1:17">
      <c r="A1997" s="27"/>
      <c r="B1997" s="27"/>
      <c r="C1997" s="27"/>
      <c r="D1997" s="27"/>
      <c r="E1997" s="26"/>
      <c r="F1997" s="24"/>
      <c r="G1997" s="26"/>
      <c r="H1997" s="26"/>
      <c r="I1997" s="24"/>
      <c r="J1997" s="15"/>
      <c r="K1997" s="24"/>
      <c r="L1997" s="24"/>
      <c r="M1997" s="23"/>
      <c r="N1997" s="24"/>
      <c r="O1997" s="23"/>
      <c r="P1997" s="25"/>
      <c r="Q1997" s="25"/>
    </row>
    <row r="1998" spans="1:17">
      <c r="A1998" s="27"/>
      <c r="B1998" s="27"/>
      <c r="C1998" s="27"/>
      <c r="D1998" s="27"/>
      <c r="E1998" s="26"/>
      <c r="F1998" s="24"/>
      <c r="G1998" s="26"/>
      <c r="H1998" s="26"/>
      <c r="I1998" s="24"/>
      <c r="J1998" s="15"/>
      <c r="K1998" s="24"/>
      <c r="L1998" s="24"/>
      <c r="M1998" s="23"/>
      <c r="N1998" s="24"/>
      <c r="O1998" s="23"/>
      <c r="P1998" s="25"/>
      <c r="Q1998" s="25"/>
    </row>
    <row r="1999" spans="1:17">
      <c r="A1999" s="27"/>
      <c r="B1999" s="27"/>
      <c r="C1999" s="27"/>
      <c r="D1999" s="27"/>
      <c r="E1999" s="26"/>
      <c r="F1999" s="24"/>
      <c r="G1999" s="26"/>
      <c r="H1999" s="26"/>
      <c r="I1999" s="24"/>
      <c r="J1999" s="15"/>
      <c r="K1999" s="24"/>
      <c r="L1999" s="24"/>
      <c r="M1999" s="23"/>
      <c r="N1999" s="24"/>
      <c r="O1999" s="23"/>
      <c r="P1999" s="25"/>
      <c r="Q1999" s="25"/>
    </row>
    <row r="2000" spans="1:17">
      <c r="A2000" s="27"/>
      <c r="B2000" s="27"/>
      <c r="C2000" s="27"/>
      <c r="D2000" s="27"/>
      <c r="E2000" s="26"/>
      <c r="F2000" s="24"/>
      <c r="G2000" s="26"/>
      <c r="H2000" s="26"/>
      <c r="I2000" s="24"/>
      <c r="J2000" s="15"/>
      <c r="K2000" s="24"/>
      <c r="L2000" s="24"/>
      <c r="M2000" s="23"/>
      <c r="N2000" s="24"/>
      <c r="O2000" s="23"/>
      <c r="P2000" s="25"/>
      <c r="Q2000" s="25"/>
    </row>
    <row r="2001" spans="1:17">
      <c r="A2001" s="27"/>
      <c r="B2001" s="27"/>
      <c r="C2001" s="27"/>
      <c r="D2001" s="27"/>
      <c r="E2001" s="26"/>
      <c r="F2001" s="24"/>
      <c r="G2001" s="26"/>
      <c r="H2001" s="26"/>
      <c r="I2001" s="24"/>
      <c r="J2001" s="15"/>
      <c r="K2001" s="24"/>
      <c r="L2001" s="24"/>
      <c r="M2001" s="23"/>
      <c r="N2001" s="24"/>
      <c r="O2001" s="23"/>
      <c r="P2001" s="25"/>
      <c r="Q2001" s="25"/>
    </row>
    <row r="2002" spans="1:17">
      <c r="A2002" s="27"/>
      <c r="B2002" s="27"/>
      <c r="C2002" s="27"/>
      <c r="D2002" s="27"/>
      <c r="E2002" s="26"/>
      <c r="F2002" s="24"/>
      <c r="G2002" s="26"/>
      <c r="H2002" s="26"/>
      <c r="I2002" s="24"/>
      <c r="J2002" s="15"/>
      <c r="K2002" s="24"/>
      <c r="L2002" s="24"/>
      <c r="M2002" s="23"/>
      <c r="N2002" s="24"/>
      <c r="O2002" s="23"/>
      <c r="P2002" s="25"/>
      <c r="Q2002" s="25"/>
    </row>
    <row r="2003" spans="1:17">
      <c r="A2003" s="27"/>
      <c r="B2003" s="27"/>
      <c r="C2003" s="27"/>
      <c r="D2003" s="27"/>
      <c r="E2003" s="26"/>
      <c r="F2003" s="24"/>
      <c r="G2003" s="26"/>
      <c r="H2003" s="26"/>
      <c r="I2003" s="24"/>
      <c r="J2003" s="15"/>
      <c r="K2003" s="24"/>
      <c r="L2003" s="24"/>
      <c r="M2003" s="23"/>
      <c r="N2003" s="24"/>
      <c r="O2003" s="23"/>
      <c r="P2003" s="25"/>
      <c r="Q2003" s="25"/>
    </row>
    <row r="2004" spans="1:17">
      <c r="A2004" s="27"/>
      <c r="B2004" s="27"/>
      <c r="C2004" s="27"/>
      <c r="D2004" s="27"/>
      <c r="E2004" s="26"/>
      <c r="F2004" s="24"/>
      <c r="G2004" s="26"/>
      <c r="H2004" s="26"/>
      <c r="I2004" s="24"/>
      <c r="J2004" s="15"/>
      <c r="K2004" s="24"/>
      <c r="L2004" s="24"/>
      <c r="M2004" s="23"/>
      <c r="N2004" s="24"/>
      <c r="O2004" s="23"/>
      <c r="P2004" s="25"/>
      <c r="Q2004" s="25"/>
    </row>
    <row r="2005" spans="1:17">
      <c r="A2005" s="27"/>
      <c r="B2005" s="27"/>
      <c r="C2005" s="27"/>
      <c r="D2005" s="27"/>
      <c r="E2005" s="26"/>
      <c r="F2005" s="24"/>
      <c r="G2005" s="26"/>
      <c r="H2005" s="26"/>
      <c r="I2005" s="24"/>
      <c r="J2005" s="15"/>
      <c r="K2005" s="24"/>
      <c r="L2005" s="24"/>
      <c r="M2005" s="23"/>
      <c r="N2005" s="24"/>
      <c r="O2005" s="23"/>
      <c r="P2005" s="25"/>
      <c r="Q2005" s="25"/>
    </row>
    <row r="2006" spans="1:17">
      <c r="A2006" s="27"/>
      <c r="B2006" s="27"/>
      <c r="C2006" s="27"/>
      <c r="D2006" s="27"/>
      <c r="E2006" s="26"/>
      <c r="F2006" s="24"/>
      <c r="G2006" s="26"/>
      <c r="H2006" s="26"/>
      <c r="I2006" s="24"/>
      <c r="J2006" s="15"/>
      <c r="K2006" s="24"/>
      <c r="L2006" s="24"/>
      <c r="M2006" s="23"/>
      <c r="N2006" s="24"/>
      <c r="O2006" s="23"/>
      <c r="P2006" s="25"/>
      <c r="Q2006" s="25"/>
    </row>
    <row r="2007" spans="1:17">
      <c r="A2007" s="27"/>
      <c r="B2007" s="27"/>
      <c r="C2007" s="27"/>
      <c r="D2007" s="27"/>
      <c r="E2007" s="26"/>
      <c r="F2007" s="24"/>
      <c r="G2007" s="26"/>
      <c r="H2007" s="26"/>
      <c r="I2007" s="24"/>
      <c r="J2007" s="15"/>
      <c r="K2007" s="24"/>
      <c r="L2007" s="24"/>
      <c r="M2007" s="23"/>
      <c r="N2007" s="24"/>
      <c r="O2007" s="23"/>
      <c r="P2007" s="25"/>
      <c r="Q2007" s="25"/>
    </row>
    <row r="2008" spans="1:17">
      <c r="A2008" s="27"/>
      <c r="B2008" s="27"/>
      <c r="C2008" s="27"/>
      <c r="D2008" s="27"/>
      <c r="E2008" s="26"/>
      <c r="F2008" s="24"/>
      <c r="G2008" s="26"/>
      <c r="H2008" s="26"/>
      <c r="I2008" s="24"/>
      <c r="J2008" s="15"/>
      <c r="K2008" s="24"/>
      <c r="L2008" s="24"/>
      <c r="M2008" s="23"/>
      <c r="N2008" s="24"/>
      <c r="O2008" s="23"/>
      <c r="P2008" s="25"/>
      <c r="Q2008" s="25"/>
    </row>
    <row r="2009" spans="1:17">
      <c r="A2009" s="27"/>
      <c r="B2009" s="27"/>
      <c r="C2009" s="27"/>
      <c r="D2009" s="27"/>
      <c r="E2009" s="26"/>
      <c r="F2009" s="24"/>
      <c r="G2009" s="26"/>
      <c r="H2009" s="26"/>
      <c r="I2009" s="24"/>
      <c r="J2009" s="15"/>
      <c r="K2009" s="24"/>
      <c r="L2009" s="24"/>
      <c r="M2009" s="23"/>
      <c r="N2009" s="24"/>
      <c r="O2009" s="23"/>
      <c r="P2009" s="25"/>
      <c r="Q2009" s="25"/>
    </row>
    <row r="2010" spans="1:17">
      <c r="A2010" s="27"/>
      <c r="B2010" s="27"/>
      <c r="C2010" s="27"/>
      <c r="D2010" s="27"/>
      <c r="E2010" s="26"/>
      <c r="F2010" s="24"/>
      <c r="G2010" s="26"/>
      <c r="H2010" s="26"/>
      <c r="I2010" s="24"/>
      <c r="J2010" s="15"/>
      <c r="K2010" s="24"/>
      <c r="L2010" s="24"/>
      <c r="M2010" s="23"/>
      <c r="N2010" s="24"/>
      <c r="O2010" s="23"/>
      <c r="P2010" s="25"/>
      <c r="Q2010" s="25"/>
    </row>
    <row r="2011" spans="1:17">
      <c r="A2011" s="27"/>
      <c r="B2011" s="27"/>
      <c r="C2011" s="27"/>
      <c r="D2011" s="27"/>
      <c r="E2011" s="26"/>
      <c r="F2011" s="24"/>
      <c r="G2011" s="26"/>
      <c r="H2011" s="26"/>
      <c r="I2011" s="24"/>
      <c r="J2011" s="15"/>
      <c r="K2011" s="24"/>
      <c r="L2011" s="24"/>
      <c r="M2011" s="23"/>
      <c r="N2011" s="24"/>
      <c r="O2011" s="23"/>
      <c r="P2011" s="25"/>
      <c r="Q2011" s="25"/>
    </row>
    <row r="2012" spans="1:17">
      <c r="A2012" s="27"/>
      <c r="B2012" s="27"/>
      <c r="C2012" s="27"/>
      <c r="D2012" s="27"/>
      <c r="E2012" s="26"/>
      <c r="F2012" s="24"/>
      <c r="G2012" s="26"/>
      <c r="H2012" s="26"/>
      <c r="I2012" s="24"/>
      <c r="J2012" s="15"/>
      <c r="K2012" s="24"/>
      <c r="L2012" s="24"/>
      <c r="M2012" s="23"/>
      <c r="N2012" s="24"/>
      <c r="O2012" s="23"/>
      <c r="P2012" s="25"/>
      <c r="Q2012" s="25"/>
    </row>
    <row r="2013" spans="1:17">
      <c r="A2013" s="27"/>
      <c r="B2013" s="27"/>
      <c r="C2013" s="27"/>
      <c r="D2013" s="27"/>
      <c r="E2013" s="26"/>
      <c r="F2013" s="24"/>
      <c r="G2013" s="26"/>
      <c r="H2013" s="26"/>
      <c r="I2013" s="24"/>
      <c r="J2013" s="15"/>
      <c r="K2013" s="24"/>
      <c r="L2013" s="24"/>
      <c r="M2013" s="23"/>
      <c r="N2013" s="24"/>
      <c r="O2013" s="23"/>
      <c r="P2013" s="25"/>
      <c r="Q2013" s="25"/>
    </row>
    <row r="2014" spans="1:17">
      <c r="A2014" s="27"/>
      <c r="B2014" s="27"/>
      <c r="C2014" s="27"/>
      <c r="D2014" s="27"/>
      <c r="E2014" s="26"/>
      <c r="F2014" s="24"/>
      <c r="G2014" s="26"/>
      <c r="H2014" s="26"/>
      <c r="I2014" s="24"/>
      <c r="J2014" s="15"/>
      <c r="K2014" s="24"/>
      <c r="L2014" s="24"/>
      <c r="M2014" s="23"/>
      <c r="N2014" s="24"/>
      <c r="O2014" s="23"/>
      <c r="P2014" s="25"/>
      <c r="Q2014" s="25"/>
    </row>
    <row r="2015" spans="1:17">
      <c r="A2015" s="27"/>
      <c r="B2015" s="27"/>
      <c r="C2015" s="27"/>
      <c r="D2015" s="27"/>
      <c r="E2015" s="26"/>
      <c r="F2015" s="24"/>
      <c r="G2015" s="26"/>
      <c r="H2015" s="26"/>
      <c r="I2015" s="24"/>
      <c r="J2015" s="15"/>
      <c r="K2015" s="24"/>
      <c r="L2015" s="24"/>
      <c r="M2015" s="23"/>
      <c r="N2015" s="24"/>
      <c r="O2015" s="23"/>
      <c r="P2015" s="25"/>
      <c r="Q2015" s="25"/>
    </row>
    <row r="2016" spans="1:17">
      <c r="A2016" s="27"/>
      <c r="B2016" s="27"/>
      <c r="C2016" s="27"/>
      <c r="D2016" s="27"/>
      <c r="E2016" s="26"/>
      <c r="F2016" s="24"/>
      <c r="G2016" s="26"/>
      <c r="H2016" s="26"/>
      <c r="I2016" s="24"/>
      <c r="J2016" s="15"/>
      <c r="K2016" s="24"/>
      <c r="L2016" s="24"/>
      <c r="M2016" s="23"/>
      <c r="N2016" s="24"/>
      <c r="O2016" s="23"/>
      <c r="P2016" s="25"/>
      <c r="Q2016" s="25"/>
    </row>
    <row r="2017" spans="1:17">
      <c r="A2017" s="27"/>
      <c r="B2017" s="27"/>
      <c r="C2017" s="27"/>
      <c r="D2017" s="27"/>
      <c r="E2017" s="26"/>
      <c r="F2017" s="24"/>
      <c r="G2017" s="26"/>
      <c r="H2017" s="26"/>
      <c r="I2017" s="24"/>
      <c r="J2017" s="15"/>
      <c r="K2017" s="24"/>
      <c r="L2017" s="24"/>
      <c r="M2017" s="23"/>
      <c r="N2017" s="24"/>
      <c r="O2017" s="23"/>
      <c r="P2017" s="25"/>
      <c r="Q2017" s="25"/>
    </row>
    <row r="2018" spans="1:17">
      <c r="A2018" s="27"/>
      <c r="B2018" s="27"/>
      <c r="C2018" s="27"/>
      <c r="D2018" s="27"/>
      <c r="E2018" s="26"/>
      <c r="F2018" s="24"/>
      <c r="G2018" s="26"/>
      <c r="H2018" s="26"/>
      <c r="I2018" s="24"/>
      <c r="J2018" s="15"/>
      <c r="K2018" s="24"/>
      <c r="L2018" s="24"/>
      <c r="M2018" s="23"/>
      <c r="N2018" s="24"/>
      <c r="O2018" s="23"/>
      <c r="P2018" s="25"/>
      <c r="Q2018" s="25"/>
    </row>
    <row r="2019" spans="1:17">
      <c r="A2019" s="27"/>
      <c r="B2019" s="27"/>
      <c r="C2019" s="27"/>
      <c r="D2019" s="27"/>
      <c r="E2019" s="26"/>
      <c r="F2019" s="24"/>
      <c r="G2019" s="26"/>
      <c r="H2019" s="26"/>
      <c r="I2019" s="24"/>
      <c r="J2019" s="15"/>
      <c r="K2019" s="24"/>
      <c r="L2019" s="24"/>
      <c r="M2019" s="23"/>
      <c r="N2019" s="24"/>
      <c r="O2019" s="23"/>
      <c r="P2019" s="25"/>
      <c r="Q2019" s="25"/>
    </row>
    <row r="2020" spans="1:17">
      <c r="A2020" s="27"/>
      <c r="B2020" s="27"/>
      <c r="C2020" s="27"/>
      <c r="D2020" s="27"/>
      <c r="E2020" s="26"/>
      <c r="F2020" s="24"/>
      <c r="G2020" s="26"/>
      <c r="H2020" s="26"/>
      <c r="I2020" s="24"/>
      <c r="J2020" s="15"/>
      <c r="K2020" s="24"/>
      <c r="L2020" s="24"/>
      <c r="M2020" s="23"/>
      <c r="N2020" s="24"/>
      <c r="O2020" s="23"/>
      <c r="P2020" s="25"/>
      <c r="Q2020" s="25"/>
    </row>
    <row r="2021" spans="1:17">
      <c r="A2021" s="27"/>
      <c r="B2021" s="27"/>
      <c r="C2021" s="27"/>
      <c r="D2021" s="27"/>
      <c r="E2021" s="26"/>
      <c r="F2021" s="24"/>
      <c r="G2021" s="26"/>
      <c r="H2021" s="26"/>
      <c r="I2021" s="24"/>
      <c r="J2021" s="15"/>
      <c r="K2021" s="24"/>
      <c r="L2021" s="24"/>
      <c r="M2021" s="23"/>
      <c r="N2021" s="24"/>
      <c r="O2021" s="23"/>
      <c r="P2021" s="25"/>
      <c r="Q2021" s="25"/>
    </row>
    <row r="2022" spans="1:17">
      <c r="A2022" s="27"/>
      <c r="B2022" s="27"/>
      <c r="C2022" s="27"/>
      <c r="D2022" s="27"/>
      <c r="E2022" s="26"/>
      <c r="F2022" s="24"/>
      <c r="G2022" s="26"/>
      <c r="H2022" s="26"/>
      <c r="I2022" s="24"/>
      <c r="J2022" s="15"/>
      <c r="K2022" s="24"/>
      <c r="L2022" s="24"/>
      <c r="M2022" s="23"/>
      <c r="N2022" s="24"/>
      <c r="O2022" s="23"/>
      <c r="P2022" s="25"/>
      <c r="Q2022" s="25"/>
    </row>
    <row r="2023" spans="1:17">
      <c r="A2023" s="27"/>
      <c r="B2023" s="27"/>
      <c r="C2023" s="27"/>
      <c r="D2023" s="27"/>
      <c r="E2023" s="26"/>
      <c r="F2023" s="24"/>
      <c r="G2023" s="26"/>
      <c r="H2023" s="26"/>
      <c r="I2023" s="24"/>
      <c r="J2023" s="15"/>
      <c r="K2023" s="24"/>
      <c r="L2023" s="24"/>
      <c r="M2023" s="23"/>
      <c r="N2023" s="24"/>
      <c r="O2023" s="23"/>
      <c r="P2023" s="25"/>
      <c r="Q2023" s="25"/>
    </row>
    <row r="2024" spans="1:17">
      <c r="A2024" s="27"/>
      <c r="B2024" s="27"/>
      <c r="C2024" s="27"/>
      <c r="D2024" s="27"/>
      <c r="E2024" s="26"/>
      <c r="F2024" s="24"/>
      <c r="G2024" s="26"/>
      <c r="H2024" s="26"/>
      <c r="I2024" s="24"/>
      <c r="J2024" s="15"/>
      <c r="K2024" s="24"/>
      <c r="L2024" s="24"/>
      <c r="M2024" s="23"/>
      <c r="N2024" s="24"/>
      <c r="O2024" s="23"/>
      <c r="P2024" s="25"/>
      <c r="Q2024" s="25"/>
    </row>
    <row r="2025" spans="1:17">
      <c r="A2025" s="27"/>
      <c r="B2025" s="27"/>
      <c r="C2025" s="27"/>
      <c r="D2025" s="27"/>
      <c r="E2025" s="26"/>
      <c r="F2025" s="24"/>
      <c r="G2025" s="26"/>
      <c r="H2025" s="26"/>
      <c r="I2025" s="24"/>
      <c r="J2025" s="15"/>
      <c r="K2025" s="24"/>
      <c r="L2025" s="24"/>
      <c r="M2025" s="23"/>
      <c r="N2025" s="24"/>
      <c r="O2025" s="23"/>
      <c r="P2025" s="25"/>
      <c r="Q2025" s="25"/>
    </row>
    <row r="2026" spans="1:17">
      <c r="A2026" s="27"/>
      <c r="B2026" s="27"/>
      <c r="C2026" s="27"/>
      <c r="D2026" s="27"/>
      <c r="E2026" s="26"/>
      <c r="F2026" s="24"/>
      <c r="G2026" s="26"/>
      <c r="H2026" s="26"/>
      <c r="I2026" s="24"/>
      <c r="J2026" s="15"/>
      <c r="K2026" s="24"/>
      <c r="L2026" s="24"/>
      <c r="M2026" s="23"/>
      <c r="N2026" s="24"/>
      <c r="O2026" s="23"/>
      <c r="P2026" s="25"/>
      <c r="Q2026" s="25"/>
    </row>
    <row r="2027" spans="1:17">
      <c r="A2027" s="27"/>
      <c r="B2027" s="27"/>
      <c r="C2027" s="27"/>
      <c r="D2027" s="27"/>
      <c r="E2027" s="26"/>
      <c r="F2027" s="24"/>
      <c r="G2027" s="26"/>
      <c r="H2027" s="26"/>
      <c r="I2027" s="24"/>
      <c r="J2027" s="15"/>
      <c r="K2027" s="24"/>
      <c r="L2027" s="24"/>
      <c r="M2027" s="23"/>
      <c r="N2027" s="24"/>
      <c r="O2027" s="23"/>
      <c r="P2027" s="25"/>
      <c r="Q2027" s="25"/>
    </row>
    <row r="2028" spans="1:17">
      <c r="A2028" s="27"/>
      <c r="B2028" s="27"/>
      <c r="C2028" s="27"/>
      <c r="D2028" s="27"/>
      <c r="E2028" s="26"/>
      <c r="F2028" s="24"/>
      <c r="G2028" s="26"/>
      <c r="H2028" s="26"/>
      <c r="I2028" s="24"/>
      <c r="J2028" s="15"/>
      <c r="K2028" s="24"/>
      <c r="L2028" s="24"/>
      <c r="M2028" s="23"/>
      <c r="N2028" s="24"/>
      <c r="O2028" s="23"/>
      <c r="P2028" s="25"/>
      <c r="Q2028" s="25"/>
    </row>
    <row r="2029" spans="1:17">
      <c r="A2029" s="27"/>
      <c r="B2029" s="27"/>
      <c r="C2029" s="27"/>
      <c r="D2029" s="27"/>
      <c r="E2029" s="26"/>
      <c r="F2029" s="24"/>
      <c r="G2029" s="26"/>
      <c r="H2029" s="26"/>
      <c r="I2029" s="24"/>
      <c r="J2029" s="15"/>
      <c r="K2029" s="24"/>
      <c r="L2029" s="24"/>
      <c r="M2029" s="23"/>
      <c r="N2029" s="24"/>
      <c r="O2029" s="23"/>
      <c r="P2029" s="25"/>
      <c r="Q2029" s="25"/>
    </row>
    <row r="2030" spans="1:17">
      <c r="A2030" s="27"/>
      <c r="B2030" s="27"/>
      <c r="C2030" s="27"/>
      <c r="D2030" s="27"/>
      <c r="E2030" s="26"/>
      <c r="F2030" s="24"/>
      <c r="G2030" s="26"/>
      <c r="H2030" s="26"/>
      <c r="I2030" s="24"/>
      <c r="J2030" s="15"/>
      <c r="K2030" s="24"/>
      <c r="L2030" s="24"/>
      <c r="M2030" s="23"/>
      <c r="N2030" s="24"/>
      <c r="O2030" s="23"/>
      <c r="P2030" s="25"/>
      <c r="Q2030" s="25"/>
    </row>
    <row r="2031" spans="1:17">
      <c r="A2031" s="27"/>
      <c r="B2031" s="27"/>
      <c r="C2031" s="27"/>
      <c r="D2031" s="27"/>
      <c r="E2031" s="26"/>
      <c r="F2031" s="24"/>
      <c r="G2031" s="26"/>
      <c r="H2031" s="26"/>
      <c r="I2031" s="24"/>
      <c r="J2031" s="15"/>
      <c r="K2031" s="24"/>
      <c r="L2031" s="24"/>
      <c r="M2031" s="23"/>
      <c r="N2031" s="24"/>
      <c r="O2031" s="23"/>
      <c r="P2031" s="25"/>
      <c r="Q2031" s="25"/>
    </row>
    <row r="2032" spans="1:17">
      <c r="A2032" s="27"/>
      <c r="B2032" s="27"/>
      <c r="C2032" s="27"/>
      <c r="D2032" s="27"/>
      <c r="E2032" s="26"/>
      <c r="F2032" s="24"/>
      <c r="G2032" s="26"/>
      <c r="H2032" s="26"/>
      <c r="I2032" s="24"/>
      <c r="J2032" s="15"/>
      <c r="K2032" s="24"/>
      <c r="L2032" s="24"/>
      <c r="M2032" s="23"/>
      <c r="N2032" s="24"/>
      <c r="O2032" s="23"/>
      <c r="P2032" s="25"/>
      <c r="Q2032" s="25"/>
    </row>
    <row r="2033" spans="1:17">
      <c r="A2033" s="27"/>
      <c r="B2033" s="27"/>
      <c r="C2033" s="27"/>
      <c r="D2033" s="27"/>
      <c r="E2033" s="26"/>
      <c r="F2033" s="24"/>
      <c r="G2033" s="26"/>
      <c r="H2033" s="26"/>
      <c r="I2033" s="24"/>
      <c r="J2033" s="15"/>
      <c r="K2033" s="24"/>
      <c r="L2033" s="24"/>
      <c r="M2033" s="23"/>
      <c r="N2033" s="24"/>
      <c r="O2033" s="23"/>
      <c r="P2033" s="25"/>
      <c r="Q2033" s="25"/>
    </row>
    <row r="2034" spans="1:17">
      <c r="A2034" s="27"/>
      <c r="B2034" s="27"/>
      <c r="C2034" s="27"/>
      <c r="D2034" s="27"/>
      <c r="E2034" s="26"/>
      <c r="F2034" s="24"/>
      <c r="G2034" s="26"/>
      <c r="H2034" s="26"/>
      <c r="I2034" s="24"/>
      <c r="J2034" s="15"/>
      <c r="K2034" s="24"/>
      <c r="L2034" s="24"/>
      <c r="M2034" s="23"/>
      <c r="N2034" s="24"/>
      <c r="O2034" s="23"/>
      <c r="P2034" s="25"/>
      <c r="Q2034" s="25"/>
    </row>
    <row r="2035" spans="1:17">
      <c r="A2035" s="27"/>
      <c r="B2035" s="27"/>
      <c r="C2035" s="27"/>
      <c r="D2035" s="27"/>
      <c r="E2035" s="26"/>
      <c r="F2035" s="24"/>
      <c r="G2035" s="26"/>
      <c r="H2035" s="26"/>
      <c r="I2035" s="24"/>
      <c r="J2035" s="15"/>
      <c r="K2035" s="24"/>
      <c r="L2035" s="24"/>
      <c r="M2035" s="23"/>
      <c r="N2035" s="24"/>
      <c r="O2035" s="23"/>
      <c r="P2035" s="25"/>
      <c r="Q2035" s="25"/>
    </row>
    <row r="2036" spans="1:17">
      <c r="A2036" s="27"/>
      <c r="B2036" s="27"/>
      <c r="C2036" s="27"/>
      <c r="D2036" s="27"/>
      <c r="E2036" s="26"/>
      <c r="F2036" s="24"/>
      <c r="G2036" s="26"/>
      <c r="H2036" s="26"/>
      <c r="I2036" s="24"/>
      <c r="J2036" s="15"/>
      <c r="K2036" s="24"/>
      <c r="L2036" s="24"/>
      <c r="M2036" s="23"/>
      <c r="N2036" s="24"/>
      <c r="O2036" s="23"/>
      <c r="P2036" s="25"/>
      <c r="Q2036" s="25"/>
    </row>
    <row r="2037" spans="1:17">
      <c r="A2037" s="27"/>
      <c r="B2037" s="27"/>
      <c r="C2037" s="27"/>
      <c r="D2037" s="27"/>
      <c r="E2037" s="26"/>
      <c r="F2037" s="24"/>
      <c r="G2037" s="26"/>
      <c r="H2037" s="26"/>
      <c r="I2037" s="24"/>
      <c r="J2037" s="15"/>
      <c r="K2037" s="24"/>
      <c r="L2037" s="24"/>
      <c r="M2037" s="23"/>
      <c r="N2037" s="24"/>
      <c r="O2037" s="23"/>
      <c r="P2037" s="25"/>
      <c r="Q2037" s="25"/>
    </row>
    <row r="2038" spans="1:17">
      <c r="A2038" s="27"/>
      <c r="B2038" s="27"/>
      <c r="C2038" s="27"/>
      <c r="D2038" s="27"/>
      <c r="E2038" s="26"/>
      <c r="F2038" s="24"/>
      <c r="G2038" s="26"/>
      <c r="H2038" s="26"/>
      <c r="I2038" s="24"/>
      <c r="J2038" s="15"/>
      <c r="K2038" s="24"/>
      <c r="L2038" s="24"/>
      <c r="M2038" s="23"/>
      <c r="N2038" s="24"/>
      <c r="O2038" s="23"/>
      <c r="P2038" s="25"/>
      <c r="Q2038" s="25"/>
    </row>
    <row r="2039" spans="1:17">
      <c r="A2039" s="27"/>
      <c r="B2039" s="27"/>
      <c r="C2039" s="27"/>
      <c r="D2039" s="27"/>
      <c r="E2039" s="26"/>
      <c r="F2039" s="24"/>
      <c r="G2039" s="26"/>
      <c r="H2039" s="26"/>
      <c r="I2039" s="24"/>
      <c r="J2039" s="15"/>
      <c r="K2039" s="24"/>
      <c r="L2039" s="24"/>
      <c r="M2039" s="23"/>
      <c r="N2039" s="24"/>
      <c r="O2039" s="23"/>
      <c r="P2039" s="25"/>
      <c r="Q2039" s="25"/>
    </row>
    <row r="2040" spans="1:17">
      <c r="A2040" s="27"/>
      <c r="B2040" s="27"/>
      <c r="C2040" s="27"/>
      <c r="D2040" s="27"/>
      <c r="E2040" s="26"/>
      <c r="F2040" s="24"/>
      <c r="G2040" s="26"/>
      <c r="H2040" s="26"/>
      <c r="I2040" s="24"/>
      <c r="J2040" s="15"/>
      <c r="K2040" s="24"/>
      <c r="L2040" s="24"/>
      <c r="M2040" s="23"/>
      <c r="N2040" s="24"/>
      <c r="O2040" s="23"/>
      <c r="P2040" s="25"/>
      <c r="Q2040" s="25"/>
    </row>
    <row r="2041" spans="1:17">
      <c r="A2041" s="27"/>
      <c r="B2041" s="27"/>
      <c r="C2041" s="27"/>
      <c r="D2041" s="27"/>
      <c r="E2041" s="26"/>
      <c r="F2041" s="24"/>
      <c r="G2041" s="26"/>
      <c r="H2041" s="26"/>
      <c r="I2041" s="24"/>
      <c r="J2041" s="15"/>
      <c r="K2041" s="24"/>
      <c r="L2041" s="24"/>
      <c r="M2041" s="23"/>
      <c r="N2041" s="24"/>
      <c r="O2041" s="23"/>
      <c r="P2041" s="25"/>
      <c r="Q2041" s="25"/>
    </row>
    <row r="2042" spans="1:17">
      <c r="A2042" s="27"/>
      <c r="B2042" s="27"/>
      <c r="C2042" s="27"/>
      <c r="D2042" s="27"/>
      <c r="E2042" s="26"/>
      <c r="F2042" s="24"/>
      <c r="G2042" s="26"/>
      <c r="H2042" s="26"/>
      <c r="I2042" s="24"/>
      <c r="J2042" s="15"/>
      <c r="K2042" s="24"/>
      <c r="L2042" s="24"/>
      <c r="M2042" s="23"/>
      <c r="N2042" s="24"/>
      <c r="O2042" s="23"/>
      <c r="P2042" s="25"/>
      <c r="Q2042" s="25"/>
    </row>
    <row r="2043" spans="1:17">
      <c r="A2043" s="27"/>
      <c r="B2043" s="27"/>
      <c r="C2043" s="27"/>
      <c r="D2043" s="27"/>
      <c r="E2043" s="26"/>
      <c r="F2043" s="24"/>
      <c r="G2043" s="26"/>
      <c r="H2043" s="26"/>
      <c r="I2043" s="24"/>
      <c r="J2043" s="15"/>
      <c r="K2043" s="24"/>
      <c r="L2043" s="24"/>
      <c r="M2043" s="23"/>
      <c r="N2043" s="24"/>
      <c r="O2043" s="23"/>
      <c r="P2043" s="25"/>
      <c r="Q2043" s="25"/>
    </row>
    <row r="2044" spans="1:17">
      <c r="A2044" s="27"/>
      <c r="B2044" s="27"/>
      <c r="C2044" s="27"/>
      <c r="D2044" s="27"/>
      <c r="E2044" s="26"/>
      <c r="F2044" s="24"/>
      <c r="G2044" s="26"/>
      <c r="H2044" s="26"/>
      <c r="I2044" s="24"/>
      <c r="J2044" s="15"/>
      <c r="K2044" s="24"/>
      <c r="L2044" s="24"/>
      <c r="M2044" s="23"/>
      <c r="N2044" s="24"/>
      <c r="O2044" s="23"/>
      <c r="P2044" s="25"/>
      <c r="Q2044" s="25"/>
    </row>
    <row r="2045" spans="1:17">
      <c r="A2045" s="27"/>
      <c r="B2045" s="27"/>
      <c r="C2045" s="27"/>
      <c r="D2045" s="27"/>
      <c r="E2045" s="26"/>
      <c r="F2045" s="24"/>
      <c r="G2045" s="26"/>
      <c r="H2045" s="26"/>
      <c r="I2045" s="24"/>
      <c r="J2045" s="15"/>
      <c r="K2045" s="24"/>
      <c r="L2045" s="24"/>
      <c r="M2045" s="23"/>
      <c r="N2045" s="24"/>
      <c r="O2045" s="23"/>
      <c r="P2045" s="25"/>
      <c r="Q2045" s="25"/>
    </row>
    <row r="2046" spans="1:17">
      <c r="A2046" s="27"/>
      <c r="B2046" s="27"/>
      <c r="C2046" s="27"/>
      <c r="D2046" s="27"/>
      <c r="E2046" s="26"/>
      <c r="F2046" s="24"/>
      <c r="G2046" s="26"/>
      <c r="H2046" s="26"/>
      <c r="I2046" s="24"/>
      <c r="J2046" s="15"/>
      <c r="K2046" s="24"/>
      <c r="L2046" s="24"/>
      <c r="M2046" s="23"/>
      <c r="N2046" s="24"/>
      <c r="O2046" s="23"/>
      <c r="P2046" s="25"/>
      <c r="Q2046" s="25"/>
    </row>
    <row r="2047" spans="1:17">
      <c r="A2047" s="27"/>
      <c r="B2047" s="27"/>
      <c r="C2047" s="27"/>
      <c r="D2047" s="27"/>
      <c r="E2047" s="26"/>
      <c r="F2047" s="24"/>
      <c r="G2047" s="26"/>
      <c r="H2047" s="26"/>
      <c r="I2047" s="24"/>
      <c r="J2047" s="15"/>
      <c r="K2047" s="24"/>
      <c r="L2047" s="24"/>
      <c r="M2047" s="23"/>
      <c r="N2047" s="24"/>
      <c r="O2047" s="23"/>
      <c r="P2047" s="25"/>
      <c r="Q2047" s="25"/>
    </row>
    <row r="2048" spans="1:17">
      <c r="A2048" s="27"/>
      <c r="B2048" s="27"/>
      <c r="C2048" s="27"/>
      <c r="D2048" s="27"/>
      <c r="E2048" s="26"/>
      <c r="F2048" s="24"/>
      <c r="G2048" s="26"/>
      <c r="H2048" s="26"/>
      <c r="I2048" s="24"/>
      <c r="J2048" s="15"/>
      <c r="K2048" s="24"/>
      <c r="L2048" s="24"/>
      <c r="M2048" s="23"/>
      <c r="N2048" s="24"/>
      <c r="O2048" s="23"/>
      <c r="P2048" s="25"/>
      <c r="Q2048" s="25"/>
    </row>
    <row r="2049" spans="1:17">
      <c r="A2049" s="27"/>
      <c r="B2049" s="27"/>
      <c r="C2049" s="27"/>
      <c r="D2049" s="27"/>
      <c r="E2049" s="26"/>
      <c r="F2049" s="24"/>
      <c r="G2049" s="26"/>
      <c r="H2049" s="26"/>
      <c r="I2049" s="24"/>
      <c r="J2049" s="15"/>
      <c r="K2049" s="24"/>
      <c r="L2049" s="24"/>
      <c r="M2049" s="23"/>
      <c r="N2049" s="24"/>
      <c r="O2049" s="23"/>
      <c r="P2049" s="25"/>
      <c r="Q2049" s="25"/>
    </row>
    <row r="2050" spans="1:17">
      <c r="A2050" s="27"/>
      <c r="B2050" s="27"/>
      <c r="C2050" s="27"/>
      <c r="D2050" s="27"/>
      <c r="E2050" s="26"/>
      <c r="F2050" s="24"/>
      <c r="G2050" s="26"/>
      <c r="H2050" s="26"/>
      <c r="I2050" s="24"/>
      <c r="J2050" s="15"/>
      <c r="K2050" s="24"/>
      <c r="L2050" s="24"/>
      <c r="M2050" s="23"/>
      <c r="N2050" s="24"/>
      <c r="O2050" s="23"/>
      <c r="P2050" s="25"/>
      <c r="Q2050" s="25"/>
    </row>
    <row r="2051" spans="1:17">
      <c r="A2051" s="27"/>
      <c r="B2051" s="27"/>
      <c r="C2051" s="27"/>
      <c r="D2051" s="27"/>
      <c r="E2051" s="26"/>
      <c r="F2051" s="24"/>
      <c r="G2051" s="26"/>
      <c r="H2051" s="26"/>
      <c r="I2051" s="24"/>
      <c r="J2051" s="15"/>
      <c r="K2051" s="24"/>
      <c r="L2051" s="24"/>
      <c r="M2051" s="23"/>
      <c r="N2051" s="24"/>
      <c r="O2051" s="23"/>
      <c r="P2051" s="25"/>
      <c r="Q2051" s="25"/>
    </row>
    <row r="2052" spans="1:17">
      <c r="A2052" s="27"/>
      <c r="B2052" s="27"/>
      <c r="C2052" s="27"/>
      <c r="D2052" s="27"/>
      <c r="E2052" s="26"/>
      <c r="F2052" s="24"/>
      <c r="G2052" s="26"/>
      <c r="H2052" s="26"/>
      <c r="I2052" s="24"/>
      <c r="J2052" s="15"/>
      <c r="K2052" s="24"/>
      <c r="L2052" s="24"/>
      <c r="M2052" s="23"/>
      <c r="N2052" s="24"/>
      <c r="O2052" s="23"/>
      <c r="P2052" s="25"/>
      <c r="Q2052" s="25"/>
    </row>
    <row r="2053" spans="1:17">
      <c r="A2053" s="27"/>
      <c r="B2053" s="27"/>
      <c r="C2053" s="27"/>
      <c r="D2053" s="27"/>
      <c r="E2053" s="26"/>
      <c r="F2053" s="24"/>
      <c r="G2053" s="26"/>
      <c r="H2053" s="26"/>
      <c r="I2053" s="24"/>
      <c r="J2053" s="15"/>
      <c r="K2053" s="24"/>
      <c r="L2053" s="24"/>
      <c r="M2053" s="23"/>
      <c r="N2053" s="24"/>
      <c r="O2053" s="23"/>
      <c r="P2053" s="25"/>
      <c r="Q2053" s="25"/>
    </row>
    <row r="2054" spans="1:17">
      <c r="A2054" s="27"/>
      <c r="B2054" s="27"/>
      <c r="C2054" s="27"/>
      <c r="D2054" s="27"/>
      <c r="E2054" s="26"/>
      <c r="F2054" s="24"/>
      <c r="G2054" s="26"/>
      <c r="H2054" s="26"/>
      <c r="I2054" s="24"/>
      <c r="J2054" s="15"/>
      <c r="K2054" s="24"/>
      <c r="L2054" s="24"/>
      <c r="M2054" s="23"/>
      <c r="N2054" s="24"/>
      <c r="O2054" s="23"/>
      <c r="P2054" s="25"/>
      <c r="Q2054" s="25"/>
    </row>
    <row r="2055" spans="1:17">
      <c r="A2055" s="27"/>
      <c r="B2055" s="27"/>
      <c r="C2055" s="27"/>
      <c r="D2055" s="27"/>
      <c r="E2055" s="26"/>
      <c r="F2055" s="24"/>
      <c r="G2055" s="26"/>
      <c r="H2055" s="26"/>
      <c r="I2055" s="24"/>
      <c r="J2055" s="15"/>
      <c r="K2055" s="24"/>
      <c r="L2055" s="24"/>
      <c r="M2055" s="23"/>
      <c r="N2055" s="24"/>
      <c r="O2055" s="23"/>
      <c r="P2055" s="25"/>
      <c r="Q2055" s="25"/>
    </row>
    <row r="2056" spans="1:17">
      <c r="A2056" s="27"/>
      <c r="B2056" s="27"/>
      <c r="C2056" s="27"/>
      <c r="D2056" s="27"/>
      <c r="E2056" s="26"/>
      <c r="F2056" s="24"/>
      <c r="G2056" s="26"/>
      <c r="H2056" s="26"/>
      <c r="I2056" s="24"/>
      <c r="J2056" s="15"/>
      <c r="K2056" s="24"/>
      <c r="L2056" s="24"/>
      <c r="M2056" s="23"/>
      <c r="N2056" s="24"/>
      <c r="O2056" s="23"/>
      <c r="P2056" s="25"/>
      <c r="Q2056" s="25"/>
    </row>
    <row r="2057" spans="1:17">
      <c r="A2057" s="27"/>
      <c r="B2057" s="27"/>
      <c r="C2057" s="27"/>
      <c r="D2057" s="27"/>
      <c r="E2057" s="26"/>
      <c r="F2057" s="24"/>
      <c r="G2057" s="26"/>
      <c r="H2057" s="26"/>
      <c r="I2057" s="24"/>
      <c r="J2057" s="15"/>
      <c r="K2057" s="24"/>
      <c r="L2057" s="24"/>
      <c r="M2057" s="23"/>
      <c r="N2057" s="24"/>
      <c r="O2057" s="23"/>
      <c r="P2057" s="25"/>
      <c r="Q2057" s="25"/>
    </row>
    <row r="2058" spans="1:17">
      <c r="A2058" s="27"/>
      <c r="B2058" s="27"/>
      <c r="C2058" s="27"/>
      <c r="D2058" s="27"/>
      <c r="E2058" s="26"/>
      <c r="F2058" s="24"/>
      <c r="G2058" s="26"/>
      <c r="H2058" s="26"/>
      <c r="I2058" s="24"/>
      <c r="J2058" s="15"/>
      <c r="K2058" s="24"/>
      <c r="L2058" s="24"/>
      <c r="M2058" s="23"/>
      <c r="N2058" s="24"/>
      <c r="O2058" s="23"/>
      <c r="P2058" s="25"/>
      <c r="Q2058" s="25"/>
    </row>
    <row r="2059" spans="1:17">
      <c r="A2059" s="27"/>
      <c r="B2059" s="27"/>
      <c r="C2059" s="27"/>
      <c r="D2059" s="27"/>
      <c r="E2059" s="26"/>
      <c r="F2059" s="24"/>
      <c r="G2059" s="26"/>
      <c r="H2059" s="26"/>
      <c r="I2059" s="24"/>
      <c r="J2059" s="15"/>
      <c r="K2059" s="24"/>
      <c r="L2059" s="24"/>
      <c r="M2059" s="23"/>
      <c r="N2059" s="24"/>
      <c r="O2059" s="23"/>
      <c r="P2059" s="25"/>
      <c r="Q2059" s="25"/>
    </row>
    <row r="2060" spans="1:17">
      <c r="A2060" s="27"/>
      <c r="B2060" s="27"/>
      <c r="C2060" s="27"/>
      <c r="D2060" s="27"/>
      <c r="E2060" s="26"/>
      <c r="F2060" s="24"/>
      <c r="G2060" s="26"/>
      <c r="H2060" s="26"/>
      <c r="I2060" s="24"/>
      <c r="J2060" s="15"/>
      <c r="K2060" s="24"/>
      <c r="L2060" s="24"/>
      <c r="M2060" s="23"/>
      <c r="N2060" s="24"/>
      <c r="O2060" s="23"/>
      <c r="P2060" s="25"/>
      <c r="Q2060" s="25"/>
    </row>
    <row r="2061" spans="1:17">
      <c r="A2061" s="27"/>
      <c r="B2061" s="27"/>
      <c r="C2061" s="27"/>
      <c r="D2061" s="27"/>
      <c r="E2061" s="26"/>
      <c r="F2061" s="24"/>
      <c r="G2061" s="26"/>
      <c r="H2061" s="26"/>
      <c r="I2061" s="24"/>
      <c r="J2061" s="15"/>
      <c r="K2061" s="24"/>
      <c r="L2061" s="24"/>
      <c r="M2061" s="23"/>
      <c r="N2061" s="24"/>
      <c r="O2061" s="23"/>
      <c r="P2061" s="25"/>
      <c r="Q2061" s="25"/>
    </row>
    <row r="2062" spans="1:17">
      <c r="A2062" s="27"/>
      <c r="B2062" s="27"/>
      <c r="C2062" s="27"/>
      <c r="D2062" s="27"/>
      <c r="E2062" s="26"/>
      <c r="F2062" s="24"/>
      <c r="G2062" s="26"/>
      <c r="H2062" s="26"/>
      <c r="I2062" s="24"/>
      <c r="J2062" s="15"/>
      <c r="K2062" s="24"/>
      <c r="L2062" s="24"/>
      <c r="M2062" s="23"/>
      <c r="N2062" s="24"/>
      <c r="O2062" s="23"/>
      <c r="P2062" s="25"/>
      <c r="Q2062" s="25"/>
    </row>
    <row r="2063" spans="1:17">
      <c r="A2063" s="27"/>
      <c r="B2063" s="27"/>
      <c r="C2063" s="27"/>
      <c r="D2063" s="27"/>
      <c r="E2063" s="26"/>
      <c r="F2063" s="24"/>
      <c r="G2063" s="26"/>
      <c r="H2063" s="26"/>
      <c r="I2063" s="24"/>
      <c r="J2063" s="15"/>
      <c r="K2063" s="24"/>
      <c r="L2063" s="24"/>
      <c r="M2063" s="23"/>
      <c r="N2063" s="24"/>
      <c r="O2063" s="23"/>
      <c r="P2063" s="25"/>
      <c r="Q2063" s="25"/>
    </row>
    <row r="2064" spans="1:17">
      <c r="A2064" s="27"/>
      <c r="B2064" s="27"/>
      <c r="C2064" s="27"/>
      <c r="D2064" s="27"/>
      <c r="E2064" s="26"/>
      <c r="F2064" s="24"/>
      <c r="G2064" s="26"/>
      <c r="H2064" s="26"/>
      <c r="I2064" s="24"/>
      <c r="J2064" s="15"/>
      <c r="K2064" s="24"/>
      <c r="L2064" s="24"/>
      <c r="M2064" s="23"/>
      <c r="N2064" s="24"/>
      <c r="O2064" s="23"/>
      <c r="P2064" s="25"/>
      <c r="Q2064" s="25"/>
    </row>
    <row r="2065" spans="1:17">
      <c r="A2065" s="27"/>
      <c r="B2065" s="27"/>
      <c r="C2065" s="27"/>
      <c r="D2065" s="27"/>
      <c r="E2065" s="26"/>
      <c r="F2065" s="24"/>
      <c r="G2065" s="26"/>
      <c r="H2065" s="26"/>
      <c r="I2065" s="24"/>
      <c r="J2065" s="15"/>
      <c r="K2065" s="24"/>
      <c r="L2065" s="24"/>
      <c r="M2065" s="23"/>
      <c r="N2065" s="24"/>
      <c r="O2065" s="23"/>
      <c r="P2065" s="25"/>
      <c r="Q2065" s="25"/>
    </row>
    <row r="2066" spans="1:17">
      <c r="A2066" s="27"/>
      <c r="B2066" s="27"/>
      <c r="C2066" s="27"/>
      <c r="D2066" s="27"/>
      <c r="E2066" s="26"/>
      <c r="F2066" s="24"/>
      <c r="G2066" s="26"/>
      <c r="H2066" s="26"/>
      <c r="I2066" s="24"/>
      <c r="J2066" s="15"/>
      <c r="K2066" s="24"/>
      <c r="L2066" s="24"/>
      <c r="M2066" s="23"/>
      <c r="N2066" s="24"/>
      <c r="O2066" s="23"/>
      <c r="P2066" s="25"/>
      <c r="Q2066" s="25"/>
    </row>
    <row r="2067" spans="1:17">
      <c r="A2067" s="27"/>
      <c r="B2067" s="27"/>
      <c r="C2067" s="27"/>
      <c r="D2067" s="27"/>
      <c r="E2067" s="26"/>
      <c r="F2067" s="24"/>
      <c r="G2067" s="26"/>
      <c r="H2067" s="26"/>
      <c r="I2067" s="24"/>
      <c r="J2067" s="15"/>
      <c r="K2067" s="24"/>
      <c r="L2067" s="24"/>
      <c r="M2067" s="23"/>
      <c r="N2067" s="24"/>
      <c r="O2067" s="23"/>
      <c r="P2067" s="25"/>
      <c r="Q2067" s="25"/>
    </row>
    <row r="2068" spans="1:17">
      <c r="A2068" s="27"/>
      <c r="B2068" s="27"/>
      <c r="C2068" s="27"/>
      <c r="D2068" s="27"/>
      <c r="E2068" s="26"/>
      <c r="F2068" s="24"/>
      <c r="G2068" s="26"/>
      <c r="H2068" s="26"/>
      <c r="I2068" s="24"/>
      <c r="J2068" s="15"/>
      <c r="K2068" s="24"/>
      <c r="L2068" s="24"/>
      <c r="M2068" s="23"/>
      <c r="N2068" s="24"/>
      <c r="O2068" s="23"/>
      <c r="P2068" s="25"/>
      <c r="Q2068" s="25"/>
    </row>
    <row r="2069" spans="1:17">
      <c r="A2069" s="27"/>
      <c r="B2069" s="27"/>
      <c r="C2069" s="27"/>
      <c r="D2069" s="27"/>
      <c r="E2069" s="26"/>
      <c r="F2069" s="24"/>
      <c r="G2069" s="26"/>
      <c r="H2069" s="26"/>
      <c r="I2069" s="24"/>
      <c r="J2069" s="15"/>
      <c r="K2069" s="24"/>
      <c r="L2069" s="24"/>
      <c r="M2069" s="23"/>
      <c r="N2069" s="24"/>
      <c r="O2069" s="23"/>
      <c r="P2069" s="25"/>
      <c r="Q2069" s="25"/>
    </row>
    <row r="2070" spans="1:17">
      <c r="A2070" s="27"/>
      <c r="B2070" s="27"/>
      <c r="C2070" s="27"/>
      <c r="D2070" s="27"/>
      <c r="E2070" s="26"/>
      <c r="F2070" s="24"/>
      <c r="G2070" s="26"/>
      <c r="H2070" s="26"/>
      <c r="I2070" s="24"/>
      <c r="J2070" s="15"/>
      <c r="K2070" s="24"/>
      <c r="L2070" s="24"/>
      <c r="M2070" s="23"/>
      <c r="N2070" s="24"/>
      <c r="O2070" s="23"/>
      <c r="P2070" s="25"/>
      <c r="Q2070" s="25"/>
    </row>
    <row r="2071" spans="1:17">
      <c r="A2071" s="27"/>
      <c r="B2071" s="27"/>
      <c r="C2071" s="27"/>
      <c r="D2071" s="27"/>
      <c r="E2071" s="26"/>
      <c r="F2071" s="24"/>
      <c r="G2071" s="26"/>
      <c r="H2071" s="26"/>
      <c r="I2071" s="24"/>
      <c r="J2071" s="15"/>
      <c r="K2071" s="24"/>
      <c r="L2071" s="24"/>
      <c r="M2071" s="23"/>
      <c r="N2071" s="24"/>
      <c r="O2071" s="23"/>
      <c r="P2071" s="25"/>
      <c r="Q2071" s="25"/>
    </row>
    <row r="2072" spans="1:17">
      <c r="A2072" s="27"/>
      <c r="B2072" s="27"/>
      <c r="C2072" s="27"/>
      <c r="D2072" s="27"/>
      <c r="E2072" s="26"/>
      <c r="F2072" s="24"/>
      <c r="G2072" s="26"/>
      <c r="H2072" s="26"/>
      <c r="I2072" s="24"/>
      <c r="J2072" s="15"/>
      <c r="K2072" s="24"/>
      <c r="L2072" s="24"/>
      <c r="M2072" s="23"/>
      <c r="N2072" s="24"/>
      <c r="O2072" s="23"/>
      <c r="P2072" s="25"/>
      <c r="Q2072" s="25"/>
    </row>
    <row r="2073" spans="1:17">
      <c r="A2073" s="27"/>
      <c r="B2073" s="27"/>
      <c r="C2073" s="27"/>
      <c r="D2073" s="27"/>
      <c r="E2073" s="26"/>
      <c r="F2073" s="24"/>
      <c r="G2073" s="26"/>
      <c r="H2073" s="26"/>
      <c r="I2073" s="24"/>
      <c r="J2073" s="15"/>
      <c r="K2073" s="24"/>
      <c r="L2073" s="24"/>
      <c r="M2073" s="23"/>
      <c r="N2073" s="24"/>
      <c r="O2073" s="23"/>
      <c r="P2073" s="25"/>
      <c r="Q2073" s="25"/>
    </row>
    <row r="2074" spans="1:17">
      <c r="A2074" s="27"/>
      <c r="B2074" s="27"/>
      <c r="C2074" s="27"/>
      <c r="D2074" s="27"/>
      <c r="E2074" s="26"/>
      <c r="F2074" s="24"/>
      <c r="G2074" s="26"/>
      <c r="H2074" s="26"/>
      <c r="I2074" s="24"/>
      <c r="J2074" s="15"/>
      <c r="K2074" s="24"/>
      <c r="L2074" s="24"/>
      <c r="M2074" s="23"/>
      <c r="N2074" s="24"/>
      <c r="O2074" s="23"/>
      <c r="P2074" s="25"/>
      <c r="Q2074" s="25"/>
    </row>
    <row r="2075" spans="1:17">
      <c r="A2075" s="27"/>
      <c r="B2075" s="27"/>
      <c r="C2075" s="27"/>
      <c r="D2075" s="27"/>
      <c r="E2075" s="26"/>
      <c r="F2075" s="24"/>
      <c r="G2075" s="26"/>
      <c r="H2075" s="26"/>
      <c r="I2075" s="24"/>
      <c r="J2075" s="15"/>
      <c r="K2075" s="24"/>
      <c r="L2075" s="24"/>
      <c r="M2075" s="23"/>
      <c r="N2075" s="24"/>
      <c r="O2075" s="23"/>
      <c r="P2075" s="25"/>
      <c r="Q2075" s="25"/>
    </row>
    <row r="2076" spans="1:17">
      <c r="A2076" s="27"/>
      <c r="B2076" s="27"/>
      <c r="C2076" s="27"/>
      <c r="D2076" s="27"/>
      <c r="E2076" s="26"/>
      <c r="F2076" s="24"/>
      <c r="G2076" s="26"/>
      <c r="H2076" s="26"/>
      <c r="I2076" s="24"/>
      <c r="J2076" s="15"/>
      <c r="K2076" s="24"/>
      <c r="L2076" s="24"/>
      <c r="M2076" s="23"/>
      <c r="N2076" s="24"/>
      <c r="O2076" s="23"/>
      <c r="P2076" s="25"/>
      <c r="Q2076" s="25"/>
    </row>
    <row r="2077" spans="1:17">
      <c r="A2077" s="27"/>
      <c r="B2077" s="27"/>
      <c r="C2077" s="27"/>
      <c r="D2077" s="27"/>
      <c r="E2077" s="26"/>
      <c r="F2077" s="24"/>
      <c r="G2077" s="26"/>
      <c r="H2077" s="26"/>
      <c r="I2077" s="24"/>
      <c r="J2077" s="15"/>
      <c r="K2077" s="24"/>
      <c r="L2077" s="24"/>
      <c r="M2077" s="23"/>
      <c r="N2077" s="24"/>
      <c r="O2077" s="23"/>
      <c r="P2077" s="25"/>
      <c r="Q2077" s="25"/>
    </row>
    <row r="2078" spans="1:17">
      <c r="A2078" s="27"/>
      <c r="B2078" s="27"/>
      <c r="C2078" s="27"/>
      <c r="D2078" s="27"/>
      <c r="E2078" s="26"/>
      <c r="F2078" s="24"/>
      <c r="G2078" s="26"/>
      <c r="H2078" s="26"/>
      <c r="I2078" s="24"/>
      <c r="J2078" s="15"/>
      <c r="K2078" s="24"/>
      <c r="L2078" s="24"/>
      <c r="M2078" s="23"/>
      <c r="N2078" s="24"/>
      <c r="O2078" s="23"/>
      <c r="P2078" s="25"/>
      <c r="Q2078" s="25"/>
    </row>
    <row r="2079" spans="1:17">
      <c r="A2079" s="27"/>
      <c r="B2079" s="27"/>
      <c r="C2079" s="27"/>
      <c r="D2079" s="27"/>
      <c r="E2079" s="26"/>
      <c r="F2079" s="24"/>
      <c r="G2079" s="26"/>
      <c r="H2079" s="26"/>
      <c r="I2079" s="24"/>
      <c r="J2079" s="15"/>
      <c r="K2079" s="24"/>
      <c r="L2079" s="24"/>
      <c r="M2079" s="23"/>
      <c r="N2079" s="24"/>
      <c r="O2079" s="23"/>
      <c r="P2079" s="25"/>
      <c r="Q2079" s="25"/>
    </row>
    <row r="2080" spans="1:17">
      <c r="A2080" s="27"/>
      <c r="B2080" s="27"/>
      <c r="C2080" s="27"/>
      <c r="D2080" s="27"/>
      <c r="E2080" s="26"/>
      <c r="F2080" s="24"/>
      <c r="G2080" s="26"/>
      <c r="H2080" s="26"/>
      <c r="I2080" s="24"/>
      <c r="J2080" s="15"/>
      <c r="K2080" s="24"/>
      <c r="L2080" s="24"/>
      <c r="M2080" s="23"/>
      <c r="N2080" s="24"/>
      <c r="O2080" s="23"/>
      <c r="P2080" s="25"/>
      <c r="Q2080" s="25"/>
    </row>
    <row r="2081" spans="1:17">
      <c r="A2081" s="27"/>
      <c r="B2081" s="27"/>
      <c r="C2081" s="27"/>
      <c r="D2081" s="27"/>
      <c r="E2081" s="26"/>
      <c r="F2081" s="24"/>
      <c r="G2081" s="26"/>
      <c r="H2081" s="26"/>
      <c r="I2081" s="24"/>
      <c r="J2081" s="15"/>
      <c r="K2081" s="24"/>
      <c r="L2081" s="24"/>
      <c r="M2081" s="23"/>
      <c r="N2081" s="24"/>
      <c r="O2081" s="23"/>
      <c r="P2081" s="25"/>
      <c r="Q2081" s="25"/>
    </row>
    <row r="2082" spans="1:17">
      <c r="A2082" s="27"/>
      <c r="B2082" s="27"/>
      <c r="C2082" s="27"/>
      <c r="D2082" s="27"/>
      <c r="E2082" s="26"/>
      <c r="F2082" s="24"/>
      <c r="G2082" s="26"/>
      <c r="H2082" s="26"/>
      <c r="I2082" s="24"/>
      <c r="J2082" s="15"/>
      <c r="K2082" s="24"/>
      <c r="L2082" s="24"/>
      <c r="M2082" s="23"/>
      <c r="N2082" s="24"/>
      <c r="O2082" s="23"/>
      <c r="P2082" s="25"/>
      <c r="Q2082" s="25"/>
    </row>
    <row r="2083" spans="1:17">
      <c r="A2083" s="27"/>
      <c r="B2083" s="27"/>
      <c r="C2083" s="27"/>
      <c r="D2083" s="27"/>
      <c r="E2083" s="26"/>
      <c r="F2083" s="24"/>
      <c r="G2083" s="26"/>
      <c r="H2083" s="26"/>
      <c r="I2083" s="24"/>
      <c r="J2083" s="15"/>
      <c r="K2083" s="24"/>
      <c r="L2083" s="24"/>
      <c r="M2083" s="23"/>
      <c r="N2083" s="24"/>
      <c r="O2083" s="23"/>
      <c r="P2083" s="25"/>
      <c r="Q2083" s="25"/>
    </row>
    <row r="2084" spans="1:17">
      <c r="A2084" s="27"/>
      <c r="B2084" s="27"/>
      <c r="C2084" s="27"/>
      <c r="D2084" s="27"/>
      <c r="E2084" s="26"/>
      <c r="F2084" s="24"/>
      <c r="G2084" s="26"/>
      <c r="H2084" s="26"/>
      <c r="I2084" s="24"/>
      <c r="J2084" s="15"/>
      <c r="K2084" s="24"/>
      <c r="L2084" s="24"/>
      <c r="M2084" s="23"/>
      <c r="N2084" s="24"/>
      <c r="O2084" s="23"/>
      <c r="P2084" s="25"/>
      <c r="Q2084" s="25"/>
    </row>
    <row r="2085" spans="1:17">
      <c r="A2085" s="27"/>
      <c r="B2085" s="27"/>
      <c r="C2085" s="27"/>
      <c r="D2085" s="27"/>
      <c r="E2085" s="26"/>
      <c r="F2085" s="24"/>
      <c r="G2085" s="26"/>
      <c r="H2085" s="26"/>
      <c r="I2085" s="24"/>
      <c r="J2085" s="15"/>
      <c r="K2085" s="24"/>
      <c r="L2085" s="24"/>
      <c r="M2085" s="23"/>
      <c r="N2085" s="24"/>
      <c r="O2085" s="23"/>
      <c r="P2085" s="25"/>
      <c r="Q2085" s="25"/>
    </row>
    <row r="2086" spans="1:17">
      <c r="A2086" s="27"/>
      <c r="B2086" s="27"/>
      <c r="C2086" s="27"/>
      <c r="D2086" s="27"/>
      <c r="E2086" s="26"/>
      <c r="F2086" s="24"/>
      <c r="G2086" s="26"/>
      <c r="H2086" s="26"/>
      <c r="I2086" s="24"/>
      <c r="J2086" s="15"/>
      <c r="K2086" s="24"/>
      <c r="L2086" s="24"/>
      <c r="M2086" s="23"/>
      <c r="N2086" s="24"/>
      <c r="O2086" s="23"/>
      <c r="P2086" s="25"/>
      <c r="Q2086" s="25"/>
    </row>
    <row r="2087" spans="1:17">
      <c r="A2087" s="27"/>
      <c r="B2087" s="27"/>
      <c r="C2087" s="27"/>
      <c r="D2087" s="27"/>
      <c r="E2087" s="26"/>
      <c r="F2087" s="24"/>
      <c r="G2087" s="26"/>
      <c r="H2087" s="26"/>
      <c r="I2087" s="24"/>
      <c r="J2087" s="15"/>
      <c r="K2087" s="24"/>
      <c r="L2087" s="24"/>
      <c r="M2087" s="23"/>
      <c r="N2087" s="24"/>
      <c r="O2087" s="23"/>
      <c r="P2087" s="25"/>
      <c r="Q2087" s="25"/>
    </row>
    <row r="2088" spans="1:17">
      <c r="A2088" s="27"/>
      <c r="B2088" s="27"/>
      <c r="C2088" s="27"/>
      <c r="D2088" s="27"/>
      <c r="E2088" s="26"/>
      <c r="F2088" s="24"/>
      <c r="G2088" s="26"/>
      <c r="H2088" s="26"/>
      <c r="I2088" s="24"/>
      <c r="J2088" s="15"/>
      <c r="K2088" s="24"/>
      <c r="L2088" s="24"/>
      <c r="M2088" s="23"/>
      <c r="N2088" s="24"/>
      <c r="O2088" s="23"/>
      <c r="P2088" s="25"/>
      <c r="Q2088" s="25"/>
    </row>
    <row r="2089" spans="1:17">
      <c r="A2089" s="27"/>
      <c r="B2089" s="27"/>
      <c r="C2089" s="27"/>
      <c r="D2089" s="27"/>
      <c r="E2089" s="26"/>
      <c r="F2089" s="24"/>
      <c r="G2089" s="26"/>
      <c r="H2089" s="26"/>
      <c r="I2089" s="24"/>
      <c r="J2089" s="15"/>
      <c r="K2089" s="24"/>
      <c r="L2089" s="24"/>
      <c r="M2089" s="23"/>
      <c r="N2089" s="24"/>
      <c r="O2089" s="23"/>
      <c r="P2089" s="25"/>
      <c r="Q2089" s="25"/>
    </row>
    <row r="2090" spans="1:17">
      <c r="A2090" s="27"/>
      <c r="B2090" s="27"/>
      <c r="C2090" s="27"/>
      <c r="D2090" s="27"/>
      <c r="E2090" s="26"/>
      <c r="F2090" s="24"/>
      <c r="G2090" s="26"/>
      <c r="H2090" s="26"/>
      <c r="I2090" s="24"/>
      <c r="J2090" s="15"/>
      <c r="K2090" s="24"/>
      <c r="L2090" s="24"/>
      <c r="M2090" s="23"/>
      <c r="N2090" s="24"/>
      <c r="O2090" s="23"/>
      <c r="P2090" s="25"/>
      <c r="Q2090" s="25"/>
    </row>
    <row r="2091" spans="1:17">
      <c r="A2091" s="27"/>
      <c r="B2091" s="27"/>
      <c r="C2091" s="27"/>
      <c r="D2091" s="27"/>
      <c r="E2091" s="26"/>
      <c r="F2091" s="24"/>
      <c r="G2091" s="26"/>
      <c r="H2091" s="26"/>
      <c r="I2091" s="24"/>
      <c r="J2091" s="15"/>
      <c r="K2091" s="24"/>
      <c r="L2091" s="24"/>
      <c r="M2091" s="23"/>
      <c r="N2091" s="24"/>
      <c r="O2091" s="23"/>
      <c r="P2091" s="25"/>
      <c r="Q2091" s="25"/>
    </row>
    <row r="2092" spans="1:17">
      <c r="A2092" s="27"/>
      <c r="B2092" s="27"/>
      <c r="C2092" s="27"/>
      <c r="D2092" s="27"/>
      <c r="E2092" s="26"/>
      <c r="F2092" s="24"/>
      <c r="G2092" s="26"/>
      <c r="H2092" s="26"/>
      <c r="I2092" s="24"/>
      <c r="J2092" s="15"/>
      <c r="K2092" s="24"/>
      <c r="L2092" s="24"/>
      <c r="M2092" s="23"/>
      <c r="N2092" s="24"/>
      <c r="O2092" s="23"/>
      <c r="P2092" s="25"/>
      <c r="Q2092" s="25"/>
    </row>
    <row r="2093" spans="1:17">
      <c r="A2093" s="27"/>
      <c r="B2093" s="27"/>
      <c r="C2093" s="27"/>
      <c r="D2093" s="27"/>
      <c r="E2093" s="26"/>
      <c r="F2093" s="24"/>
      <c r="G2093" s="26"/>
      <c r="H2093" s="26"/>
      <c r="I2093" s="24"/>
      <c r="J2093" s="15"/>
      <c r="K2093" s="24"/>
      <c r="L2093" s="24"/>
      <c r="M2093" s="23"/>
      <c r="N2093" s="24"/>
      <c r="O2093" s="23"/>
      <c r="P2093" s="25"/>
      <c r="Q2093" s="25"/>
    </row>
    <row r="2094" spans="1:17">
      <c r="A2094" s="27"/>
      <c r="B2094" s="27"/>
      <c r="C2094" s="27"/>
      <c r="D2094" s="27"/>
      <c r="E2094" s="26"/>
      <c r="F2094" s="24"/>
      <c r="G2094" s="26"/>
      <c r="H2094" s="26"/>
      <c r="I2094" s="24"/>
      <c r="J2094" s="15"/>
      <c r="K2094" s="24"/>
      <c r="L2094" s="24"/>
      <c r="M2094" s="23"/>
      <c r="N2094" s="24"/>
      <c r="O2094" s="23"/>
      <c r="P2094" s="25"/>
      <c r="Q2094" s="25"/>
    </row>
    <row r="2095" spans="1:17">
      <c r="A2095" s="27"/>
      <c r="B2095" s="27"/>
      <c r="C2095" s="27"/>
      <c r="D2095" s="27"/>
      <c r="E2095" s="26"/>
      <c r="F2095" s="24"/>
      <c r="G2095" s="26"/>
      <c r="H2095" s="26"/>
      <c r="I2095" s="24"/>
      <c r="J2095" s="15"/>
      <c r="K2095" s="24"/>
      <c r="L2095" s="24"/>
      <c r="M2095" s="23"/>
      <c r="N2095" s="24"/>
      <c r="O2095" s="23"/>
      <c r="P2095" s="25"/>
      <c r="Q2095" s="25"/>
    </row>
    <row r="2096" spans="1:17">
      <c r="A2096" s="27"/>
      <c r="B2096" s="27"/>
      <c r="C2096" s="27"/>
      <c r="D2096" s="27"/>
      <c r="E2096" s="26"/>
      <c r="F2096" s="24"/>
      <c r="G2096" s="26"/>
      <c r="H2096" s="26"/>
      <c r="I2096" s="24"/>
      <c r="J2096" s="15"/>
      <c r="K2096" s="24"/>
      <c r="L2096" s="24"/>
      <c r="M2096" s="23"/>
      <c r="N2096" s="24"/>
      <c r="O2096" s="23"/>
      <c r="P2096" s="25"/>
      <c r="Q2096" s="25"/>
    </row>
    <row r="2097" spans="1:17">
      <c r="A2097" s="27"/>
      <c r="B2097" s="27"/>
      <c r="C2097" s="27"/>
      <c r="D2097" s="27"/>
      <c r="E2097" s="26"/>
      <c r="F2097" s="24"/>
      <c r="G2097" s="26"/>
      <c r="H2097" s="26"/>
      <c r="I2097" s="24"/>
      <c r="J2097" s="15"/>
      <c r="K2097" s="24"/>
      <c r="L2097" s="24"/>
      <c r="M2097" s="23"/>
      <c r="N2097" s="24"/>
      <c r="O2097" s="23"/>
      <c r="P2097" s="25"/>
      <c r="Q2097" s="25"/>
    </row>
    <row r="2098" spans="1:17">
      <c r="A2098" s="27"/>
      <c r="B2098" s="27"/>
      <c r="C2098" s="27"/>
      <c r="D2098" s="27"/>
      <c r="E2098" s="26"/>
      <c r="F2098" s="24"/>
      <c r="G2098" s="26"/>
      <c r="H2098" s="26"/>
      <c r="I2098" s="24"/>
      <c r="J2098" s="15"/>
      <c r="K2098" s="24"/>
      <c r="L2098" s="24"/>
      <c r="M2098" s="23"/>
      <c r="N2098" s="24"/>
      <c r="O2098" s="23"/>
      <c r="P2098" s="25"/>
      <c r="Q2098" s="25"/>
    </row>
    <row r="2099" spans="1:17">
      <c r="A2099" s="27"/>
      <c r="B2099" s="27"/>
      <c r="C2099" s="27"/>
      <c r="D2099" s="27"/>
      <c r="E2099" s="26"/>
      <c r="F2099" s="24"/>
      <c r="G2099" s="26"/>
      <c r="H2099" s="26"/>
      <c r="I2099" s="24"/>
      <c r="J2099" s="15"/>
      <c r="K2099" s="24"/>
      <c r="L2099" s="24"/>
      <c r="M2099" s="23"/>
      <c r="N2099" s="24"/>
      <c r="O2099" s="23"/>
      <c r="P2099" s="25"/>
      <c r="Q2099" s="25"/>
    </row>
    <row r="2100" spans="1:17">
      <c r="A2100" s="27"/>
      <c r="B2100" s="27"/>
      <c r="C2100" s="27"/>
      <c r="D2100" s="27"/>
      <c r="E2100" s="26"/>
      <c r="F2100" s="24"/>
      <c r="G2100" s="26"/>
      <c r="H2100" s="26"/>
      <c r="I2100" s="24"/>
      <c r="J2100" s="15"/>
      <c r="K2100" s="24"/>
      <c r="L2100" s="24"/>
      <c r="M2100" s="23"/>
      <c r="N2100" s="24"/>
      <c r="O2100" s="23"/>
      <c r="P2100" s="25"/>
      <c r="Q2100" s="25"/>
    </row>
    <row r="2101" spans="1:17">
      <c r="A2101" s="27"/>
      <c r="B2101" s="27"/>
      <c r="C2101" s="27"/>
      <c r="D2101" s="27"/>
      <c r="E2101" s="26"/>
      <c r="F2101" s="24"/>
      <c r="G2101" s="26"/>
      <c r="H2101" s="26"/>
      <c r="I2101" s="24"/>
      <c r="J2101" s="15"/>
      <c r="K2101" s="24"/>
      <c r="L2101" s="24"/>
      <c r="M2101" s="23"/>
      <c r="N2101" s="24"/>
      <c r="O2101" s="23"/>
      <c r="P2101" s="25"/>
      <c r="Q2101" s="25"/>
    </row>
    <row r="2102" spans="1:17">
      <c r="A2102" s="27"/>
      <c r="B2102" s="27"/>
      <c r="C2102" s="27"/>
      <c r="D2102" s="27"/>
      <c r="E2102" s="26"/>
      <c r="F2102" s="24"/>
      <c r="G2102" s="26"/>
      <c r="H2102" s="26"/>
      <c r="I2102" s="24"/>
      <c r="J2102" s="15"/>
      <c r="K2102" s="24"/>
      <c r="L2102" s="24"/>
      <c r="M2102" s="23"/>
      <c r="N2102" s="24"/>
      <c r="O2102" s="23"/>
      <c r="P2102" s="25"/>
      <c r="Q2102" s="25"/>
    </row>
    <row r="2103" spans="1:17">
      <c r="A2103" s="27"/>
      <c r="B2103" s="27"/>
      <c r="C2103" s="27"/>
      <c r="D2103" s="27"/>
      <c r="E2103" s="26"/>
      <c r="F2103" s="24"/>
      <c r="G2103" s="26"/>
      <c r="H2103" s="26"/>
      <c r="I2103" s="24"/>
      <c r="J2103" s="15"/>
      <c r="K2103" s="24"/>
      <c r="L2103" s="24"/>
      <c r="M2103" s="23"/>
      <c r="N2103" s="24"/>
      <c r="O2103" s="23"/>
      <c r="P2103" s="25"/>
      <c r="Q2103" s="25"/>
    </row>
    <row r="2104" spans="1:17">
      <c r="A2104" s="27"/>
      <c r="B2104" s="27"/>
      <c r="C2104" s="27"/>
      <c r="D2104" s="27"/>
      <c r="E2104" s="26"/>
      <c r="F2104" s="24"/>
      <c r="G2104" s="26"/>
      <c r="H2104" s="26"/>
      <c r="I2104" s="24"/>
      <c r="J2104" s="15"/>
      <c r="K2104" s="24"/>
      <c r="L2104" s="24"/>
      <c r="M2104" s="23"/>
      <c r="N2104" s="24"/>
      <c r="O2104" s="23"/>
      <c r="P2104" s="25"/>
      <c r="Q2104" s="25"/>
    </row>
    <row r="2105" spans="1:17">
      <c r="A2105" s="27"/>
      <c r="B2105" s="27"/>
      <c r="C2105" s="27"/>
      <c r="D2105" s="27"/>
      <c r="E2105" s="26"/>
      <c r="F2105" s="24"/>
      <c r="G2105" s="26"/>
      <c r="H2105" s="26"/>
      <c r="I2105" s="24"/>
      <c r="J2105" s="15"/>
      <c r="K2105" s="24"/>
      <c r="L2105" s="24"/>
      <c r="M2105" s="23"/>
      <c r="N2105" s="24"/>
      <c r="O2105" s="23"/>
      <c r="P2105" s="25"/>
      <c r="Q2105" s="25"/>
    </row>
    <row r="2106" spans="1:17">
      <c r="A2106" s="27"/>
      <c r="B2106" s="27"/>
      <c r="C2106" s="27"/>
      <c r="D2106" s="27"/>
      <c r="E2106" s="26"/>
      <c r="F2106" s="24"/>
      <c r="G2106" s="26"/>
      <c r="H2106" s="26"/>
      <c r="I2106" s="24"/>
      <c r="J2106" s="15"/>
      <c r="K2106" s="24"/>
      <c r="L2106" s="24"/>
      <c r="M2106" s="23"/>
      <c r="N2106" s="24"/>
      <c r="O2106" s="23"/>
      <c r="P2106" s="25"/>
      <c r="Q2106" s="25"/>
    </row>
    <row r="2107" spans="1:17">
      <c r="A2107" s="27"/>
      <c r="B2107" s="27"/>
      <c r="C2107" s="27"/>
      <c r="D2107" s="27"/>
      <c r="E2107" s="26"/>
      <c r="F2107" s="24"/>
      <c r="G2107" s="26"/>
      <c r="H2107" s="26"/>
      <c r="I2107" s="24"/>
      <c r="J2107" s="15"/>
      <c r="K2107" s="24"/>
      <c r="L2107" s="24"/>
      <c r="M2107" s="23"/>
      <c r="N2107" s="24"/>
      <c r="O2107" s="23"/>
      <c r="P2107" s="25"/>
      <c r="Q2107" s="25"/>
    </row>
    <row r="2108" spans="1:17">
      <c r="A2108" s="27"/>
      <c r="B2108" s="27"/>
      <c r="C2108" s="27"/>
      <c r="D2108" s="27"/>
      <c r="E2108" s="26"/>
      <c r="F2108" s="24"/>
      <c r="G2108" s="26"/>
      <c r="H2108" s="26"/>
      <c r="I2108" s="24"/>
      <c r="J2108" s="15"/>
      <c r="K2108" s="24"/>
      <c r="L2108" s="24"/>
      <c r="M2108" s="23"/>
      <c r="N2108" s="24"/>
      <c r="O2108" s="23"/>
      <c r="P2108" s="25"/>
      <c r="Q2108" s="25"/>
    </row>
    <row r="2109" spans="1:17">
      <c r="A2109" s="27"/>
      <c r="B2109" s="27"/>
      <c r="C2109" s="27"/>
      <c r="D2109" s="27"/>
      <c r="E2109" s="26"/>
      <c r="F2109" s="24"/>
      <c r="G2109" s="26"/>
      <c r="H2109" s="26"/>
      <c r="I2109" s="24"/>
      <c r="J2109" s="15"/>
      <c r="K2109" s="24"/>
      <c r="L2109" s="24"/>
      <c r="M2109" s="23"/>
      <c r="N2109" s="24"/>
      <c r="O2109" s="23"/>
      <c r="P2109" s="25"/>
      <c r="Q2109" s="25"/>
    </row>
    <row r="2110" spans="1:17">
      <c r="A2110" s="27"/>
      <c r="B2110" s="27"/>
      <c r="C2110" s="27"/>
      <c r="D2110" s="27"/>
      <c r="E2110" s="26"/>
      <c r="F2110" s="24"/>
      <c r="G2110" s="26"/>
      <c r="H2110" s="26"/>
      <c r="I2110" s="24"/>
      <c r="J2110" s="15"/>
      <c r="K2110" s="24"/>
      <c r="L2110" s="24"/>
      <c r="M2110" s="23"/>
      <c r="N2110" s="24"/>
      <c r="O2110" s="23"/>
      <c r="P2110" s="25"/>
      <c r="Q2110" s="25"/>
    </row>
    <row r="2111" spans="1:17">
      <c r="A2111" s="27"/>
      <c r="B2111" s="27"/>
      <c r="C2111" s="27"/>
      <c r="D2111" s="27"/>
      <c r="E2111" s="26"/>
      <c r="F2111" s="24"/>
      <c r="G2111" s="26"/>
      <c r="H2111" s="26"/>
      <c r="I2111" s="24"/>
      <c r="J2111" s="15"/>
      <c r="K2111" s="24"/>
      <c r="L2111" s="24"/>
      <c r="M2111" s="23"/>
      <c r="N2111" s="24"/>
      <c r="O2111" s="23"/>
      <c r="P2111" s="25"/>
      <c r="Q2111" s="25"/>
    </row>
    <row r="2112" spans="1:17">
      <c r="A2112" s="27"/>
      <c r="B2112" s="27"/>
      <c r="C2112" s="27"/>
      <c r="D2112" s="27"/>
      <c r="E2112" s="26"/>
      <c r="F2112" s="24"/>
      <c r="G2112" s="26"/>
      <c r="H2112" s="26"/>
      <c r="I2112" s="24"/>
      <c r="J2112" s="15"/>
      <c r="K2112" s="24"/>
      <c r="L2112" s="24"/>
      <c r="M2112" s="23"/>
      <c r="N2112" s="24"/>
      <c r="O2112" s="23"/>
      <c r="P2112" s="25"/>
      <c r="Q2112" s="25"/>
    </row>
    <row r="2113" spans="1:17">
      <c r="A2113" s="27"/>
      <c r="B2113" s="27"/>
      <c r="C2113" s="27"/>
      <c r="D2113" s="27"/>
      <c r="E2113" s="26"/>
      <c r="F2113" s="24"/>
      <c r="G2113" s="26"/>
      <c r="H2113" s="26"/>
      <c r="I2113" s="24"/>
      <c r="J2113" s="15"/>
      <c r="K2113" s="24"/>
      <c r="L2113" s="24"/>
      <c r="M2113" s="23"/>
      <c r="N2113" s="24"/>
      <c r="O2113" s="23"/>
      <c r="P2113" s="25"/>
      <c r="Q2113" s="25"/>
    </row>
    <row r="2114" spans="1:17">
      <c r="A2114" s="27"/>
      <c r="B2114" s="27"/>
      <c r="C2114" s="27"/>
      <c r="D2114" s="27"/>
      <c r="E2114" s="26"/>
      <c r="F2114" s="24"/>
      <c r="G2114" s="26"/>
      <c r="H2114" s="26"/>
      <c r="I2114" s="24"/>
      <c r="J2114" s="15"/>
      <c r="K2114" s="24"/>
      <c r="L2114" s="24"/>
      <c r="M2114" s="23"/>
      <c r="N2114" s="24"/>
      <c r="O2114" s="23"/>
      <c r="P2114" s="25"/>
      <c r="Q2114" s="25"/>
    </row>
    <row r="2115" spans="1:17">
      <c r="A2115" s="27"/>
      <c r="B2115" s="27"/>
      <c r="C2115" s="27"/>
      <c r="D2115" s="27"/>
      <c r="E2115" s="26"/>
      <c r="F2115" s="24"/>
      <c r="G2115" s="26"/>
      <c r="H2115" s="26"/>
      <c r="I2115" s="24"/>
      <c r="J2115" s="15"/>
      <c r="K2115" s="24"/>
      <c r="L2115" s="24"/>
      <c r="M2115" s="23"/>
      <c r="N2115" s="24"/>
      <c r="O2115" s="23"/>
      <c r="P2115" s="25"/>
      <c r="Q2115" s="25"/>
    </row>
    <row r="2116" spans="1:17">
      <c r="A2116" s="27"/>
      <c r="B2116" s="27"/>
      <c r="C2116" s="27"/>
      <c r="D2116" s="27"/>
      <c r="E2116" s="26"/>
      <c r="F2116" s="24"/>
      <c r="G2116" s="26"/>
      <c r="H2116" s="26"/>
      <c r="I2116" s="24"/>
      <c r="J2116" s="15"/>
      <c r="K2116" s="24"/>
      <c r="L2116" s="24"/>
      <c r="M2116" s="23"/>
      <c r="N2116" s="24"/>
      <c r="O2116" s="23"/>
      <c r="P2116" s="25"/>
      <c r="Q2116" s="25"/>
    </row>
    <row r="2117" spans="1:17">
      <c r="A2117" s="27"/>
      <c r="B2117" s="27"/>
      <c r="C2117" s="27"/>
      <c r="D2117" s="27"/>
      <c r="E2117" s="26"/>
      <c r="F2117" s="24"/>
      <c r="G2117" s="26"/>
      <c r="H2117" s="26"/>
      <c r="I2117" s="24"/>
      <c r="J2117" s="15"/>
      <c r="K2117" s="24"/>
      <c r="L2117" s="24"/>
      <c r="M2117" s="23"/>
      <c r="N2117" s="24"/>
      <c r="O2117" s="23"/>
      <c r="P2117" s="25"/>
      <c r="Q2117" s="25"/>
    </row>
    <row r="2118" spans="1:17">
      <c r="A2118" s="27"/>
      <c r="B2118" s="27"/>
      <c r="C2118" s="27"/>
      <c r="D2118" s="27"/>
      <c r="E2118" s="26"/>
      <c r="F2118" s="24"/>
      <c r="G2118" s="26"/>
      <c r="H2118" s="26"/>
      <c r="I2118" s="24"/>
      <c r="J2118" s="15"/>
      <c r="K2118" s="24"/>
      <c r="L2118" s="24"/>
      <c r="M2118" s="23"/>
      <c r="N2118" s="24"/>
      <c r="O2118" s="23"/>
      <c r="P2118" s="25"/>
      <c r="Q2118" s="25"/>
    </row>
    <row r="2119" spans="1:17">
      <c r="A2119" s="27"/>
      <c r="B2119" s="27"/>
      <c r="C2119" s="27"/>
      <c r="D2119" s="27"/>
      <c r="E2119" s="26"/>
      <c r="F2119" s="24"/>
      <c r="G2119" s="26"/>
      <c r="H2119" s="26"/>
      <c r="I2119" s="24"/>
      <c r="J2119" s="15"/>
      <c r="K2119" s="24"/>
      <c r="L2119" s="24"/>
      <c r="M2119" s="23"/>
      <c r="N2119" s="24"/>
      <c r="O2119" s="23"/>
      <c r="P2119" s="25"/>
      <c r="Q2119" s="25"/>
    </row>
    <row r="2120" spans="1:17">
      <c r="A2120" s="27"/>
      <c r="B2120" s="27"/>
      <c r="C2120" s="27"/>
      <c r="D2120" s="27"/>
      <c r="E2120" s="26"/>
      <c r="F2120" s="24"/>
      <c r="G2120" s="26"/>
      <c r="H2120" s="26"/>
      <c r="I2120" s="24"/>
      <c r="J2120" s="15"/>
      <c r="K2120" s="24"/>
      <c r="L2120" s="24"/>
      <c r="M2120" s="23"/>
      <c r="N2120" s="24"/>
      <c r="O2120" s="23"/>
      <c r="P2120" s="25"/>
      <c r="Q2120" s="25"/>
    </row>
    <row r="2121" spans="1:17">
      <c r="A2121" s="27"/>
      <c r="B2121" s="27"/>
      <c r="C2121" s="27"/>
      <c r="D2121" s="27"/>
      <c r="E2121" s="26"/>
      <c r="F2121" s="24"/>
      <c r="G2121" s="26"/>
      <c r="H2121" s="26"/>
      <c r="I2121" s="24"/>
      <c r="J2121" s="15"/>
      <c r="K2121" s="24"/>
      <c r="L2121" s="24"/>
      <c r="M2121" s="23"/>
      <c r="N2121" s="24"/>
      <c r="O2121" s="23"/>
      <c r="P2121" s="25"/>
      <c r="Q2121" s="25"/>
    </row>
    <row r="2122" spans="1:17">
      <c r="A2122" s="27"/>
      <c r="B2122" s="27"/>
      <c r="C2122" s="27"/>
      <c r="D2122" s="27"/>
      <c r="E2122" s="26"/>
      <c r="F2122" s="24"/>
      <c r="G2122" s="26"/>
      <c r="H2122" s="26"/>
      <c r="I2122" s="24"/>
      <c r="J2122" s="15"/>
      <c r="K2122" s="24"/>
      <c r="L2122" s="24"/>
      <c r="M2122" s="23"/>
      <c r="N2122" s="24"/>
      <c r="O2122" s="23"/>
      <c r="P2122" s="25"/>
      <c r="Q2122" s="25"/>
    </row>
    <row r="2123" spans="1:17">
      <c r="A2123" s="27"/>
      <c r="B2123" s="27"/>
      <c r="C2123" s="27"/>
      <c r="D2123" s="27"/>
      <c r="E2123" s="26"/>
      <c r="F2123" s="24"/>
      <c r="G2123" s="26"/>
      <c r="H2123" s="26"/>
      <c r="I2123" s="24"/>
      <c r="J2123" s="15"/>
      <c r="K2123" s="24"/>
      <c r="L2123" s="24"/>
      <c r="M2123" s="23"/>
      <c r="N2123" s="24"/>
      <c r="O2123" s="23"/>
      <c r="P2123" s="25"/>
      <c r="Q2123" s="25"/>
    </row>
    <row r="2124" spans="1:17">
      <c r="A2124" s="27"/>
      <c r="B2124" s="27"/>
      <c r="C2124" s="27"/>
      <c r="D2124" s="27"/>
      <c r="E2124" s="26"/>
      <c r="F2124" s="24"/>
      <c r="G2124" s="26"/>
      <c r="H2124" s="26"/>
      <c r="I2124" s="24"/>
      <c r="J2124" s="15"/>
      <c r="K2124" s="24"/>
      <c r="L2124" s="24"/>
      <c r="M2124" s="23"/>
      <c r="N2124" s="24"/>
      <c r="O2124" s="23"/>
      <c r="P2124" s="25"/>
      <c r="Q2124" s="25"/>
    </row>
    <row r="2125" spans="1:17">
      <c r="A2125" s="27"/>
      <c r="B2125" s="27"/>
      <c r="C2125" s="27"/>
      <c r="D2125" s="27"/>
      <c r="E2125" s="26"/>
      <c r="F2125" s="24"/>
      <c r="G2125" s="26"/>
      <c r="H2125" s="26"/>
      <c r="I2125" s="24"/>
      <c r="J2125" s="15"/>
      <c r="K2125" s="24"/>
      <c r="L2125" s="24"/>
      <c r="M2125" s="23"/>
      <c r="N2125" s="24"/>
      <c r="O2125" s="23"/>
      <c r="P2125" s="25"/>
      <c r="Q2125" s="25"/>
    </row>
    <row r="2126" spans="1:17">
      <c r="A2126" s="27"/>
      <c r="B2126" s="27"/>
      <c r="C2126" s="27"/>
      <c r="D2126" s="27"/>
      <c r="E2126" s="26"/>
      <c r="F2126" s="24"/>
      <c r="G2126" s="26"/>
      <c r="H2126" s="26"/>
      <c r="I2126" s="24"/>
      <c r="J2126" s="15"/>
      <c r="K2126" s="24"/>
      <c r="L2126" s="24"/>
      <c r="M2126" s="23"/>
      <c r="N2126" s="24"/>
      <c r="O2126" s="23"/>
      <c r="P2126" s="25"/>
      <c r="Q2126" s="25"/>
    </row>
    <row r="2127" spans="1:17">
      <c r="A2127" s="27"/>
      <c r="B2127" s="27"/>
      <c r="C2127" s="27"/>
      <c r="D2127" s="27"/>
      <c r="E2127" s="26"/>
      <c r="F2127" s="24"/>
      <c r="G2127" s="26"/>
      <c r="H2127" s="26"/>
      <c r="I2127" s="24"/>
      <c r="J2127" s="15"/>
      <c r="K2127" s="24"/>
      <c r="L2127" s="24"/>
      <c r="M2127" s="23"/>
      <c r="N2127" s="24"/>
      <c r="O2127" s="23"/>
      <c r="P2127" s="25"/>
      <c r="Q2127" s="25"/>
    </row>
    <row r="2128" spans="1:17">
      <c r="A2128" s="27"/>
      <c r="B2128" s="27"/>
      <c r="C2128" s="27"/>
      <c r="D2128" s="27"/>
      <c r="E2128" s="26"/>
      <c r="F2128" s="24"/>
      <c r="G2128" s="26"/>
      <c r="H2128" s="26"/>
      <c r="I2128" s="24"/>
      <c r="J2128" s="15"/>
      <c r="K2128" s="24"/>
      <c r="L2128" s="24"/>
      <c r="M2128" s="23"/>
      <c r="N2128" s="24"/>
      <c r="O2128" s="23"/>
      <c r="P2128" s="25"/>
      <c r="Q2128" s="25"/>
    </row>
    <row r="2129" spans="1:17">
      <c r="A2129" s="27"/>
      <c r="B2129" s="27"/>
      <c r="C2129" s="27"/>
      <c r="D2129" s="27"/>
      <c r="E2129" s="26"/>
      <c r="F2129" s="24"/>
      <c r="G2129" s="26"/>
      <c r="H2129" s="26"/>
      <c r="I2129" s="24"/>
      <c r="J2129" s="15"/>
      <c r="K2129" s="24"/>
      <c r="L2129" s="24"/>
      <c r="M2129" s="23"/>
      <c r="N2129" s="24"/>
      <c r="O2129" s="23"/>
      <c r="P2129" s="25"/>
      <c r="Q2129" s="25"/>
    </row>
    <row r="2130" spans="1:17">
      <c r="A2130" s="27"/>
      <c r="B2130" s="27"/>
      <c r="C2130" s="27"/>
      <c r="D2130" s="27"/>
      <c r="E2130" s="26"/>
      <c r="F2130" s="24"/>
      <c r="G2130" s="26"/>
      <c r="H2130" s="26"/>
      <c r="I2130" s="24"/>
      <c r="J2130" s="15"/>
      <c r="K2130" s="24"/>
      <c r="L2130" s="24"/>
      <c r="M2130" s="23"/>
      <c r="N2130" s="24"/>
      <c r="O2130" s="23"/>
      <c r="P2130" s="25"/>
      <c r="Q2130" s="25"/>
    </row>
    <row r="2131" spans="1:17">
      <c r="A2131" s="27"/>
      <c r="B2131" s="27"/>
      <c r="C2131" s="27"/>
      <c r="D2131" s="27"/>
      <c r="E2131" s="26"/>
      <c r="F2131" s="24"/>
      <c r="G2131" s="26"/>
      <c r="H2131" s="26"/>
      <c r="I2131" s="24"/>
      <c r="J2131" s="15"/>
      <c r="K2131" s="24"/>
      <c r="L2131" s="24"/>
      <c r="M2131" s="23"/>
      <c r="N2131" s="24"/>
      <c r="O2131" s="23"/>
      <c r="P2131" s="25"/>
      <c r="Q2131" s="25"/>
    </row>
    <row r="2132" spans="1:17">
      <c r="A2132" s="27"/>
      <c r="B2132" s="27"/>
      <c r="C2132" s="27"/>
      <c r="D2132" s="27"/>
      <c r="E2132" s="26"/>
      <c r="F2132" s="24"/>
      <c r="G2132" s="26"/>
      <c r="H2132" s="26"/>
      <c r="I2132" s="24"/>
      <c r="J2132" s="15"/>
      <c r="K2132" s="24"/>
      <c r="L2132" s="24"/>
      <c r="M2132" s="23"/>
      <c r="N2132" s="24"/>
      <c r="O2132" s="23"/>
      <c r="P2132" s="25"/>
      <c r="Q2132" s="25"/>
    </row>
    <row r="2133" spans="1:17">
      <c r="A2133" s="27"/>
      <c r="B2133" s="27"/>
      <c r="C2133" s="27"/>
      <c r="D2133" s="27"/>
      <c r="E2133" s="26"/>
      <c r="F2133" s="24"/>
      <c r="G2133" s="26"/>
      <c r="H2133" s="26"/>
      <c r="I2133" s="24"/>
      <c r="J2133" s="15"/>
      <c r="K2133" s="24"/>
      <c r="L2133" s="24"/>
      <c r="M2133" s="23"/>
      <c r="N2133" s="24"/>
      <c r="O2133" s="23"/>
      <c r="P2133" s="25"/>
      <c r="Q2133" s="25"/>
    </row>
    <row r="2134" spans="1:17">
      <c r="A2134" s="27"/>
      <c r="B2134" s="27"/>
      <c r="C2134" s="27"/>
      <c r="D2134" s="27"/>
      <c r="E2134" s="26"/>
      <c r="F2134" s="24"/>
      <c r="G2134" s="26"/>
      <c r="H2134" s="26"/>
      <c r="I2134" s="24"/>
      <c r="J2134" s="15"/>
      <c r="K2134" s="24"/>
      <c r="L2134" s="24"/>
      <c r="M2134" s="23"/>
      <c r="N2134" s="24"/>
      <c r="O2134" s="23"/>
      <c r="P2134" s="25"/>
      <c r="Q2134" s="25"/>
    </row>
    <row r="2135" spans="1:17">
      <c r="A2135" s="27"/>
      <c r="B2135" s="27"/>
      <c r="C2135" s="27"/>
      <c r="D2135" s="27"/>
      <c r="E2135" s="26"/>
      <c r="F2135" s="24"/>
      <c r="G2135" s="26"/>
      <c r="H2135" s="26"/>
      <c r="I2135" s="24"/>
      <c r="J2135" s="15"/>
      <c r="K2135" s="24"/>
      <c r="L2135" s="24"/>
      <c r="M2135" s="23"/>
      <c r="N2135" s="24"/>
      <c r="O2135" s="23"/>
      <c r="P2135" s="25"/>
      <c r="Q2135" s="25"/>
    </row>
    <row r="2136" spans="1:17">
      <c r="A2136" s="27"/>
      <c r="B2136" s="27"/>
      <c r="C2136" s="27"/>
      <c r="D2136" s="27"/>
      <c r="E2136" s="26"/>
      <c r="F2136" s="24"/>
      <c r="G2136" s="26"/>
      <c r="H2136" s="26"/>
      <c r="I2136" s="24"/>
      <c r="J2136" s="15"/>
      <c r="K2136" s="24"/>
      <c r="L2136" s="24"/>
      <c r="M2136" s="23"/>
      <c r="N2136" s="24"/>
      <c r="O2136" s="23"/>
      <c r="P2136" s="25"/>
      <c r="Q2136" s="25"/>
    </row>
    <row r="2137" spans="1:17">
      <c r="A2137" s="27"/>
      <c r="B2137" s="27"/>
      <c r="C2137" s="27"/>
      <c r="D2137" s="27"/>
      <c r="E2137" s="26"/>
      <c r="F2137" s="24"/>
      <c r="G2137" s="26"/>
      <c r="H2137" s="26"/>
      <c r="I2137" s="24"/>
      <c r="J2137" s="15"/>
      <c r="K2137" s="24"/>
      <c r="L2137" s="24"/>
      <c r="M2137" s="23"/>
      <c r="N2137" s="24"/>
      <c r="O2137" s="23"/>
      <c r="P2137" s="25"/>
      <c r="Q2137" s="25"/>
    </row>
    <row r="2138" spans="1:17">
      <c r="A2138" s="27"/>
      <c r="B2138" s="27"/>
      <c r="C2138" s="27"/>
      <c r="D2138" s="27"/>
      <c r="E2138" s="26"/>
      <c r="F2138" s="24"/>
      <c r="G2138" s="26"/>
      <c r="H2138" s="26"/>
      <c r="I2138" s="24"/>
      <c r="J2138" s="15"/>
      <c r="K2138" s="24"/>
      <c r="L2138" s="24"/>
      <c r="M2138" s="23"/>
      <c r="N2138" s="24"/>
      <c r="O2138" s="23"/>
      <c r="P2138" s="25"/>
      <c r="Q2138" s="25"/>
    </row>
    <row r="2139" spans="1:17">
      <c r="A2139" s="27"/>
      <c r="B2139" s="27"/>
      <c r="C2139" s="27"/>
      <c r="D2139" s="27"/>
      <c r="E2139" s="26"/>
      <c r="F2139" s="24"/>
      <c r="G2139" s="26"/>
      <c r="H2139" s="26"/>
      <c r="I2139" s="24"/>
      <c r="J2139" s="15"/>
      <c r="K2139" s="24"/>
      <c r="L2139" s="24"/>
      <c r="M2139" s="23"/>
      <c r="N2139" s="24"/>
      <c r="O2139" s="23"/>
      <c r="P2139" s="25"/>
      <c r="Q2139" s="25"/>
    </row>
    <row r="2140" spans="1:17">
      <c r="A2140" s="27"/>
      <c r="B2140" s="27"/>
      <c r="C2140" s="27"/>
      <c r="D2140" s="27"/>
      <c r="E2140" s="26"/>
      <c r="F2140" s="24"/>
      <c r="G2140" s="26"/>
      <c r="H2140" s="26"/>
      <c r="I2140" s="24"/>
      <c r="J2140" s="15"/>
      <c r="K2140" s="24"/>
      <c r="L2140" s="24"/>
      <c r="M2140" s="23"/>
      <c r="N2140" s="24"/>
      <c r="O2140" s="23"/>
      <c r="P2140" s="25"/>
      <c r="Q2140" s="25"/>
    </row>
    <row r="2141" spans="1:17">
      <c r="A2141" s="27"/>
      <c r="B2141" s="27"/>
      <c r="C2141" s="27"/>
      <c r="D2141" s="27"/>
      <c r="E2141" s="26"/>
      <c r="F2141" s="24"/>
      <c r="G2141" s="26"/>
      <c r="H2141" s="26"/>
      <c r="I2141" s="24"/>
      <c r="J2141" s="15"/>
      <c r="K2141" s="24"/>
      <c r="L2141" s="24"/>
      <c r="M2141" s="23"/>
      <c r="N2141" s="24"/>
      <c r="O2141" s="23"/>
      <c r="P2141" s="25"/>
      <c r="Q2141" s="25"/>
    </row>
    <row r="2142" spans="1:17">
      <c r="A2142" s="27"/>
      <c r="B2142" s="27"/>
      <c r="C2142" s="27"/>
      <c r="D2142" s="27"/>
      <c r="E2142" s="26"/>
      <c r="F2142" s="24"/>
      <c r="G2142" s="26"/>
      <c r="H2142" s="26"/>
      <c r="I2142" s="24"/>
      <c r="J2142" s="15"/>
      <c r="K2142" s="24"/>
      <c r="L2142" s="24"/>
      <c r="M2142" s="23"/>
      <c r="N2142" s="24"/>
      <c r="O2142" s="23"/>
      <c r="P2142" s="25"/>
      <c r="Q2142" s="25"/>
    </row>
    <row r="2143" spans="1:17">
      <c r="A2143" s="27"/>
      <c r="B2143" s="27"/>
      <c r="C2143" s="27"/>
      <c r="D2143" s="27"/>
      <c r="E2143" s="26"/>
      <c r="F2143" s="24"/>
      <c r="G2143" s="26"/>
      <c r="H2143" s="26"/>
      <c r="I2143" s="24"/>
      <c r="J2143" s="15"/>
      <c r="K2143" s="24"/>
      <c r="L2143" s="24"/>
      <c r="M2143" s="23"/>
      <c r="N2143" s="24"/>
      <c r="O2143" s="23"/>
      <c r="P2143" s="25"/>
      <c r="Q2143" s="25"/>
    </row>
    <row r="2144" spans="1:17">
      <c r="A2144" s="27"/>
      <c r="B2144" s="27"/>
      <c r="C2144" s="27"/>
      <c r="D2144" s="27"/>
      <c r="E2144" s="26"/>
      <c r="F2144" s="24"/>
      <c r="G2144" s="26"/>
      <c r="H2144" s="26"/>
      <c r="I2144" s="24"/>
      <c r="J2144" s="15"/>
      <c r="K2144" s="24"/>
      <c r="L2144" s="24"/>
      <c r="M2144" s="23"/>
      <c r="N2144" s="24"/>
      <c r="O2144" s="23"/>
      <c r="P2144" s="25"/>
      <c r="Q2144" s="25"/>
    </row>
    <row r="2145" spans="1:17">
      <c r="A2145" s="27"/>
      <c r="B2145" s="27"/>
      <c r="C2145" s="27"/>
      <c r="D2145" s="27"/>
      <c r="E2145" s="26"/>
      <c r="F2145" s="24"/>
      <c r="G2145" s="26"/>
      <c r="H2145" s="26"/>
      <c r="I2145" s="24"/>
      <c r="J2145" s="15"/>
      <c r="K2145" s="24"/>
      <c r="L2145" s="24"/>
      <c r="M2145" s="23"/>
      <c r="N2145" s="24"/>
      <c r="O2145" s="23"/>
      <c r="P2145" s="25"/>
      <c r="Q2145" s="25"/>
    </row>
    <row r="2146" spans="1:17">
      <c r="A2146" s="27"/>
      <c r="B2146" s="27"/>
      <c r="C2146" s="27"/>
      <c r="D2146" s="27"/>
      <c r="E2146" s="26"/>
      <c r="F2146" s="24"/>
      <c r="G2146" s="26"/>
      <c r="H2146" s="26"/>
      <c r="I2146" s="24"/>
      <c r="J2146" s="15"/>
      <c r="K2146" s="24"/>
      <c r="L2146" s="24"/>
      <c r="M2146" s="23"/>
      <c r="N2146" s="24"/>
      <c r="O2146" s="23"/>
      <c r="P2146" s="25"/>
      <c r="Q2146" s="25"/>
    </row>
    <row r="2147" spans="1:17">
      <c r="A2147" s="27"/>
      <c r="B2147" s="27"/>
      <c r="C2147" s="27"/>
      <c r="D2147" s="27"/>
      <c r="E2147" s="26"/>
      <c r="F2147" s="24"/>
      <c r="G2147" s="26"/>
      <c r="H2147" s="26"/>
      <c r="I2147" s="24"/>
      <c r="J2147" s="15"/>
      <c r="K2147" s="24"/>
      <c r="L2147" s="24"/>
      <c r="M2147" s="23"/>
      <c r="N2147" s="24"/>
      <c r="O2147" s="23"/>
      <c r="P2147" s="25"/>
      <c r="Q2147" s="25"/>
    </row>
    <row r="2148" spans="1:17">
      <c r="A2148" s="27"/>
      <c r="B2148" s="27"/>
      <c r="C2148" s="27"/>
      <c r="D2148" s="27"/>
      <c r="E2148" s="26"/>
      <c r="F2148" s="24"/>
      <c r="G2148" s="26"/>
      <c r="H2148" s="26"/>
      <c r="I2148" s="24"/>
      <c r="J2148" s="15"/>
      <c r="K2148" s="24"/>
      <c r="L2148" s="24"/>
      <c r="M2148" s="23"/>
      <c r="N2148" s="24"/>
      <c r="O2148" s="23"/>
      <c r="P2148" s="25"/>
      <c r="Q2148" s="25"/>
    </row>
    <row r="2149" spans="1:17">
      <c r="A2149" s="27"/>
      <c r="B2149" s="27"/>
      <c r="C2149" s="27"/>
      <c r="D2149" s="27"/>
      <c r="E2149" s="26"/>
      <c r="F2149" s="24"/>
      <c r="G2149" s="26"/>
      <c r="H2149" s="26"/>
      <c r="I2149" s="24"/>
      <c r="J2149" s="15"/>
      <c r="K2149" s="24"/>
      <c r="L2149" s="24"/>
      <c r="M2149" s="23"/>
      <c r="N2149" s="24"/>
      <c r="O2149" s="23"/>
      <c r="P2149" s="25"/>
      <c r="Q2149" s="25"/>
    </row>
    <row r="2150" spans="1:17">
      <c r="A2150" s="27"/>
      <c r="B2150" s="27"/>
      <c r="C2150" s="27"/>
      <c r="D2150" s="27"/>
      <c r="E2150" s="26"/>
      <c r="F2150" s="24"/>
      <c r="G2150" s="26"/>
      <c r="H2150" s="26"/>
      <c r="I2150" s="24"/>
      <c r="J2150" s="15"/>
      <c r="K2150" s="24"/>
      <c r="L2150" s="24"/>
      <c r="M2150" s="23"/>
      <c r="N2150" s="24"/>
      <c r="O2150" s="23"/>
      <c r="P2150" s="25"/>
      <c r="Q2150" s="25"/>
    </row>
    <row r="2151" spans="1:17">
      <c r="A2151" s="27"/>
      <c r="B2151" s="27"/>
      <c r="C2151" s="27"/>
      <c r="D2151" s="27"/>
      <c r="E2151" s="26"/>
      <c r="F2151" s="24"/>
      <c r="G2151" s="26"/>
      <c r="H2151" s="26"/>
      <c r="I2151" s="24"/>
      <c r="J2151" s="15"/>
      <c r="K2151" s="24"/>
      <c r="L2151" s="24"/>
      <c r="M2151" s="23"/>
      <c r="N2151" s="24"/>
      <c r="O2151" s="23"/>
      <c r="P2151" s="25"/>
      <c r="Q2151" s="25"/>
    </row>
    <row r="2152" spans="1:17">
      <c r="A2152" s="27"/>
      <c r="B2152" s="27"/>
      <c r="C2152" s="27"/>
      <c r="D2152" s="27"/>
      <c r="E2152" s="26"/>
      <c r="F2152" s="24"/>
      <c r="G2152" s="26"/>
      <c r="H2152" s="26"/>
      <c r="I2152" s="24"/>
      <c r="J2152" s="15"/>
      <c r="K2152" s="24"/>
      <c r="L2152" s="24"/>
      <c r="M2152" s="23"/>
      <c r="N2152" s="24"/>
      <c r="O2152" s="23"/>
      <c r="P2152" s="25"/>
      <c r="Q2152" s="25"/>
    </row>
    <row r="2153" spans="1:17">
      <c r="A2153" s="27"/>
      <c r="B2153" s="27"/>
      <c r="C2153" s="27"/>
      <c r="D2153" s="27"/>
      <c r="E2153" s="26"/>
      <c r="F2153" s="24"/>
      <c r="G2153" s="26"/>
      <c r="H2153" s="26"/>
      <c r="I2153" s="24"/>
      <c r="J2153" s="15"/>
      <c r="K2153" s="24"/>
      <c r="L2153" s="24"/>
      <c r="M2153" s="23"/>
      <c r="N2153" s="24"/>
      <c r="O2153" s="23"/>
      <c r="P2153" s="25"/>
      <c r="Q2153" s="25"/>
    </row>
    <row r="2154" spans="1:17">
      <c r="A2154" s="27"/>
      <c r="B2154" s="27"/>
      <c r="C2154" s="27"/>
      <c r="D2154" s="27"/>
      <c r="E2154" s="26"/>
      <c r="F2154" s="24"/>
      <c r="G2154" s="26"/>
      <c r="H2154" s="26"/>
      <c r="I2154" s="24"/>
      <c r="J2154" s="15"/>
      <c r="K2154" s="24"/>
      <c r="L2154" s="24"/>
      <c r="M2154" s="23"/>
      <c r="N2154" s="24"/>
      <c r="O2154" s="23"/>
      <c r="P2154" s="25"/>
      <c r="Q2154" s="25"/>
    </row>
    <row r="2155" spans="1:17">
      <c r="A2155" s="27"/>
      <c r="B2155" s="27"/>
      <c r="C2155" s="27"/>
      <c r="D2155" s="27"/>
      <c r="E2155" s="26"/>
      <c r="F2155" s="24"/>
      <c r="G2155" s="26"/>
      <c r="H2155" s="26"/>
      <c r="I2155" s="24"/>
      <c r="J2155" s="15"/>
      <c r="K2155" s="24"/>
      <c r="L2155" s="24"/>
      <c r="M2155" s="23"/>
      <c r="N2155" s="24"/>
      <c r="O2155" s="23"/>
      <c r="P2155" s="25"/>
      <c r="Q2155" s="25"/>
    </row>
    <row r="2156" spans="1:17">
      <c r="A2156" s="27"/>
      <c r="B2156" s="27"/>
      <c r="C2156" s="27"/>
      <c r="D2156" s="27"/>
      <c r="E2156" s="26"/>
      <c r="F2156" s="24"/>
      <c r="G2156" s="26"/>
      <c r="H2156" s="26"/>
      <c r="I2156" s="24"/>
      <c r="J2156" s="15"/>
      <c r="K2156" s="24"/>
      <c r="L2156" s="24"/>
      <c r="M2156" s="23"/>
      <c r="N2156" s="24"/>
      <c r="O2156" s="23"/>
      <c r="P2156" s="25"/>
      <c r="Q2156" s="25"/>
    </row>
    <row r="2157" spans="1:17">
      <c r="A2157" s="27"/>
      <c r="B2157" s="27"/>
      <c r="C2157" s="27"/>
      <c r="D2157" s="27"/>
      <c r="E2157" s="26"/>
      <c r="F2157" s="24"/>
      <c r="G2157" s="26"/>
      <c r="H2157" s="26"/>
      <c r="I2157" s="24"/>
      <c r="J2157" s="15"/>
      <c r="K2157" s="24"/>
      <c r="L2157" s="24"/>
      <c r="M2157" s="23"/>
      <c r="N2157" s="24"/>
      <c r="O2157" s="23"/>
      <c r="P2157" s="25"/>
      <c r="Q2157" s="25"/>
    </row>
    <row r="2158" spans="1:17">
      <c r="A2158" s="27"/>
      <c r="B2158" s="27"/>
      <c r="C2158" s="27"/>
      <c r="D2158" s="27"/>
      <c r="E2158" s="26"/>
      <c r="F2158" s="24"/>
      <c r="G2158" s="26"/>
      <c r="H2158" s="26"/>
      <c r="I2158" s="24"/>
      <c r="J2158" s="15"/>
      <c r="K2158" s="24"/>
      <c r="L2158" s="24"/>
      <c r="M2158" s="23"/>
      <c r="N2158" s="24"/>
      <c r="O2158" s="23"/>
      <c r="P2158" s="25"/>
      <c r="Q2158" s="25"/>
    </row>
    <row r="2159" spans="1:17">
      <c r="A2159" s="27"/>
      <c r="B2159" s="27"/>
      <c r="C2159" s="27"/>
      <c r="D2159" s="27"/>
      <c r="E2159" s="26"/>
      <c r="F2159" s="24"/>
      <c r="G2159" s="26"/>
      <c r="H2159" s="26"/>
      <c r="I2159" s="24"/>
      <c r="J2159" s="15"/>
      <c r="K2159" s="24"/>
      <c r="L2159" s="24"/>
      <c r="M2159" s="23"/>
      <c r="N2159" s="24"/>
      <c r="O2159" s="23"/>
      <c r="P2159" s="25"/>
      <c r="Q2159" s="25"/>
    </row>
    <row r="2160" spans="1:17">
      <c r="A2160" s="27"/>
      <c r="B2160" s="27"/>
      <c r="C2160" s="27"/>
      <c r="D2160" s="27"/>
      <c r="E2160" s="26"/>
      <c r="F2160" s="24"/>
      <c r="G2160" s="26"/>
      <c r="H2160" s="26"/>
      <c r="I2160" s="24"/>
      <c r="J2160" s="15"/>
      <c r="K2160" s="24"/>
      <c r="L2160" s="24"/>
      <c r="M2160" s="23"/>
      <c r="N2160" s="24"/>
      <c r="O2160" s="23"/>
      <c r="P2160" s="25"/>
      <c r="Q2160" s="25"/>
    </row>
    <row r="2161" spans="1:17">
      <c r="A2161" s="27"/>
      <c r="B2161" s="27"/>
      <c r="C2161" s="27"/>
      <c r="D2161" s="27"/>
      <c r="E2161" s="26"/>
      <c r="F2161" s="24"/>
      <c r="G2161" s="26"/>
      <c r="H2161" s="26"/>
      <c r="I2161" s="24"/>
      <c r="J2161" s="15"/>
      <c r="K2161" s="24"/>
      <c r="L2161" s="24"/>
      <c r="M2161" s="23"/>
      <c r="N2161" s="24"/>
      <c r="O2161" s="23"/>
      <c r="P2161" s="25"/>
      <c r="Q2161" s="25"/>
    </row>
    <row r="2162" spans="1:17">
      <c r="A2162" s="27"/>
      <c r="B2162" s="27"/>
      <c r="C2162" s="27"/>
      <c r="D2162" s="27"/>
      <c r="E2162" s="26"/>
      <c r="F2162" s="24"/>
      <c r="G2162" s="26"/>
      <c r="H2162" s="26"/>
      <c r="I2162" s="24"/>
      <c r="J2162" s="15"/>
      <c r="K2162" s="24"/>
      <c r="L2162" s="24"/>
      <c r="M2162" s="23"/>
      <c r="N2162" s="24"/>
      <c r="O2162" s="23"/>
      <c r="P2162" s="25"/>
      <c r="Q2162" s="25"/>
    </row>
    <row r="2163" spans="1:17">
      <c r="A2163" s="27"/>
      <c r="B2163" s="27"/>
      <c r="C2163" s="27"/>
      <c r="D2163" s="27"/>
      <c r="E2163" s="26"/>
      <c r="F2163" s="24"/>
      <c r="G2163" s="26"/>
      <c r="H2163" s="26"/>
      <c r="I2163" s="24"/>
      <c r="J2163" s="15"/>
      <c r="K2163" s="24"/>
      <c r="L2163" s="24"/>
      <c r="M2163" s="23"/>
      <c r="N2163" s="24"/>
      <c r="O2163" s="23"/>
      <c r="P2163" s="25"/>
      <c r="Q2163" s="25"/>
    </row>
    <row r="2164" spans="1:17">
      <c r="A2164" s="27"/>
      <c r="B2164" s="27"/>
      <c r="C2164" s="27"/>
      <c r="D2164" s="27"/>
      <c r="E2164" s="26"/>
      <c r="F2164" s="24"/>
      <c r="G2164" s="26"/>
      <c r="H2164" s="26"/>
      <c r="I2164" s="24"/>
      <c r="J2164" s="15"/>
      <c r="K2164" s="24"/>
      <c r="L2164" s="24"/>
      <c r="M2164" s="23"/>
      <c r="N2164" s="24"/>
      <c r="O2164" s="23"/>
      <c r="P2164" s="25"/>
      <c r="Q2164" s="25"/>
    </row>
    <row r="2165" spans="1:17">
      <c r="A2165" s="27"/>
      <c r="B2165" s="27"/>
      <c r="C2165" s="27"/>
      <c r="D2165" s="27"/>
      <c r="E2165" s="26"/>
      <c r="F2165" s="24"/>
      <c r="G2165" s="26"/>
      <c r="H2165" s="26"/>
      <c r="I2165" s="24"/>
      <c r="J2165" s="15"/>
      <c r="K2165" s="24"/>
      <c r="L2165" s="24"/>
      <c r="M2165" s="23"/>
      <c r="N2165" s="24"/>
      <c r="O2165" s="23"/>
      <c r="P2165" s="25"/>
      <c r="Q2165" s="25"/>
    </row>
    <row r="2166" spans="1:17">
      <c r="A2166" s="27"/>
      <c r="B2166" s="27"/>
      <c r="C2166" s="27"/>
      <c r="D2166" s="27"/>
      <c r="E2166" s="26"/>
      <c r="F2166" s="24"/>
      <c r="G2166" s="26"/>
      <c r="H2166" s="26"/>
      <c r="I2166" s="24"/>
      <c r="J2166" s="15"/>
      <c r="K2166" s="24"/>
      <c r="L2166" s="24"/>
      <c r="M2166" s="23"/>
      <c r="N2166" s="24"/>
      <c r="O2166" s="23"/>
      <c r="P2166" s="25"/>
      <c r="Q2166" s="25"/>
    </row>
    <row r="2167" spans="1:17">
      <c r="A2167" s="27"/>
      <c r="B2167" s="27"/>
      <c r="C2167" s="27"/>
      <c r="D2167" s="27"/>
      <c r="E2167" s="26"/>
      <c r="F2167" s="24"/>
      <c r="G2167" s="26"/>
      <c r="H2167" s="26"/>
      <c r="I2167" s="24"/>
      <c r="J2167" s="15"/>
      <c r="K2167" s="24"/>
      <c r="L2167" s="24"/>
      <c r="M2167" s="23"/>
      <c r="N2167" s="24"/>
      <c r="O2167" s="23"/>
      <c r="P2167" s="25"/>
      <c r="Q2167" s="25"/>
    </row>
    <row r="2168" spans="1:17">
      <c r="A2168" s="27"/>
      <c r="B2168" s="27"/>
      <c r="C2168" s="27"/>
      <c r="D2168" s="27"/>
      <c r="E2168" s="26"/>
      <c r="F2168" s="24"/>
      <c r="G2168" s="26"/>
      <c r="H2168" s="26"/>
      <c r="I2168" s="24"/>
      <c r="J2168" s="15"/>
      <c r="K2168" s="24"/>
      <c r="L2168" s="24"/>
      <c r="M2168" s="23"/>
      <c r="N2168" s="24"/>
      <c r="O2168" s="23"/>
      <c r="P2168" s="25"/>
      <c r="Q2168" s="25"/>
    </row>
    <row r="2169" spans="1:17">
      <c r="A2169" s="27"/>
      <c r="B2169" s="27"/>
      <c r="C2169" s="27"/>
      <c r="D2169" s="27"/>
      <c r="E2169" s="26"/>
      <c r="F2169" s="24"/>
      <c r="G2169" s="26"/>
      <c r="H2169" s="26"/>
      <c r="I2169" s="24"/>
      <c r="J2169" s="15"/>
      <c r="K2169" s="24"/>
      <c r="L2169" s="24"/>
      <c r="M2169" s="23"/>
      <c r="N2169" s="24"/>
      <c r="O2169" s="23"/>
      <c r="P2169" s="25"/>
      <c r="Q2169" s="25"/>
    </row>
    <row r="2170" spans="1:17">
      <c r="A2170" s="27"/>
      <c r="B2170" s="27"/>
      <c r="C2170" s="27"/>
      <c r="D2170" s="27"/>
      <c r="E2170" s="26"/>
      <c r="F2170" s="24"/>
      <c r="G2170" s="26"/>
      <c r="H2170" s="26"/>
      <c r="I2170" s="24"/>
      <c r="J2170" s="15"/>
      <c r="K2170" s="24"/>
      <c r="L2170" s="24"/>
      <c r="M2170" s="23"/>
      <c r="N2170" s="24"/>
      <c r="O2170" s="23"/>
      <c r="P2170" s="25"/>
      <c r="Q2170" s="25"/>
    </row>
    <row r="2171" spans="1:17">
      <c r="A2171" s="27"/>
      <c r="B2171" s="27"/>
      <c r="C2171" s="27"/>
      <c r="D2171" s="27"/>
      <c r="E2171" s="26"/>
      <c r="F2171" s="24"/>
      <c r="G2171" s="26"/>
      <c r="H2171" s="26"/>
      <c r="I2171" s="24"/>
      <c r="J2171" s="15"/>
      <c r="K2171" s="24"/>
      <c r="L2171" s="24"/>
      <c r="M2171" s="23"/>
      <c r="N2171" s="24"/>
      <c r="O2171" s="23"/>
      <c r="P2171" s="25"/>
      <c r="Q2171" s="25"/>
    </row>
    <row r="2172" spans="1:17">
      <c r="A2172" s="27"/>
      <c r="B2172" s="27"/>
      <c r="C2172" s="27"/>
      <c r="D2172" s="27"/>
      <c r="E2172" s="26"/>
      <c r="F2172" s="24"/>
      <c r="G2172" s="26"/>
      <c r="H2172" s="26"/>
      <c r="I2172" s="24"/>
      <c r="J2172" s="15"/>
      <c r="K2172" s="24"/>
      <c r="L2172" s="24"/>
      <c r="M2172" s="23"/>
      <c r="N2172" s="24"/>
      <c r="O2172" s="23"/>
      <c r="P2172" s="25"/>
      <c r="Q2172" s="25"/>
    </row>
    <row r="2173" spans="1:17">
      <c r="A2173" s="27"/>
      <c r="B2173" s="27"/>
      <c r="C2173" s="27"/>
      <c r="D2173" s="27"/>
      <c r="E2173" s="26"/>
      <c r="F2173" s="24"/>
      <c r="G2173" s="26"/>
      <c r="H2173" s="26"/>
      <c r="I2173" s="24"/>
      <c r="J2173" s="15"/>
      <c r="K2173" s="24"/>
      <c r="L2173" s="24"/>
      <c r="M2173" s="23"/>
      <c r="N2173" s="24"/>
      <c r="O2173" s="23"/>
      <c r="P2173" s="25"/>
      <c r="Q2173" s="25"/>
    </row>
    <row r="2174" spans="1:17">
      <c r="A2174" s="27"/>
      <c r="B2174" s="27"/>
      <c r="C2174" s="27"/>
      <c r="D2174" s="27"/>
      <c r="E2174" s="26"/>
      <c r="F2174" s="24"/>
      <c r="G2174" s="26"/>
      <c r="H2174" s="26"/>
      <c r="I2174" s="24"/>
      <c r="J2174" s="15"/>
      <c r="K2174" s="24"/>
      <c r="L2174" s="24"/>
      <c r="M2174" s="23"/>
      <c r="N2174" s="24"/>
      <c r="O2174" s="23"/>
      <c r="P2174" s="25"/>
      <c r="Q2174" s="25"/>
    </row>
    <row r="2175" spans="1:17">
      <c r="A2175" s="27"/>
      <c r="B2175" s="27"/>
      <c r="C2175" s="27"/>
      <c r="D2175" s="27"/>
      <c r="E2175" s="26"/>
      <c r="F2175" s="24"/>
      <c r="G2175" s="26"/>
      <c r="H2175" s="26"/>
      <c r="I2175" s="24"/>
      <c r="J2175" s="15"/>
      <c r="K2175" s="24"/>
      <c r="L2175" s="24"/>
      <c r="M2175" s="23"/>
      <c r="N2175" s="24"/>
      <c r="O2175" s="23"/>
      <c r="P2175" s="25"/>
      <c r="Q2175" s="25"/>
    </row>
    <row r="2176" spans="1:17">
      <c r="A2176" s="27"/>
      <c r="B2176" s="27"/>
      <c r="C2176" s="27"/>
      <c r="D2176" s="27"/>
      <c r="E2176" s="26"/>
      <c r="F2176" s="24"/>
      <c r="G2176" s="26"/>
      <c r="H2176" s="26"/>
      <c r="I2176" s="24"/>
      <c r="J2176" s="15"/>
      <c r="K2176" s="24"/>
      <c r="L2176" s="24"/>
      <c r="M2176" s="23"/>
      <c r="N2176" s="24"/>
      <c r="O2176" s="23"/>
      <c r="P2176" s="25"/>
      <c r="Q2176" s="25"/>
    </row>
    <row r="2177" spans="1:17">
      <c r="A2177" s="27"/>
      <c r="B2177" s="27"/>
      <c r="C2177" s="27"/>
      <c r="D2177" s="27"/>
      <c r="E2177" s="26"/>
      <c r="F2177" s="24"/>
      <c r="G2177" s="26"/>
      <c r="H2177" s="26"/>
      <c r="I2177" s="24"/>
      <c r="J2177" s="15"/>
      <c r="K2177" s="24"/>
      <c r="L2177" s="24"/>
      <c r="M2177" s="23"/>
      <c r="N2177" s="24"/>
      <c r="O2177" s="23"/>
      <c r="P2177" s="25"/>
      <c r="Q2177" s="25"/>
    </row>
    <row r="2178" spans="1:17">
      <c r="A2178" s="27"/>
      <c r="B2178" s="27"/>
      <c r="C2178" s="27"/>
      <c r="D2178" s="27"/>
      <c r="E2178" s="26"/>
      <c r="F2178" s="24"/>
      <c r="G2178" s="26"/>
      <c r="H2178" s="26"/>
      <c r="I2178" s="24"/>
      <c r="J2178" s="15"/>
      <c r="K2178" s="24"/>
      <c r="L2178" s="24"/>
      <c r="M2178" s="23"/>
      <c r="N2178" s="24"/>
      <c r="O2178" s="23"/>
      <c r="P2178" s="25"/>
      <c r="Q2178" s="25"/>
    </row>
    <row r="2179" spans="1:17">
      <c r="A2179" s="27"/>
      <c r="B2179" s="27"/>
      <c r="C2179" s="27"/>
      <c r="D2179" s="27"/>
      <c r="E2179" s="26"/>
      <c r="F2179" s="24"/>
      <c r="G2179" s="26"/>
      <c r="H2179" s="26"/>
      <c r="I2179" s="24"/>
      <c r="J2179" s="15"/>
      <c r="K2179" s="24"/>
      <c r="L2179" s="24"/>
      <c r="M2179" s="23"/>
      <c r="N2179" s="24"/>
      <c r="O2179" s="23"/>
      <c r="P2179" s="25"/>
      <c r="Q2179" s="25"/>
    </row>
    <row r="2180" spans="1:17">
      <c r="A2180" s="27"/>
      <c r="B2180" s="27"/>
      <c r="C2180" s="27"/>
      <c r="D2180" s="27"/>
      <c r="E2180" s="26"/>
      <c r="F2180" s="24"/>
      <c r="G2180" s="26"/>
      <c r="H2180" s="26"/>
      <c r="I2180" s="24"/>
      <c r="J2180" s="15"/>
      <c r="K2180" s="24"/>
      <c r="L2180" s="24"/>
      <c r="M2180" s="23"/>
      <c r="N2180" s="24"/>
      <c r="O2180" s="23"/>
      <c r="P2180" s="25"/>
      <c r="Q2180" s="25"/>
    </row>
    <row r="2181" spans="1:17">
      <c r="A2181" s="27"/>
      <c r="B2181" s="27"/>
      <c r="C2181" s="27"/>
      <c r="D2181" s="27"/>
      <c r="E2181" s="26"/>
      <c r="F2181" s="24"/>
      <c r="G2181" s="26"/>
      <c r="H2181" s="26"/>
      <c r="I2181" s="24"/>
      <c r="J2181" s="15"/>
      <c r="K2181" s="24"/>
      <c r="L2181" s="24"/>
      <c r="M2181" s="23"/>
      <c r="N2181" s="24"/>
      <c r="O2181" s="23"/>
      <c r="P2181" s="25"/>
      <c r="Q2181" s="25"/>
    </row>
    <row r="2182" spans="1:17">
      <c r="A2182" s="27"/>
      <c r="B2182" s="27"/>
      <c r="C2182" s="27"/>
      <c r="D2182" s="27"/>
      <c r="E2182" s="26"/>
      <c r="F2182" s="24"/>
      <c r="G2182" s="26"/>
      <c r="H2182" s="26"/>
      <c r="I2182" s="24"/>
      <c r="J2182" s="15"/>
      <c r="K2182" s="24"/>
      <c r="L2182" s="24"/>
      <c r="M2182" s="23"/>
      <c r="N2182" s="24"/>
      <c r="O2182" s="23"/>
      <c r="P2182" s="25"/>
      <c r="Q2182" s="25"/>
    </row>
    <row r="2183" spans="1:17">
      <c r="A2183" s="27"/>
      <c r="B2183" s="27"/>
      <c r="C2183" s="27"/>
      <c r="D2183" s="27"/>
      <c r="E2183" s="26"/>
      <c r="F2183" s="24"/>
      <c r="G2183" s="26"/>
      <c r="H2183" s="26"/>
      <c r="I2183" s="24"/>
      <c r="J2183" s="15"/>
      <c r="K2183" s="24"/>
      <c r="L2183" s="24"/>
      <c r="M2183" s="23"/>
      <c r="N2183" s="24"/>
      <c r="O2183" s="23"/>
      <c r="P2183" s="25"/>
      <c r="Q2183" s="25"/>
    </row>
    <row r="2184" spans="1:17">
      <c r="A2184" s="27"/>
      <c r="B2184" s="27"/>
      <c r="C2184" s="27"/>
      <c r="D2184" s="27"/>
      <c r="E2184" s="26"/>
      <c r="F2184" s="24"/>
      <c r="G2184" s="26"/>
      <c r="H2184" s="26"/>
      <c r="I2184" s="24"/>
      <c r="J2184" s="15"/>
      <c r="K2184" s="24"/>
      <c r="L2184" s="24"/>
      <c r="M2184" s="23"/>
      <c r="N2184" s="24"/>
      <c r="O2184" s="23"/>
      <c r="P2184" s="25"/>
      <c r="Q2184" s="25"/>
    </row>
    <row r="2185" spans="1:17">
      <c r="A2185" s="27"/>
      <c r="B2185" s="27"/>
      <c r="C2185" s="27"/>
      <c r="D2185" s="27"/>
      <c r="E2185" s="26"/>
      <c r="F2185" s="24"/>
      <c r="G2185" s="26"/>
      <c r="H2185" s="26"/>
      <c r="I2185" s="24"/>
      <c r="J2185" s="15"/>
      <c r="K2185" s="24"/>
      <c r="L2185" s="24"/>
      <c r="M2185" s="23"/>
      <c r="N2185" s="24"/>
      <c r="O2185" s="23"/>
      <c r="P2185" s="25"/>
      <c r="Q2185" s="25"/>
    </row>
    <row r="2186" spans="1:17">
      <c r="A2186" s="27"/>
      <c r="B2186" s="27"/>
      <c r="C2186" s="27"/>
      <c r="D2186" s="27"/>
      <c r="E2186" s="26"/>
      <c r="F2186" s="24"/>
      <c r="G2186" s="26"/>
      <c r="H2186" s="26"/>
      <c r="I2186" s="24"/>
      <c r="J2186" s="15"/>
      <c r="K2186" s="24"/>
      <c r="L2186" s="24"/>
      <c r="M2186" s="23"/>
      <c r="N2186" s="24"/>
      <c r="O2186" s="23"/>
      <c r="P2186" s="25"/>
      <c r="Q2186" s="25"/>
    </row>
    <row r="2187" spans="1:17">
      <c r="A2187" s="27"/>
      <c r="B2187" s="27"/>
      <c r="C2187" s="27"/>
      <c r="D2187" s="27"/>
      <c r="E2187" s="26"/>
      <c r="F2187" s="24"/>
      <c r="G2187" s="26"/>
      <c r="H2187" s="26"/>
      <c r="I2187" s="24"/>
      <c r="J2187" s="15"/>
      <c r="K2187" s="24"/>
      <c r="L2187" s="24"/>
      <c r="M2187" s="23"/>
      <c r="N2187" s="24"/>
      <c r="O2187" s="23"/>
      <c r="P2187" s="25"/>
      <c r="Q2187" s="25"/>
    </row>
    <row r="2188" spans="1:17">
      <c r="A2188" s="27"/>
      <c r="B2188" s="27"/>
      <c r="C2188" s="27"/>
      <c r="D2188" s="27"/>
      <c r="E2188" s="26"/>
      <c r="F2188" s="24"/>
      <c r="G2188" s="26"/>
      <c r="H2188" s="26"/>
      <c r="I2188" s="24"/>
      <c r="J2188" s="15"/>
      <c r="K2188" s="24"/>
      <c r="L2188" s="24"/>
      <c r="M2188" s="23"/>
      <c r="N2188" s="24"/>
      <c r="O2188" s="23"/>
      <c r="P2188" s="25"/>
      <c r="Q2188" s="25"/>
    </row>
    <row r="2189" spans="1:17">
      <c r="A2189" s="27"/>
      <c r="B2189" s="27"/>
      <c r="C2189" s="27"/>
      <c r="D2189" s="27"/>
      <c r="E2189" s="26"/>
      <c r="F2189" s="24"/>
      <c r="G2189" s="26"/>
      <c r="H2189" s="26"/>
      <c r="I2189" s="24"/>
      <c r="J2189" s="15"/>
      <c r="K2189" s="24"/>
      <c r="L2189" s="24"/>
      <c r="M2189" s="23"/>
      <c r="N2189" s="24"/>
      <c r="O2189" s="23"/>
      <c r="P2189" s="25"/>
      <c r="Q2189" s="25"/>
    </row>
    <row r="2190" spans="1:17">
      <c r="A2190" s="27"/>
      <c r="B2190" s="27"/>
      <c r="C2190" s="27"/>
      <c r="D2190" s="27"/>
      <c r="E2190" s="26"/>
      <c r="F2190" s="24"/>
      <c r="G2190" s="26"/>
      <c r="H2190" s="26"/>
      <c r="I2190" s="24"/>
      <c r="J2190" s="15"/>
      <c r="K2190" s="24"/>
      <c r="L2190" s="24"/>
      <c r="M2190" s="23"/>
      <c r="N2190" s="24"/>
      <c r="O2190" s="23"/>
      <c r="P2190" s="25"/>
      <c r="Q2190" s="25"/>
    </row>
    <row r="2191" spans="1:17">
      <c r="A2191" s="27"/>
      <c r="B2191" s="27"/>
      <c r="C2191" s="27"/>
      <c r="D2191" s="27"/>
      <c r="E2191" s="26"/>
      <c r="F2191" s="24"/>
      <c r="G2191" s="26"/>
      <c r="H2191" s="26"/>
      <c r="I2191" s="24"/>
      <c r="J2191" s="15"/>
      <c r="K2191" s="24"/>
      <c r="L2191" s="24"/>
      <c r="M2191" s="23"/>
      <c r="N2191" s="24"/>
      <c r="O2191" s="23"/>
      <c r="P2191" s="25"/>
      <c r="Q2191" s="25"/>
    </row>
    <row r="2192" spans="1:17">
      <c r="A2192" s="27"/>
      <c r="B2192" s="27"/>
      <c r="C2192" s="27"/>
      <c r="D2192" s="27"/>
      <c r="E2192" s="26"/>
      <c r="F2192" s="24"/>
      <c r="G2192" s="26"/>
      <c r="H2192" s="26"/>
      <c r="I2192" s="24"/>
      <c r="J2192" s="15"/>
      <c r="K2192" s="24"/>
      <c r="L2192" s="24"/>
      <c r="M2192" s="23"/>
      <c r="N2192" s="24"/>
      <c r="O2192" s="23"/>
      <c r="P2192" s="25"/>
      <c r="Q2192" s="25"/>
    </row>
    <row r="2193" spans="1:17">
      <c r="A2193" s="27"/>
      <c r="B2193" s="27"/>
      <c r="C2193" s="27"/>
      <c r="D2193" s="27"/>
      <c r="E2193" s="26"/>
      <c r="F2193" s="24"/>
      <c r="G2193" s="26"/>
      <c r="H2193" s="26"/>
      <c r="I2193" s="24"/>
      <c r="J2193" s="15"/>
      <c r="K2193" s="24"/>
      <c r="L2193" s="24"/>
      <c r="M2193" s="23"/>
      <c r="N2193" s="24"/>
      <c r="O2193" s="23"/>
      <c r="P2193" s="25"/>
      <c r="Q2193" s="25"/>
    </row>
    <row r="2194" spans="1:17">
      <c r="A2194" s="27"/>
      <c r="B2194" s="27"/>
      <c r="C2194" s="27"/>
      <c r="D2194" s="27"/>
      <c r="E2194" s="26"/>
      <c r="F2194" s="24"/>
      <c r="G2194" s="26"/>
      <c r="H2194" s="26"/>
      <c r="I2194" s="24"/>
      <c r="J2194" s="15"/>
      <c r="K2194" s="24"/>
      <c r="L2194" s="24"/>
      <c r="M2194" s="23"/>
      <c r="N2194" s="24"/>
      <c r="O2194" s="23"/>
      <c r="P2194" s="25"/>
      <c r="Q2194" s="25"/>
    </row>
    <row r="2195" spans="1:17">
      <c r="A2195" s="27"/>
      <c r="B2195" s="27"/>
      <c r="C2195" s="27"/>
      <c r="D2195" s="27"/>
      <c r="E2195" s="26"/>
      <c r="F2195" s="24"/>
      <c r="G2195" s="26"/>
      <c r="H2195" s="26"/>
      <c r="I2195" s="24"/>
      <c r="J2195" s="15"/>
      <c r="K2195" s="24"/>
      <c r="L2195" s="24"/>
      <c r="M2195" s="23"/>
      <c r="N2195" s="24"/>
      <c r="O2195" s="23"/>
      <c r="P2195" s="25"/>
      <c r="Q2195" s="25"/>
    </row>
    <row r="2196" spans="1:17">
      <c r="A2196" s="27"/>
      <c r="B2196" s="27"/>
      <c r="C2196" s="27"/>
      <c r="D2196" s="27"/>
      <c r="E2196" s="26"/>
      <c r="F2196" s="24"/>
      <c r="G2196" s="26"/>
      <c r="H2196" s="26"/>
      <c r="I2196" s="24"/>
      <c r="J2196" s="15"/>
      <c r="K2196" s="24"/>
      <c r="L2196" s="24"/>
      <c r="M2196" s="23"/>
      <c r="N2196" s="24"/>
      <c r="O2196" s="23"/>
      <c r="P2196" s="25"/>
      <c r="Q2196" s="25"/>
    </row>
    <row r="2197" spans="1:17">
      <c r="A2197" s="27"/>
      <c r="B2197" s="27"/>
      <c r="C2197" s="27"/>
      <c r="D2197" s="27"/>
      <c r="E2197" s="26"/>
      <c r="F2197" s="24"/>
      <c r="G2197" s="26"/>
      <c r="H2197" s="26"/>
      <c r="I2197" s="24"/>
      <c r="J2197" s="15"/>
      <c r="K2197" s="24"/>
      <c r="L2197" s="24"/>
      <c r="M2197" s="23"/>
      <c r="N2197" s="24"/>
      <c r="O2197" s="23"/>
      <c r="P2197" s="25"/>
      <c r="Q2197" s="25"/>
    </row>
    <row r="2198" spans="1:17">
      <c r="A2198" s="27"/>
      <c r="B2198" s="27"/>
      <c r="C2198" s="27"/>
      <c r="D2198" s="27"/>
      <c r="E2198" s="26"/>
      <c r="F2198" s="24"/>
      <c r="G2198" s="26"/>
      <c r="H2198" s="26"/>
      <c r="I2198" s="24"/>
      <c r="J2198" s="15"/>
      <c r="K2198" s="24"/>
      <c r="L2198" s="24"/>
      <c r="M2198" s="23"/>
      <c r="N2198" s="24"/>
      <c r="O2198" s="23"/>
      <c r="P2198" s="25"/>
      <c r="Q2198" s="25"/>
    </row>
    <row r="2199" spans="1:17">
      <c r="A2199" s="27"/>
      <c r="B2199" s="27"/>
      <c r="C2199" s="27"/>
      <c r="D2199" s="27"/>
      <c r="E2199" s="26"/>
      <c r="F2199" s="24"/>
      <c r="G2199" s="26"/>
      <c r="H2199" s="26"/>
      <c r="I2199" s="24"/>
      <c r="J2199" s="15"/>
      <c r="K2199" s="24"/>
      <c r="L2199" s="24"/>
      <c r="M2199" s="23"/>
      <c r="N2199" s="24"/>
      <c r="O2199" s="23"/>
      <c r="P2199" s="25"/>
      <c r="Q2199" s="25"/>
    </row>
    <row r="2200" spans="1:17">
      <c r="A2200" s="27"/>
      <c r="B2200" s="27"/>
      <c r="C2200" s="27"/>
      <c r="D2200" s="27"/>
      <c r="E2200" s="26"/>
      <c r="F2200" s="24"/>
      <c r="G2200" s="26"/>
      <c r="H2200" s="26"/>
      <c r="I2200" s="24"/>
      <c r="J2200" s="15"/>
      <c r="K2200" s="24"/>
      <c r="L2200" s="24"/>
      <c r="M2200" s="23"/>
      <c r="N2200" s="24"/>
      <c r="O2200" s="23"/>
      <c r="P2200" s="25"/>
      <c r="Q2200" s="25"/>
    </row>
    <row r="2201" spans="1:17">
      <c r="A2201" s="27"/>
      <c r="B2201" s="27"/>
      <c r="C2201" s="27"/>
      <c r="D2201" s="27"/>
      <c r="E2201" s="26"/>
      <c r="F2201" s="24"/>
      <c r="G2201" s="26"/>
      <c r="H2201" s="26"/>
      <c r="I2201" s="24"/>
      <c r="J2201" s="15"/>
      <c r="K2201" s="24"/>
      <c r="L2201" s="24"/>
      <c r="M2201" s="23"/>
      <c r="N2201" s="24"/>
      <c r="O2201" s="23"/>
      <c r="P2201" s="25"/>
      <c r="Q2201" s="25"/>
    </row>
    <row r="2202" spans="1:17">
      <c r="A2202" s="27"/>
      <c r="B2202" s="27"/>
      <c r="C2202" s="27"/>
      <c r="D2202" s="27"/>
      <c r="E2202" s="26"/>
      <c r="F2202" s="24"/>
      <c r="G2202" s="26"/>
      <c r="H2202" s="26"/>
      <c r="I2202" s="24"/>
      <c r="J2202" s="15"/>
      <c r="K2202" s="24"/>
      <c r="L2202" s="24"/>
      <c r="M2202" s="23"/>
      <c r="N2202" s="24"/>
      <c r="O2202" s="23"/>
      <c r="P2202" s="25"/>
      <c r="Q2202" s="25"/>
    </row>
    <row r="2203" spans="1:17">
      <c r="A2203" s="27"/>
      <c r="B2203" s="27"/>
      <c r="C2203" s="27"/>
      <c r="D2203" s="27"/>
      <c r="E2203" s="26"/>
      <c r="F2203" s="24"/>
      <c r="G2203" s="26"/>
      <c r="H2203" s="26"/>
      <c r="I2203" s="24"/>
      <c r="J2203" s="15"/>
      <c r="K2203" s="24"/>
      <c r="L2203" s="24"/>
      <c r="M2203" s="23"/>
      <c r="N2203" s="24"/>
      <c r="O2203" s="23"/>
      <c r="P2203" s="25"/>
      <c r="Q2203" s="25"/>
    </row>
    <row r="2204" spans="1:17">
      <c r="A2204" s="27"/>
      <c r="B2204" s="27"/>
      <c r="C2204" s="27"/>
      <c r="D2204" s="27"/>
      <c r="E2204" s="26"/>
      <c r="F2204" s="24"/>
      <c r="G2204" s="26"/>
      <c r="H2204" s="26"/>
      <c r="I2204" s="24"/>
      <c r="J2204" s="15"/>
      <c r="K2204" s="24"/>
      <c r="L2204" s="24"/>
      <c r="M2204" s="23"/>
      <c r="N2204" s="24"/>
      <c r="O2204" s="23"/>
      <c r="P2204" s="25"/>
      <c r="Q2204" s="25"/>
    </row>
    <row r="2205" spans="1:17">
      <c r="A2205" s="27"/>
      <c r="B2205" s="27"/>
      <c r="C2205" s="27"/>
      <c r="D2205" s="27"/>
      <c r="E2205" s="26"/>
      <c r="F2205" s="24"/>
      <c r="G2205" s="26"/>
      <c r="H2205" s="26"/>
      <c r="I2205" s="24"/>
      <c r="J2205" s="15"/>
      <c r="K2205" s="24"/>
      <c r="L2205" s="24"/>
      <c r="M2205" s="23"/>
      <c r="N2205" s="24"/>
      <c r="O2205" s="23"/>
      <c r="P2205" s="25"/>
      <c r="Q2205" s="25"/>
    </row>
    <row r="2206" spans="1:17">
      <c r="A2206" s="27"/>
      <c r="B2206" s="27"/>
      <c r="C2206" s="27"/>
      <c r="D2206" s="27"/>
      <c r="E2206" s="26"/>
      <c r="F2206" s="24"/>
      <c r="G2206" s="26"/>
      <c r="H2206" s="26"/>
      <c r="I2206" s="24"/>
      <c r="J2206" s="15"/>
      <c r="K2206" s="24"/>
      <c r="L2206" s="24"/>
      <c r="M2206" s="23"/>
      <c r="N2206" s="24"/>
      <c r="O2206" s="23"/>
      <c r="P2206" s="25"/>
      <c r="Q2206" s="25"/>
    </row>
    <row r="2207" spans="1:17">
      <c r="A2207" s="27"/>
      <c r="B2207" s="27"/>
      <c r="C2207" s="27"/>
      <c r="D2207" s="27"/>
      <c r="E2207" s="26"/>
      <c r="F2207" s="24"/>
      <c r="G2207" s="26"/>
      <c r="H2207" s="26"/>
      <c r="I2207" s="24"/>
      <c r="J2207" s="15"/>
      <c r="K2207" s="24"/>
      <c r="L2207" s="24"/>
      <c r="M2207" s="23"/>
      <c r="N2207" s="24"/>
      <c r="O2207" s="23"/>
      <c r="P2207" s="25"/>
      <c r="Q2207" s="25"/>
    </row>
    <row r="2208" spans="1:17">
      <c r="A2208" s="27"/>
      <c r="B2208" s="27"/>
      <c r="C2208" s="27"/>
      <c r="D2208" s="27"/>
      <c r="E2208" s="26"/>
      <c r="F2208" s="24"/>
      <c r="G2208" s="26"/>
      <c r="H2208" s="26"/>
      <c r="I2208" s="24"/>
      <c r="J2208" s="15"/>
      <c r="K2208" s="24"/>
      <c r="L2208" s="24"/>
      <c r="M2208" s="23"/>
      <c r="N2208" s="24"/>
      <c r="O2208" s="23"/>
      <c r="P2208" s="25"/>
      <c r="Q2208" s="25"/>
    </row>
    <row r="2209" spans="1:17">
      <c r="A2209" s="27"/>
      <c r="B2209" s="27"/>
      <c r="C2209" s="27"/>
      <c r="D2209" s="27"/>
      <c r="E2209" s="26"/>
      <c r="F2209" s="24"/>
      <c r="G2209" s="26"/>
      <c r="H2209" s="26"/>
      <c r="I2209" s="24"/>
      <c r="J2209" s="15"/>
      <c r="K2209" s="24"/>
      <c r="L2209" s="24"/>
      <c r="M2209" s="23"/>
      <c r="N2209" s="24"/>
      <c r="O2209" s="23"/>
      <c r="P2209" s="25"/>
      <c r="Q2209" s="25"/>
    </row>
    <row r="2210" spans="1:17">
      <c r="A2210" s="27"/>
      <c r="B2210" s="27"/>
      <c r="C2210" s="27"/>
      <c r="D2210" s="27"/>
      <c r="E2210" s="26"/>
      <c r="F2210" s="24"/>
      <c r="G2210" s="26"/>
      <c r="H2210" s="26"/>
      <c r="I2210" s="24"/>
      <c r="J2210" s="15"/>
      <c r="K2210" s="24"/>
      <c r="L2210" s="24"/>
      <c r="M2210" s="23"/>
      <c r="N2210" s="24"/>
      <c r="O2210" s="23"/>
      <c r="P2210" s="25"/>
      <c r="Q2210" s="25"/>
    </row>
    <row r="2211" spans="1:17">
      <c r="A2211" s="27"/>
      <c r="B2211" s="27"/>
      <c r="C2211" s="27"/>
      <c r="D2211" s="27"/>
      <c r="E2211" s="26"/>
      <c r="F2211" s="24"/>
      <c r="G2211" s="26"/>
      <c r="H2211" s="26"/>
      <c r="I2211" s="24"/>
      <c r="J2211" s="15"/>
      <c r="K2211" s="24"/>
      <c r="L2211" s="24"/>
      <c r="M2211" s="23"/>
      <c r="N2211" s="24"/>
      <c r="O2211" s="23"/>
      <c r="P2211" s="25"/>
      <c r="Q2211" s="25"/>
    </row>
    <row r="2212" spans="1:17">
      <c r="A2212" s="27"/>
      <c r="B2212" s="27"/>
      <c r="C2212" s="27"/>
      <c r="D2212" s="27"/>
      <c r="E2212" s="26"/>
      <c r="F2212" s="24"/>
      <c r="G2212" s="26"/>
      <c r="H2212" s="26"/>
      <c r="I2212" s="24"/>
      <c r="J2212" s="15"/>
      <c r="K2212" s="24"/>
      <c r="L2212" s="24"/>
      <c r="M2212" s="23"/>
      <c r="N2212" s="24"/>
      <c r="O2212" s="23"/>
      <c r="P2212" s="25"/>
      <c r="Q2212" s="25"/>
    </row>
    <row r="2213" spans="1:17">
      <c r="A2213" s="27"/>
      <c r="B2213" s="27"/>
      <c r="C2213" s="27"/>
      <c r="D2213" s="27"/>
      <c r="E2213" s="26"/>
      <c r="F2213" s="24"/>
      <c r="G2213" s="26"/>
      <c r="H2213" s="26"/>
      <c r="I2213" s="24"/>
      <c r="J2213" s="15"/>
      <c r="K2213" s="24"/>
      <c r="L2213" s="24"/>
      <c r="M2213" s="23"/>
      <c r="N2213" s="24"/>
      <c r="O2213" s="23"/>
      <c r="P2213" s="25"/>
      <c r="Q2213" s="25"/>
    </row>
    <row r="2214" spans="1:17">
      <c r="A2214" s="27"/>
      <c r="B2214" s="27"/>
      <c r="C2214" s="27"/>
      <c r="D2214" s="27"/>
      <c r="E2214" s="26"/>
      <c r="F2214" s="24"/>
      <c r="G2214" s="26"/>
      <c r="H2214" s="26"/>
      <c r="I2214" s="24"/>
      <c r="J2214" s="15"/>
      <c r="K2214" s="24"/>
      <c r="L2214" s="24"/>
      <c r="M2214" s="23"/>
      <c r="N2214" s="24"/>
      <c r="O2214" s="23"/>
      <c r="P2214" s="25"/>
      <c r="Q2214" s="25"/>
    </row>
    <row r="2215" spans="1:17">
      <c r="A2215" s="27"/>
      <c r="B2215" s="27"/>
      <c r="C2215" s="27"/>
      <c r="D2215" s="27"/>
      <c r="E2215" s="26"/>
      <c r="F2215" s="24"/>
      <c r="G2215" s="26"/>
      <c r="H2215" s="26"/>
      <c r="I2215" s="24"/>
      <c r="J2215" s="15"/>
      <c r="K2215" s="24"/>
      <c r="L2215" s="24"/>
      <c r="M2215" s="23"/>
      <c r="N2215" s="24"/>
      <c r="O2215" s="23"/>
      <c r="P2215" s="25"/>
      <c r="Q2215" s="25"/>
    </row>
    <row r="2216" spans="1:17">
      <c r="A2216" s="27"/>
      <c r="B2216" s="27"/>
      <c r="C2216" s="27"/>
      <c r="D2216" s="27"/>
      <c r="E2216" s="26"/>
      <c r="F2216" s="24"/>
      <c r="G2216" s="26"/>
      <c r="H2216" s="26"/>
      <c r="I2216" s="24"/>
      <c r="J2216" s="15"/>
      <c r="K2216" s="24"/>
      <c r="L2216" s="24"/>
      <c r="M2216" s="23"/>
      <c r="N2216" s="24"/>
      <c r="O2216" s="23"/>
      <c r="P2216" s="25"/>
      <c r="Q2216" s="25"/>
    </row>
    <row r="2217" spans="1:17">
      <c r="A2217" s="27"/>
      <c r="B2217" s="27"/>
      <c r="C2217" s="27"/>
      <c r="D2217" s="27"/>
      <c r="E2217" s="26"/>
      <c r="F2217" s="24"/>
      <c r="G2217" s="26"/>
      <c r="H2217" s="26"/>
      <c r="I2217" s="24"/>
      <c r="J2217" s="15"/>
      <c r="K2217" s="24"/>
      <c r="L2217" s="24"/>
      <c r="M2217" s="23"/>
      <c r="N2217" s="24"/>
      <c r="O2217" s="23"/>
      <c r="P2217" s="25"/>
      <c r="Q2217" s="25"/>
    </row>
    <row r="2218" spans="1:17">
      <c r="A2218" s="27"/>
      <c r="B2218" s="27"/>
      <c r="C2218" s="27"/>
      <c r="D2218" s="27"/>
      <c r="E2218" s="26"/>
      <c r="F2218" s="24"/>
      <c r="G2218" s="26"/>
      <c r="H2218" s="26"/>
      <c r="I2218" s="24"/>
      <c r="J2218" s="15"/>
      <c r="K2218" s="24"/>
      <c r="L2218" s="24"/>
      <c r="M2218" s="23"/>
      <c r="N2218" s="24"/>
      <c r="O2218" s="23"/>
      <c r="P2218" s="25"/>
      <c r="Q2218" s="25"/>
    </row>
    <row r="2219" spans="1:17">
      <c r="A2219" s="27"/>
      <c r="B2219" s="27"/>
      <c r="C2219" s="27"/>
      <c r="D2219" s="27"/>
      <c r="E2219" s="26"/>
      <c r="F2219" s="24"/>
      <c r="G2219" s="26"/>
      <c r="H2219" s="26"/>
      <c r="I2219" s="24"/>
      <c r="J2219" s="15"/>
      <c r="K2219" s="24"/>
      <c r="L2219" s="24"/>
      <c r="M2219" s="23"/>
      <c r="N2219" s="24"/>
      <c r="O2219" s="23"/>
      <c r="P2219" s="25"/>
      <c r="Q2219" s="25"/>
    </row>
    <row r="2220" spans="1:17">
      <c r="A2220" s="27"/>
      <c r="B2220" s="27"/>
      <c r="C2220" s="27"/>
      <c r="D2220" s="27"/>
      <c r="E2220" s="26"/>
      <c r="F2220" s="24"/>
      <c r="G2220" s="26"/>
      <c r="H2220" s="26"/>
      <c r="I2220" s="24"/>
      <c r="J2220" s="15"/>
      <c r="K2220" s="24"/>
      <c r="L2220" s="24"/>
      <c r="M2220" s="23"/>
      <c r="N2220" s="24"/>
      <c r="O2220" s="23"/>
      <c r="P2220" s="25"/>
      <c r="Q2220" s="25"/>
    </row>
    <row r="2221" spans="1:17">
      <c r="A2221" s="27"/>
      <c r="B2221" s="27"/>
      <c r="C2221" s="27"/>
      <c r="D2221" s="27"/>
      <c r="E2221" s="26"/>
      <c r="F2221" s="24"/>
      <c r="G2221" s="26"/>
      <c r="H2221" s="26"/>
      <c r="I2221" s="24"/>
      <c r="J2221" s="15"/>
      <c r="K2221" s="24"/>
      <c r="L2221" s="24"/>
      <c r="M2221" s="23"/>
      <c r="N2221" s="24"/>
      <c r="O2221" s="23"/>
      <c r="P2221" s="25"/>
      <c r="Q2221" s="25"/>
    </row>
    <row r="2222" spans="1:17">
      <c r="A2222" s="27"/>
      <c r="B2222" s="27"/>
      <c r="C2222" s="27"/>
      <c r="D2222" s="27"/>
      <c r="E2222" s="26"/>
      <c r="F2222" s="24"/>
      <c r="G2222" s="26"/>
      <c r="H2222" s="26"/>
      <c r="I2222" s="24"/>
      <c r="J2222" s="15"/>
      <c r="K2222" s="24"/>
      <c r="L2222" s="24"/>
      <c r="M2222" s="23"/>
      <c r="N2222" s="24"/>
      <c r="O2222" s="23"/>
      <c r="P2222" s="25"/>
      <c r="Q2222" s="25"/>
    </row>
    <row r="2223" spans="1:17">
      <c r="A2223" s="27"/>
      <c r="B2223" s="27"/>
      <c r="C2223" s="27"/>
      <c r="D2223" s="27"/>
      <c r="E2223" s="26"/>
      <c r="F2223" s="24"/>
      <c r="G2223" s="26"/>
      <c r="H2223" s="26"/>
      <c r="I2223" s="24"/>
      <c r="J2223" s="15"/>
      <c r="K2223" s="24"/>
      <c r="L2223" s="24"/>
      <c r="M2223" s="23"/>
      <c r="N2223" s="24"/>
      <c r="O2223" s="23"/>
      <c r="P2223" s="25"/>
      <c r="Q2223" s="25"/>
    </row>
    <row r="2224" spans="1:17">
      <c r="A2224" s="27"/>
      <c r="B2224" s="27"/>
      <c r="C2224" s="27"/>
      <c r="D2224" s="27"/>
      <c r="E2224" s="26"/>
      <c r="F2224" s="24"/>
      <c r="G2224" s="26"/>
      <c r="H2224" s="26"/>
      <c r="I2224" s="24"/>
      <c r="J2224" s="15"/>
      <c r="K2224" s="24"/>
      <c r="L2224" s="24"/>
      <c r="M2224" s="23"/>
      <c r="N2224" s="24"/>
      <c r="O2224" s="23"/>
      <c r="P2224" s="25"/>
      <c r="Q2224" s="25"/>
    </row>
    <row r="2225" spans="1:17">
      <c r="A2225" s="27"/>
      <c r="B2225" s="27"/>
      <c r="C2225" s="27"/>
      <c r="D2225" s="27"/>
      <c r="E2225" s="26"/>
      <c r="F2225" s="24"/>
      <c r="G2225" s="26"/>
      <c r="H2225" s="26"/>
      <c r="I2225" s="24"/>
      <c r="J2225" s="15"/>
      <c r="K2225" s="24"/>
      <c r="L2225" s="24"/>
      <c r="M2225" s="23"/>
      <c r="N2225" s="24"/>
      <c r="O2225" s="23"/>
      <c r="P2225" s="25"/>
      <c r="Q2225" s="25"/>
    </row>
    <row r="2226" spans="1:17">
      <c r="A2226" s="27"/>
      <c r="B2226" s="27"/>
      <c r="C2226" s="27"/>
      <c r="D2226" s="27"/>
      <c r="E2226" s="26"/>
      <c r="F2226" s="24"/>
      <c r="G2226" s="26"/>
      <c r="H2226" s="26"/>
      <c r="I2226" s="24"/>
      <c r="J2226" s="15"/>
      <c r="K2226" s="24"/>
      <c r="L2226" s="24"/>
      <c r="M2226" s="23"/>
      <c r="N2226" s="24"/>
      <c r="O2226" s="23"/>
      <c r="P2226" s="25"/>
      <c r="Q2226" s="25"/>
    </row>
    <row r="2227" spans="1:17">
      <c r="A2227" s="27"/>
      <c r="B2227" s="27"/>
      <c r="C2227" s="27"/>
      <c r="D2227" s="27"/>
      <c r="E2227" s="26"/>
      <c r="F2227" s="24"/>
      <c r="G2227" s="26"/>
      <c r="H2227" s="26"/>
      <c r="I2227" s="24"/>
      <c r="J2227" s="15"/>
      <c r="K2227" s="24"/>
      <c r="L2227" s="24"/>
      <c r="M2227" s="23"/>
      <c r="N2227" s="24"/>
      <c r="O2227" s="23"/>
      <c r="P2227" s="25"/>
      <c r="Q2227" s="25"/>
    </row>
    <row r="2228" spans="1:17">
      <c r="A2228" s="27"/>
      <c r="B2228" s="27"/>
      <c r="C2228" s="27"/>
      <c r="D2228" s="27"/>
      <c r="E2228" s="26"/>
      <c r="F2228" s="24"/>
      <c r="G2228" s="26"/>
      <c r="H2228" s="26"/>
      <c r="I2228" s="24"/>
      <c r="J2228" s="15"/>
      <c r="K2228" s="24"/>
      <c r="L2228" s="24"/>
      <c r="M2228" s="23"/>
      <c r="N2228" s="24"/>
      <c r="O2228" s="23"/>
      <c r="P2228" s="25"/>
      <c r="Q2228" s="25"/>
    </row>
    <row r="2229" spans="1:17">
      <c r="A2229" s="27"/>
      <c r="B2229" s="27"/>
      <c r="C2229" s="27"/>
      <c r="D2229" s="27"/>
      <c r="E2229" s="26"/>
      <c r="F2229" s="24"/>
      <c r="G2229" s="26"/>
      <c r="H2229" s="26"/>
      <c r="I2229" s="24"/>
      <c r="J2229" s="15"/>
      <c r="K2229" s="24"/>
      <c r="L2229" s="24"/>
      <c r="M2229" s="23"/>
      <c r="N2229" s="24"/>
      <c r="O2229" s="23"/>
      <c r="P2229" s="25"/>
      <c r="Q2229" s="25"/>
    </row>
    <row r="2230" spans="1:17">
      <c r="A2230" s="27"/>
      <c r="B2230" s="27"/>
      <c r="C2230" s="27"/>
      <c r="D2230" s="27"/>
      <c r="E2230" s="26"/>
      <c r="F2230" s="24"/>
      <c r="G2230" s="26"/>
      <c r="H2230" s="26"/>
      <c r="I2230" s="24"/>
      <c r="J2230" s="15"/>
      <c r="K2230" s="24"/>
      <c r="L2230" s="24"/>
      <c r="M2230" s="23"/>
      <c r="N2230" s="24"/>
      <c r="O2230" s="23"/>
      <c r="P2230" s="25"/>
      <c r="Q2230" s="25"/>
    </row>
    <row r="2231" spans="1:17">
      <c r="A2231" s="27"/>
      <c r="B2231" s="27"/>
      <c r="C2231" s="27"/>
      <c r="D2231" s="27"/>
      <c r="E2231" s="26"/>
      <c r="F2231" s="24"/>
      <c r="G2231" s="26"/>
      <c r="H2231" s="26"/>
      <c r="I2231" s="24"/>
      <c r="J2231" s="15"/>
      <c r="K2231" s="24"/>
      <c r="L2231" s="24"/>
      <c r="M2231" s="23"/>
      <c r="N2231" s="24"/>
      <c r="O2231" s="23"/>
      <c r="P2231" s="25"/>
      <c r="Q2231" s="25"/>
    </row>
    <row r="2232" spans="1:17">
      <c r="A2232" s="27"/>
      <c r="B2232" s="27"/>
      <c r="C2232" s="27"/>
      <c r="D2232" s="27"/>
      <c r="E2232" s="26"/>
      <c r="F2232" s="24"/>
      <c r="G2232" s="26"/>
      <c r="H2232" s="26"/>
      <c r="I2232" s="24"/>
      <c r="J2232" s="15"/>
      <c r="K2232" s="24"/>
      <c r="L2232" s="24"/>
      <c r="M2232" s="23"/>
      <c r="N2232" s="24"/>
      <c r="O2232" s="23"/>
      <c r="P2232" s="25"/>
      <c r="Q2232" s="25"/>
    </row>
    <row r="2233" spans="1:17">
      <c r="A2233" s="27"/>
      <c r="B2233" s="27"/>
      <c r="C2233" s="27"/>
      <c r="D2233" s="27"/>
      <c r="E2233" s="26"/>
      <c r="F2233" s="24"/>
      <c r="G2233" s="26"/>
      <c r="H2233" s="26"/>
      <c r="I2233" s="24"/>
      <c r="J2233" s="15"/>
      <c r="K2233" s="24"/>
      <c r="L2233" s="24"/>
      <c r="M2233" s="23"/>
      <c r="N2233" s="24"/>
      <c r="O2233" s="23"/>
      <c r="P2233" s="25"/>
      <c r="Q2233" s="25"/>
    </row>
    <row r="2234" spans="1:17">
      <c r="K2234" s="24"/>
      <c r="L2234" s="24"/>
      <c r="M2234" s="23"/>
      <c r="N2234" s="24"/>
      <c r="O2234" s="23"/>
    </row>
    <row r="2235" spans="1:17">
      <c r="K2235" s="24"/>
      <c r="L2235" s="24"/>
      <c r="M2235" s="23"/>
      <c r="N2235" s="24"/>
      <c r="O2235" s="23"/>
    </row>
    <row r="2236" spans="1:17">
      <c r="K2236" s="24"/>
      <c r="L2236" s="24"/>
      <c r="M2236" s="23"/>
      <c r="N2236" s="24"/>
      <c r="O2236" s="23"/>
    </row>
    <row r="2237" spans="1:17">
      <c r="K2237" s="24"/>
      <c r="L2237" s="24"/>
      <c r="M2237" s="23"/>
      <c r="N2237" s="24"/>
      <c r="O2237" s="23"/>
    </row>
    <row r="2238" spans="1:17">
      <c r="K2238" s="24"/>
      <c r="L2238" s="24"/>
      <c r="M2238" s="23"/>
      <c r="N2238" s="24"/>
      <c r="O2238" s="23"/>
    </row>
    <row r="2239" spans="1:17">
      <c r="K2239" s="24"/>
      <c r="L2239" s="24"/>
      <c r="M2239" s="23"/>
      <c r="N2239" s="24"/>
      <c r="O2239" s="23"/>
    </row>
    <row r="2240" spans="1:17">
      <c r="K2240" s="24"/>
      <c r="L2240" s="24"/>
      <c r="M2240" s="23"/>
      <c r="N2240" s="24"/>
      <c r="O2240" s="23"/>
    </row>
    <row r="2241" spans="11:15">
      <c r="K2241" s="24"/>
      <c r="L2241" s="24"/>
      <c r="M2241" s="23"/>
      <c r="N2241" s="24"/>
      <c r="O2241" s="23"/>
    </row>
    <row r="2242" spans="11:15">
      <c r="K2242" s="24"/>
      <c r="L2242" s="24"/>
      <c r="M2242" s="23"/>
      <c r="N2242" s="24"/>
      <c r="O2242" s="23"/>
    </row>
    <row r="2243" spans="11:15">
      <c r="K2243" s="24"/>
      <c r="L2243" s="24"/>
      <c r="M2243" s="23"/>
      <c r="N2243" s="24"/>
      <c r="O2243" s="23"/>
    </row>
    <row r="2244" spans="11:15">
      <c r="K2244" s="24"/>
      <c r="L2244" s="24"/>
      <c r="M2244" s="23"/>
      <c r="N2244" s="24"/>
      <c r="O2244" s="23"/>
    </row>
    <row r="2245" spans="11:15">
      <c r="K2245" s="24"/>
      <c r="L2245" s="24"/>
      <c r="M2245" s="23"/>
      <c r="N2245" s="24"/>
      <c r="O2245" s="23"/>
    </row>
    <row r="2246" spans="11:15">
      <c r="K2246" s="24"/>
      <c r="L2246" s="24"/>
      <c r="M2246" s="23"/>
      <c r="N2246" s="24"/>
      <c r="O2246" s="23"/>
    </row>
    <row r="2247" spans="11:15">
      <c r="K2247" s="24"/>
      <c r="L2247" s="24"/>
      <c r="M2247" s="23"/>
      <c r="N2247" s="24"/>
      <c r="O2247" s="23"/>
    </row>
    <row r="2248" spans="11:15">
      <c r="K2248" s="24"/>
      <c r="L2248" s="24"/>
      <c r="M2248" s="23"/>
      <c r="N2248" s="24"/>
      <c r="O2248" s="23"/>
    </row>
    <row r="2249" spans="11:15">
      <c r="K2249" s="24"/>
      <c r="L2249" s="24"/>
      <c r="M2249" s="23"/>
      <c r="N2249" s="24"/>
      <c r="O2249" s="23"/>
    </row>
    <row r="2250" spans="11:15">
      <c r="K2250" s="24"/>
      <c r="L2250" s="24"/>
      <c r="M2250" s="23"/>
      <c r="N2250" s="24"/>
      <c r="O2250" s="23"/>
    </row>
    <row r="2251" spans="11:15">
      <c r="K2251" s="24"/>
      <c r="L2251" s="24"/>
      <c r="M2251" s="23"/>
      <c r="N2251" s="24"/>
      <c r="O2251" s="23"/>
    </row>
    <row r="2252" spans="11:15">
      <c r="K2252" s="24"/>
      <c r="L2252" s="24"/>
      <c r="M2252" s="23"/>
      <c r="N2252" s="24"/>
      <c r="O2252" s="23"/>
    </row>
    <row r="2253" spans="11:15">
      <c r="K2253" s="24"/>
      <c r="L2253" s="24"/>
      <c r="M2253" s="23"/>
      <c r="N2253" s="24"/>
      <c r="O2253" s="23"/>
    </row>
    <row r="2254" spans="11:15">
      <c r="K2254" s="24"/>
      <c r="L2254" s="24"/>
      <c r="M2254" s="23"/>
      <c r="N2254" s="24"/>
      <c r="O2254" s="23"/>
    </row>
    <row r="2255" spans="11:15">
      <c r="K2255" s="24"/>
      <c r="L2255" s="24"/>
      <c r="M2255" s="23"/>
      <c r="N2255" s="24"/>
      <c r="O2255" s="23"/>
    </row>
    <row r="2256" spans="11:15">
      <c r="K2256" s="24"/>
      <c r="L2256" s="24"/>
      <c r="M2256" s="23"/>
      <c r="N2256" s="24"/>
      <c r="O2256" s="23"/>
    </row>
    <row r="2257" spans="11:15">
      <c r="K2257" s="24"/>
      <c r="L2257" s="24"/>
      <c r="M2257" s="23"/>
      <c r="N2257" s="24"/>
      <c r="O2257" s="23"/>
    </row>
    <row r="2258" spans="11:15">
      <c r="K2258" s="24"/>
      <c r="L2258" s="24"/>
      <c r="M2258" s="23"/>
      <c r="N2258" s="24"/>
      <c r="O2258" s="23"/>
    </row>
    <row r="2259" spans="11:15">
      <c r="K2259" s="24"/>
      <c r="L2259" s="24"/>
      <c r="M2259" s="23"/>
      <c r="N2259" s="24"/>
      <c r="O2259" s="23"/>
    </row>
    <row r="2260" spans="11:15">
      <c r="K2260" s="24"/>
      <c r="L2260" s="24"/>
      <c r="M2260" s="23"/>
      <c r="N2260" s="24"/>
      <c r="O2260" s="23"/>
    </row>
    <row r="2261" spans="11:15">
      <c r="K2261" s="24"/>
      <c r="L2261" s="24"/>
      <c r="M2261" s="23"/>
      <c r="N2261" s="24"/>
      <c r="O2261" s="23"/>
    </row>
    <row r="2262" spans="11:15">
      <c r="K2262" s="24"/>
      <c r="L2262" s="24"/>
      <c r="M2262" s="23"/>
      <c r="N2262" s="24"/>
      <c r="O2262" s="23"/>
    </row>
    <row r="2263" spans="11:15">
      <c r="K2263" s="24"/>
      <c r="L2263" s="24"/>
      <c r="M2263" s="23"/>
      <c r="N2263" s="24"/>
      <c r="O2263" s="23"/>
    </row>
    <row r="2264" spans="11:15">
      <c r="K2264" s="24"/>
      <c r="L2264" s="24"/>
      <c r="M2264" s="23"/>
      <c r="N2264" s="24"/>
      <c r="O2264" s="23"/>
    </row>
    <row r="2265" spans="11:15">
      <c r="K2265" s="24"/>
      <c r="L2265" s="24"/>
      <c r="M2265" s="23"/>
      <c r="N2265" s="24"/>
      <c r="O2265" s="23"/>
    </row>
    <row r="2266" spans="11:15">
      <c r="K2266" s="24"/>
      <c r="L2266" s="24"/>
      <c r="M2266" s="23"/>
      <c r="N2266" s="24"/>
      <c r="O2266" s="23"/>
    </row>
    <row r="2267" spans="11:15">
      <c r="K2267" s="24"/>
      <c r="L2267" s="24"/>
      <c r="M2267" s="23"/>
      <c r="N2267" s="24"/>
      <c r="O2267" s="23"/>
    </row>
    <row r="2268" spans="11:15">
      <c r="K2268" s="24"/>
      <c r="L2268" s="24"/>
      <c r="M2268" s="23"/>
      <c r="N2268" s="24"/>
      <c r="O2268" s="23"/>
    </row>
    <row r="2269" spans="11:15">
      <c r="K2269" s="24"/>
      <c r="L2269" s="24"/>
      <c r="M2269" s="23"/>
      <c r="N2269" s="24"/>
      <c r="O2269" s="23"/>
    </row>
    <row r="2270" spans="11:15">
      <c r="K2270" s="24"/>
      <c r="L2270" s="24"/>
      <c r="M2270" s="23"/>
      <c r="N2270" s="24"/>
      <c r="O2270" s="23"/>
    </row>
    <row r="2271" spans="11:15">
      <c r="K2271" s="24"/>
      <c r="L2271" s="24"/>
      <c r="M2271" s="23"/>
      <c r="N2271" s="24"/>
      <c r="O2271" s="23"/>
    </row>
    <row r="2272" spans="11:15">
      <c r="K2272" s="24"/>
      <c r="L2272" s="24"/>
      <c r="M2272" s="23"/>
      <c r="N2272" s="24"/>
      <c r="O2272" s="23"/>
    </row>
    <row r="2273" spans="11:15">
      <c r="K2273" s="24"/>
      <c r="L2273" s="24"/>
      <c r="M2273" s="23"/>
      <c r="N2273" s="24"/>
      <c r="O2273" s="23"/>
    </row>
    <row r="2274" spans="11:15">
      <c r="K2274" s="24"/>
      <c r="L2274" s="24"/>
      <c r="M2274" s="23"/>
      <c r="N2274" s="24"/>
      <c r="O2274" s="23"/>
    </row>
    <row r="2275" spans="11:15">
      <c r="K2275" s="24"/>
      <c r="L2275" s="24"/>
      <c r="M2275" s="23"/>
      <c r="N2275" s="24"/>
      <c r="O2275" s="23"/>
    </row>
    <row r="2276" spans="11:15">
      <c r="K2276" s="24"/>
      <c r="L2276" s="24"/>
      <c r="M2276" s="23"/>
      <c r="N2276" s="24"/>
      <c r="O2276" s="23"/>
    </row>
    <row r="2277" spans="11:15">
      <c r="K2277" s="24"/>
      <c r="L2277" s="24"/>
      <c r="M2277" s="23"/>
      <c r="N2277" s="24"/>
      <c r="O2277" s="23"/>
    </row>
    <row r="2278" spans="11:15">
      <c r="K2278" s="24"/>
      <c r="L2278" s="24"/>
      <c r="M2278" s="23"/>
      <c r="N2278" s="24"/>
      <c r="O2278" s="23"/>
    </row>
    <row r="2279" spans="11:15">
      <c r="K2279" s="24"/>
      <c r="L2279" s="24"/>
      <c r="M2279" s="23"/>
      <c r="N2279" s="24"/>
      <c r="O2279" s="23"/>
    </row>
    <row r="2280" spans="11:15">
      <c r="K2280" s="24"/>
      <c r="L2280" s="24"/>
      <c r="M2280" s="23"/>
      <c r="N2280" s="24"/>
      <c r="O2280" s="23"/>
    </row>
    <row r="2281" spans="11:15">
      <c r="K2281" s="24"/>
      <c r="L2281" s="24"/>
      <c r="M2281" s="23"/>
      <c r="N2281" s="24"/>
      <c r="O2281" s="23"/>
    </row>
    <row r="2282" spans="11:15">
      <c r="K2282" s="24"/>
      <c r="L2282" s="24"/>
      <c r="M2282" s="23"/>
      <c r="N2282" s="24"/>
      <c r="O2282" s="23"/>
    </row>
    <row r="2283" spans="11:15">
      <c r="K2283" s="24"/>
      <c r="L2283" s="24"/>
      <c r="M2283" s="23"/>
      <c r="N2283" s="24"/>
      <c r="O2283" s="23"/>
    </row>
    <row r="2284" spans="11:15">
      <c r="K2284" s="24"/>
      <c r="L2284" s="24"/>
      <c r="M2284" s="23"/>
      <c r="N2284" s="24"/>
      <c r="O2284" s="23"/>
    </row>
    <row r="2285" spans="11:15">
      <c r="K2285" s="24"/>
      <c r="L2285" s="24"/>
      <c r="M2285" s="23"/>
      <c r="N2285" s="24"/>
      <c r="O2285" s="23"/>
    </row>
    <row r="2286" spans="11:15">
      <c r="K2286" s="24"/>
      <c r="L2286" s="24"/>
      <c r="M2286" s="23"/>
      <c r="N2286" s="24"/>
      <c r="O2286" s="23"/>
    </row>
    <row r="2287" spans="11:15">
      <c r="K2287" s="24"/>
      <c r="L2287" s="24"/>
      <c r="M2287" s="23"/>
      <c r="N2287" s="24"/>
      <c r="O2287" s="23"/>
    </row>
    <row r="2288" spans="11:15">
      <c r="K2288" s="24"/>
      <c r="L2288" s="24"/>
      <c r="M2288" s="23"/>
      <c r="N2288" s="24"/>
      <c r="O2288" s="23"/>
    </row>
    <row r="2289" spans="11:15">
      <c r="K2289" s="24"/>
      <c r="L2289" s="24"/>
      <c r="M2289" s="23"/>
      <c r="N2289" s="24"/>
      <c r="O2289" s="23"/>
    </row>
    <row r="2290" spans="11:15">
      <c r="K2290" s="24"/>
      <c r="L2290" s="24"/>
      <c r="M2290" s="23"/>
      <c r="N2290" s="24"/>
      <c r="O2290" s="23"/>
    </row>
    <row r="2291" spans="11:15">
      <c r="K2291" s="24"/>
      <c r="L2291" s="24"/>
      <c r="M2291" s="23"/>
      <c r="N2291" s="24"/>
      <c r="O2291" s="23"/>
    </row>
    <row r="2292" spans="11:15">
      <c r="K2292" s="24"/>
      <c r="L2292" s="24"/>
      <c r="M2292" s="23"/>
      <c r="N2292" s="24"/>
      <c r="O2292" s="23"/>
    </row>
    <row r="2293" spans="11:15">
      <c r="K2293" s="24"/>
      <c r="L2293" s="24"/>
      <c r="M2293" s="23"/>
      <c r="N2293" s="24"/>
      <c r="O2293" s="23"/>
    </row>
    <row r="2294" spans="11:15">
      <c r="K2294" s="24"/>
      <c r="L2294" s="24"/>
      <c r="M2294" s="23"/>
      <c r="N2294" s="24"/>
      <c r="O2294" s="23"/>
    </row>
    <row r="2295" spans="11:15">
      <c r="K2295" s="24"/>
      <c r="L2295" s="24"/>
      <c r="M2295" s="23"/>
      <c r="N2295" s="24"/>
      <c r="O2295" s="23"/>
    </row>
    <row r="2296" spans="11:15">
      <c r="K2296" s="24"/>
      <c r="L2296" s="24"/>
      <c r="M2296" s="23"/>
      <c r="N2296" s="24"/>
      <c r="O2296" s="23"/>
    </row>
    <row r="2297" spans="11:15">
      <c r="K2297" s="24"/>
      <c r="L2297" s="24"/>
      <c r="M2297" s="23"/>
      <c r="N2297" s="24"/>
      <c r="O2297" s="23"/>
    </row>
    <row r="2298" spans="11:15">
      <c r="K2298" s="24"/>
      <c r="L2298" s="24"/>
      <c r="M2298" s="23"/>
      <c r="N2298" s="24"/>
      <c r="O2298" s="23"/>
    </row>
    <row r="2299" spans="11:15">
      <c r="K2299" s="24"/>
      <c r="L2299" s="24"/>
      <c r="M2299" s="23"/>
      <c r="N2299" s="24"/>
      <c r="O2299" s="23"/>
    </row>
    <row r="2300" spans="11:15">
      <c r="K2300" s="24"/>
      <c r="L2300" s="24"/>
      <c r="M2300" s="23"/>
      <c r="N2300" s="24"/>
      <c r="O2300" s="23"/>
    </row>
    <row r="2301" spans="11:15">
      <c r="K2301" s="24"/>
      <c r="L2301" s="24"/>
      <c r="M2301" s="23"/>
      <c r="N2301" s="24"/>
      <c r="O2301" s="23"/>
    </row>
    <row r="2302" spans="11:15">
      <c r="K2302" s="24"/>
      <c r="L2302" s="24"/>
      <c r="M2302" s="23"/>
      <c r="N2302" s="24"/>
      <c r="O2302" s="23"/>
    </row>
    <row r="2303" spans="11:15">
      <c r="K2303" s="24"/>
      <c r="L2303" s="24"/>
      <c r="M2303" s="23"/>
      <c r="N2303" s="24"/>
      <c r="O2303" s="23"/>
    </row>
    <row r="2304" spans="11:15">
      <c r="K2304" s="24"/>
      <c r="L2304" s="24"/>
      <c r="M2304" s="23"/>
      <c r="N2304" s="24"/>
      <c r="O2304" s="23"/>
    </row>
    <row r="2305" spans="11:15">
      <c r="K2305" s="24"/>
      <c r="L2305" s="24"/>
      <c r="M2305" s="23"/>
      <c r="N2305" s="24"/>
      <c r="O2305" s="23"/>
    </row>
    <row r="2306" spans="11:15">
      <c r="K2306" s="24"/>
      <c r="L2306" s="24"/>
      <c r="M2306" s="23"/>
      <c r="N2306" s="24"/>
      <c r="O2306" s="23"/>
    </row>
    <row r="2307" spans="11:15">
      <c r="K2307" s="24"/>
      <c r="L2307" s="24"/>
      <c r="M2307" s="23"/>
      <c r="N2307" s="24"/>
      <c r="O2307" s="23"/>
    </row>
    <row r="2308" spans="11:15">
      <c r="K2308" s="24"/>
      <c r="L2308" s="24"/>
      <c r="M2308" s="23"/>
      <c r="N2308" s="24"/>
      <c r="O2308" s="23"/>
    </row>
    <row r="2309" spans="11:15">
      <c r="K2309" s="24"/>
      <c r="L2309" s="24"/>
      <c r="M2309" s="23"/>
      <c r="N2309" s="24"/>
      <c r="O2309" s="23"/>
    </row>
    <row r="2310" spans="11:15">
      <c r="K2310" s="24"/>
      <c r="L2310" s="24"/>
      <c r="M2310" s="23"/>
      <c r="N2310" s="24"/>
      <c r="O2310" s="23"/>
    </row>
    <row r="2311" spans="11:15">
      <c r="K2311" s="24"/>
      <c r="L2311" s="24"/>
      <c r="M2311" s="23"/>
      <c r="N2311" s="24"/>
      <c r="O2311" s="23"/>
    </row>
    <row r="2312" spans="11:15">
      <c r="K2312" s="24"/>
      <c r="L2312" s="24"/>
      <c r="M2312" s="23"/>
      <c r="N2312" s="24"/>
      <c r="O2312" s="23"/>
    </row>
    <row r="2313" spans="11:15">
      <c r="K2313" s="24"/>
      <c r="L2313" s="24"/>
      <c r="M2313" s="23"/>
      <c r="N2313" s="24"/>
      <c r="O2313" s="23"/>
    </row>
    <row r="2314" spans="11:15">
      <c r="K2314" s="24"/>
      <c r="L2314" s="24"/>
      <c r="M2314" s="23"/>
      <c r="N2314" s="24"/>
      <c r="O2314" s="23"/>
    </row>
    <row r="2315" spans="11:15">
      <c r="K2315" s="24"/>
      <c r="L2315" s="24"/>
      <c r="M2315" s="23"/>
      <c r="N2315" s="24"/>
      <c r="O2315" s="23"/>
    </row>
    <row r="2316" spans="11:15">
      <c r="K2316" s="24"/>
      <c r="L2316" s="24"/>
      <c r="M2316" s="23"/>
      <c r="N2316" s="24"/>
      <c r="O2316" s="23"/>
    </row>
    <row r="2317" spans="11:15">
      <c r="K2317" s="24"/>
      <c r="L2317" s="24"/>
      <c r="M2317" s="23"/>
      <c r="N2317" s="24"/>
      <c r="O2317" s="23"/>
    </row>
    <row r="2318" spans="11:15">
      <c r="K2318" s="24"/>
      <c r="L2318" s="24"/>
      <c r="M2318" s="23"/>
      <c r="N2318" s="24"/>
      <c r="O2318" s="23"/>
    </row>
    <row r="2319" spans="11:15">
      <c r="K2319" s="24"/>
      <c r="L2319" s="24"/>
      <c r="M2319" s="23"/>
      <c r="N2319" s="24"/>
      <c r="O2319" s="23"/>
    </row>
    <row r="2320" spans="11:15">
      <c r="K2320" s="24"/>
      <c r="L2320" s="24"/>
      <c r="M2320" s="23"/>
      <c r="N2320" s="24"/>
      <c r="O2320" s="23"/>
    </row>
    <row r="2321" spans="11:15">
      <c r="K2321" s="24"/>
      <c r="L2321" s="24"/>
      <c r="M2321" s="23"/>
      <c r="N2321" s="24"/>
      <c r="O2321" s="23"/>
    </row>
    <row r="2322" spans="11:15">
      <c r="K2322" s="24"/>
      <c r="L2322" s="24"/>
      <c r="M2322" s="23"/>
      <c r="N2322" s="24"/>
      <c r="O2322" s="23"/>
    </row>
    <row r="2323" spans="11:15">
      <c r="K2323" s="24"/>
      <c r="L2323" s="24"/>
      <c r="M2323" s="23"/>
      <c r="N2323" s="24"/>
      <c r="O2323" s="23"/>
    </row>
    <row r="2324" spans="11:15">
      <c r="K2324" s="24"/>
      <c r="L2324" s="24"/>
      <c r="M2324" s="23"/>
      <c r="N2324" s="24"/>
      <c r="O2324" s="23"/>
    </row>
    <row r="2325" spans="11:15">
      <c r="K2325" s="24"/>
      <c r="L2325" s="24"/>
      <c r="M2325" s="23"/>
      <c r="N2325" s="24"/>
      <c r="O2325" s="23"/>
    </row>
    <row r="2326" spans="11:15">
      <c r="K2326" s="24"/>
      <c r="L2326" s="24"/>
      <c r="M2326" s="23"/>
      <c r="N2326" s="24"/>
      <c r="O2326" s="23"/>
    </row>
    <row r="2327" spans="11:15">
      <c r="K2327" s="24"/>
      <c r="L2327" s="24"/>
      <c r="M2327" s="23"/>
      <c r="N2327" s="24"/>
      <c r="O2327" s="23"/>
    </row>
    <row r="2328" spans="11:15">
      <c r="K2328" s="24"/>
      <c r="L2328" s="24"/>
      <c r="M2328" s="23"/>
      <c r="N2328" s="24"/>
      <c r="O2328" s="23"/>
    </row>
    <row r="2329" spans="11:15">
      <c r="K2329" s="24"/>
      <c r="L2329" s="24"/>
      <c r="M2329" s="23"/>
      <c r="N2329" s="24"/>
      <c r="O2329" s="23"/>
    </row>
    <row r="2330" spans="11:15">
      <c r="K2330" s="24"/>
      <c r="L2330" s="24"/>
      <c r="M2330" s="23"/>
      <c r="N2330" s="24"/>
      <c r="O2330" s="23"/>
    </row>
    <row r="2331" spans="11:15">
      <c r="K2331" s="24"/>
      <c r="L2331" s="24"/>
      <c r="M2331" s="23"/>
      <c r="N2331" s="24"/>
      <c r="O2331" s="23"/>
    </row>
    <row r="2332" spans="11:15">
      <c r="K2332" s="24"/>
      <c r="L2332" s="24"/>
      <c r="M2332" s="23"/>
      <c r="N2332" s="24"/>
      <c r="O2332" s="23"/>
    </row>
    <row r="2333" spans="11:15">
      <c r="K2333" s="24"/>
      <c r="L2333" s="24"/>
      <c r="M2333" s="23"/>
      <c r="N2333" s="24"/>
      <c r="O2333" s="23"/>
    </row>
    <row r="2334" spans="11:15">
      <c r="K2334" s="24"/>
      <c r="L2334" s="24"/>
      <c r="M2334" s="23"/>
      <c r="N2334" s="24"/>
      <c r="O2334" s="23"/>
    </row>
    <row r="2335" spans="11:15">
      <c r="K2335" s="24"/>
      <c r="L2335" s="24"/>
      <c r="M2335" s="23"/>
      <c r="N2335" s="24"/>
      <c r="O2335" s="23"/>
    </row>
    <row r="2336" spans="11:15">
      <c r="K2336" s="24"/>
      <c r="L2336" s="24"/>
      <c r="M2336" s="23"/>
      <c r="N2336" s="24"/>
      <c r="O2336" s="23"/>
    </row>
    <row r="2337" spans="11:15">
      <c r="K2337" s="24"/>
      <c r="L2337" s="24"/>
      <c r="M2337" s="23"/>
      <c r="N2337" s="24"/>
      <c r="O2337" s="23"/>
    </row>
    <row r="2338" spans="11:15">
      <c r="K2338" s="24"/>
      <c r="L2338" s="24"/>
      <c r="M2338" s="23"/>
      <c r="N2338" s="24"/>
      <c r="O2338" s="23"/>
    </row>
    <row r="2339" spans="11:15">
      <c r="K2339" s="24"/>
      <c r="L2339" s="24"/>
      <c r="M2339" s="23"/>
      <c r="N2339" s="24"/>
      <c r="O2339" s="23"/>
    </row>
    <row r="2340" spans="11:15">
      <c r="K2340" s="24"/>
      <c r="L2340" s="24"/>
      <c r="M2340" s="23"/>
      <c r="N2340" s="24"/>
      <c r="O2340" s="23"/>
    </row>
    <row r="2341" spans="11:15">
      <c r="K2341" s="24"/>
      <c r="L2341" s="24"/>
      <c r="M2341" s="23"/>
      <c r="N2341" s="24"/>
      <c r="O2341" s="23"/>
    </row>
    <row r="2342" spans="11:15">
      <c r="K2342" s="24"/>
      <c r="L2342" s="24"/>
      <c r="M2342" s="23"/>
      <c r="N2342" s="24"/>
      <c r="O2342" s="23"/>
    </row>
    <row r="2343" spans="11:15">
      <c r="K2343" s="24"/>
      <c r="L2343" s="24"/>
      <c r="M2343" s="23"/>
      <c r="N2343" s="24"/>
      <c r="O2343" s="23"/>
    </row>
    <row r="2344" spans="11:15">
      <c r="K2344" s="24"/>
      <c r="L2344" s="24"/>
      <c r="M2344" s="23"/>
      <c r="N2344" s="24"/>
      <c r="O2344" s="23"/>
    </row>
    <row r="2345" spans="11:15">
      <c r="K2345" s="24"/>
      <c r="L2345" s="24"/>
      <c r="M2345" s="23"/>
      <c r="N2345" s="24"/>
      <c r="O2345" s="23"/>
    </row>
    <row r="2346" spans="11:15">
      <c r="K2346" s="24"/>
      <c r="L2346" s="24"/>
      <c r="M2346" s="23"/>
      <c r="N2346" s="24"/>
      <c r="O2346" s="23"/>
    </row>
    <row r="2347" spans="11:15">
      <c r="K2347" s="24"/>
      <c r="L2347" s="24"/>
      <c r="M2347" s="23"/>
      <c r="N2347" s="24"/>
      <c r="O2347" s="23"/>
    </row>
    <row r="2348" spans="11:15">
      <c r="K2348" s="24"/>
      <c r="L2348" s="24"/>
      <c r="M2348" s="23"/>
      <c r="N2348" s="24"/>
      <c r="O2348" s="23"/>
    </row>
    <row r="2349" spans="11:15">
      <c r="K2349" s="24"/>
      <c r="L2349" s="24"/>
      <c r="M2349" s="23"/>
      <c r="N2349" s="24"/>
      <c r="O2349" s="23"/>
    </row>
    <row r="2350" spans="11:15">
      <c r="K2350" s="24"/>
      <c r="L2350" s="24"/>
      <c r="M2350" s="23"/>
      <c r="N2350" s="24"/>
      <c r="O2350" s="23"/>
    </row>
    <row r="2351" spans="11:15">
      <c r="K2351" s="24"/>
      <c r="L2351" s="24"/>
      <c r="M2351" s="23"/>
      <c r="N2351" s="24"/>
      <c r="O2351" s="23"/>
    </row>
    <row r="2352" spans="11:15">
      <c r="K2352" s="24"/>
      <c r="L2352" s="24"/>
      <c r="M2352" s="23"/>
      <c r="N2352" s="24"/>
      <c r="O2352" s="23"/>
    </row>
    <row r="2353" spans="11:15">
      <c r="K2353" s="24"/>
      <c r="L2353" s="24"/>
      <c r="M2353" s="23"/>
      <c r="N2353" s="24"/>
      <c r="O2353" s="23"/>
    </row>
    <row r="2354" spans="11:15">
      <c r="K2354" s="24"/>
      <c r="L2354" s="24"/>
      <c r="M2354" s="23"/>
      <c r="N2354" s="24"/>
      <c r="O2354" s="23"/>
    </row>
    <row r="2355" spans="11:15">
      <c r="K2355" s="24"/>
      <c r="L2355" s="24"/>
      <c r="M2355" s="23"/>
      <c r="N2355" s="24"/>
      <c r="O2355" s="23"/>
    </row>
    <row r="2356" spans="11:15">
      <c r="K2356" s="24"/>
      <c r="L2356" s="24"/>
      <c r="M2356" s="23"/>
      <c r="N2356" s="24"/>
      <c r="O2356" s="23"/>
    </row>
    <row r="2357" spans="11:15">
      <c r="K2357" s="24"/>
      <c r="L2357" s="24"/>
      <c r="M2357" s="23"/>
      <c r="N2357" s="24"/>
      <c r="O2357" s="23"/>
    </row>
    <row r="2358" spans="11:15">
      <c r="K2358" s="24"/>
      <c r="L2358" s="24"/>
      <c r="M2358" s="23"/>
      <c r="N2358" s="24"/>
      <c r="O2358" s="23"/>
    </row>
    <row r="2359" spans="11:15">
      <c r="K2359" s="24"/>
      <c r="L2359" s="24"/>
      <c r="M2359" s="23"/>
      <c r="N2359" s="24"/>
      <c r="O2359" s="23"/>
    </row>
    <row r="2360" spans="11:15">
      <c r="K2360" s="24"/>
      <c r="L2360" s="24"/>
      <c r="M2360" s="23"/>
      <c r="N2360" s="24"/>
      <c r="O2360" s="23"/>
    </row>
    <row r="2361" spans="11:15">
      <c r="K2361" s="24"/>
      <c r="L2361" s="24"/>
      <c r="M2361" s="23"/>
      <c r="N2361" s="24"/>
      <c r="O2361" s="23"/>
    </row>
    <row r="2362" spans="11:15">
      <c r="K2362" s="24"/>
      <c r="L2362" s="24"/>
      <c r="M2362" s="23"/>
      <c r="N2362" s="24"/>
      <c r="O2362" s="23"/>
    </row>
    <row r="2363" spans="11:15">
      <c r="K2363" s="24"/>
      <c r="L2363" s="24"/>
      <c r="M2363" s="23"/>
      <c r="N2363" s="24"/>
      <c r="O2363" s="23"/>
    </row>
    <row r="2364" spans="11:15">
      <c r="K2364" s="24"/>
      <c r="L2364" s="24"/>
      <c r="M2364" s="23"/>
      <c r="N2364" s="24"/>
      <c r="O2364" s="23"/>
    </row>
    <row r="2365" spans="11:15">
      <c r="K2365" s="24"/>
      <c r="L2365" s="24"/>
      <c r="M2365" s="23"/>
      <c r="N2365" s="24"/>
      <c r="O2365" s="23"/>
    </row>
    <row r="2366" spans="11:15">
      <c r="K2366" s="24"/>
      <c r="L2366" s="24"/>
      <c r="M2366" s="23"/>
      <c r="N2366" s="24"/>
      <c r="O2366" s="23"/>
    </row>
    <row r="2367" spans="11:15">
      <c r="K2367" s="24"/>
      <c r="L2367" s="24"/>
      <c r="M2367" s="23"/>
      <c r="N2367" s="24"/>
      <c r="O2367" s="23"/>
    </row>
    <row r="2368" spans="11:15">
      <c r="K2368" s="24"/>
      <c r="L2368" s="24"/>
      <c r="M2368" s="23"/>
      <c r="N2368" s="24"/>
      <c r="O2368" s="23"/>
    </row>
    <row r="2369" spans="11:15">
      <c r="K2369" s="24"/>
      <c r="L2369" s="24"/>
      <c r="M2369" s="23"/>
      <c r="N2369" s="24"/>
      <c r="O2369" s="23"/>
    </row>
    <row r="2370" spans="11:15">
      <c r="K2370" s="24"/>
      <c r="L2370" s="24"/>
      <c r="M2370" s="23"/>
      <c r="N2370" s="24"/>
      <c r="O2370" s="23"/>
    </row>
    <row r="2371" spans="11:15">
      <c r="K2371" s="24"/>
      <c r="L2371" s="24"/>
      <c r="M2371" s="23"/>
      <c r="N2371" s="24"/>
      <c r="O2371" s="23"/>
    </row>
    <row r="2372" spans="11:15">
      <c r="K2372" s="24"/>
      <c r="L2372" s="24"/>
      <c r="M2372" s="23"/>
      <c r="N2372" s="24"/>
      <c r="O2372" s="23"/>
    </row>
    <row r="2373" spans="11:15">
      <c r="K2373" s="24"/>
      <c r="L2373" s="24"/>
      <c r="M2373" s="23"/>
      <c r="N2373" s="24"/>
      <c r="O2373" s="23"/>
    </row>
    <row r="2374" spans="11:15">
      <c r="K2374" s="24"/>
      <c r="L2374" s="24"/>
      <c r="M2374" s="23"/>
      <c r="N2374" s="24"/>
      <c r="O2374" s="23"/>
    </row>
    <row r="2375" spans="11:15">
      <c r="K2375" s="24"/>
      <c r="L2375" s="24"/>
      <c r="M2375" s="23"/>
      <c r="N2375" s="24"/>
      <c r="O2375" s="23"/>
    </row>
    <row r="2376" spans="11:15">
      <c r="K2376" s="24"/>
      <c r="L2376" s="24"/>
      <c r="M2376" s="23"/>
      <c r="N2376" s="24"/>
      <c r="O2376" s="23"/>
    </row>
    <row r="2377" spans="11:15">
      <c r="K2377" s="24"/>
      <c r="L2377" s="24"/>
      <c r="M2377" s="23"/>
      <c r="N2377" s="24"/>
      <c r="O2377" s="23"/>
    </row>
    <row r="2378" spans="11:15">
      <c r="K2378" s="24"/>
      <c r="L2378" s="24"/>
      <c r="M2378" s="23"/>
      <c r="N2378" s="24"/>
      <c r="O2378" s="23"/>
    </row>
    <row r="2379" spans="11:15">
      <c r="K2379" s="24"/>
      <c r="L2379" s="24"/>
      <c r="M2379" s="23"/>
      <c r="N2379" s="24"/>
      <c r="O2379" s="23"/>
    </row>
    <row r="2380" spans="11:15">
      <c r="K2380" s="24"/>
      <c r="L2380" s="24"/>
      <c r="M2380" s="23"/>
      <c r="N2380" s="24"/>
      <c r="O2380" s="23"/>
    </row>
    <row r="2381" spans="11:15">
      <c r="K2381" s="24"/>
      <c r="L2381" s="24"/>
      <c r="M2381" s="23"/>
      <c r="N2381" s="24"/>
      <c r="O2381" s="23"/>
    </row>
    <row r="2382" spans="11:15">
      <c r="K2382" s="24"/>
      <c r="L2382" s="24"/>
      <c r="M2382" s="23"/>
      <c r="N2382" s="24"/>
      <c r="O2382" s="23"/>
    </row>
    <row r="2383" spans="11:15">
      <c r="K2383" s="24"/>
      <c r="L2383" s="24"/>
      <c r="M2383" s="23"/>
      <c r="N2383" s="24"/>
      <c r="O2383" s="23"/>
    </row>
    <row r="2384" spans="11:15">
      <c r="K2384" s="24"/>
      <c r="L2384" s="24"/>
      <c r="M2384" s="23"/>
      <c r="N2384" s="24"/>
      <c r="O2384" s="23"/>
    </row>
    <row r="2385" spans="11:15">
      <c r="K2385" s="24"/>
      <c r="L2385" s="24"/>
      <c r="M2385" s="23"/>
      <c r="N2385" s="24"/>
      <c r="O2385" s="23"/>
    </row>
    <row r="2386" spans="11:15">
      <c r="K2386" s="24"/>
      <c r="L2386" s="24"/>
      <c r="M2386" s="23"/>
      <c r="N2386" s="24"/>
      <c r="O2386" s="23"/>
    </row>
    <row r="2387" spans="11:15">
      <c r="K2387" s="24"/>
      <c r="L2387" s="24"/>
      <c r="M2387" s="23"/>
      <c r="N2387" s="24"/>
      <c r="O2387" s="23"/>
    </row>
    <row r="2388" spans="11:15">
      <c r="K2388" s="24"/>
      <c r="L2388" s="24"/>
      <c r="M2388" s="23"/>
      <c r="N2388" s="24"/>
      <c r="O2388" s="23"/>
    </row>
    <row r="2389" spans="11:15">
      <c r="K2389" s="24"/>
      <c r="L2389" s="24"/>
      <c r="M2389" s="23"/>
      <c r="N2389" s="24"/>
      <c r="O2389" s="23"/>
    </row>
    <row r="2390" spans="11:15">
      <c r="K2390" s="24"/>
      <c r="L2390" s="24"/>
      <c r="M2390" s="23"/>
      <c r="N2390" s="24"/>
      <c r="O2390" s="23"/>
    </row>
    <row r="2391" spans="11:15">
      <c r="K2391" s="24"/>
      <c r="L2391" s="24"/>
      <c r="M2391" s="23"/>
      <c r="N2391" s="24"/>
      <c r="O2391" s="23"/>
    </row>
    <row r="2392" spans="11:15">
      <c r="K2392" s="24"/>
      <c r="L2392" s="24"/>
      <c r="M2392" s="23"/>
      <c r="N2392" s="24"/>
      <c r="O2392" s="23"/>
    </row>
    <row r="2393" spans="11:15">
      <c r="K2393" s="24"/>
      <c r="L2393" s="24"/>
      <c r="M2393" s="23"/>
      <c r="N2393" s="24"/>
      <c r="O2393" s="23"/>
    </row>
    <row r="2394" spans="11:15">
      <c r="K2394" s="24"/>
      <c r="L2394" s="24"/>
      <c r="M2394" s="23"/>
      <c r="N2394" s="24"/>
      <c r="O2394" s="23"/>
    </row>
    <row r="2395" spans="11:15">
      <c r="K2395" s="24"/>
      <c r="L2395" s="24"/>
      <c r="M2395" s="23"/>
      <c r="N2395" s="24"/>
      <c r="O2395" s="23"/>
    </row>
    <row r="2396" spans="11:15">
      <c r="K2396" s="24"/>
      <c r="L2396" s="24"/>
      <c r="M2396" s="23"/>
      <c r="N2396" s="24"/>
      <c r="O2396" s="23"/>
    </row>
    <row r="2397" spans="11:15">
      <c r="K2397" s="24"/>
      <c r="L2397" s="24"/>
      <c r="M2397" s="23"/>
      <c r="N2397" s="24"/>
      <c r="O2397" s="23"/>
    </row>
    <row r="2398" spans="11:15">
      <c r="K2398" s="24"/>
      <c r="L2398" s="24"/>
      <c r="M2398" s="23"/>
      <c r="N2398" s="24"/>
      <c r="O2398" s="23"/>
    </row>
    <row r="2399" spans="11:15">
      <c r="K2399" s="24"/>
      <c r="L2399" s="24"/>
      <c r="M2399" s="23"/>
      <c r="N2399" s="24"/>
      <c r="O2399" s="23"/>
    </row>
    <row r="2400" spans="11:15">
      <c r="K2400" s="24"/>
      <c r="L2400" s="24"/>
      <c r="M2400" s="23"/>
      <c r="N2400" s="24"/>
      <c r="O2400" s="23"/>
    </row>
    <row r="2401" spans="11:15">
      <c r="K2401" s="24"/>
      <c r="L2401" s="24"/>
      <c r="M2401" s="23"/>
      <c r="N2401" s="24"/>
      <c r="O2401" s="23"/>
    </row>
    <row r="2402" spans="11:15">
      <c r="K2402" s="24"/>
      <c r="L2402" s="24"/>
      <c r="M2402" s="23"/>
      <c r="N2402" s="24"/>
      <c r="O2402" s="23"/>
    </row>
    <row r="2403" spans="11:15">
      <c r="K2403" s="24"/>
      <c r="L2403" s="24"/>
      <c r="M2403" s="23"/>
      <c r="N2403" s="24"/>
      <c r="O2403" s="23"/>
    </row>
    <row r="2404" spans="11:15">
      <c r="K2404" s="24"/>
      <c r="L2404" s="24"/>
      <c r="M2404" s="23"/>
      <c r="N2404" s="24"/>
      <c r="O2404" s="23"/>
    </row>
    <row r="2405" spans="11:15">
      <c r="K2405" s="24"/>
      <c r="L2405" s="24"/>
      <c r="M2405" s="23"/>
      <c r="N2405" s="24"/>
      <c r="O2405" s="23"/>
    </row>
    <row r="2406" spans="11:15">
      <c r="K2406" s="24"/>
      <c r="L2406" s="24"/>
      <c r="M2406" s="23"/>
      <c r="N2406" s="24"/>
      <c r="O2406" s="23"/>
    </row>
    <row r="2407" spans="11:15">
      <c r="K2407" s="24"/>
      <c r="L2407" s="24"/>
      <c r="M2407" s="23"/>
      <c r="N2407" s="24"/>
      <c r="O2407" s="23"/>
    </row>
    <row r="2408" spans="11:15">
      <c r="K2408" s="24"/>
      <c r="L2408" s="24"/>
      <c r="M2408" s="23"/>
      <c r="N2408" s="24"/>
      <c r="O2408" s="23"/>
    </row>
    <row r="2409" spans="11:15">
      <c r="K2409" s="24"/>
      <c r="L2409" s="24"/>
      <c r="M2409" s="23"/>
      <c r="N2409" s="24"/>
      <c r="O2409" s="23"/>
    </row>
    <row r="2410" spans="11:15">
      <c r="K2410" s="24"/>
      <c r="L2410" s="24"/>
      <c r="M2410" s="23"/>
      <c r="N2410" s="24"/>
      <c r="O2410" s="23"/>
    </row>
    <row r="2411" spans="11:15">
      <c r="K2411" s="24"/>
      <c r="L2411" s="24"/>
      <c r="M2411" s="23"/>
      <c r="N2411" s="24"/>
      <c r="O2411" s="23"/>
    </row>
    <row r="2412" spans="11:15">
      <c r="K2412" s="24"/>
      <c r="L2412" s="24"/>
      <c r="M2412" s="23"/>
      <c r="N2412" s="24"/>
      <c r="O2412" s="23"/>
    </row>
    <row r="2413" spans="11:15">
      <c r="K2413" s="24"/>
      <c r="L2413" s="24"/>
      <c r="M2413" s="23"/>
      <c r="N2413" s="24"/>
      <c r="O2413" s="23"/>
    </row>
    <row r="2414" spans="11:15">
      <c r="K2414" s="24"/>
      <c r="L2414" s="24"/>
      <c r="M2414" s="23"/>
      <c r="N2414" s="24"/>
      <c r="O2414" s="23"/>
    </row>
    <row r="2415" spans="11:15">
      <c r="K2415" s="24"/>
      <c r="L2415" s="24"/>
      <c r="M2415" s="23"/>
      <c r="N2415" s="24"/>
      <c r="O2415" s="23"/>
    </row>
    <row r="2416" spans="11:15">
      <c r="K2416" s="24"/>
      <c r="L2416" s="24"/>
      <c r="M2416" s="23"/>
      <c r="N2416" s="24"/>
      <c r="O2416" s="23"/>
    </row>
    <row r="2417" spans="11:15">
      <c r="K2417" s="24"/>
      <c r="L2417" s="24"/>
      <c r="M2417" s="23"/>
      <c r="N2417" s="24"/>
      <c r="O2417" s="23"/>
    </row>
    <row r="2418" spans="11:15">
      <c r="K2418" s="24"/>
      <c r="L2418" s="24"/>
      <c r="M2418" s="23"/>
      <c r="N2418" s="24"/>
      <c r="O2418" s="23"/>
    </row>
    <row r="2419" spans="11:15">
      <c r="K2419" s="24"/>
      <c r="L2419" s="24"/>
      <c r="M2419" s="23"/>
      <c r="N2419" s="24"/>
      <c r="O2419" s="23"/>
    </row>
    <row r="2420" spans="11:15">
      <c r="K2420" s="24"/>
      <c r="L2420" s="24"/>
      <c r="M2420" s="23"/>
      <c r="N2420" s="24"/>
      <c r="O2420" s="23"/>
    </row>
    <row r="2421" spans="11:15">
      <c r="K2421" s="24"/>
      <c r="L2421" s="24"/>
      <c r="M2421" s="23"/>
      <c r="N2421" s="24"/>
      <c r="O2421" s="23"/>
    </row>
    <row r="2422" spans="11:15">
      <c r="K2422" s="24"/>
      <c r="L2422" s="24"/>
      <c r="M2422" s="23"/>
      <c r="N2422" s="24"/>
      <c r="O2422" s="23"/>
    </row>
    <row r="2423" spans="11:15">
      <c r="K2423" s="24"/>
      <c r="L2423" s="24"/>
      <c r="M2423" s="23"/>
      <c r="N2423" s="24"/>
      <c r="O2423" s="23"/>
    </row>
    <row r="2424" spans="11:15">
      <c r="K2424" s="24"/>
      <c r="L2424" s="24"/>
      <c r="M2424" s="23"/>
      <c r="N2424" s="24"/>
      <c r="O2424" s="23"/>
    </row>
    <row r="2425" spans="11:15">
      <c r="K2425" s="24"/>
      <c r="L2425" s="24"/>
      <c r="M2425" s="23"/>
      <c r="N2425" s="24"/>
      <c r="O2425" s="23"/>
    </row>
    <row r="2426" spans="11:15">
      <c r="K2426" s="24"/>
      <c r="L2426" s="24"/>
      <c r="M2426" s="23"/>
      <c r="N2426" s="24"/>
      <c r="O2426" s="23"/>
    </row>
    <row r="2427" spans="11:15">
      <c r="K2427" s="24"/>
      <c r="L2427" s="24"/>
      <c r="M2427" s="23"/>
      <c r="N2427" s="24"/>
      <c r="O2427" s="23"/>
    </row>
    <row r="2428" spans="11:15">
      <c r="K2428" s="24"/>
      <c r="L2428" s="24"/>
      <c r="M2428" s="23"/>
      <c r="N2428" s="24"/>
      <c r="O2428" s="23"/>
    </row>
    <row r="2429" spans="11:15">
      <c r="K2429" s="24"/>
      <c r="L2429" s="24"/>
      <c r="M2429" s="23"/>
      <c r="N2429" s="24"/>
      <c r="O2429" s="23"/>
    </row>
    <row r="2430" spans="11:15">
      <c r="K2430" s="24"/>
      <c r="L2430" s="24"/>
      <c r="M2430" s="23"/>
      <c r="N2430" s="24"/>
      <c r="O2430" s="23"/>
    </row>
    <row r="2431" spans="11:15">
      <c r="K2431" s="24"/>
      <c r="L2431" s="24"/>
      <c r="M2431" s="23"/>
      <c r="N2431" s="24"/>
      <c r="O2431" s="23"/>
    </row>
    <row r="2432" spans="11:15">
      <c r="K2432" s="24"/>
      <c r="L2432" s="24"/>
      <c r="M2432" s="23"/>
      <c r="N2432" s="24"/>
      <c r="O2432" s="23"/>
    </row>
    <row r="2433" spans="11:15">
      <c r="K2433" s="24"/>
      <c r="L2433" s="24"/>
      <c r="M2433" s="23"/>
      <c r="N2433" s="24"/>
      <c r="O2433" s="23"/>
    </row>
    <row r="2434" spans="11:15">
      <c r="K2434" s="24"/>
      <c r="L2434" s="24"/>
      <c r="M2434" s="23"/>
      <c r="N2434" s="24"/>
      <c r="O2434" s="23"/>
    </row>
    <row r="2435" spans="11:15">
      <c r="K2435" s="24"/>
      <c r="L2435" s="24"/>
      <c r="M2435" s="23"/>
      <c r="N2435" s="24"/>
      <c r="O2435" s="23"/>
    </row>
    <row r="2436" spans="11:15">
      <c r="K2436" s="24"/>
      <c r="L2436" s="24"/>
      <c r="M2436" s="23"/>
      <c r="N2436" s="24"/>
      <c r="O2436" s="23"/>
    </row>
    <row r="2437" spans="11:15">
      <c r="K2437" s="24"/>
      <c r="L2437" s="24"/>
      <c r="M2437" s="23"/>
      <c r="N2437" s="24"/>
      <c r="O2437" s="23"/>
    </row>
    <row r="2438" spans="11:15">
      <c r="K2438" s="24"/>
      <c r="L2438" s="24"/>
      <c r="M2438" s="23"/>
      <c r="N2438" s="24"/>
      <c r="O2438" s="23"/>
    </row>
    <row r="2439" spans="11:15">
      <c r="K2439" s="24"/>
      <c r="L2439" s="24"/>
      <c r="M2439" s="23"/>
      <c r="N2439" s="24"/>
      <c r="O2439" s="23"/>
    </row>
    <row r="2440" spans="11:15">
      <c r="K2440" s="24"/>
      <c r="L2440" s="24"/>
      <c r="M2440" s="23"/>
      <c r="N2440" s="24"/>
      <c r="O2440" s="23"/>
    </row>
    <row r="2441" spans="11:15">
      <c r="K2441" s="24"/>
      <c r="L2441" s="24"/>
      <c r="M2441" s="23"/>
      <c r="N2441" s="24"/>
      <c r="O2441" s="23"/>
    </row>
    <row r="2442" spans="11:15">
      <c r="K2442" s="24"/>
      <c r="L2442" s="24"/>
      <c r="M2442" s="23"/>
      <c r="N2442" s="24"/>
      <c r="O2442" s="23"/>
    </row>
    <row r="2443" spans="11:15">
      <c r="K2443" s="24"/>
      <c r="L2443" s="24"/>
      <c r="M2443" s="23"/>
      <c r="N2443" s="24"/>
      <c r="O2443" s="23"/>
    </row>
    <row r="2444" spans="11:15">
      <c r="K2444" s="24"/>
      <c r="L2444" s="24"/>
      <c r="M2444" s="23"/>
      <c r="N2444" s="24"/>
      <c r="O2444" s="23"/>
    </row>
    <row r="2445" spans="11:15">
      <c r="K2445" s="24"/>
      <c r="L2445" s="24"/>
      <c r="M2445" s="23"/>
      <c r="N2445" s="24"/>
      <c r="O2445" s="23"/>
    </row>
    <row r="2446" spans="11:15">
      <c r="K2446" s="24"/>
      <c r="L2446" s="24"/>
      <c r="M2446" s="23"/>
      <c r="N2446" s="24"/>
      <c r="O2446" s="23"/>
    </row>
    <row r="2447" spans="11:15">
      <c r="K2447" s="24"/>
      <c r="L2447" s="24"/>
      <c r="M2447" s="23"/>
      <c r="N2447" s="24"/>
      <c r="O2447" s="23"/>
    </row>
    <row r="2448" spans="11:15">
      <c r="K2448" s="24"/>
      <c r="L2448" s="24"/>
      <c r="M2448" s="23"/>
      <c r="N2448" s="24"/>
      <c r="O2448" s="23"/>
    </row>
    <row r="2449" spans="11:15">
      <c r="K2449" s="24"/>
      <c r="L2449" s="24"/>
      <c r="M2449" s="23"/>
      <c r="N2449" s="24"/>
      <c r="O2449" s="23"/>
    </row>
    <row r="2450" spans="11:15">
      <c r="K2450" s="24"/>
      <c r="L2450" s="24"/>
      <c r="M2450" s="23"/>
      <c r="N2450" s="24"/>
      <c r="O2450" s="23"/>
    </row>
    <row r="2451" spans="11:15">
      <c r="K2451" s="24"/>
      <c r="L2451" s="24"/>
      <c r="M2451" s="23"/>
      <c r="N2451" s="24"/>
      <c r="O2451" s="23"/>
    </row>
    <row r="2452" spans="11:15">
      <c r="K2452" s="24"/>
      <c r="L2452" s="24"/>
      <c r="M2452" s="23"/>
      <c r="N2452" s="24"/>
      <c r="O2452" s="23"/>
    </row>
    <row r="2453" spans="11:15">
      <c r="K2453" s="24"/>
      <c r="L2453" s="24"/>
      <c r="M2453" s="23"/>
      <c r="N2453" s="24"/>
      <c r="O2453" s="23"/>
    </row>
    <row r="2454" spans="11:15">
      <c r="K2454" s="24"/>
      <c r="L2454" s="24"/>
      <c r="M2454" s="23"/>
      <c r="N2454" s="24"/>
      <c r="O2454" s="23"/>
    </row>
    <row r="2455" spans="11:15">
      <c r="K2455" s="24"/>
      <c r="L2455" s="24"/>
      <c r="M2455" s="23"/>
      <c r="N2455" s="24"/>
      <c r="O2455" s="23"/>
    </row>
    <row r="2456" spans="11:15">
      <c r="K2456" s="24"/>
      <c r="L2456" s="24"/>
      <c r="M2456" s="23"/>
      <c r="N2456" s="24"/>
      <c r="O2456" s="23"/>
    </row>
    <row r="2457" spans="11:15">
      <c r="K2457" s="24"/>
      <c r="L2457" s="24"/>
      <c r="M2457" s="23"/>
      <c r="N2457" s="24"/>
      <c r="O2457" s="23"/>
    </row>
    <row r="2458" spans="11:15">
      <c r="K2458" s="24"/>
      <c r="L2458" s="24"/>
      <c r="M2458" s="23"/>
      <c r="N2458" s="24"/>
      <c r="O2458" s="23"/>
    </row>
    <row r="2459" spans="11:15">
      <c r="K2459" s="24"/>
      <c r="L2459" s="24"/>
      <c r="M2459" s="23"/>
      <c r="N2459" s="24"/>
      <c r="O2459" s="23"/>
    </row>
    <row r="2460" spans="11:15">
      <c r="K2460" s="24"/>
      <c r="L2460" s="24"/>
      <c r="M2460" s="23"/>
      <c r="N2460" s="24"/>
      <c r="O2460" s="23"/>
    </row>
    <row r="2461" spans="11:15">
      <c r="K2461" s="24"/>
      <c r="L2461" s="24"/>
      <c r="M2461" s="23"/>
      <c r="N2461" s="24"/>
      <c r="O2461" s="23"/>
    </row>
    <row r="2462" spans="11:15">
      <c r="K2462" s="24"/>
      <c r="L2462" s="24"/>
      <c r="M2462" s="23"/>
      <c r="N2462" s="24"/>
      <c r="O2462" s="23"/>
    </row>
    <row r="2463" spans="11:15">
      <c r="K2463" s="24"/>
      <c r="L2463" s="24"/>
      <c r="M2463" s="23"/>
      <c r="N2463" s="24"/>
      <c r="O2463" s="23"/>
    </row>
    <row r="2464" spans="11:15">
      <c r="K2464" s="24"/>
      <c r="L2464" s="24"/>
      <c r="M2464" s="23"/>
      <c r="N2464" s="24"/>
      <c r="O2464" s="23"/>
    </row>
    <row r="2465" spans="11:15">
      <c r="K2465" s="24"/>
      <c r="L2465" s="24"/>
      <c r="M2465" s="23"/>
      <c r="N2465" s="24"/>
      <c r="O2465" s="23"/>
    </row>
    <row r="2466" spans="11:15">
      <c r="K2466" s="24"/>
      <c r="L2466" s="24"/>
      <c r="M2466" s="23"/>
      <c r="N2466" s="24"/>
      <c r="O2466" s="23"/>
    </row>
    <row r="2467" spans="11:15">
      <c r="K2467" s="24"/>
      <c r="L2467" s="24"/>
      <c r="M2467" s="23"/>
      <c r="N2467" s="24"/>
      <c r="O2467" s="23"/>
    </row>
    <row r="2468" spans="11:15">
      <c r="K2468" s="24"/>
      <c r="L2468" s="24"/>
      <c r="M2468" s="23"/>
      <c r="N2468" s="24"/>
      <c r="O2468" s="23"/>
    </row>
    <row r="2469" spans="11:15">
      <c r="K2469" s="24"/>
      <c r="L2469" s="24"/>
      <c r="M2469" s="23"/>
      <c r="N2469" s="24"/>
      <c r="O2469" s="23"/>
    </row>
    <row r="2470" spans="11:15">
      <c r="K2470" s="24"/>
      <c r="L2470" s="24"/>
      <c r="M2470" s="23"/>
      <c r="N2470" s="24"/>
      <c r="O2470" s="23"/>
    </row>
    <row r="2471" spans="11:15">
      <c r="K2471" s="24"/>
      <c r="L2471" s="24"/>
      <c r="M2471" s="23"/>
      <c r="N2471" s="24"/>
      <c r="O2471" s="23"/>
    </row>
    <row r="2472" spans="11:15">
      <c r="K2472" s="24"/>
      <c r="L2472" s="24"/>
      <c r="M2472" s="23"/>
      <c r="N2472" s="24"/>
      <c r="O2472" s="23"/>
    </row>
    <row r="2473" spans="11:15">
      <c r="K2473" s="24"/>
      <c r="L2473" s="24"/>
      <c r="M2473" s="23"/>
      <c r="N2473" s="24"/>
      <c r="O2473" s="23"/>
    </row>
    <row r="2474" spans="11:15">
      <c r="K2474" s="24"/>
      <c r="L2474" s="24"/>
      <c r="M2474" s="23"/>
      <c r="N2474" s="24"/>
      <c r="O2474" s="23"/>
    </row>
    <row r="2475" spans="11:15">
      <c r="K2475" s="24"/>
      <c r="L2475" s="24"/>
      <c r="M2475" s="23"/>
      <c r="N2475" s="24"/>
      <c r="O2475" s="23"/>
    </row>
    <row r="2476" spans="11:15">
      <c r="K2476" s="24"/>
      <c r="L2476" s="24"/>
      <c r="M2476" s="23"/>
      <c r="N2476" s="24"/>
      <c r="O2476" s="23"/>
    </row>
    <row r="2477" spans="11:15">
      <c r="K2477" s="24"/>
      <c r="L2477" s="24"/>
      <c r="M2477" s="23"/>
      <c r="N2477" s="24"/>
      <c r="O2477" s="23"/>
    </row>
  </sheetData>
  <hyperlinks>
    <hyperlink ref="P1" r:id="rId1" xr:uid="{23CD1EDC-A2FA-41CC-95FB-0217B99F459F}"/>
    <hyperlink ref="P9" location="Summary!A39" display="CAPE Ratio" xr:uid="{C8C998EB-E387-49EB-8742-B9431BAD1DD0}"/>
  </hyperlinks>
  <pageMargins left="0.75" right="0.75" top="1" bottom="1" header="0.5" footer="0.5"/>
  <pageSetup orientation="portrait" r:id="rId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17C0-3AE3-4F63-86B6-DE0EC6308D33}">
  <sheetPr>
    <tabColor rgb="FF00B050"/>
  </sheetPr>
  <dimension ref="A1:B693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154</v>
      </c>
    </row>
    <row r="3" spans="1:2" ht="14.5">
      <c r="A3" s="5" t="s">
        <v>1</v>
      </c>
      <c r="B3" s="77" t="s">
        <v>115</v>
      </c>
    </row>
    <row r="4" spans="1:2">
      <c r="A4" s="3">
        <v>24473</v>
      </c>
      <c r="B4" s="71">
        <v>209000</v>
      </c>
    </row>
    <row r="5" spans="1:2">
      <c r="A5" s="3">
        <v>24504</v>
      </c>
      <c r="B5" s="71">
        <v>229000</v>
      </c>
    </row>
    <row r="6" spans="1:2">
      <c r="A6" s="3">
        <v>24532</v>
      </c>
      <c r="B6" s="71">
        <v>260750</v>
      </c>
    </row>
    <row r="7" spans="1:2">
      <c r="A7" s="3">
        <v>24563</v>
      </c>
      <c r="B7" s="71">
        <v>263000</v>
      </c>
    </row>
    <row r="8" spans="1:2">
      <c r="A8" s="3">
        <v>24593</v>
      </c>
      <c r="B8" s="71">
        <v>235750</v>
      </c>
    </row>
    <row r="9" spans="1:2">
      <c r="A9" s="3">
        <v>24624</v>
      </c>
      <c r="B9" s="71">
        <v>232000</v>
      </c>
    </row>
    <row r="10" spans="1:2">
      <c r="A10" s="3">
        <v>24654</v>
      </c>
      <c r="B10" s="71">
        <v>227800</v>
      </c>
    </row>
    <row r="11" spans="1:2">
      <c r="A11" s="3">
        <v>24685</v>
      </c>
      <c r="B11" s="71">
        <v>212750</v>
      </c>
    </row>
    <row r="12" spans="1:2">
      <c r="A12" s="3">
        <v>24716</v>
      </c>
      <c r="B12" s="71">
        <v>216400</v>
      </c>
    </row>
    <row r="13" spans="1:2">
      <c r="A13" s="3">
        <v>24746</v>
      </c>
      <c r="B13" s="71">
        <v>216750</v>
      </c>
    </row>
    <row r="14" spans="1:2">
      <c r="A14" s="3">
        <v>24777</v>
      </c>
      <c r="B14" s="71">
        <v>206250</v>
      </c>
    </row>
    <row r="15" spans="1:2">
      <c r="A15" s="3">
        <v>24807</v>
      </c>
      <c r="B15" s="71">
        <v>211200</v>
      </c>
    </row>
    <row r="16" spans="1:2">
      <c r="A16" s="3">
        <v>24838</v>
      </c>
      <c r="B16" s="71">
        <v>215750</v>
      </c>
    </row>
    <row r="17" spans="1:2">
      <c r="A17" s="3">
        <v>24869</v>
      </c>
      <c r="B17" s="71">
        <v>210750</v>
      </c>
    </row>
    <row r="18" spans="1:2">
      <c r="A18" s="3">
        <v>24898</v>
      </c>
      <c r="B18" s="71">
        <v>195200</v>
      </c>
    </row>
    <row r="19" spans="1:2">
      <c r="A19" s="3">
        <v>24929</v>
      </c>
      <c r="B19" s="71">
        <v>199000</v>
      </c>
    </row>
    <row r="20" spans="1:2">
      <c r="A20" s="3">
        <v>24959</v>
      </c>
      <c r="B20" s="71">
        <v>199000</v>
      </c>
    </row>
    <row r="21" spans="1:2">
      <c r="A21" s="3">
        <v>24990</v>
      </c>
      <c r="B21" s="71">
        <v>193600</v>
      </c>
    </row>
    <row r="22" spans="1:2">
      <c r="A22" s="3">
        <v>25020</v>
      </c>
      <c r="B22" s="71">
        <v>196250</v>
      </c>
    </row>
    <row r="23" spans="1:2">
      <c r="A23" s="3">
        <v>25051</v>
      </c>
      <c r="B23" s="71">
        <v>199400</v>
      </c>
    </row>
    <row r="24" spans="1:2">
      <c r="A24" s="3">
        <v>25082</v>
      </c>
      <c r="B24" s="71">
        <v>191000</v>
      </c>
    </row>
    <row r="25" spans="1:2">
      <c r="A25" s="3">
        <v>25112</v>
      </c>
      <c r="B25" s="71">
        <v>186000</v>
      </c>
    </row>
    <row r="26" spans="1:2">
      <c r="A26" s="3">
        <v>25143</v>
      </c>
      <c r="B26" s="71">
        <v>183400</v>
      </c>
    </row>
    <row r="27" spans="1:2">
      <c r="A27" s="3">
        <v>25173</v>
      </c>
      <c r="B27" s="71">
        <v>199500</v>
      </c>
    </row>
    <row r="28" spans="1:2">
      <c r="A28" s="3">
        <v>25204</v>
      </c>
      <c r="B28" s="71">
        <v>191500</v>
      </c>
    </row>
    <row r="29" spans="1:2">
      <c r="A29" s="3">
        <v>25235</v>
      </c>
      <c r="B29" s="71">
        <v>196000</v>
      </c>
    </row>
    <row r="30" spans="1:2">
      <c r="A30" s="3">
        <v>25263</v>
      </c>
      <c r="B30" s="71">
        <v>189000</v>
      </c>
    </row>
    <row r="31" spans="1:2">
      <c r="A31" s="3">
        <v>25294</v>
      </c>
      <c r="B31" s="71">
        <v>184000</v>
      </c>
    </row>
    <row r="32" spans="1:2">
      <c r="A32" s="3">
        <v>25324</v>
      </c>
      <c r="B32" s="71">
        <v>181200</v>
      </c>
    </row>
    <row r="33" spans="1:2">
      <c r="A33" s="3">
        <v>25355</v>
      </c>
      <c r="B33" s="71">
        <v>192000</v>
      </c>
    </row>
    <row r="34" spans="1:2">
      <c r="A34" s="3">
        <v>25385</v>
      </c>
      <c r="B34" s="71">
        <v>208750</v>
      </c>
    </row>
    <row r="35" spans="1:2">
      <c r="A35" s="3">
        <v>25416</v>
      </c>
      <c r="B35" s="71">
        <v>198400</v>
      </c>
    </row>
    <row r="36" spans="1:2">
      <c r="A36" s="3">
        <v>25447</v>
      </c>
      <c r="B36" s="71">
        <v>194750</v>
      </c>
    </row>
    <row r="37" spans="1:2">
      <c r="A37" s="3">
        <v>25477</v>
      </c>
      <c r="B37" s="71">
        <v>199250</v>
      </c>
    </row>
    <row r="38" spans="1:2">
      <c r="A38" s="3">
        <v>25508</v>
      </c>
      <c r="B38" s="71">
        <v>205000</v>
      </c>
    </row>
    <row r="39" spans="1:2">
      <c r="A39" s="3">
        <v>25538</v>
      </c>
      <c r="B39" s="71">
        <v>219750</v>
      </c>
    </row>
    <row r="40" spans="1:2">
      <c r="A40" s="3">
        <v>25569</v>
      </c>
      <c r="B40" s="71">
        <v>247000</v>
      </c>
    </row>
    <row r="41" spans="1:2">
      <c r="A41" s="3">
        <v>25600</v>
      </c>
      <c r="B41" s="71">
        <v>258500</v>
      </c>
    </row>
    <row r="42" spans="1:2">
      <c r="A42" s="3">
        <v>25628</v>
      </c>
      <c r="B42" s="71">
        <v>268250</v>
      </c>
    </row>
    <row r="43" spans="1:2">
      <c r="A43" s="3">
        <v>25659</v>
      </c>
      <c r="B43" s="71">
        <v>325250</v>
      </c>
    </row>
    <row r="44" spans="1:2">
      <c r="A44" s="3">
        <v>25689</v>
      </c>
      <c r="B44" s="71">
        <v>310400</v>
      </c>
    </row>
    <row r="45" spans="1:2">
      <c r="A45" s="3">
        <v>25720</v>
      </c>
      <c r="B45" s="71">
        <v>296500</v>
      </c>
    </row>
    <row r="46" spans="1:2">
      <c r="A46" s="3">
        <v>25750</v>
      </c>
      <c r="B46" s="71">
        <v>286500</v>
      </c>
    </row>
    <row r="47" spans="1:2">
      <c r="A47" s="3">
        <v>25781</v>
      </c>
      <c r="B47" s="71">
        <v>285400</v>
      </c>
    </row>
    <row r="48" spans="1:2">
      <c r="A48" s="3">
        <v>25812</v>
      </c>
      <c r="B48" s="71">
        <v>318500</v>
      </c>
    </row>
    <row r="49" spans="1:2">
      <c r="A49" s="3">
        <v>25842</v>
      </c>
      <c r="B49" s="71">
        <v>333600</v>
      </c>
    </row>
    <row r="50" spans="1:2">
      <c r="A50" s="3">
        <v>25873</v>
      </c>
      <c r="B50" s="71">
        <v>325250</v>
      </c>
    </row>
    <row r="51" spans="1:2">
      <c r="A51" s="3">
        <v>25903</v>
      </c>
      <c r="B51" s="71">
        <v>306000</v>
      </c>
    </row>
    <row r="52" spans="1:2">
      <c r="A52" s="3">
        <v>25934</v>
      </c>
      <c r="B52" s="71">
        <v>298800</v>
      </c>
    </row>
    <row r="53" spans="1:2">
      <c r="A53" s="3">
        <v>25965</v>
      </c>
      <c r="B53" s="71">
        <v>284000</v>
      </c>
    </row>
    <row r="54" spans="1:2">
      <c r="A54" s="3">
        <v>25993</v>
      </c>
      <c r="B54" s="71">
        <v>293750</v>
      </c>
    </row>
    <row r="55" spans="1:2">
      <c r="A55" s="3">
        <v>26024</v>
      </c>
      <c r="B55" s="71">
        <v>287500</v>
      </c>
    </row>
    <row r="56" spans="1:2">
      <c r="A56" s="3">
        <v>26054</v>
      </c>
      <c r="B56" s="71">
        <v>292200</v>
      </c>
    </row>
    <row r="57" spans="1:2">
      <c r="A57" s="3">
        <v>26085</v>
      </c>
      <c r="B57" s="71">
        <v>296500</v>
      </c>
    </row>
    <row r="58" spans="1:2">
      <c r="A58" s="3">
        <v>26115</v>
      </c>
      <c r="B58" s="71">
        <v>293200</v>
      </c>
    </row>
    <row r="59" spans="1:2">
      <c r="A59" s="3">
        <v>26146</v>
      </c>
      <c r="B59" s="71">
        <v>325250</v>
      </c>
    </row>
    <row r="60" spans="1:2">
      <c r="A60" s="3">
        <v>26177</v>
      </c>
      <c r="B60" s="71">
        <v>320250</v>
      </c>
    </row>
    <row r="61" spans="1:2">
      <c r="A61" s="3">
        <v>26207</v>
      </c>
      <c r="B61" s="71">
        <v>297600</v>
      </c>
    </row>
    <row r="62" spans="1:2">
      <c r="A62" s="3">
        <v>26238</v>
      </c>
      <c r="B62" s="71">
        <v>287000</v>
      </c>
    </row>
    <row r="63" spans="1:2">
      <c r="A63" s="3">
        <v>26268</v>
      </c>
      <c r="B63" s="71">
        <v>273000</v>
      </c>
    </row>
    <row r="64" spans="1:2">
      <c r="A64" s="3">
        <v>26299</v>
      </c>
      <c r="B64" s="71">
        <v>271200</v>
      </c>
    </row>
    <row r="65" spans="1:2">
      <c r="A65" s="3">
        <v>26330</v>
      </c>
      <c r="B65" s="71">
        <v>263500</v>
      </c>
    </row>
    <row r="66" spans="1:2">
      <c r="A66" s="3">
        <v>26359</v>
      </c>
      <c r="B66" s="71">
        <v>262750</v>
      </c>
    </row>
    <row r="67" spans="1:2">
      <c r="A67" s="3">
        <v>26390</v>
      </c>
      <c r="B67" s="71">
        <v>263000</v>
      </c>
    </row>
    <row r="68" spans="1:2">
      <c r="A68" s="3">
        <v>26420</v>
      </c>
      <c r="B68" s="71">
        <v>267750</v>
      </c>
    </row>
    <row r="69" spans="1:2">
      <c r="A69" s="3">
        <v>26451</v>
      </c>
      <c r="B69" s="71">
        <v>273250</v>
      </c>
    </row>
    <row r="70" spans="1:2">
      <c r="A70" s="3">
        <v>26481</v>
      </c>
      <c r="B70" s="71">
        <v>297600</v>
      </c>
    </row>
    <row r="71" spans="1:2">
      <c r="A71" s="3">
        <v>26512</v>
      </c>
      <c r="B71" s="71">
        <v>253500</v>
      </c>
    </row>
    <row r="72" spans="1:2">
      <c r="A72" s="3">
        <v>26543</v>
      </c>
      <c r="B72" s="71">
        <v>256200</v>
      </c>
    </row>
    <row r="73" spans="1:2">
      <c r="A73" s="3">
        <v>26573</v>
      </c>
      <c r="B73" s="71">
        <v>251000</v>
      </c>
    </row>
    <row r="74" spans="1:2">
      <c r="A74" s="3">
        <v>26604</v>
      </c>
      <c r="B74" s="71">
        <v>250750</v>
      </c>
    </row>
    <row r="75" spans="1:2">
      <c r="A75" s="3">
        <v>26634</v>
      </c>
      <c r="B75" s="71">
        <v>242400</v>
      </c>
    </row>
    <row r="76" spans="1:2">
      <c r="A76" s="3">
        <v>26665</v>
      </c>
      <c r="B76" s="71">
        <v>228500</v>
      </c>
    </row>
    <row r="77" spans="1:2">
      <c r="A77" s="3">
        <v>26696</v>
      </c>
      <c r="B77" s="71">
        <v>222000</v>
      </c>
    </row>
    <row r="78" spans="1:2">
      <c r="A78" s="3">
        <v>26724</v>
      </c>
      <c r="B78" s="71">
        <v>227200</v>
      </c>
    </row>
    <row r="79" spans="1:2">
      <c r="A79" s="3">
        <v>26755</v>
      </c>
      <c r="B79" s="71">
        <v>239000</v>
      </c>
    </row>
    <row r="80" spans="1:2">
      <c r="A80" s="3">
        <v>26785</v>
      </c>
      <c r="B80" s="71">
        <v>240250</v>
      </c>
    </row>
    <row r="81" spans="1:2">
      <c r="A81" s="3">
        <v>26816</v>
      </c>
      <c r="B81" s="71">
        <v>238800</v>
      </c>
    </row>
    <row r="82" spans="1:2">
      <c r="A82" s="3">
        <v>26846</v>
      </c>
      <c r="B82" s="71">
        <v>242750</v>
      </c>
    </row>
    <row r="83" spans="1:2">
      <c r="A83" s="3">
        <v>26877</v>
      </c>
      <c r="B83" s="71">
        <v>258250</v>
      </c>
    </row>
    <row r="84" spans="1:2">
      <c r="A84" s="3">
        <v>26908</v>
      </c>
      <c r="B84" s="71">
        <v>246800</v>
      </c>
    </row>
    <row r="85" spans="1:2">
      <c r="A85" s="3">
        <v>26938</v>
      </c>
      <c r="B85" s="71">
        <v>241500</v>
      </c>
    </row>
    <row r="86" spans="1:2">
      <c r="A86" s="3">
        <v>26969</v>
      </c>
      <c r="B86" s="71">
        <v>253750</v>
      </c>
    </row>
    <row r="87" spans="1:2">
      <c r="A87" s="3">
        <v>26999</v>
      </c>
      <c r="B87" s="71">
        <v>284000</v>
      </c>
    </row>
    <row r="88" spans="1:2">
      <c r="A88" s="3">
        <v>27030</v>
      </c>
      <c r="B88" s="71">
        <v>305250</v>
      </c>
    </row>
    <row r="89" spans="1:2">
      <c r="A89" s="3">
        <v>27061</v>
      </c>
      <c r="B89" s="71">
        <v>318500</v>
      </c>
    </row>
    <row r="90" spans="1:2">
      <c r="A90" s="3">
        <v>27089</v>
      </c>
      <c r="B90" s="71">
        <v>311600</v>
      </c>
    </row>
    <row r="91" spans="1:2">
      <c r="A91" s="3">
        <v>27120</v>
      </c>
      <c r="B91" s="71">
        <v>293000</v>
      </c>
    </row>
    <row r="92" spans="1:2">
      <c r="A92" s="3">
        <v>27150</v>
      </c>
      <c r="B92" s="71">
        <v>297500</v>
      </c>
    </row>
    <row r="93" spans="1:2">
      <c r="A93" s="3">
        <v>27181</v>
      </c>
      <c r="B93" s="71">
        <v>305600</v>
      </c>
    </row>
    <row r="94" spans="1:2">
      <c r="A94" s="3">
        <v>27211</v>
      </c>
      <c r="B94" s="71">
        <v>309500</v>
      </c>
    </row>
    <row r="95" spans="1:2">
      <c r="A95" s="3">
        <v>27242</v>
      </c>
      <c r="B95" s="71">
        <v>341400</v>
      </c>
    </row>
    <row r="96" spans="1:2">
      <c r="A96" s="3">
        <v>27273</v>
      </c>
      <c r="B96" s="71">
        <v>360750</v>
      </c>
    </row>
    <row r="97" spans="1:2">
      <c r="A97" s="3">
        <v>27303</v>
      </c>
      <c r="B97" s="71">
        <v>396750</v>
      </c>
    </row>
    <row r="98" spans="1:2">
      <c r="A98" s="3">
        <v>27334</v>
      </c>
      <c r="B98" s="71">
        <v>457600</v>
      </c>
    </row>
    <row r="99" spans="1:2">
      <c r="A99" s="3">
        <v>27364</v>
      </c>
      <c r="B99" s="71">
        <v>524000</v>
      </c>
    </row>
    <row r="100" spans="1:2">
      <c r="A100" s="3">
        <v>27395</v>
      </c>
      <c r="B100" s="71">
        <v>535000</v>
      </c>
    </row>
    <row r="101" spans="1:2">
      <c r="A101" s="3">
        <v>27426</v>
      </c>
      <c r="B101" s="71">
        <v>544500</v>
      </c>
    </row>
    <row r="102" spans="1:2">
      <c r="A102" s="3">
        <v>27454</v>
      </c>
      <c r="B102" s="71">
        <v>546600</v>
      </c>
    </row>
    <row r="103" spans="1:2">
      <c r="A103" s="3">
        <v>27485</v>
      </c>
      <c r="B103" s="71">
        <v>525250</v>
      </c>
    </row>
    <row r="104" spans="1:2">
      <c r="A104" s="3">
        <v>27515</v>
      </c>
      <c r="B104" s="71">
        <v>498800</v>
      </c>
    </row>
    <row r="105" spans="1:2">
      <c r="A105" s="3">
        <v>27546</v>
      </c>
      <c r="B105" s="71">
        <v>495500</v>
      </c>
    </row>
    <row r="106" spans="1:2">
      <c r="A106" s="3">
        <v>27576</v>
      </c>
      <c r="B106" s="71">
        <v>442000</v>
      </c>
    </row>
    <row r="107" spans="1:2">
      <c r="A107" s="3">
        <v>27607</v>
      </c>
      <c r="B107" s="71">
        <v>452000</v>
      </c>
    </row>
    <row r="108" spans="1:2">
      <c r="A108" s="3">
        <v>27638</v>
      </c>
      <c r="B108" s="71">
        <v>445250</v>
      </c>
    </row>
    <row r="109" spans="1:2">
      <c r="A109" s="3">
        <v>27668</v>
      </c>
      <c r="B109" s="71">
        <v>421250</v>
      </c>
    </row>
    <row r="110" spans="1:2">
      <c r="A110" s="3">
        <v>27699</v>
      </c>
      <c r="B110" s="71">
        <v>400600</v>
      </c>
    </row>
    <row r="111" spans="1:2">
      <c r="A111" s="3">
        <v>27729</v>
      </c>
      <c r="B111" s="71">
        <v>374250</v>
      </c>
    </row>
    <row r="112" spans="1:2">
      <c r="A112" s="3">
        <v>27760</v>
      </c>
      <c r="B112" s="71">
        <v>371200</v>
      </c>
    </row>
    <row r="113" spans="1:2">
      <c r="A113" s="3">
        <v>27791</v>
      </c>
      <c r="B113" s="71">
        <v>348250</v>
      </c>
    </row>
    <row r="114" spans="1:2">
      <c r="A114" s="3">
        <v>27820</v>
      </c>
      <c r="B114" s="71">
        <v>360500</v>
      </c>
    </row>
    <row r="115" spans="1:2">
      <c r="A115" s="3">
        <v>27851</v>
      </c>
      <c r="B115" s="71">
        <v>370250</v>
      </c>
    </row>
    <row r="116" spans="1:2">
      <c r="A116" s="3">
        <v>27881</v>
      </c>
      <c r="B116" s="71">
        <v>391600</v>
      </c>
    </row>
    <row r="117" spans="1:2">
      <c r="A117" s="3">
        <v>27912</v>
      </c>
      <c r="B117" s="71">
        <v>393750</v>
      </c>
    </row>
    <row r="118" spans="1:2">
      <c r="A118" s="3">
        <v>27942</v>
      </c>
      <c r="B118" s="71">
        <v>390800</v>
      </c>
    </row>
    <row r="119" spans="1:2">
      <c r="A119" s="3">
        <v>27973</v>
      </c>
      <c r="B119" s="71">
        <v>388500</v>
      </c>
    </row>
    <row r="120" spans="1:2">
      <c r="A120" s="3">
        <v>28004</v>
      </c>
      <c r="B120" s="71">
        <v>407500</v>
      </c>
    </row>
    <row r="121" spans="1:2">
      <c r="A121" s="3">
        <v>28034</v>
      </c>
      <c r="B121" s="71">
        <v>409000</v>
      </c>
    </row>
    <row r="122" spans="1:2">
      <c r="A122" s="3">
        <v>28065</v>
      </c>
      <c r="B122" s="71">
        <v>389500</v>
      </c>
    </row>
    <row r="123" spans="1:2">
      <c r="A123" s="3">
        <v>28095</v>
      </c>
      <c r="B123" s="71">
        <v>373750</v>
      </c>
    </row>
    <row r="124" spans="1:2">
      <c r="A124" s="3">
        <v>28126</v>
      </c>
      <c r="B124" s="71">
        <v>401800</v>
      </c>
    </row>
    <row r="125" spans="1:2">
      <c r="A125" s="3">
        <v>28157</v>
      </c>
      <c r="B125" s="71">
        <v>450750</v>
      </c>
    </row>
    <row r="126" spans="1:2">
      <c r="A126" s="3">
        <v>28185</v>
      </c>
      <c r="B126" s="71">
        <v>360250</v>
      </c>
    </row>
    <row r="127" spans="1:2">
      <c r="A127" s="3">
        <v>28216</v>
      </c>
      <c r="B127" s="71">
        <v>367400</v>
      </c>
    </row>
    <row r="128" spans="1:2">
      <c r="A128" s="3">
        <v>28246</v>
      </c>
      <c r="B128" s="71">
        <v>380250</v>
      </c>
    </row>
    <row r="129" spans="1:2">
      <c r="A129" s="3">
        <v>28277</v>
      </c>
      <c r="B129" s="71">
        <v>361250</v>
      </c>
    </row>
    <row r="130" spans="1:2">
      <c r="A130" s="3">
        <v>28307</v>
      </c>
      <c r="B130" s="71">
        <v>361400</v>
      </c>
    </row>
    <row r="131" spans="1:2">
      <c r="A131" s="3">
        <v>28338</v>
      </c>
      <c r="B131" s="71">
        <v>367250</v>
      </c>
    </row>
    <row r="132" spans="1:2">
      <c r="A132" s="3">
        <v>28369</v>
      </c>
      <c r="B132" s="71">
        <v>368750</v>
      </c>
    </row>
    <row r="133" spans="1:2">
      <c r="A133" s="3">
        <v>28399</v>
      </c>
      <c r="B133" s="71">
        <v>359000</v>
      </c>
    </row>
    <row r="134" spans="1:2">
      <c r="A134" s="3">
        <v>28430</v>
      </c>
      <c r="B134" s="71">
        <v>353500</v>
      </c>
    </row>
    <row r="135" spans="1:2">
      <c r="A135" s="3">
        <v>28460</v>
      </c>
      <c r="B135" s="71">
        <v>359600</v>
      </c>
    </row>
    <row r="136" spans="1:2">
      <c r="A136" s="3">
        <v>28491</v>
      </c>
      <c r="B136" s="71">
        <v>351000</v>
      </c>
    </row>
    <row r="137" spans="1:2">
      <c r="A137" s="3">
        <v>28522</v>
      </c>
      <c r="B137" s="71">
        <v>383250</v>
      </c>
    </row>
    <row r="138" spans="1:2">
      <c r="A138" s="3">
        <v>28550</v>
      </c>
      <c r="B138" s="71">
        <v>349000</v>
      </c>
    </row>
    <row r="139" spans="1:2">
      <c r="A139" s="3">
        <v>28581</v>
      </c>
      <c r="B139" s="71">
        <v>326000</v>
      </c>
    </row>
    <row r="140" spans="1:2">
      <c r="A140" s="3">
        <v>28611</v>
      </c>
      <c r="B140" s="71">
        <v>327000</v>
      </c>
    </row>
    <row r="141" spans="1:2">
      <c r="A141" s="3">
        <v>28642</v>
      </c>
      <c r="B141" s="71">
        <v>324250</v>
      </c>
    </row>
    <row r="142" spans="1:2">
      <c r="A142" s="3">
        <v>28672</v>
      </c>
      <c r="B142" s="71">
        <v>350200</v>
      </c>
    </row>
    <row r="143" spans="1:2">
      <c r="A143" s="3">
        <v>28703</v>
      </c>
      <c r="B143" s="71">
        <v>348750</v>
      </c>
    </row>
    <row r="144" spans="1:2">
      <c r="A144" s="3">
        <v>28734</v>
      </c>
      <c r="B144" s="71">
        <v>322600</v>
      </c>
    </row>
    <row r="145" spans="1:2">
      <c r="A145" s="3">
        <v>28764</v>
      </c>
      <c r="B145" s="71">
        <v>328250</v>
      </c>
    </row>
    <row r="146" spans="1:2">
      <c r="A146" s="3">
        <v>28795</v>
      </c>
      <c r="B146" s="71">
        <v>330500</v>
      </c>
    </row>
    <row r="147" spans="1:2">
      <c r="A147" s="3">
        <v>28825</v>
      </c>
      <c r="B147" s="71">
        <v>355600</v>
      </c>
    </row>
    <row r="148" spans="1:2">
      <c r="A148" s="3">
        <v>28856</v>
      </c>
      <c r="B148" s="71">
        <v>357500</v>
      </c>
    </row>
    <row r="149" spans="1:2">
      <c r="A149" s="3">
        <v>28887</v>
      </c>
      <c r="B149" s="71">
        <v>358500</v>
      </c>
    </row>
    <row r="150" spans="1:2">
      <c r="A150" s="3">
        <v>28915</v>
      </c>
      <c r="B150" s="71">
        <v>358000</v>
      </c>
    </row>
    <row r="151" spans="1:2">
      <c r="A151" s="3">
        <v>28946</v>
      </c>
      <c r="B151" s="71">
        <v>415500</v>
      </c>
    </row>
    <row r="152" spans="1:2">
      <c r="A152" s="3">
        <v>28976</v>
      </c>
      <c r="B152" s="71">
        <v>348000</v>
      </c>
    </row>
    <row r="153" spans="1:2">
      <c r="A153" s="3">
        <v>29007</v>
      </c>
      <c r="B153" s="71">
        <v>360000</v>
      </c>
    </row>
    <row r="154" spans="1:2">
      <c r="A154" s="3">
        <v>29037</v>
      </c>
      <c r="B154" s="71">
        <v>379250</v>
      </c>
    </row>
    <row r="155" spans="1:2">
      <c r="A155" s="3">
        <v>29068</v>
      </c>
      <c r="B155" s="71">
        <v>393750</v>
      </c>
    </row>
    <row r="156" spans="1:2">
      <c r="A156" s="3">
        <v>29099</v>
      </c>
      <c r="B156" s="71">
        <v>385800</v>
      </c>
    </row>
    <row r="157" spans="1:2">
      <c r="A157" s="3">
        <v>29129</v>
      </c>
      <c r="B157" s="71">
        <v>402250</v>
      </c>
    </row>
    <row r="158" spans="1:2">
      <c r="A158" s="3">
        <v>29160</v>
      </c>
      <c r="B158" s="71">
        <v>413250</v>
      </c>
    </row>
    <row r="159" spans="1:2">
      <c r="A159" s="3">
        <v>29190</v>
      </c>
      <c r="B159" s="71">
        <v>428200</v>
      </c>
    </row>
    <row r="160" spans="1:2">
      <c r="A160" s="3">
        <v>29221</v>
      </c>
      <c r="B160" s="71">
        <v>414250</v>
      </c>
    </row>
    <row r="161" spans="1:2">
      <c r="A161" s="3">
        <v>29252</v>
      </c>
      <c r="B161" s="71">
        <v>418000</v>
      </c>
    </row>
    <row r="162" spans="1:2">
      <c r="A162" s="3">
        <v>29281</v>
      </c>
      <c r="B162" s="71">
        <v>433800</v>
      </c>
    </row>
    <row r="163" spans="1:2">
      <c r="A163" s="3">
        <v>29312</v>
      </c>
      <c r="B163" s="71">
        <v>529750</v>
      </c>
    </row>
    <row r="164" spans="1:2">
      <c r="A164" s="3">
        <v>29342</v>
      </c>
      <c r="B164" s="71">
        <v>615800</v>
      </c>
    </row>
    <row r="165" spans="1:2">
      <c r="A165" s="3">
        <v>29373</v>
      </c>
      <c r="B165" s="71">
        <v>607000</v>
      </c>
    </row>
    <row r="166" spans="1:2">
      <c r="A166" s="3">
        <v>29403</v>
      </c>
      <c r="B166" s="71">
        <v>559250</v>
      </c>
    </row>
    <row r="167" spans="1:2">
      <c r="A167" s="3">
        <v>29434</v>
      </c>
      <c r="B167" s="71">
        <v>528200</v>
      </c>
    </row>
    <row r="168" spans="1:2">
      <c r="A168" s="3">
        <v>29465</v>
      </c>
      <c r="B168" s="71">
        <v>482750</v>
      </c>
    </row>
    <row r="169" spans="1:2">
      <c r="A169" s="3">
        <v>29495</v>
      </c>
      <c r="B169" s="71">
        <v>438000</v>
      </c>
    </row>
    <row r="170" spans="1:2">
      <c r="A170" s="3">
        <v>29526</v>
      </c>
      <c r="B170" s="71">
        <v>412600</v>
      </c>
    </row>
    <row r="171" spans="1:2">
      <c r="A171" s="3">
        <v>29556</v>
      </c>
      <c r="B171" s="71">
        <v>410000</v>
      </c>
    </row>
    <row r="172" spans="1:2">
      <c r="A172" s="3">
        <v>29587</v>
      </c>
      <c r="B172" s="71">
        <v>413000</v>
      </c>
    </row>
    <row r="173" spans="1:2">
      <c r="A173" s="3">
        <v>29618</v>
      </c>
      <c r="B173" s="71">
        <v>428750</v>
      </c>
    </row>
    <row r="174" spans="1:2">
      <c r="A174" s="3">
        <v>29646</v>
      </c>
      <c r="B174" s="71">
        <v>407500</v>
      </c>
    </row>
    <row r="175" spans="1:2">
      <c r="A175" s="3">
        <v>29677</v>
      </c>
      <c r="B175" s="71">
        <v>410250</v>
      </c>
    </row>
    <row r="176" spans="1:2">
      <c r="A176" s="3">
        <v>29707</v>
      </c>
      <c r="B176" s="71">
        <v>416400</v>
      </c>
    </row>
    <row r="177" spans="1:2">
      <c r="A177" s="3">
        <v>29738</v>
      </c>
      <c r="B177" s="71">
        <v>433000</v>
      </c>
    </row>
    <row r="178" spans="1:2">
      <c r="A178" s="3">
        <v>29768</v>
      </c>
      <c r="B178" s="71">
        <v>430750</v>
      </c>
    </row>
    <row r="179" spans="1:2">
      <c r="A179" s="3">
        <v>29799</v>
      </c>
      <c r="B179" s="71">
        <v>450200</v>
      </c>
    </row>
    <row r="180" spans="1:2">
      <c r="A180" s="3">
        <v>29830</v>
      </c>
      <c r="B180" s="71">
        <v>473250</v>
      </c>
    </row>
    <row r="181" spans="1:2">
      <c r="A181" s="3">
        <v>29860</v>
      </c>
      <c r="B181" s="71">
        <v>492800</v>
      </c>
    </row>
    <row r="182" spans="1:2">
      <c r="A182" s="3">
        <v>29891</v>
      </c>
      <c r="B182" s="71">
        <v>511750</v>
      </c>
    </row>
    <row r="183" spans="1:2">
      <c r="A183" s="3">
        <v>29921</v>
      </c>
      <c r="B183" s="71">
        <v>551000</v>
      </c>
    </row>
    <row r="184" spans="1:2">
      <c r="A184" s="3">
        <v>29952</v>
      </c>
      <c r="B184" s="71">
        <v>535200</v>
      </c>
    </row>
    <row r="185" spans="1:2">
      <c r="A185" s="3">
        <v>29983</v>
      </c>
      <c r="B185" s="71">
        <v>533750</v>
      </c>
    </row>
    <row r="186" spans="1:2">
      <c r="A186" s="3">
        <v>30011</v>
      </c>
      <c r="B186" s="71">
        <v>556500</v>
      </c>
    </row>
    <row r="187" spans="1:2">
      <c r="A187" s="3">
        <v>30042</v>
      </c>
      <c r="B187" s="71">
        <v>587000</v>
      </c>
    </row>
    <row r="188" spans="1:2">
      <c r="A188" s="3">
        <v>30072</v>
      </c>
      <c r="B188" s="71">
        <v>583800</v>
      </c>
    </row>
    <row r="189" spans="1:2">
      <c r="A189" s="3">
        <v>30103</v>
      </c>
      <c r="B189" s="71">
        <v>599500</v>
      </c>
    </row>
    <row r="190" spans="1:2">
      <c r="A190" s="3">
        <v>30133</v>
      </c>
      <c r="B190" s="71">
        <v>576000</v>
      </c>
    </row>
    <row r="191" spans="1:2">
      <c r="A191" s="3">
        <v>30164</v>
      </c>
      <c r="B191" s="71">
        <v>629500</v>
      </c>
    </row>
    <row r="192" spans="1:2">
      <c r="A192" s="3">
        <v>30195</v>
      </c>
      <c r="B192" s="71">
        <v>660750</v>
      </c>
    </row>
    <row r="193" spans="1:2">
      <c r="A193" s="3">
        <v>30225</v>
      </c>
      <c r="B193" s="71">
        <v>652400</v>
      </c>
    </row>
    <row r="194" spans="1:2">
      <c r="A194" s="3">
        <v>30256</v>
      </c>
      <c r="B194" s="71">
        <v>594250</v>
      </c>
    </row>
    <row r="195" spans="1:2">
      <c r="A195" s="3">
        <v>30286</v>
      </c>
      <c r="B195" s="71">
        <v>523750</v>
      </c>
    </row>
    <row r="196" spans="1:2">
      <c r="A196" s="3">
        <v>30317</v>
      </c>
      <c r="B196" s="71">
        <v>501000</v>
      </c>
    </row>
    <row r="197" spans="1:2">
      <c r="A197" s="3">
        <v>30348</v>
      </c>
      <c r="B197" s="71">
        <v>488750</v>
      </c>
    </row>
    <row r="198" spans="1:2">
      <c r="A198" s="3">
        <v>30376</v>
      </c>
      <c r="B198" s="71">
        <v>480250</v>
      </c>
    </row>
    <row r="199" spans="1:2">
      <c r="A199" s="3">
        <v>30407</v>
      </c>
      <c r="B199" s="71">
        <v>496000</v>
      </c>
    </row>
    <row r="200" spans="1:2">
      <c r="A200" s="3">
        <v>30437</v>
      </c>
      <c r="B200" s="71">
        <v>468000</v>
      </c>
    </row>
    <row r="201" spans="1:2">
      <c r="A201" s="3">
        <v>30468</v>
      </c>
      <c r="B201" s="71">
        <v>444250</v>
      </c>
    </row>
    <row r="202" spans="1:2">
      <c r="A202" s="3">
        <v>30498</v>
      </c>
      <c r="B202" s="71">
        <v>408000</v>
      </c>
    </row>
    <row r="203" spans="1:2">
      <c r="A203" s="3">
        <v>30529</v>
      </c>
      <c r="B203" s="71">
        <v>435750</v>
      </c>
    </row>
    <row r="204" spans="1:2">
      <c r="A204" s="3">
        <v>30560</v>
      </c>
      <c r="B204" s="71">
        <v>408750</v>
      </c>
    </row>
    <row r="205" spans="1:2">
      <c r="A205" s="3">
        <v>30590</v>
      </c>
      <c r="B205" s="71">
        <v>402200</v>
      </c>
    </row>
    <row r="206" spans="1:2">
      <c r="A206" s="3">
        <v>30621</v>
      </c>
      <c r="B206" s="71">
        <v>392500</v>
      </c>
    </row>
    <row r="207" spans="1:2">
      <c r="A207" s="3">
        <v>30651</v>
      </c>
      <c r="B207" s="71">
        <v>368800</v>
      </c>
    </row>
    <row r="208" spans="1:2">
      <c r="A208" s="3">
        <v>30682</v>
      </c>
      <c r="B208" s="71">
        <v>351000</v>
      </c>
    </row>
    <row r="209" spans="1:2">
      <c r="A209" s="3">
        <v>30713</v>
      </c>
      <c r="B209" s="71">
        <v>339250</v>
      </c>
    </row>
    <row r="210" spans="1:2">
      <c r="A210" s="3">
        <v>30742</v>
      </c>
      <c r="B210" s="71">
        <v>345800</v>
      </c>
    </row>
    <row r="211" spans="1:2">
      <c r="A211" s="3">
        <v>30773</v>
      </c>
      <c r="B211" s="71">
        <v>369250</v>
      </c>
    </row>
    <row r="212" spans="1:2">
      <c r="A212" s="3">
        <v>30803</v>
      </c>
      <c r="B212" s="71">
        <v>360250</v>
      </c>
    </row>
    <row r="213" spans="1:2">
      <c r="A213" s="3">
        <v>30834</v>
      </c>
      <c r="B213" s="71">
        <v>361400</v>
      </c>
    </row>
    <row r="214" spans="1:2">
      <c r="A214" s="3">
        <v>30864</v>
      </c>
      <c r="B214" s="71">
        <v>360500</v>
      </c>
    </row>
    <row r="215" spans="1:2">
      <c r="A215" s="3">
        <v>30895</v>
      </c>
      <c r="B215" s="71">
        <v>389500</v>
      </c>
    </row>
    <row r="216" spans="1:2">
      <c r="A216" s="3">
        <v>30926</v>
      </c>
      <c r="B216" s="71">
        <v>395400</v>
      </c>
    </row>
    <row r="217" spans="1:2">
      <c r="A217" s="3">
        <v>30956</v>
      </c>
      <c r="B217" s="71">
        <v>419250</v>
      </c>
    </row>
    <row r="218" spans="1:2">
      <c r="A218" s="3">
        <v>30987</v>
      </c>
      <c r="B218" s="71">
        <v>407000</v>
      </c>
    </row>
    <row r="219" spans="1:2">
      <c r="A219" s="3">
        <v>31017</v>
      </c>
      <c r="B219" s="71">
        <v>385600</v>
      </c>
    </row>
    <row r="220" spans="1:2">
      <c r="A220" s="3">
        <v>31048</v>
      </c>
      <c r="B220" s="71">
        <v>370750</v>
      </c>
    </row>
    <row r="221" spans="1:2">
      <c r="A221" s="3">
        <v>31079</v>
      </c>
      <c r="B221" s="71">
        <v>391750</v>
      </c>
    </row>
    <row r="222" spans="1:2">
      <c r="A222" s="3">
        <v>31107</v>
      </c>
      <c r="B222" s="71">
        <v>380800</v>
      </c>
    </row>
    <row r="223" spans="1:2">
      <c r="A223" s="3">
        <v>31138</v>
      </c>
      <c r="B223" s="71">
        <v>398250</v>
      </c>
    </row>
    <row r="224" spans="1:2">
      <c r="A224" s="3">
        <v>31168</v>
      </c>
      <c r="B224" s="71">
        <v>392750</v>
      </c>
    </row>
    <row r="225" spans="1:2">
      <c r="A225" s="3">
        <v>31199</v>
      </c>
      <c r="B225" s="71">
        <v>392400</v>
      </c>
    </row>
    <row r="226" spans="1:2">
      <c r="A226" s="3">
        <v>31229</v>
      </c>
      <c r="B226" s="71">
        <v>378250</v>
      </c>
    </row>
    <row r="227" spans="1:2">
      <c r="A227" s="3">
        <v>31260</v>
      </c>
      <c r="B227" s="71">
        <v>404400</v>
      </c>
    </row>
    <row r="228" spans="1:2">
      <c r="A228" s="3">
        <v>31291</v>
      </c>
      <c r="B228" s="71">
        <v>408500</v>
      </c>
    </row>
    <row r="229" spans="1:2">
      <c r="A229" s="3">
        <v>31321</v>
      </c>
      <c r="B229" s="71">
        <v>405750</v>
      </c>
    </row>
    <row r="230" spans="1:2">
      <c r="A230" s="3">
        <v>31352</v>
      </c>
      <c r="B230" s="71">
        <v>393400</v>
      </c>
    </row>
    <row r="231" spans="1:2">
      <c r="A231" s="3">
        <v>31382</v>
      </c>
      <c r="B231" s="71">
        <v>385250</v>
      </c>
    </row>
    <row r="232" spans="1:2">
      <c r="A232" s="3">
        <v>31413</v>
      </c>
      <c r="B232" s="71">
        <v>366750</v>
      </c>
    </row>
    <row r="233" spans="1:2">
      <c r="A233" s="3">
        <v>31444</v>
      </c>
      <c r="B233" s="71">
        <v>369500</v>
      </c>
    </row>
    <row r="234" spans="1:2">
      <c r="A234" s="3">
        <v>31472</v>
      </c>
      <c r="B234" s="71">
        <v>381200</v>
      </c>
    </row>
    <row r="235" spans="1:2">
      <c r="A235" s="3">
        <v>31503</v>
      </c>
      <c r="B235" s="71">
        <v>385750</v>
      </c>
    </row>
    <row r="236" spans="1:2">
      <c r="A236" s="3">
        <v>31533</v>
      </c>
      <c r="B236" s="71">
        <v>386000</v>
      </c>
    </row>
    <row r="237" spans="1:2">
      <c r="A237" s="3">
        <v>31564</v>
      </c>
      <c r="B237" s="71">
        <v>370500</v>
      </c>
    </row>
    <row r="238" spans="1:2">
      <c r="A238" s="3">
        <v>31594</v>
      </c>
      <c r="B238" s="71">
        <v>362000</v>
      </c>
    </row>
    <row r="239" spans="1:2">
      <c r="A239" s="3">
        <v>31625</v>
      </c>
      <c r="B239" s="71">
        <v>407400</v>
      </c>
    </row>
    <row r="240" spans="1:2">
      <c r="A240" s="3">
        <v>31656</v>
      </c>
      <c r="B240" s="71">
        <v>395500</v>
      </c>
    </row>
    <row r="241" spans="1:2">
      <c r="A241" s="3">
        <v>31686</v>
      </c>
      <c r="B241" s="71">
        <v>383250</v>
      </c>
    </row>
    <row r="242" spans="1:2">
      <c r="A242" s="3">
        <v>31717</v>
      </c>
      <c r="B242" s="71">
        <v>363200</v>
      </c>
    </row>
    <row r="243" spans="1:2">
      <c r="A243" s="3">
        <v>31747</v>
      </c>
      <c r="B243" s="71">
        <v>358250</v>
      </c>
    </row>
    <row r="244" spans="1:2">
      <c r="A244" s="3">
        <v>31778</v>
      </c>
      <c r="B244" s="71">
        <v>345600</v>
      </c>
    </row>
    <row r="245" spans="1:2">
      <c r="A245" s="3">
        <v>31809</v>
      </c>
      <c r="B245" s="71">
        <v>348750</v>
      </c>
    </row>
    <row r="246" spans="1:2">
      <c r="A246" s="3">
        <v>31837</v>
      </c>
      <c r="B246" s="71">
        <v>333250</v>
      </c>
    </row>
    <row r="247" spans="1:2">
      <c r="A247" s="3">
        <v>31868</v>
      </c>
      <c r="B247" s="71">
        <v>336250</v>
      </c>
    </row>
    <row r="248" spans="1:2">
      <c r="A248" s="3">
        <v>31898</v>
      </c>
      <c r="B248" s="71">
        <v>331000</v>
      </c>
    </row>
    <row r="249" spans="1:2">
      <c r="A249" s="3">
        <v>31929</v>
      </c>
      <c r="B249" s="71">
        <v>322250</v>
      </c>
    </row>
    <row r="250" spans="1:2">
      <c r="A250" s="3">
        <v>31959</v>
      </c>
      <c r="B250" s="71">
        <v>319250</v>
      </c>
    </row>
    <row r="251" spans="1:2">
      <c r="A251" s="3">
        <v>31990</v>
      </c>
      <c r="B251" s="71">
        <v>325600</v>
      </c>
    </row>
    <row r="252" spans="1:2">
      <c r="A252" s="3">
        <v>32021</v>
      </c>
      <c r="B252" s="71">
        <v>309750</v>
      </c>
    </row>
    <row r="253" spans="1:2">
      <c r="A253" s="3">
        <v>32051</v>
      </c>
      <c r="B253" s="71">
        <v>300000</v>
      </c>
    </row>
    <row r="254" spans="1:2">
      <c r="A254" s="3">
        <v>32082</v>
      </c>
      <c r="B254" s="71">
        <v>306750</v>
      </c>
    </row>
    <row r="255" spans="1:2">
      <c r="A255" s="3">
        <v>32112</v>
      </c>
      <c r="B255" s="71">
        <v>318750</v>
      </c>
    </row>
    <row r="256" spans="1:2">
      <c r="A256" s="3">
        <v>32143</v>
      </c>
      <c r="B256" s="71">
        <v>335600</v>
      </c>
    </row>
    <row r="257" spans="1:2">
      <c r="A257" s="3">
        <v>32174</v>
      </c>
      <c r="B257" s="71">
        <v>318750</v>
      </c>
    </row>
    <row r="258" spans="1:2">
      <c r="A258" s="3">
        <v>32203</v>
      </c>
      <c r="B258" s="71">
        <v>305500</v>
      </c>
    </row>
    <row r="259" spans="1:2">
      <c r="A259" s="3">
        <v>32234</v>
      </c>
      <c r="B259" s="71">
        <v>312200</v>
      </c>
    </row>
    <row r="260" spans="1:2">
      <c r="A260" s="3">
        <v>32264</v>
      </c>
      <c r="B260" s="71">
        <v>313750</v>
      </c>
    </row>
    <row r="261" spans="1:2">
      <c r="A261" s="3">
        <v>32295</v>
      </c>
      <c r="B261" s="71">
        <v>308250</v>
      </c>
    </row>
    <row r="262" spans="1:2">
      <c r="A262" s="3">
        <v>32325</v>
      </c>
      <c r="B262" s="71">
        <v>321600</v>
      </c>
    </row>
    <row r="263" spans="1:2">
      <c r="A263" s="3">
        <v>32356</v>
      </c>
      <c r="B263" s="71">
        <v>314750</v>
      </c>
    </row>
    <row r="264" spans="1:2">
      <c r="A264" s="3">
        <v>32387</v>
      </c>
      <c r="B264" s="71">
        <v>304500</v>
      </c>
    </row>
    <row r="265" spans="1:2">
      <c r="A265" s="3">
        <v>32417</v>
      </c>
      <c r="B265" s="71">
        <v>291400</v>
      </c>
    </row>
    <row r="266" spans="1:2">
      <c r="A266" s="3">
        <v>32448</v>
      </c>
      <c r="B266" s="71">
        <v>290500</v>
      </c>
    </row>
    <row r="267" spans="1:2">
      <c r="A267" s="3">
        <v>32478</v>
      </c>
      <c r="B267" s="71">
        <v>293200</v>
      </c>
    </row>
    <row r="268" spans="1:2">
      <c r="A268" s="3">
        <v>32509</v>
      </c>
      <c r="B268" s="71">
        <v>289750</v>
      </c>
    </row>
    <row r="269" spans="1:2">
      <c r="A269" s="3">
        <v>32540</v>
      </c>
      <c r="B269" s="71">
        <v>303750</v>
      </c>
    </row>
    <row r="270" spans="1:2">
      <c r="A270" s="3">
        <v>32568</v>
      </c>
      <c r="B270" s="71">
        <v>322000</v>
      </c>
    </row>
    <row r="271" spans="1:2">
      <c r="A271" s="3">
        <v>32599</v>
      </c>
      <c r="B271" s="71">
        <v>311800</v>
      </c>
    </row>
    <row r="272" spans="1:2">
      <c r="A272" s="3">
        <v>32629</v>
      </c>
      <c r="B272" s="71">
        <v>324500</v>
      </c>
    </row>
    <row r="273" spans="1:2">
      <c r="A273" s="3">
        <v>32660</v>
      </c>
      <c r="B273" s="71">
        <v>333000</v>
      </c>
    </row>
    <row r="274" spans="1:2">
      <c r="A274" s="3">
        <v>32690</v>
      </c>
      <c r="B274" s="71">
        <v>341600</v>
      </c>
    </row>
    <row r="275" spans="1:2">
      <c r="A275" s="3">
        <v>32721</v>
      </c>
      <c r="B275" s="71">
        <v>334500</v>
      </c>
    </row>
    <row r="276" spans="1:2">
      <c r="A276" s="3">
        <v>32752</v>
      </c>
      <c r="B276" s="71">
        <v>336000</v>
      </c>
    </row>
    <row r="277" spans="1:2">
      <c r="A277" s="3">
        <v>32782</v>
      </c>
      <c r="B277" s="71">
        <v>363250</v>
      </c>
    </row>
    <row r="278" spans="1:2">
      <c r="A278" s="3">
        <v>32813</v>
      </c>
      <c r="B278" s="71">
        <v>336750</v>
      </c>
    </row>
    <row r="279" spans="1:2">
      <c r="A279" s="3">
        <v>32843</v>
      </c>
      <c r="B279" s="71">
        <v>355200</v>
      </c>
    </row>
    <row r="280" spans="1:2">
      <c r="A280" s="3">
        <v>32874</v>
      </c>
      <c r="B280" s="71">
        <v>361000</v>
      </c>
    </row>
    <row r="281" spans="1:2">
      <c r="A281" s="3">
        <v>32905</v>
      </c>
      <c r="B281" s="71">
        <v>358250</v>
      </c>
    </row>
    <row r="282" spans="1:2">
      <c r="A282" s="3">
        <v>32933</v>
      </c>
      <c r="B282" s="71">
        <v>345200</v>
      </c>
    </row>
    <row r="283" spans="1:2">
      <c r="A283" s="3">
        <v>32964</v>
      </c>
      <c r="B283" s="71">
        <v>361750</v>
      </c>
    </row>
    <row r="284" spans="1:2">
      <c r="A284" s="3">
        <v>32994</v>
      </c>
      <c r="B284" s="71">
        <v>355250</v>
      </c>
    </row>
    <row r="285" spans="1:2">
      <c r="A285" s="3">
        <v>33025</v>
      </c>
      <c r="B285" s="71">
        <v>362400</v>
      </c>
    </row>
    <row r="286" spans="1:2">
      <c r="A286" s="3">
        <v>33055</v>
      </c>
      <c r="B286" s="71">
        <v>367000</v>
      </c>
    </row>
    <row r="287" spans="1:2">
      <c r="A287" s="3">
        <v>33086</v>
      </c>
      <c r="B287" s="71">
        <v>384250</v>
      </c>
    </row>
    <row r="288" spans="1:2">
      <c r="A288" s="3">
        <v>33117</v>
      </c>
      <c r="B288" s="71">
        <v>394000</v>
      </c>
    </row>
    <row r="289" spans="1:2">
      <c r="A289" s="3">
        <v>33147</v>
      </c>
      <c r="B289" s="71">
        <v>425250</v>
      </c>
    </row>
    <row r="290" spans="1:2">
      <c r="A290" s="3">
        <v>33178</v>
      </c>
      <c r="B290" s="71">
        <v>446750</v>
      </c>
    </row>
    <row r="291" spans="1:2">
      <c r="A291" s="3">
        <v>33208</v>
      </c>
      <c r="B291" s="71">
        <v>455000</v>
      </c>
    </row>
    <row r="292" spans="1:2">
      <c r="A292" s="3">
        <v>33239</v>
      </c>
      <c r="B292" s="71">
        <v>439750</v>
      </c>
    </row>
    <row r="293" spans="1:2">
      <c r="A293" s="3">
        <v>33270</v>
      </c>
      <c r="B293" s="71">
        <v>484000</v>
      </c>
    </row>
    <row r="294" spans="1:2">
      <c r="A294" s="3">
        <v>33298</v>
      </c>
      <c r="B294" s="71">
        <v>498600</v>
      </c>
    </row>
    <row r="295" spans="1:2">
      <c r="A295" s="3">
        <v>33329</v>
      </c>
      <c r="B295" s="71">
        <v>467250</v>
      </c>
    </row>
    <row r="296" spans="1:2">
      <c r="A296" s="3">
        <v>33359</v>
      </c>
      <c r="B296" s="71">
        <v>447000</v>
      </c>
    </row>
    <row r="297" spans="1:2">
      <c r="A297" s="3">
        <v>33390</v>
      </c>
      <c r="B297" s="71">
        <v>428600</v>
      </c>
    </row>
    <row r="298" spans="1:2">
      <c r="A298" s="3">
        <v>33420</v>
      </c>
      <c r="B298" s="71">
        <v>418250</v>
      </c>
    </row>
    <row r="299" spans="1:2">
      <c r="A299" s="3">
        <v>33451</v>
      </c>
      <c r="B299" s="71">
        <v>431600</v>
      </c>
    </row>
    <row r="300" spans="1:2">
      <c r="A300" s="3">
        <v>33482</v>
      </c>
      <c r="B300" s="71">
        <v>424500</v>
      </c>
    </row>
    <row r="301" spans="1:2">
      <c r="A301" s="3">
        <v>33512</v>
      </c>
      <c r="B301" s="71">
        <v>422750</v>
      </c>
    </row>
    <row r="302" spans="1:2">
      <c r="A302" s="3">
        <v>33543</v>
      </c>
      <c r="B302" s="71">
        <v>445400</v>
      </c>
    </row>
    <row r="303" spans="1:2">
      <c r="A303" s="3">
        <v>33573</v>
      </c>
      <c r="B303" s="71">
        <v>456750</v>
      </c>
    </row>
    <row r="304" spans="1:2">
      <c r="A304" s="3">
        <v>33604</v>
      </c>
      <c r="B304" s="71">
        <v>439000</v>
      </c>
    </row>
    <row r="305" spans="1:2">
      <c r="A305" s="3">
        <v>33635</v>
      </c>
      <c r="B305" s="71">
        <v>442200</v>
      </c>
    </row>
    <row r="306" spans="1:2">
      <c r="A306" s="3">
        <v>33664</v>
      </c>
      <c r="B306" s="71">
        <v>429500</v>
      </c>
    </row>
    <row r="307" spans="1:2">
      <c r="A307" s="3">
        <v>33695</v>
      </c>
      <c r="B307" s="71">
        <v>418250</v>
      </c>
    </row>
    <row r="308" spans="1:2">
      <c r="A308" s="3">
        <v>33725</v>
      </c>
      <c r="B308" s="71">
        <v>417400</v>
      </c>
    </row>
    <row r="309" spans="1:2">
      <c r="A309" s="3">
        <v>33756</v>
      </c>
      <c r="B309" s="71">
        <v>418750</v>
      </c>
    </row>
    <row r="310" spans="1:2">
      <c r="A310" s="3">
        <v>33786</v>
      </c>
      <c r="B310" s="71">
        <v>442750</v>
      </c>
    </row>
    <row r="311" spans="1:2">
      <c r="A311" s="3">
        <v>33817</v>
      </c>
      <c r="B311" s="71">
        <v>407200</v>
      </c>
    </row>
    <row r="312" spans="1:2">
      <c r="A312" s="3">
        <v>33848</v>
      </c>
      <c r="B312" s="71">
        <v>417000</v>
      </c>
    </row>
    <row r="313" spans="1:2">
      <c r="A313" s="3">
        <v>33878</v>
      </c>
      <c r="B313" s="71">
        <v>377800</v>
      </c>
    </row>
    <row r="314" spans="1:2">
      <c r="A314" s="3">
        <v>33909</v>
      </c>
      <c r="B314" s="71">
        <v>362250</v>
      </c>
    </row>
    <row r="315" spans="1:2">
      <c r="A315" s="3">
        <v>33939</v>
      </c>
      <c r="B315" s="71">
        <v>339000</v>
      </c>
    </row>
    <row r="316" spans="1:2">
      <c r="A316" s="3">
        <v>33970</v>
      </c>
      <c r="B316" s="71">
        <v>345600</v>
      </c>
    </row>
    <row r="317" spans="1:2">
      <c r="A317" s="3">
        <v>34001</v>
      </c>
      <c r="B317" s="71">
        <v>338250</v>
      </c>
    </row>
    <row r="318" spans="1:2">
      <c r="A318" s="3">
        <v>34029</v>
      </c>
      <c r="B318" s="71">
        <v>351000</v>
      </c>
    </row>
    <row r="319" spans="1:2">
      <c r="A319" s="3">
        <v>34060</v>
      </c>
      <c r="B319" s="71">
        <v>354750</v>
      </c>
    </row>
    <row r="320" spans="1:2">
      <c r="A320" s="3">
        <v>34090</v>
      </c>
      <c r="B320" s="71">
        <v>343600</v>
      </c>
    </row>
    <row r="321" spans="1:2">
      <c r="A321" s="3">
        <v>34121</v>
      </c>
      <c r="B321" s="71">
        <v>342750</v>
      </c>
    </row>
    <row r="322" spans="1:2">
      <c r="A322" s="3">
        <v>34151</v>
      </c>
      <c r="B322" s="71">
        <v>350800</v>
      </c>
    </row>
    <row r="323" spans="1:2">
      <c r="A323" s="3">
        <v>34182</v>
      </c>
      <c r="B323" s="71">
        <v>341000</v>
      </c>
    </row>
    <row r="324" spans="1:2">
      <c r="A324" s="3">
        <v>34213</v>
      </c>
      <c r="B324" s="71">
        <v>339000</v>
      </c>
    </row>
    <row r="325" spans="1:2">
      <c r="A325" s="3">
        <v>34243</v>
      </c>
      <c r="B325" s="71">
        <v>349800</v>
      </c>
    </row>
    <row r="326" spans="1:2">
      <c r="A326" s="3">
        <v>34274</v>
      </c>
      <c r="B326" s="71">
        <v>341000</v>
      </c>
    </row>
    <row r="327" spans="1:2">
      <c r="A327" s="3">
        <v>34304</v>
      </c>
      <c r="B327" s="71">
        <v>323000</v>
      </c>
    </row>
    <row r="328" spans="1:2">
      <c r="A328" s="3">
        <v>34335</v>
      </c>
      <c r="B328" s="71">
        <v>359200</v>
      </c>
    </row>
    <row r="329" spans="1:2">
      <c r="A329" s="3">
        <v>34366</v>
      </c>
      <c r="B329" s="71">
        <v>348500</v>
      </c>
    </row>
    <row r="330" spans="1:2">
      <c r="A330" s="3">
        <v>34394</v>
      </c>
      <c r="B330" s="71">
        <v>335750</v>
      </c>
    </row>
    <row r="331" spans="1:2">
      <c r="A331" s="3">
        <v>34425</v>
      </c>
      <c r="B331" s="71">
        <v>344000</v>
      </c>
    </row>
    <row r="332" spans="1:2">
      <c r="A332" s="3">
        <v>34455</v>
      </c>
      <c r="B332" s="71">
        <v>359000</v>
      </c>
    </row>
    <row r="333" spans="1:2">
      <c r="A333" s="3">
        <v>34486</v>
      </c>
      <c r="B333" s="71">
        <v>340000</v>
      </c>
    </row>
    <row r="334" spans="1:2">
      <c r="A334" s="3">
        <v>34516</v>
      </c>
      <c r="B334" s="71">
        <v>342200</v>
      </c>
    </row>
    <row r="335" spans="1:2">
      <c r="A335" s="3">
        <v>34547</v>
      </c>
      <c r="B335" s="71">
        <v>336250</v>
      </c>
    </row>
    <row r="336" spans="1:2">
      <c r="A336" s="3">
        <v>34578</v>
      </c>
      <c r="B336" s="71">
        <v>330250</v>
      </c>
    </row>
    <row r="337" spans="1:2">
      <c r="A337" s="3">
        <v>34608</v>
      </c>
      <c r="B337" s="71">
        <v>333400</v>
      </c>
    </row>
    <row r="338" spans="1:2">
      <c r="A338" s="3">
        <v>34639</v>
      </c>
      <c r="B338" s="71">
        <v>328000</v>
      </c>
    </row>
    <row r="339" spans="1:2">
      <c r="A339" s="3">
        <v>34669</v>
      </c>
      <c r="B339" s="71">
        <v>323200</v>
      </c>
    </row>
    <row r="340" spans="1:2">
      <c r="A340" s="3">
        <v>34700</v>
      </c>
      <c r="B340" s="71">
        <v>333500</v>
      </c>
    </row>
    <row r="341" spans="1:2">
      <c r="A341" s="3">
        <v>34731</v>
      </c>
      <c r="B341" s="71">
        <v>337750</v>
      </c>
    </row>
    <row r="342" spans="1:2">
      <c r="A342" s="3">
        <v>34759</v>
      </c>
      <c r="B342" s="71">
        <v>340250</v>
      </c>
    </row>
    <row r="343" spans="1:2">
      <c r="A343" s="3">
        <v>34790</v>
      </c>
      <c r="B343" s="71">
        <v>350200</v>
      </c>
    </row>
    <row r="344" spans="1:2">
      <c r="A344" s="3">
        <v>34820</v>
      </c>
      <c r="B344" s="71">
        <v>370250</v>
      </c>
    </row>
    <row r="345" spans="1:2">
      <c r="A345" s="3">
        <v>34851</v>
      </c>
      <c r="B345" s="71">
        <v>366250</v>
      </c>
    </row>
    <row r="346" spans="1:2">
      <c r="A346" s="3">
        <v>34881</v>
      </c>
      <c r="B346" s="71">
        <v>371400</v>
      </c>
    </row>
    <row r="347" spans="1:2">
      <c r="A347" s="3">
        <v>34912</v>
      </c>
      <c r="B347" s="71">
        <v>356250</v>
      </c>
    </row>
    <row r="348" spans="1:2">
      <c r="A348" s="3">
        <v>34943</v>
      </c>
      <c r="B348" s="71">
        <v>362000</v>
      </c>
    </row>
    <row r="349" spans="1:2">
      <c r="A349" s="3">
        <v>34973</v>
      </c>
      <c r="B349" s="71">
        <v>371500</v>
      </c>
    </row>
    <row r="350" spans="1:2">
      <c r="A350" s="3">
        <v>35004</v>
      </c>
      <c r="B350" s="71">
        <v>377000</v>
      </c>
    </row>
    <row r="351" spans="1:2">
      <c r="A351" s="3">
        <v>35034</v>
      </c>
      <c r="B351" s="71">
        <v>365000</v>
      </c>
    </row>
    <row r="352" spans="1:2">
      <c r="A352" s="3">
        <v>35065</v>
      </c>
      <c r="B352" s="71">
        <v>374000</v>
      </c>
    </row>
    <row r="353" spans="1:2">
      <c r="A353" s="3">
        <v>35096</v>
      </c>
      <c r="B353" s="71">
        <v>377250</v>
      </c>
    </row>
    <row r="354" spans="1:2">
      <c r="A354" s="3">
        <v>35125</v>
      </c>
      <c r="B354" s="71">
        <v>386400</v>
      </c>
    </row>
    <row r="355" spans="1:2">
      <c r="A355" s="3">
        <v>35156</v>
      </c>
      <c r="B355" s="71">
        <v>359250</v>
      </c>
    </row>
    <row r="356" spans="1:2">
      <c r="A356" s="3">
        <v>35186</v>
      </c>
      <c r="B356" s="71">
        <v>344500</v>
      </c>
    </row>
    <row r="357" spans="1:2">
      <c r="A357" s="3">
        <v>35217</v>
      </c>
      <c r="B357" s="71">
        <v>342200</v>
      </c>
    </row>
    <row r="358" spans="1:2">
      <c r="A358" s="3">
        <v>35247</v>
      </c>
      <c r="B358" s="71">
        <v>337000</v>
      </c>
    </row>
    <row r="359" spans="1:2">
      <c r="A359" s="3">
        <v>35278</v>
      </c>
      <c r="B359" s="71">
        <v>331800</v>
      </c>
    </row>
    <row r="360" spans="1:2">
      <c r="A360" s="3">
        <v>35309</v>
      </c>
      <c r="B360" s="71">
        <v>342750</v>
      </c>
    </row>
    <row r="361" spans="1:2">
      <c r="A361" s="3">
        <v>35339</v>
      </c>
      <c r="B361" s="71">
        <v>339000</v>
      </c>
    </row>
    <row r="362" spans="1:2">
      <c r="A362" s="3">
        <v>35370</v>
      </c>
      <c r="B362" s="71">
        <v>336400</v>
      </c>
    </row>
    <row r="363" spans="1:2">
      <c r="A363" s="3">
        <v>35400</v>
      </c>
      <c r="B363" s="71">
        <v>353500</v>
      </c>
    </row>
    <row r="364" spans="1:2">
      <c r="A364" s="3">
        <v>35431</v>
      </c>
      <c r="B364" s="71">
        <v>339000</v>
      </c>
    </row>
    <row r="365" spans="1:2">
      <c r="A365" s="3">
        <v>35462</v>
      </c>
      <c r="B365" s="71">
        <v>320750</v>
      </c>
    </row>
    <row r="366" spans="1:2">
      <c r="A366" s="3">
        <v>35490</v>
      </c>
      <c r="B366" s="71">
        <v>319400</v>
      </c>
    </row>
    <row r="367" spans="1:2">
      <c r="A367" s="3">
        <v>35521</v>
      </c>
      <c r="B367" s="71">
        <v>327000</v>
      </c>
    </row>
    <row r="368" spans="1:2">
      <c r="A368" s="3">
        <v>35551</v>
      </c>
      <c r="B368" s="71">
        <v>323800</v>
      </c>
    </row>
    <row r="369" spans="1:2">
      <c r="A369" s="3">
        <v>35582</v>
      </c>
      <c r="B369" s="71">
        <v>325500</v>
      </c>
    </row>
    <row r="370" spans="1:2">
      <c r="A370" s="3">
        <v>35612</v>
      </c>
      <c r="B370" s="71">
        <v>320250</v>
      </c>
    </row>
    <row r="371" spans="1:2">
      <c r="A371" s="3">
        <v>35643</v>
      </c>
      <c r="B371" s="71">
        <v>330200</v>
      </c>
    </row>
    <row r="372" spans="1:2">
      <c r="A372" s="3">
        <v>35674</v>
      </c>
      <c r="B372" s="71">
        <v>315250</v>
      </c>
    </row>
    <row r="373" spans="1:2">
      <c r="A373" s="3">
        <v>35704</v>
      </c>
      <c r="B373" s="71">
        <v>310000</v>
      </c>
    </row>
    <row r="374" spans="1:2">
      <c r="A374" s="3">
        <v>35735</v>
      </c>
      <c r="B374" s="71">
        <v>314600</v>
      </c>
    </row>
    <row r="375" spans="1:2">
      <c r="A375" s="3">
        <v>35765</v>
      </c>
      <c r="B375" s="71">
        <v>313250</v>
      </c>
    </row>
    <row r="376" spans="1:2">
      <c r="A376" s="3">
        <v>35796</v>
      </c>
      <c r="B376" s="71">
        <v>321200</v>
      </c>
    </row>
    <row r="377" spans="1:2">
      <c r="A377" s="3">
        <v>35827</v>
      </c>
      <c r="B377" s="71">
        <v>319000</v>
      </c>
    </row>
    <row r="378" spans="1:2">
      <c r="A378" s="3">
        <v>35855</v>
      </c>
      <c r="B378" s="71">
        <v>315000</v>
      </c>
    </row>
    <row r="379" spans="1:2">
      <c r="A379" s="3">
        <v>35886</v>
      </c>
      <c r="B379" s="71">
        <v>311000</v>
      </c>
    </row>
    <row r="380" spans="1:2">
      <c r="A380" s="3">
        <v>35916</v>
      </c>
      <c r="B380" s="71">
        <v>311200</v>
      </c>
    </row>
    <row r="381" spans="1:2">
      <c r="A381" s="3">
        <v>35947</v>
      </c>
      <c r="B381" s="71">
        <v>338000</v>
      </c>
    </row>
    <row r="382" spans="1:2">
      <c r="A382" s="3">
        <v>35977</v>
      </c>
      <c r="B382" s="71">
        <v>333000</v>
      </c>
    </row>
    <row r="383" spans="1:2">
      <c r="A383" s="3">
        <v>36008</v>
      </c>
      <c r="B383" s="71">
        <v>312600</v>
      </c>
    </row>
    <row r="384" spans="1:2">
      <c r="A384" s="3">
        <v>36039</v>
      </c>
      <c r="B384" s="71">
        <v>304000</v>
      </c>
    </row>
    <row r="385" spans="1:2">
      <c r="A385" s="3">
        <v>36069</v>
      </c>
      <c r="B385" s="71">
        <v>310600</v>
      </c>
    </row>
    <row r="386" spans="1:2">
      <c r="A386" s="3">
        <v>36100</v>
      </c>
      <c r="B386" s="71">
        <v>316000</v>
      </c>
    </row>
    <row r="387" spans="1:2">
      <c r="A387" s="3">
        <v>36130</v>
      </c>
      <c r="B387" s="71">
        <v>316000</v>
      </c>
    </row>
    <row r="388" spans="1:2">
      <c r="A388" s="3">
        <v>36161</v>
      </c>
      <c r="B388" s="71">
        <v>326200</v>
      </c>
    </row>
    <row r="389" spans="1:2">
      <c r="A389" s="3">
        <v>36192</v>
      </c>
      <c r="B389" s="71">
        <v>301500</v>
      </c>
    </row>
    <row r="390" spans="1:2">
      <c r="A390" s="3">
        <v>36220</v>
      </c>
      <c r="B390" s="71">
        <v>302750</v>
      </c>
    </row>
    <row r="391" spans="1:2">
      <c r="A391" s="3">
        <v>36251</v>
      </c>
      <c r="B391" s="71">
        <v>308500</v>
      </c>
    </row>
    <row r="392" spans="1:2">
      <c r="A392" s="3">
        <v>36281</v>
      </c>
      <c r="B392" s="71">
        <v>301600</v>
      </c>
    </row>
    <row r="393" spans="1:2">
      <c r="A393" s="3">
        <v>36312</v>
      </c>
      <c r="B393" s="71">
        <v>294000</v>
      </c>
    </row>
    <row r="394" spans="1:2">
      <c r="A394" s="3">
        <v>36342</v>
      </c>
      <c r="B394" s="71">
        <v>298000</v>
      </c>
    </row>
    <row r="395" spans="1:2">
      <c r="A395" s="3">
        <v>36373</v>
      </c>
      <c r="B395" s="71">
        <v>290750</v>
      </c>
    </row>
    <row r="396" spans="1:2">
      <c r="A396" s="3">
        <v>36404</v>
      </c>
      <c r="B396" s="71">
        <v>289500</v>
      </c>
    </row>
    <row r="397" spans="1:2">
      <c r="A397" s="3">
        <v>36434</v>
      </c>
      <c r="B397" s="71">
        <v>290400</v>
      </c>
    </row>
    <row r="398" spans="1:2">
      <c r="A398" s="3">
        <v>36465</v>
      </c>
      <c r="B398" s="71">
        <v>281750</v>
      </c>
    </row>
    <row r="399" spans="1:2">
      <c r="A399" s="3">
        <v>36495</v>
      </c>
      <c r="B399" s="71">
        <v>278500</v>
      </c>
    </row>
    <row r="400" spans="1:2">
      <c r="A400" s="3">
        <v>36526</v>
      </c>
      <c r="B400" s="71">
        <v>288400</v>
      </c>
    </row>
    <row r="401" spans="1:2">
      <c r="A401" s="3">
        <v>36557</v>
      </c>
      <c r="B401" s="71">
        <v>293750</v>
      </c>
    </row>
    <row r="402" spans="1:2">
      <c r="A402" s="3">
        <v>36586</v>
      </c>
      <c r="B402" s="71">
        <v>274750</v>
      </c>
    </row>
    <row r="403" spans="1:2">
      <c r="A403" s="3">
        <v>36617</v>
      </c>
      <c r="B403" s="71">
        <v>271600</v>
      </c>
    </row>
    <row r="404" spans="1:2">
      <c r="A404" s="3">
        <v>36647</v>
      </c>
      <c r="B404" s="71">
        <v>282250</v>
      </c>
    </row>
    <row r="405" spans="1:2">
      <c r="A405" s="3">
        <v>36678</v>
      </c>
      <c r="B405" s="71">
        <v>291000</v>
      </c>
    </row>
    <row r="406" spans="1:2">
      <c r="A406" s="3">
        <v>36708</v>
      </c>
      <c r="B406" s="71">
        <v>295000</v>
      </c>
    </row>
    <row r="407" spans="1:2">
      <c r="A407" s="3">
        <v>36739</v>
      </c>
      <c r="B407" s="71">
        <v>312750</v>
      </c>
    </row>
    <row r="408" spans="1:2">
      <c r="A408" s="3">
        <v>36770</v>
      </c>
      <c r="B408" s="71">
        <v>300200</v>
      </c>
    </row>
    <row r="409" spans="1:2">
      <c r="A409" s="3">
        <v>36800</v>
      </c>
      <c r="B409" s="71">
        <v>301000</v>
      </c>
    </row>
    <row r="410" spans="1:2">
      <c r="A410" s="3">
        <v>36831</v>
      </c>
      <c r="B410" s="71">
        <v>334250</v>
      </c>
    </row>
    <row r="411" spans="1:2">
      <c r="A411" s="3">
        <v>36861</v>
      </c>
      <c r="B411" s="71">
        <v>346000</v>
      </c>
    </row>
    <row r="412" spans="1:2">
      <c r="A412" s="3">
        <v>36892</v>
      </c>
      <c r="B412" s="71">
        <v>340000</v>
      </c>
    </row>
    <row r="413" spans="1:2">
      <c r="A413" s="3">
        <v>36923</v>
      </c>
      <c r="B413" s="71">
        <v>371250</v>
      </c>
    </row>
    <row r="414" spans="1:2">
      <c r="A414" s="3">
        <v>36951</v>
      </c>
      <c r="B414" s="71">
        <v>387200</v>
      </c>
    </row>
    <row r="415" spans="1:2">
      <c r="A415" s="3">
        <v>36982</v>
      </c>
      <c r="B415" s="71">
        <v>396750</v>
      </c>
    </row>
    <row r="416" spans="1:2">
      <c r="A416" s="3">
        <v>37012</v>
      </c>
      <c r="B416" s="71">
        <v>394500</v>
      </c>
    </row>
    <row r="417" spans="1:2">
      <c r="A417" s="3">
        <v>37043</v>
      </c>
      <c r="B417" s="71">
        <v>397200</v>
      </c>
    </row>
    <row r="418" spans="1:2">
      <c r="A418" s="3">
        <v>37073</v>
      </c>
      <c r="B418" s="71">
        <v>398000</v>
      </c>
    </row>
    <row r="419" spans="1:2">
      <c r="A419" s="3">
        <v>37104</v>
      </c>
      <c r="B419" s="71">
        <v>398000</v>
      </c>
    </row>
    <row r="420" spans="1:2">
      <c r="A420" s="3">
        <v>37135</v>
      </c>
      <c r="B420" s="71">
        <v>435000</v>
      </c>
    </row>
    <row r="421" spans="1:2">
      <c r="A421" s="3">
        <v>37165</v>
      </c>
      <c r="B421" s="71">
        <v>480750</v>
      </c>
    </row>
    <row r="422" spans="1:2">
      <c r="A422" s="3">
        <v>37196</v>
      </c>
      <c r="B422" s="71">
        <v>447500</v>
      </c>
    </row>
    <row r="423" spans="1:2">
      <c r="A423" s="3">
        <v>37226</v>
      </c>
      <c r="B423" s="71">
        <v>416800</v>
      </c>
    </row>
    <row r="424" spans="1:2">
      <c r="A424" s="3">
        <v>37257</v>
      </c>
      <c r="B424" s="71">
        <v>408500</v>
      </c>
    </row>
    <row r="425" spans="1:2">
      <c r="A425" s="3">
        <v>37288</v>
      </c>
      <c r="B425" s="71">
        <v>399000</v>
      </c>
    </row>
    <row r="426" spans="1:2">
      <c r="A426" s="3">
        <v>37316</v>
      </c>
      <c r="B426" s="71">
        <v>415400</v>
      </c>
    </row>
    <row r="427" spans="1:2">
      <c r="A427" s="3">
        <v>37347</v>
      </c>
      <c r="B427" s="71">
        <v>429250</v>
      </c>
    </row>
    <row r="428" spans="1:2">
      <c r="A428" s="3">
        <v>37377</v>
      </c>
      <c r="B428" s="71">
        <v>409000</v>
      </c>
    </row>
    <row r="429" spans="1:2">
      <c r="A429" s="3">
        <v>37408</v>
      </c>
      <c r="B429" s="71">
        <v>387200</v>
      </c>
    </row>
    <row r="430" spans="1:2">
      <c r="A430" s="3">
        <v>37438</v>
      </c>
      <c r="B430" s="71">
        <v>386000</v>
      </c>
    </row>
    <row r="431" spans="1:2">
      <c r="A431" s="3">
        <v>37469</v>
      </c>
      <c r="B431" s="71">
        <v>393600</v>
      </c>
    </row>
    <row r="432" spans="1:2">
      <c r="A432" s="3">
        <v>37500</v>
      </c>
      <c r="B432" s="71">
        <v>409500</v>
      </c>
    </row>
    <row r="433" spans="1:2">
      <c r="A433" s="3">
        <v>37530</v>
      </c>
      <c r="B433" s="71">
        <v>407500</v>
      </c>
    </row>
    <row r="434" spans="1:2">
      <c r="A434" s="3">
        <v>37561</v>
      </c>
      <c r="B434" s="71">
        <v>392200</v>
      </c>
    </row>
    <row r="435" spans="1:2">
      <c r="A435" s="3">
        <v>37591</v>
      </c>
      <c r="B435" s="71">
        <v>414250</v>
      </c>
    </row>
    <row r="436" spans="1:2">
      <c r="A436" s="3">
        <v>37622</v>
      </c>
      <c r="B436" s="71">
        <v>395000</v>
      </c>
    </row>
    <row r="437" spans="1:2">
      <c r="A437" s="3">
        <v>37653</v>
      </c>
      <c r="B437" s="71">
        <v>411000</v>
      </c>
    </row>
    <row r="438" spans="1:2">
      <c r="A438" s="3">
        <v>37681</v>
      </c>
      <c r="B438" s="71">
        <v>427400</v>
      </c>
    </row>
    <row r="439" spans="1:2">
      <c r="A439" s="3">
        <v>37712</v>
      </c>
      <c r="B439" s="71">
        <v>436250</v>
      </c>
    </row>
    <row r="440" spans="1:2">
      <c r="A440" s="3">
        <v>37742</v>
      </c>
      <c r="B440" s="71">
        <v>424000</v>
      </c>
    </row>
    <row r="441" spans="1:2">
      <c r="A441" s="3">
        <v>37773</v>
      </c>
      <c r="B441" s="71">
        <v>421750</v>
      </c>
    </row>
    <row r="442" spans="1:2">
      <c r="A442" s="3">
        <v>37803</v>
      </c>
      <c r="B442" s="71">
        <v>411500</v>
      </c>
    </row>
    <row r="443" spans="1:2">
      <c r="A443" s="3">
        <v>37834</v>
      </c>
      <c r="B443" s="71">
        <v>400200</v>
      </c>
    </row>
    <row r="444" spans="1:2">
      <c r="A444" s="3">
        <v>37865</v>
      </c>
      <c r="B444" s="71">
        <v>395500</v>
      </c>
    </row>
    <row r="445" spans="1:2">
      <c r="A445" s="3">
        <v>37895</v>
      </c>
      <c r="B445" s="71">
        <v>382000</v>
      </c>
    </row>
    <row r="446" spans="1:2">
      <c r="A446" s="3">
        <v>37926</v>
      </c>
      <c r="B446" s="71">
        <v>363000</v>
      </c>
    </row>
    <row r="447" spans="1:2">
      <c r="A447" s="3">
        <v>37956</v>
      </c>
      <c r="B447" s="71">
        <v>358250</v>
      </c>
    </row>
    <row r="448" spans="1:2">
      <c r="A448" s="3">
        <v>37987</v>
      </c>
      <c r="B448" s="71">
        <v>360200</v>
      </c>
    </row>
    <row r="449" spans="1:2">
      <c r="A449" s="3">
        <v>38018</v>
      </c>
      <c r="B449" s="71">
        <v>360750</v>
      </c>
    </row>
    <row r="450" spans="1:2">
      <c r="A450" s="3">
        <v>38047</v>
      </c>
      <c r="B450" s="71">
        <v>342000</v>
      </c>
    </row>
    <row r="451" spans="1:2">
      <c r="A451" s="3">
        <v>38078</v>
      </c>
      <c r="B451" s="71">
        <v>348250</v>
      </c>
    </row>
    <row r="452" spans="1:2">
      <c r="A452" s="3">
        <v>38108</v>
      </c>
      <c r="B452" s="71">
        <v>336200</v>
      </c>
    </row>
    <row r="453" spans="1:2">
      <c r="A453" s="3">
        <v>38139</v>
      </c>
      <c r="B453" s="71">
        <v>349000</v>
      </c>
    </row>
    <row r="454" spans="1:2">
      <c r="A454" s="3">
        <v>38169</v>
      </c>
      <c r="B454" s="71">
        <v>343000</v>
      </c>
    </row>
    <row r="455" spans="1:2">
      <c r="A455" s="3">
        <v>38200</v>
      </c>
      <c r="B455" s="71">
        <v>340750</v>
      </c>
    </row>
    <row r="456" spans="1:2">
      <c r="A456" s="3">
        <v>38231</v>
      </c>
      <c r="B456" s="71">
        <v>337250</v>
      </c>
    </row>
    <row r="457" spans="1:2">
      <c r="A457" s="3">
        <v>38261</v>
      </c>
      <c r="B457" s="71">
        <v>334000</v>
      </c>
    </row>
    <row r="458" spans="1:2">
      <c r="A458" s="3">
        <v>38292</v>
      </c>
      <c r="B458" s="71">
        <v>328750</v>
      </c>
    </row>
    <row r="459" spans="1:2">
      <c r="A459" s="3">
        <v>38322</v>
      </c>
      <c r="B459" s="71">
        <v>325250</v>
      </c>
    </row>
    <row r="460" spans="1:2">
      <c r="A460" s="3">
        <v>38353</v>
      </c>
      <c r="B460" s="71">
        <v>343400</v>
      </c>
    </row>
    <row r="461" spans="1:2">
      <c r="A461" s="3">
        <v>38384</v>
      </c>
      <c r="B461" s="71">
        <v>311750</v>
      </c>
    </row>
    <row r="462" spans="1:2">
      <c r="A462" s="3">
        <v>38412</v>
      </c>
      <c r="B462" s="71">
        <v>332000</v>
      </c>
    </row>
    <row r="463" spans="1:2">
      <c r="A463" s="3">
        <v>38443</v>
      </c>
      <c r="B463" s="71">
        <v>323200</v>
      </c>
    </row>
    <row r="464" spans="1:2">
      <c r="A464" s="3">
        <v>38473</v>
      </c>
      <c r="B464" s="71">
        <v>327000</v>
      </c>
    </row>
    <row r="465" spans="1:2">
      <c r="A465" s="3">
        <v>38504</v>
      </c>
      <c r="B465" s="71">
        <v>325750</v>
      </c>
    </row>
    <row r="466" spans="1:2">
      <c r="A466" s="3">
        <v>38534</v>
      </c>
      <c r="B466" s="71">
        <v>324400</v>
      </c>
    </row>
    <row r="467" spans="1:2">
      <c r="A467" s="3">
        <v>38565</v>
      </c>
      <c r="B467" s="71">
        <v>315750</v>
      </c>
    </row>
    <row r="468" spans="1:2">
      <c r="A468" s="3">
        <v>38596</v>
      </c>
      <c r="B468" s="71">
        <v>382750</v>
      </c>
    </row>
    <row r="469" spans="1:2">
      <c r="A469" s="3">
        <v>38626</v>
      </c>
      <c r="B469" s="71">
        <v>352200</v>
      </c>
    </row>
    <row r="470" spans="1:2">
      <c r="A470" s="3">
        <v>38657</v>
      </c>
      <c r="B470" s="71">
        <v>317250</v>
      </c>
    </row>
    <row r="471" spans="1:2">
      <c r="A471" s="3">
        <v>38687</v>
      </c>
      <c r="B471" s="71">
        <v>316400</v>
      </c>
    </row>
    <row r="472" spans="1:2">
      <c r="A472" s="3">
        <v>38718</v>
      </c>
      <c r="B472" s="71">
        <v>295750</v>
      </c>
    </row>
    <row r="473" spans="1:2">
      <c r="A473" s="3">
        <v>38749</v>
      </c>
      <c r="B473" s="71">
        <v>290750</v>
      </c>
    </row>
    <row r="474" spans="1:2">
      <c r="A474" s="3">
        <v>38777</v>
      </c>
      <c r="B474" s="71">
        <v>301750</v>
      </c>
    </row>
    <row r="475" spans="1:2">
      <c r="A475" s="3">
        <v>38808</v>
      </c>
      <c r="B475" s="71">
        <v>303600</v>
      </c>
    </row>
    <row r="476" spans="1:2">
      <c r="A476" s="3">
        <v>38838</v>
      </c>
      <c r="B476" s="71">
        <v>332750</v>
      </c>
    </row>
    <row r="477" spans="1:2">
      <c r="A477" s="3">
        <v>38869</v>
      </c>
      <c r="B477" s="71">
        <v>305500</v>
      </c>
    </row>
    <row r="478" spans="1:2">
      <c r="A478" s="3">
        <v>38899</v>
      </c>
      <c r="B478" s="71">
        <v>318800</v>
      </c>
    </row>
    <row r="479" spans="1:2">
      <c r="A479" s="3">
        <v>38930</v>
      </c>
      <c r="B479" s="71">
        <v>314250</v>
      </c>
    </row>
    <row r="480" spans="1:2">
      <c r="A480" s="3">
        <v>38961</v>
      </c>
      <c r="B480" s="71">
        <v>316200</v>
      </c>
    </row>
    <row r="481" spans="1:2">
      <c r="A481" s="3">
        <v>38991</v>
      </c>
      <c r="B481" s="71">
        <v>315500</v>
      </c>
    </row>
    <row r="482" spans="1:2">
      <c r="A482" s="3">
        <v>39022</v>
      </c>
      <c r="B482" s="71">
        <v>326250</v>
      </c>
    </row>
    <row r="483" spans="1:2">
      <c r="A483" s="3">
        <v>39052</v>
      </c>
      <c r="B483" s="71">
        <v>324000</v>
      </c>
    </row>
    <row r="484" spans="1:2">
      <c r="A484" s="3">
        <v>39083</v>
      </c>
      <c r="B484" s="71">
        <v>317250</v>
      </c>
    </row>
    <row r="485" spans="1:2">
      <c r="A485" s="3">
        <v>39114</v>
      </c>
      <c r="B485" s="71">
        <v>322750</v>
      </c>
    </row>
    <row r="486" spans="1:2">
      <c r="A486" s="3">
        <v>39142</v>
      </c>
      <c r="B486" s="71">
        <v>309400</v>
      </c>
    </row>
    <row r="487" spans="1:2">
      <c r="A487" s="3">
        <v>39173</v>
      </c>
      <c r="B487" s="71">
        <v>320250</v>
      </c>
    </row>
    <row r="488" spans="1:2">
      <c r="A488" s="3">
        <v>39203</v>
      </c>
      <c r="B488" s="71">
        <v>304250</v>
      </c>
    </row>
    <row r="489" spans="1:2">
      <c r="A489" s="3">
        <v>39234</v>
      </c>
      <c r="B489" s="71">
        <v>315200</v>
      </c>
    </row>
    <row r="490" spans="1:2">
      <c r="A490" s="3">
        <v>39264</v>
      </c>
      <c r="B490" s="71">
        <v>313250</v>
      </c>
    </row>
    <row r="491" spans="1:2">
      <c r="A491" s="3">
        <v>39295</v>
      </c>
      <c r="B491" s="71">
        <v>320000</v>
      </c>
    </row>
    <row r="492" spans="1:2">
      <c r="A492" s="3">
        <v>39326</v>
      </c>
      <c r="B492" s="71">
        <v>313400</v>
      </c>
    </row>
    <row r="493" spans="1:2">
      <c r="A493" s="3">
        <v>39356</v>
      </c>
      <c r="B493" s="71">
        <v>328250</v>
      </c>
    </row>
    <row r="494" spans="1:2">
      <c r="A494" s="3">
        <v>39387</v>
      </c>
      <c r="B494" s="71">
        <v>336000</v>
      </c>
    </row>
    <row r="495" spans="1:2">
      <c r="A495" s="3">
        <v>39417</v>
      </c>
      <c r="B495" s="71">
        <v>348200</v>
      </c>
    </row>
    <row r="496" spans="1:2">
      <c r="A496" s="3">
        <v>39448</v>
      </c>
      <c r="B496" s="71">
        <v>338750</v>
      </c>
    </row>
    <row r="497" spans="1:2">
      <c r="A497" s="3">
        <v>39479</v>
      </c>
      <c r="B497" s="71">
        <v>346750</v>
      </c>
    </row>
    <row r="498" spans="1:2">
      <c r="A498" s="3">
        <v>39508</v>
      </c>
      <c r="B498" s="71">
        <v>363400</v>
      </c>
    </row>
    <row r="499" spans="1:2">
      <c r="A499" s="3">
        <v>39539</v>
      </c>
      <c r="B499" s="71">
        <v>359500</v>
      </c>
    </row>
    <row r="500" spans="1:2">
      <c r="A500" s="3">
        <v>39569</v>
      </c>
      <c r="B500" s="71">
        <v>366800</v>
      </c>
    </row>
    <row r="501" spans="1:2">
      <c r="A501" s="3">
        <v>39600</v>
      </c>
      <c r="B501" s="71">
        <v>383250</v>
      </c>
    </row>
    <row r="502" spans="1:2">
      <c r="A502" s="3">
        <v>39630</v>
      </c>
      <c r="B502" s="71">
        <v>398000</v>
      </c>
    </row>
    <row r="503" spans="1:2">
      <c r="A503" s="3">
        <v>39661</v>
      </c>
      <c r="B503" s="71">
        <v>433000</v>
      </c>
    </row>
    <row r="504" spans="1:2">
      <c r="A504" s="3">
        <v>39692</v>
      </c>
      <c r="B504" s="71">
        <v>464000</v>
      </c>
    </row>
    <row r="505" spans="1:2">
      <c r="A505" s="3">
        <v>39722</v>
      </c>
      <c r="B505" s="71">
        <v>475250</v>
      </c>
    </row>
    <row r="506" spans="1:2">
      <c r="A506" s="3">
        <v>39753</v>
      </c>
      <c r="B506" s="71">
        <v>519800</v>
      </c>
    </row>
    <row r="507" spans="1:2">
      <c r="A507" s="3">
        <v>39783</v>
      </c>
      <c r="B507" s="71">
        <v>564000</v>
      </c>
    </row>
    <row r="508" spans="1:2">
      <c r="A508" s="3">
        <v>39814</v>
      </c>
      <c r="B508" s="71">
        <v>572000</v>
      </c>
    </row>
    <row r="509" spans="1:2">
      <c r="A509" s="3">
        <v>39845</v>
      </c>
      <c r="B509" s="71">
        <v>644000</v>
      </c>
    </row>
    <row r="510" spans="1:2">
      <c r="A510" s="3">
        <v>39873</v>
      </c>
      <c r="B510" s="71">
        <v>659250</v>
      </c>
    </row>
    <row r="511" spans="1:2">
      <c r="A511" s="3">
        <v>39904</v>
      </c>
      <c r="B511" s="71">
        <v>627750</v>
      </c>
    </row>
    <row r="512" spans="1:2">
      <c r="A512" s="3">
        <v>39934</v>
      </c>
      <c r="B512" s="71">
        <v>612000</v>
      </c>
    </row>
    <row r="513" spans="1:2">
      <c r="A513" s="3">
        <v>39965</v>
      </c>
      <c r="B513" s="71">
        <v>598250</v>
      </c>
    </row>
    <row r="514" spans="1:2">
      <c r="A514" s="3">
        <v>39995</v>
      </c>
      <c r="B514" s="71">
        <v>566500</v>
      </c>
    </row>
    <row r="515" spans="1:2">
      <c r="A515" s="3">
        <v>40026</v>
      </c>
      <c r="B515" s="71">
        <v>559200</v>
      </c>
    </row>
    <row r="516" spans="1:2">
      <c r="A516" s="3">
        <v>40057</v>
      </c>
      <c r="B516" s="71">
        <v>547500</v>
      </c>
    </row>
    <row r="517" spans="1:2">
      <c r="A517" s="3">
        <v>40087</v>
      </c>
      <c r="B517" s="71">
        <v>525400</v>
      </c>
    </row>
    <row r="518" spans="1:2">
      <c r="A518" s="3">
        <v>40118</v>
      </c>
      <c r="B518" s="71">
        <v>494000</v>
      </c>
    </row>
    <row r="519" spans="1:2">
      <c r="A519" s="3">
        <v>40148</v>
      </c>
      <c r="B519" s="71">
        <v>485500</v>
      </c>
    </row>
    <row r="520" spans="1:2">
      <c r="A520" s="3">
        <v>40179</v>
      </c>
      <c r="B520" s="71">
        <v>479800</v>
      </c>
    </row>
    <row r="521" spans="1:2">
      <c r="A521" s="3">
        <v>40210</v>
      </c>
      <c r="B521" s="71">
        <v>485750</v>
      </c>
    </row>
    <row r="522" spans="1:2">
      <c r="A522" s="3">
        <v>40238</v>
      </c>
      <c r="B522" s="71">
        <v>470250</v>
      </c>
    </row>
    <row r="523" spans="1:2">
      <c r="A523" s="3">
        <v>40269</v>
      </c>
      <c r="B523" s="71">
        <v>469000</v>
      </c>
    </row>
    <row r="524" spans="1:2">
      <c r="A524" s="3">
        <v>40299</v>
      </c>
      <c r="B524" s="71">
        <v>459400</v>
      </c>
    </row>
    <row r="525" spans="1:2">
      <c r="A525" s="3">
        <v>40330</v>
      </c>
      <c r="B525" s="71">
        <v>460500</v>
      </c>
    </row>
    <row r="526" spans="1:2">
      <c r="A526" s="3">
        <v>40360</v>
      </c>
      <c r="B526" s="71">
        <v>459200</v>
      </c>
    </row>
    <row r="527" spans="1:2">
      <c r="A527" s="3">
        <v>40391</v>
      </c>
      <c r="B527" s="71">
        <v>475000</v>
      </c>
    </row>
    <row r="528" spans="1:2">
      <c r="A528" s="3">
        <v>40422</v>
      </c>
      <c r="B528" s="71">
        <v>453500</v>
      </c>
    </row>
    <row r="529" spans="1:2">
      <c r="A529" s="3">
        <v>40452</v>
      </c>
      <c r="B529" s="71">
        <v>446800</v>
      </c>
    </row>
    <row r="530" spans="1:2">
      <c r="A530" s="3">
        <v>40483</v>
      </c>
      <c r="B530" s="71">
        <v>426250</v>
      </c>
    </row>
    <row r="531" spans="1:2">
      <c r="A531" s="3">
        <v>40513</v>
      </c>
      <c r="B531" s="71">
        <v>420250</v>
      </c>
    </row>
    <row r="532" spans="1:2">
      <c r="A532" s="3">
        <v>40544</v>
      </c>
      <c r="B532" s="71">
        <v>426800</v>
      </c>
    </row>
    <row r="533" spans="1:2">
      <c r="A533" s="3">
        <v>40575</v>
      </c>
      <c r="B533" s="71">
        <v>401500</v>
      </c>
    </row>
    <row r="534" spans="1:2">
      <c r="A534" s="3">
        <v>40603</v>
      </c>
      <c r="B534" s="71">
        <v>406000</v>
      </c>
    </row>
    <row r="535" spans="1:2">
      <c r="A535" s="3">
        <v>40634</v>
      </c>
      <c r="B535" s="71">
        <v>420600</v>
      </c>
    </row>
    <row r="536" spans="1:2">
      <c r="A536" s="3">
        <v>40664</v>
      </c>
      <c r="B536" s="71">
        <v>422500</v>
      </c>
    </row>
    <row r="537" spans="1:2">
      <c r="A537" s="3">
        <v>40695</v>
      </c>
      <c r="B537" s="71">
        <v>418250</v>
      </c>
    </row>
    <row r="538" spans="1:2">
      <c r="A538" s="3">
        <v>40725</v>
      </c>
      <c r="B538" s="71">
        <v>412600</v>
      </c>
    </row>
    <row r="539" spans="1:2">
      <c r="A539" s="3">
        <v>40756</v>
      </c>
      <c r="B539" s="71">
        <v>409500</v>
      </c>
    </row>
    <row r="540" spans="1:2">
      <c r="A540" s="3">
        <v>40787</v>
      </c>
      <c r="B540" s="71">
        <v>417750</v>
      </c>
    </row>
    <row r="541" spans="1:2">
      <c r="A541" s="3">
        <v>40817</v>
      </c>
      <c r="B541" s="71">
        <v>402400</v>
      </c>
    </row>
    <row r="542" spans="1:2">
      <c r="A542" s="3">
        <v>40848</v>
      </c>
      <c r="B542" s="71">
        <v>389250</v>
      </c>
    </row>
    <row r="543" spans="1:2">
      <c r="A543" s="3">
        <v>40878</v>
      </c>
      <c r="B543" s="71">
        <v>377000</v>
      </c>
    </row>
    <row r="544" spans="1:2">
      <c r="A544" s="3">
        <v>40909</v>
      </c>
      <c r="B544" s="71">
        <v>377750</v>
      </c>
    </row>
    <row r="545" spans="1:2">
      <c r="A545" s="3">
        <v>40940</v>
      </c>
      <c r="B545" s="71">
        <v>363250</v>
      </c>
    </row>
    <row r="546" spans="1:2">
      <c r="A546" s="3">
        <v>40969</v>
      </c>
      <c r="B546" s="71">
        <v>366600</v>
      </c>
    </row>
    <row r="547" spans="1:2">
      <c r="A547" s="3">
        <v>41000</v>
      </c>
      <c r="B547" s="71">
        <v>381750</v>
      </c>
    </row>
    <row r="548" spans="1:2">
      <c r="A548" s="3">
        <v>41030</v>
      </c>
      <c r="B548" s="71">
        <v>373500</v>
      </c>
    </row>
    <row r="549" spans="1:2">
      <c r="A549" s="3">
        <v>41061</v>
      </c>
      <c r="B549" s="71">
        <v>379200</v>
      </c>
    </row>
    <row r="550" spans="1:2">
      <c r="A550" s="3">
        <v>41091</v>
      </c>
      <c r="B550" s="71">
        <v>372500</v>
      </c>
    </row>
    <row r="551" spans="1:2">
      <c r="A551" s="3">
        <v>41122</v>
      </c>
      <c r="B551" s="71">
        <v>373250</v>
      </c>
    </row>
    <row r="552" spans="1:2">
      <c r="A552" s="3">
        <v>41153</v>
      </c>
      <c r="B552" s="71">
        <v>381800</v>
      </c>
    </row>
    <row r="553" spans="1:2">
      <c r="A553" s="3">
        <v>41183</v>
      </c>
      <c r="B553" s="71">
        <v>368500</v>
      </c>
    </row>
    <row r="554" spans="1:2">
      <c r="A554" s="3">
        <v>41214</v>
      </c>
      <c r="B554" s="71">
        <v>401250</v>
      </c>
    </row>
    <row r="555" spans="1:2">
      <c r="A555" s="3">
        <v>41244</v>
      </c>
      <c r="B555" s="71">
        <v>359000</v>
      </c>
    </row>
    <row r="556" spans="1:2">
      <c r="A556" s="3">
        <v>41275</v>
      </c>
      <c r="B556" s="71">
        <v>353000</v>
      </c>
    </row>
    <row r="557" spans="1:2">
      <c r="A557" s="3">
        <v>41306</v>
      </c>
      <c r="B557" s="71">
        <v>353000</v>
      </c>
    </row>
    <row r="558" spans="1:2">
      <c r="A558" s="3">
        <v>41334</v>
      </c>
      <c r="B558" s="71">
        <v>351800</v>
      </c>
    </row>
    <row r="559" spans="1:2">
      <c r="A559" s="3">
        <v>41365</v>
      </c>
      <c r="B559" s="71">
        <v>347250</v>
      </c>
    </row>
    <row r="560" spans="1:2">
      <c r="A560" s="3">
        <v>41395</v>
      </c>
      <c r="B560" s="71">
        <v>347750</v>
      </c>
    </row>
    <row r="561" spans="1:2">
      <c r="A561" s="3">
        <v>41426</v>
      </c>
      <c r="B561" s="71">
        <v>344600</v>
      </c>
    </row>
    <row r="562" spans="1:2">
      <c r="A562" s="3">
        <v>41456</v>
      </c>
      <c r="B562" s="71">
        <v>346000</v>
      </c>
    </row>
    <row r="563" spans="1:2">
      <c r="A563" s="3">
        <v>41487</v>
      </c>
      <c r="B563" s="71">
        <v>333400</v>
      </c>
    </row>
    <row r="564" spans="1:2">
      <c r="A564" s="3">
        <v>41518</v>
      </c>
      <c r="B564" s="71">
        <v>314000</v>
      </c>
    </row>
    <row r="565" spans="1:2">
      <c r="A565" s="3">
        <v>41548</v>
      </c>
      <c r="B565" s="71">
        <v>358500</v>
      </c>
    </row>
    <row r="566" spans="1:2">
      <c r="A566" s="3">
        <v>41579</v>
      </c>
      <c r="B566" s="71">
        <v>328200</v>
      </c>
    </row>
    <row r="567" spans="1:2">
      <c r="A567" s="3">
        <v>41609</v>
      </c>
      <c r="B567" s="71">
        <v>346000</v>
      </c>
    </row>
    <row r="568" spans="1:2">
      <c r="A568" s="3">
        <v>41640</v>
      </c>
      <c r="B568" s="71">
        <v>326750</v>
      </c>
    </row>
    <row r="569" spans="1:2">
      <c r="A569" s="3">
        <v>41671</v>
      </c>
      <c r="B569" s="71">
        <v>335250</v>
      </c>
    </row>
    <row r="570" spans="1:2">
      <c r="A570" s="3">
        <v>41699</v>
      </c>
      <c r="B570" s="71">
        <v>321000</v>
      </c>
    </row>
    <row r="571" spans="1:2">
      <c r="A571" s="3">
        <v>41730</v>
      </c>
      <c r="B571" s="71">
        <v>322750</v>
      </c>
    </row>
    <row r="572" spans="1:2">
      <c r="A572" s="3">
        <v>41760</v>
      </c>
      <c r="B572" s="71">
        <v>313800</v>
      </c>
    </row>
    <row r="573" spans="1:2">
      <c r="A573" s="3">
        <v>41791</v>
      </c>
      <c r="B573" s="71">
        <v>313500</v>
      </c>
    </row>
    <row r="574" spans="1:2">
      <c r="A574" s="3">
        <v>41821</v>
      </c>
      <c r="B574" s="71">
        <v>301750</v>
      </c>
    </row>
    <row r="575" spans="1:2">
      <c r="A575" s="3">
        <v>41852</v>
      </c>
      <c r="B575" s="71">
        <v>302000</v>
      </c>
    </row>
    <row r="576" spans="1:2">
      <c r="A576" s="3">
        <v>41883</v>
      </c>
      <c r="B576" s="71">
        <v>295000</v>
      </c>
    </row>
    <row r="577" spans="1:2">
      <c r="A577" s="3">
        <v>41913</v>
      </c>
      <c r="B577" s="71">
        <v>288750</v>
      </c>
    </row>
    <row r="578" spans="1:2">
      <c r="A578" s="3">
        <v>41944</v>
      </c>
      <c r="B578" s="71">
        <v>291600</v>
      </c>
    </row>
    <row r="579" spans="1:2">
      <c r="A579" s="3">
        <v>41974</v>
      </c>
      <c r="B579" s="71">
        <v>284500</v>
      </c>
    </row>
    <row r="580" spans="1:2">
      <c r="A580" s="3">
        <v>42005</v>
      </c>
      <c r="B580" s="71">
        <v>287600</v>
      </c>
    </row>
    <row r="581" spans="1:2">
      <c r="A581" s="3">
        <v>42036</v>
      </c>
      <c r="B581" s="71">
        <v>301250</v>
      </c>
    </row>
    <row r="582" spans="1:2">
      <c r="A582" s="3">
        <v>42064</v>
      </c>
      <c r="B582" s="71">
        <v>284000</v>
      </c>
    </row>
    <row r="583" spans="1:2">
      <c r="A583" s="3">
        <v>42095</v>
      </c>
      <c r="B583" s="71">
        <v>286000</v>
      </c>
    </row>
    <row r="584" spans="1:2">
      <c r="A584" s="3">
        <v>42125</v>
      </c>
      <c r="B584" s="71">
        <v>274000</v>
      </c>
    </row>
    <row r="585" spans="1:2">
      <c r="A585" s="3">
        <v>42156</v>
      </c>
      <c r="B585" s="71">
        <v>273750</v>
      </c>
    </row>
    <row r="586" spans="1:2">
      <c r="A586" s="3">
        <v>42186</v>
      </c>
      <c r="B586" s="71">
        <v>277750</v>
      </c>
    </row>
    <row r="587" spans="1:2">
      <c r="A587" s="3">
        <v>42217</v>
      </c>
      <c r="B587" s="71">
        <v>275200</v>
      </c>
    </row>
    <row r="588" spans="1:2">
      <c r="A588" s="3">
        <v>42248</v>
      </c>
      <c r="B588" s="71">
        <v>269500</v>
      </c>
    </row>
    <row r="589" spans="1:2">
      <c r="A589" s="3">
        <v>42278</v>
      </c>
      <c r="B589" s="71">
        <v>267000</v>
      </c>
    </row>
    <row r="590" spans="1:2">
      <c r="A590" s="3">
        <v>42309</v>
      </c>
      <c r="B590" s="71">
        <v>268500</v>
      </c>
    </row>
    <row r="591" spans="1:2">
      <c r="A591" s="3">
        <v>42339</v>
      </c>
      <c r="B591" s="71">
        <v>271000</v>
      </c>
    </row>
    <row r="592" spans="1:2">
      <c r="A592" s="3">
        <v>42370</v>
      </c>
      <c r="B592" s="71">
        <v>279600</v>
      </c>
    </row>
    <row r="593" spans="1:2">
      <c r="A593" s="3">
        <v>42401</v>
      </c>
      <c r="B593" s="71">
        <v>266750</v>
      </c>
    </row>
    <row r="594" spans="1:2">
      <c r="A594" s="3">
        <v>42430</v>
      </c>
      <c r="B594" s="71">
        <v>263250</v>
      </c>
    </row>
    <row r="595" spans="1:2">
      <c r="A595" s="3">
        <v>42461</v>
      </c>
      <c r="B595" s="71">
        <v>266000</v>
      </c>
    </row>
    <row r="596" spans="1:2">
      <c r="A596" s="3">
        <v>42491</v>
      </c>
      <c r="B596" s="71">
        <v>274500</v>
      </c>
    </row>
    <row r="597" spans="1:2">
      <c r="A597" s="3">
        <v>42522</v>
      </c>
      <c r="B597" s="71">
        <v>265250</v>
      </c>
    </row>
    <row r="598" spans="1:2">
      <c r="A598" s="3">
        <v>42552</v>
      </c>
      <c r="B598" s="71">
        <v>259400</v>
      </c>
    </row>
    <row r="599" spans="1:2">
      <c r="A599" s="3">
        <v>42583</v>
      </c>
      <c r="B599" s="71">
        <v>263500</v>
      </c>
    </row>
    <row r="600" spans="1:2">
      <c r="A600" s="3">
        <v>42614</v>
      </c>
      <c r="B600" s="71">
        <v>251500</v>
      </c>
    </row>
    <row r="601" spans="1:2">
      <c r="A601" s="3">
        <v>42644</v>
      </c>
      <c r="B601" s="71">
        <v>255800</v>
      </c>
    </row>
    <row r="602" spans="1:2">
      <c r="A602" s="3">
        <v>42675</v>
      </c>
      <c r="B602" s="71">
        <v>245750</v>
      </c>
    </row>
    <row r="603" spans="1:2">
      <c r="A603" s="3">
        <v>42705</v>
      </c>
      <c r="B603" s="71">
        <v>252200</v>
      </c>
    </row>
    <row r="604" spans="1:2">
      <c r="A604" s="3">
        <v>42736</v>
      </c>
      <c r="B604" s="71">
        <v>244000</v>
      </c>
    </row>
    <row r="605" spans="1:2">
      <c r="A605" s="3">
        <v>42767</v>
      </c>
      <c r="B605" s="71">
        <v>230250</v>
      </c>
    </row>
    <row r="606" spans="1:2">
      <c r="A606" s="3">
        <v>42795</v>
      </c>
      <c r="B606" s="71">
        <v>233750</v>
      </c>
    </row>
    <row r="607" spans="1:2">
      <c r="A607" s="3">
        <v>42826</v>
      </c>
      <c r="B607" s="71">
        <v>227800</v>
      </c>
    </row>
    <row r="608" spans="1:2">
      <c r="A608" s="3">
        <v>42856</v>
      </c>
      <c r="B608" s="71">
        <v>239000</v>
      </c>
    </row>
    <row r="609" spans="1:2">
      <c r="A609" s="3">
        <v>42887</v>
      </c>
      <c r="B609" s="71">
        <v>248000</v>
      </c>
    </row>
    <row r="610" spans="1:2">
      <c r="A610" s="3">
        <v>42917</v>
      </c>
      <c r="B610" s="71">
        <v>250800</v>
      </c>
    </row>
    <row r="611" spans="1:2">
      <c r="A611" s="3">
        <v>42948</v>
      </c>
      <c r="B611" s="71">
        <v>247750</v>
      </c>
    </row>
    <row r="612" spans="1:2">
      <c r="A612" s="3">
        <v>42979</v>
      </c>
      <c r="B612" s="71">
        <v>272400</v>
      </c>
    </row>
    <row r="613" spans="1:2">
      <c r="A613" s="3">
        <v>43009</v>
      </c>
      <c r="B613" s="71">
        <v>242250</v>
      </c>
    </row>
    <row r="614" spans="1:2">
      <c r="A614" s="3">
        <v>43040</v>
      </c>
      <c r="B614" s="71">
        <v>247750</v>
      </c>
    </row>
    <row r="615" spans="1:2">
      <c r="A615" s="3">
        <v>43070</v>
      </c>
      <c r="B615" s="71">
        <v>242600</v>
      </c>
    </row>
    <row r="616" spans="1:2">
      <c r="A616" s="3">
        <v>43101</v>
      </c>
      <c r="B616" s="71">
        <v>235250</v>
      </c>
    </row>
    <row r="617" spans="1:2">
      <c r="A617" s="3">
        <v>43132</v>
      </c>
      <c r="B617" s="71">
        <v>221000</v>
      </c>
    </row>
    <row r="618" spans="1:2">
      <c r="A618" s="3">
        <v>43160</v>
      </c>
      <c r="B618" s="71">
        <v>225800</v>
      </c>
    </row>
    <row r="619" spans="1:2">
      <c r="A619" s="3">
        <v>43191</v>
      </c>
      <c r="B619" s="71">
        <v>221500</v>
      </c>
    </row>
    <row r="620" spans="1:2">
      <c r="A620" s="3">
        <v>43221</v>
      </c>
      <c r="B620" s="71">
        <v>221250</v>
      </c>
    </row>
    <row r="621" spans="1:2">
      <c r="A621" s="3">
        <v>43252</v>
      </c>
      <c r="B621" s="71">
        <v>222600</v>
      </c>
    </row>
    <row r="622" spans="1:2">
      <c r="A622" s="3">
        <v>43282</v>
      </c>
      <c r="B622" s="71">
        <v>209500</v>
      </c>
    </row>
    <row r="623" spans="1:2">
      <c r="A623" s="3">
        <v>43313</v>
      </c>
      <c r="B623" s="71">
        <v>208500</v>
      </c>
    </row>
    <row r="624" spans="1:2">
      <c r="A624" s="3">
        <v>43344</v>
      </c>
      <c r="B624" s="71">
        <v>205200</v>
      </c>
    </row>
    <row r="625" spans="1:2">
      <c r="A625" s="3">
        <v>43374</v>
      </c>
      <c r="B625" s="71">
        <v>213000</v>
      </c>
    </row>
    <row r="626" spans="1:2">
      <c r="A626" s="3">
        <v>43405</v>
      </c>
      <c r="B626" s="71">
        <v>225250</v>
      </c>
    </row>
    <row r="627" spans="1:2">
      <c r="A627" s="3">
        <v>43435</v>
      </c>
      <c r="B627" s="71">
        <v>224600</v>
      </c>
    </row>
    <row r="628" spans="1:2">
      <c r="A628" s="3">
        <v>43466</v>
      </c>
      <c r="B628" s="71">
        <v>222750</v>
      </c>
    </row>
    <row r="629" spans="1:2">
      <c r="A629" s="3">
        <v>43497</v>
      </c>
      <c r="B629" s="71">
        <v>222500</v>
      </c>
    </row>
    <row r="630" spans="1:2">
      <c r="A630" s="3">
        <v>43525</v>
      </c>
      <c r="B630" s="71">
        <v>211800</v>
      </c>
    </row>
    <row r="631" spans="1:2">
      <c r="A631" s="3">
        <v>43556</v>
      </c>
      <c r="B631" s="71">
        <v>209750</v>
      </c>
    </row>
    <row r="632" spans="1:2">
      <c r="A632" s="3">
        <v>43586</v>
      </c>
      <c r="B632" s="71">
        <v>218500</v>
      </c>
    </row>
    <row r="633" spans="1:2">
      <c r="A633" s="3">
        <v>43617</v>
      </c>
      <c r="B633" s="71">
        <v>225200</v>
      </c>
    </row>
    <row r="634" spans="1:2">
      <c r="A634" s="3">
        <v>43647</v>
      </c>
      <c r="B634" s="71">
        <v>208500</v>
      </c>
    </row>
    <row r="635" spans="1:2">
      <c r="A635" s="3">
        <v>43678</v>
      </c>
      <c r="B635" s="71">
        <v>211000</v>
      </c>
    </row>
    <row r="636" spans="1:2">
      <c r="A636" s="3">
        <v>43709</v>
      </c>
      <c r="B636" s="71">
        <v>209500</v>
      </c>
    </row>
    <row r="637" spans="1:2">
      <c r="A637" s="3">
        <v>43739</v>
      </c>
      <c r="B637" s="71">
        <v>212250</v>
      </c>
    </row>
    <row r="638" spans="1:2">
      <c r="A638" s="3">
        <v>43770</v>
      </c>
      <c r="B638" s="71">
        <v>224400</v>
      </c>
    </row>
    <row r="639" spans="1:2">
      <c r="A639" s="3">
        <v>43800</v>
      </c>
      <c r="B639" s="71">
        <v>236000</v>
      </c>
    </row>
    <row r="640" spans="1:2">
      <c r="A640" s="3">
        <v>43831</v>
      </c>
      <c r="B640" s="71">
        <v>214500</v>
      </c>
    </row>
    <row r="641" spans="1:2">
      <c r="A641" s="3">
        <v>43862</v>
      </c>
      <c r="B641" s="71">
        <v>208800</v>
      </c>
    </row>
    <row r="642" spans="1:2">
      <c r="A642" s="3">
        <v>43891</v>
      </c>
      <c r="B642" s="71">
        <v>2334500</v>
      </c>
    </row>
    <row r="643" spans="1:2">
      <c r="A643" s="3">
        <v>43922</v>
      </c>
      <c r="B643" s="71">
        <v>4663250</v>
      </c>
    </row>
    <row r="644" spans="1:2">
      <c r="A644" s="3">
        <v>43952</v>
      </c>
      <c r="B644" s="71">
        <v>2173400</v>
      </c>
    </row>
    <row r="645" spans="1:2">
      <c r="A645" s="3">
        <v>43983</v>
      </c>
      <c r="B645" s="71">
        <v>1490250</v>
      </c>
    </row>
    <row r="646" spans="1:2">
      <c r="A646" s="3">
        <v>44013</v>
      </c>
      <c r="B646" s="71">
        <v>1383500</v>
      </c>
    </row>
    <row r="647" spans="1:2">
      <c r="A647" s="3">
        <v>44044</v>
      </c>
      <c r="B647" s="71">
        <v>922400</v>
      </c>
    </row>
    <row r="648" spans="1:2">
      <c r="A648" s="3">
        <v>44075</v>
      </c>
      <c r="B648" s="71">
        <v>851750</v>
      </c>
    </row>
    <row r="649" spans="1:2">
      <c r="A649" s="3">
        <v>44105</v>
      </c>
      <c r="B649" s="71">
        <v>795400</v>
      </c>
    </row>
    <row r="650" spans="1:2">
      <c r="A650" s="3">
        <v>44136</v>
      </c>
      <c r="B650" s="71">
        <v>751250</v>
      </c>
    </row>
    <row r="651" spans="1:2">
      <c r="A651" s="3">
        <v>44166</v>
      </c>
      <c r="B651" s="71">
        <v>836750</v>
      </c>
    </row>
    <row r="652" spans="1:2">
      <c r="A652" s="3">
        <v>44197</v>
      </c>
      <c r="B652" s="71">
        <v>827800</v>
      </c>
    </row>
    <row r="653" spans="1:2">
      <c r="A653" s="3">
        <v>44228</v>
      </c>
      <c r="B653" s="71">
        <v>755000</v>
      </c>
    </row>
    <row r="654" spans="1:2">
      <c r="A654" s="3">
        <v>44256</v>
      </c>
      <c r="B654" s="71">
        <v>669250</v>
      </c>
    </row>
    <row r="655" spans="1:2">
      <c r="A655" s="3">
        <v>44287</v>
      </c>
      <c r="B655" s="71">
        <v>589000</v>
      </c>
    </row>
    <row r="656" spans="1:2">
      <c r="A656" s="3">
        <v>44317</v>
      </c>
      <c r="B656" s="71">
        <v>469200</v>
      </c>
    </row>
    <row r="657" spans="1:2">
      <c r="A657" s="3">
        <v>44348</v>
      </c>
      <c r="B657" s="71">
        <v>410500</v>
      </c>
    </row>
    <row r="658" spans="1:2">
      <c r="A658" s="3">
        <v>44378</v>
      </c>
      <c r="B658" s="71">
        <v>371800</v>
      </c>
    </row>
    <row r="659" spans="1:2">
      <c r="A659" s="3">
        <v>44409</v>
      </c>
      <c r="B659" s="71">
        <v>360500</v>
      </c>
    </row>
    <row r="660" spans="1:2">
      <c r="A660" s="3">
        <v>44440</v>
      </c>
      <c r="B660" s="71">
        <v>354500</v>
      </c>
    </row>
    <row r="661" spans="1:2">
      <c r="A661" s="3">
        <v>44470</v>
      </c>
      <c r="B661" s="71">
        <v>285200</v>
      </c>
    </row>
    <row r="662" spans="1:2">
      <c r="A662" s="3">
        <v>44501</v>
      </c>
      <c r="B662" s="71">
        <v>236000</v>
      </c>
    </row>
    <row r="663" spans="1:2">
      <c r="A663" s="3">
        <v>44531</v>
      </c>
      <c r="B663" s="71">
        <v>211000</v>
      </c>
    </row>
    <row r="664" spans="1:2">
      <c r="A664" s="3">
        <v>44562</v>
      </c>
      <c r="B664" s="71">
        <v>236600</v>
      </c>
    </row>
    <row r="665" spans="1:2">
      <c r="A665" s="3">
        <v>44593</v>
      </c>
      <c r="B665" s="71">
        <v>217750</v>
      </c>
    </row>
    <row r="666" spans="1:2">
      <c r="A666" s="3">
        <v>44621</v>
      </c>
      <c r="B666" s="71">
        <v>213250</v>
      </c>
    </row>
    <row r="667" spans="1:2">
      <c r="A667" s="3">
        <v>44652</v>
      </c>
      <c r="B667" s="71">
        <v>213200</v>
      </c>
    </row>
    <row r="668" spans="1:2">
      <c r="A668" s="3">
        <v>44682</v>
      </c>
      <c r="B668" s="71">
        <v>210750</v>
      </c>
    </row>
    <row r="669" spans="1:2">
      <c r="A669" s="3">
        <v>44713</v>
      </c>
      <c r="B669" s="71">
        <v>214500</v>
      </c>
    </row>
    <row r="670" spans="1:2">
      <c r="A670" s="3">
        <v>44743</v>
      </c>
      <c r="B670" s="71">
        <v>219400</v>
      </c>
    </row>
    <row r="671" spans="1:2">
      <c r="A671" s="3">
        <v>44774</v>
      </c>
      <c r="B671" s="71">
        <v>216750</v>
      </c>
    </row>
    <row r="672" spans="1:2">
      <c r="A672" s="3">
        <v>44805</v>
      </c>
      <c r="B672" s="71">
        <v>197750</v>
      </c>
    </row>
    <row r="673" spans="1:2">
      <c r="A673" s="3">
        <v>44835</v>
      </c>
      <c r="B673" s="71">
        <v>202800</v>
      </c>
    </row>
    <row r="674" spans="1:2">
      <c r="A674" s="3">
        <v>44866</v>
      </c>
      <c r="B674" s="71">
        <v>210000</v>
      </c>
    </row>
    <row r="675" spans="1:2">
      <c r="A675" s="3">
        <v>44896</v>
      </c>
      <c r="B675" s="71">
        <v>208400</v>
      </c>
    </row>
    <row r="676" spans="1:2">
      <c r="A676" s="3">
        <v>44927</v>
      </c>
      <c r="B676" s="71">
        <v>202750</v>
      </c>
    </row>
    <row r="677" spans="1:2">
      <c r="A677" s="3">
        <v>44958</v>
      </c>
      <c r="B677" s="71">
        <v>213500</v>
      </c>
    </row>
    <row r="678" spans="1:2">
      <c r="A678" s="3">
        <v>44986</v>
      </c>
      <c r="B678" s="71">
        <v>227000</v>
      </c>
    </row>
    <row r="679" spans="1:2">
      <c r="A679" s="3">
        <v>45017</v>
      </c>
      <c r="B679" s="71">
        <v>216600</v>
      </c>
    </row>
    <row r="680" spans="1:2">
      <c r="A680" s="3">
        <v>45047</v>
      </c>
      <c r="B680" s="71">
        <v>227000</v>
      </c>
    </row>
    <row r="681" spans="1:2">
      <c r="A681" s="3">
        <v>45078</v>
      </c>
      <c r="B681" s="71">
        <v>253500</v>
      </c>
    </row>
    <row r="682" spans="1:2">
      <c r="A682" s="3">
        <v>45108</v>
      </c>
      <c r="B682" s="71">
        <v>236400</v>
      </c>
    </row>
    <row r="683" spans="1:2">
      <c r="A683" s="3">
        <v>45139</v>
      </c>
      <c r="B683" s="71">
        <v>245250</v>
      </c>
    </row>
    <row r="684" spans="1:2">
      <c r="A684" s="3">
        <v>45170</v>
      </c>
      <c r="B684" s="71">
        <v>218800</v>
      </c>
    </row>
    <row r="685" spans="1:2">
      <c r="A685" s="3">
        <v>45200</v>
      </c>
      <c r="B685" s="71">
        <v>210500</v>
      </c>
    </row>
    <row r="686" spans="1:2">
      <c r="A686" s="3">
        <v>45231</v>
      </c>
      <c r="B686" s="71">
        <v>217500</v>
      </c>
    </row>
    <row r="687" spans="1:2">
      <c r="A687" s="3">
        <v>45261</v>
      </c>
      <c r="B687" s="71">
        <v>207800</v>
      </c>
    </row>
    <row r="688" spans="1:2">
      <c r="A688" s="3">
        <v>45292</v>
      </c>
      <c r="B688" s="71">
        <v>209500</v>
      </c>
    </row>
    <row r="689" spans="1:2">
      <c r="A689" s="3">
        <v>45323</v>
      </c>
      <c r="B689" s="71">
        <v>209250</v>
      </c>
    </row>
    <row r="690" spans="1:2">
      <c r="A690" s="3">
        <v>45352</v>
      </c>
      <c r="B690" s="71">
        <v>213600</v>
      </c>
    </row>
    <row r="691" spans="1:2">
      <c r="A691" s="3">
        <v>45383</v>
      </c>
      <c r="B691" s="71">
        <v>210250</v>
      </c>
    </row>
    <row r="692" spans="1:2">
      <c r="A692" s="3">
        <v>45413</v>
      </c>
      <c r="B692" s="71">
        <v>223000</v>
      </c>
    </row>
    <row r="693" spans="1:2">
      <c r="A693" s="3">
        <v>45444</v>
      </c>
      <c r="B693" s="71">
        <v>236600</v>
      </c>
    </row>
  </sheetData>
  <hyperlinks>
    <hyperlink ref="B1" r:id="rId1" xr:uid="{AA787824-8DED-4150-A926-86682F33AD15}"/>
    <hyperlink ref="B3" location="Summary!A41" display="ICSA" xr:uid="{A3BF96F4-2091-47A5-9CC2-59C58DE19C20}"/>
  </hyperlink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83E7-A851-4307-AEAB-AE08C8B11574}">
  <sheetPr>
    <tabColor rgb="FF00B050"/>
  </sheetPr>
  <dimension ref="A1:B645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155</v>
      </c>
    </row>
    <row r="3" spans="1:2" ht="14.5">
      <c r="A3" s="107" t="s">
        <v>1</v>
      </c>
      <c r="B3" s="108" t="s">
        <v>114</v>
      </c>
    </row>
    <row r="4" spans="1:2">
      <c r="A4" s="3">
        <v>25934</v>
      </c>
      <c r="B4" s="64">
        <v>3.92</v>
      </c>
    </row>
    <row r="5" spans="1:2">
      <c r="A5" s="3">
        <v>25965</v>
      </c>
      <c r="B5" s="64">
        <v>3.95</v>
      </c>
    </row>
    <row r="6" spans="1:2">
      <c r="A6" s="3">
        <v>25993</v>
      </c>
      <c r="B6" s="64">
        <v>4.0250000000000004</v>
      </c>
    </row>
    <row r="7" spans="1:2">
      <c r="A7" s="3">
        <v>26024</v>
      </c>
      <c r="B7" s="64">
        <v>4.05</v>
      </c>
    </row>
    <row r="8" spans="1:2">
      <c r="A8" s="3">
        <v>26054</v>
      </c>
      <c r="B8" s="64">
        <v>4.0999999999999996</v>
      </c>
    </row>
    <row r="9" spans="1:2">
      <c r="A9" s="3">
        <v>26085</v>
      </c>
      <c r="B9" s="64">
        <v>4.0999999999999996</v>
      </c>
    </row>
    <row r="10" spans="1:2">
      <c r="A10" s="3">
        <v>26115</v>
      </c>
      <c r="B10" s="64">
        <v>4.0199999999999996</v>
      </c>
    </row>
    <row r="11" spans="1:2">
      <c r="A11" s="3">
        <v>26146</v>
      </c>
      <c r="B11" s="64">
        <v>4.125</v>
      </c>
    </row>
    <row r="12" spans="1:2">
      <c r="A12" s="3">
        <v>26177</v>
      </c>
      <c r="B12" s="64">
        <v>4.25</v>
      </c>
    </row>
    <row r="13" spans="1:2">
      <c r="A13" s="3">
        <v>26207</v>
      </c>
      <c r="B13" s="64">
        <v>4.2</v>
      </c>
    </row>
    <row r="14" spans="1:2">
      <c r="A14" s="3">
        <v>26238</v>
      </c>
      <c r="B14" s="64">
        <v>4.0999999999999996</v>
      </c>
    </row>
    <row r="15" spans="1:2">
      <c r="A15" s="3">
        <v>26268</v>
      </c>
      <c r="B15" s="64">
        <v>3.9750000000000001</v>
      </c>
    </row>
    <row r="16" spans="1:2">
      <c r="A16" s="3">
        <v>26299</v>
      </c>
      <c r="B16" s="64">
        <v>3.66</v>
      </c>
    </row>
    <row r="17" spans="1:2">
      <c r="A17" s="3">
        <v>26330</v>
      </c>
      <c r="B17" s="64">
        <v>3.65</v>
      </c>
    </row>
    <row r="18" spans="1:2">
      <c r="A18" s="3">
        <v>26359</v>
      </c>
      <c r="B18" s="64">
        <v>3.6</v>
      </c>
    </row>
    <row r="19" spans="1:2">
      <c r="A19" s="3">
        <v>26390</v>
      </c>
      <c r="B19" s="64">
        <v>3.56</v>
      </c>
    </row>
    <row r="20" spans="1:2">
      <c r="A20" s="3">
        <v>26420</v>
      </c>
      <c r="B20" s="64">
        <v>3.55</v>
      </c>
    </row>
    <row r="21" spans="1:2">
      <c r="A21" s="3">
        <v>26451</v>
      </c>
      <c r="B21" s="64">
        <v>3.5</v>
      </c>
    </row>
    <row r="22" spans="1:2">
      <c r="A22" s="3">
        <v>26481</v>
      </c>
      <c r="B22" s="64">
        <v>3.66</v>
      </c>
    </row>
    <row r="23" spans="1:2">
      <c r="A23" s="3">
        <v>26512</v>
      </c>
      <c r="B23" s="64">
        <v>3.4249999999999998</v>
      </c>
    </row>
    <row r="24" spans="1:2">
      <c r="A24" s="3">
        <v>26543</v>
      </c>
      <c r="B24" s="64">
        <v>3.4</v>
      </c>
    </row>
    <row r="25" spans="1:2">
      <c r="A25" s="3">
        <v>26573</v>
      </c>
      <c r="B25" s="64">
        <v>3.2250000000000001</v>
      </c>
    </row>
    <row r="26" spans="1:2">
      <c r="A26" s="3">
        <v>26604</v>
      </c>
      <c r="B26" s="64">
        <v>3.2</v>
      </c>
    </row>
    <row r="27" spans="1:2">
      <c r="A27" s="3">
        <v>26634</v>
      </c>
      <c r="B27" s="64">
        <v>3.12</v>
      </c>
    </row>
    <row r="28" spans="1:2">
      <c r="A28" s="3">
        <v>26665</v>
      </c>
      <c r="B28" s="64">
        <v>2.875</v>
      </c>
    </row>
    <row r="29" spans="1:2">
      <c r="A29" s="3">
        <v>26696</v>
      </c>
      <c r="B29" s="64">
        <v>2.8</v>
      </c>
    </row>
    <row r="30" spans="1:2">
      <c r="A30" s="3">
        <v>26724</v>
      </c>
      <c r="B30" s="64">
        <v>2.78</v>
      </c>
    </row>
    <row r="31" spans="1:2">
      <c r="A31" s="3">
        <v>26755</v>
      </c>
      <c r="B31" s="64">
        <v>2.625</v>
      </c>
    </row>
    <row r="32" spans="1:2">
      <c r="A32" s="3">
        <v>26785</v>
      </c>
      <c r="B32" s="64">
        <v>2.6749999999999998</v>
      </c>
    </row>
    <row r="33" spans="1:2">
      <c r="A33" s="3">
        <v>26816</v>
      </c>
      <c r="B33" s="64">
        <v>2.7</v>
      </c>
    </row>
    <row r="34" spans="1:2">
      <c r="A34" s="3">
        <v>26846</v>
      </c>
      <c r="B34" s="64">
        <v>2.6</v>
      </c>
    </row>
    <row r="35" spans="1:2">
      <c r="A35" s="3">
        <v>26877</v>
      </c>
      <c r="B35" s="64">
        <v>2.75</v>
      </c>
    </row>
    <row r="36" spans="1:2">
      <c r="A36" s="3">
        <v>26908</v>
      </c>
      <c r="B36" s="64">
        <v>2.74</v>
      </c>
    </row>
    <row r="37" spans="1:2">
      <c r="A37" s="3">
        <v>26938</v>
      </c>
      <c r="B37" s="64">
        <v>2.7</v>
      </c>
    </row>
    <row r="38" spans="1:2">
      <c r="A38" s="3">
        <v>26969</v>
      </c>
      <c r="B38" s="64">
        <v>2.7749999999999999</v>
      </c>
    </row>
    <row r="39" spans="1:2">
      <c r="A39" s="3">
        <v>26999</v>
      </c>
      <c r="B39" s="64">
        <v>2.86</v>
      </c>
    </row>
    <row r="40" spans="1:2">
      <c r="A40" s="3">
        <v>27030</v>
      </c>
      <c r="B40" s="64">
        <v>3.125</v>
      </c>
    </row>
    <row r="41" spans="1:2">
      <c r="A41" s="3">
        <v>27061</v>
      </c>
      <c r="B41" s="64">
        <v>3.2</v>
      </c>
    </row>
    <row r="42" spans="1:2">
      <c r="A42" s="3">
        <v>27089</v>
      </c>
      <c r="B42" s="64">
        <v>3.28</v>
      </c>
    </row>
    <row r="43" spans="1:2">
      <c r="A43" s="3">
        <v>27120</v>
      </c>
      <c r="B43" s="64">
        <v>3.2250000000000001</v>
      </c>
    </row>
    <row r="44" spans="1:2">
      <c r="A44" s="3">
        <v>27150</v>
      </c>
      <c r="B44" s="64">
        <v>3.2</v>
      </c>
    </row>
    <row r="45" spans="1:2">
      <c r="A45" s="3">
        <v>27181</v>
      </c>
      <c r="B45" s="64">
        <v>3.24</v>
      </c>
    </row>
    <row r="46" spans="1:2">
      <c r="A46" s="3">
        <v>27211</v>
      </c>
      <c r="B46" s="64">
        <v>3.2749999999999999</v>
      </c>
    </row>
    <row r="47" spans="1:2">
      <c r="A47" s="3">
        <v>27242</v>
      </c>
      <c r="B47" s="64">
        <v>3.38</v>
      </c>
    </row>
    <row r="48" spans="1:2">
      <c r="A48" s="3">
        <v>27273</v>
      </c>
      <c r="B48" s="64">
        <v>3.5249999999999999</v>
      </c>
    </row>
    <row r="49" spans="1:2">
      <c r="A49" s="3">
        <v>27303</v>
      </c>
      <c r="B49" s="64">
        <v>3.7749999999999999</v>
      </c>
    </row>
    <row r="50" spans="1:2">
      <c r="A50" s="3">
        <v>27334</v>
      </c>
      <c r="B50" s="64">
        <v>4.28</v>
      </c>
    </row>
    <row r="51" spans="1:2">
      <c r="A51" s="3">
        <v>27364</v>
      </c>
      <c r="B51" s="64">
        <v>5.05</v>
      </c>
    </row>
    <row r="52" spans="1:2">
      <c r="A52" s="3">
        <v>27395</v>
      </c>
      <c r="B52" s="64">
        <v>5.5</v>
      </c>
    </row>
    <row r="53" spans="1:2">
      <c r="A53" s="3">
        <v>27426</v>
      </c>
      <c r="B53" s="64">
        <v>5.875</v>
      </c>
    </row>
    <row r="54" spans="1:2">
      <c r="A54" s="3">
        <v>27454</v>
      </c>
      <c r="B54" s="64">
        <v>6.34</v>
      </c>
    </row>
    <row r="55" spans="1:2">
      <c r="A55" s="3">
        <v>27485</v>
      </c>
      <c r="B55" s="64">
        <v>6.75</v>
      </c>
    </row>
    <row r="56" spans="1:2">
      <c r="A56" s="3">
        <v>27515</v>
      </c>
      <c r="B56" s="64">
        <v>6.88</v>
      </c>
    </row>
    <row r="57" spans="1:2">
      <c r="A57" s="3">
        <v>27546</v>
      </c>
      <c r="B57" s="64">
        <v>6.6</v>
      </c>
    </row>
    <row r="58" spans="1:2">
      <c r="A58" s="3">
        <v>27576</v>
      </c>
      <c r="B58" s="64">
        <v>6.2249999999999996</v>
      </c>
    </row>
    <row r="59" spans="1:2">
      <c r="A59" s="3">
        <v>27607</v>
      </c>
      <c r="B59" s="64">
        <v>5.92</v>
      </c>
    </row>
    <row r="60" spans="1:2">
      <c r="A60" s="3">
        <v>27638</v>
      </c>
      <c r="B60" s="64">
        <v>5.85</v>
      </c>
    </row>
    <row r="61" spans="1:2">
      <c r="A61" s="3">
        <v>27668</v>
      </c>
      <c r="B61" s="64">
        <v>5.6</v>
      </c>
    </row>
    <row r="62" spans="1:2">
      <c r="A62" s="3">
        <v>27699</v>
      </c>
      <c r="B62" s="64">
        <v>5.24</v>
      </c>
    </row>
    <row r="63" spans="1:2">
      <c r="A63" s="3">
        <v>27729</v>
      </c>
      <c r="B63" s="64">
        <v>4.8</v>
      </c>
    </row>
    <row r="64" spans="1:2">
      <c r="A64" s="3">
        <v>27760</v>
      </c>
      <c r="B64" s="64">
        <v>4.62</v>
      </c>
    </row>
    <row r="65" spans="1:2">
      <c r="A65" s="3">
        <v>27791</v>
      </c>
      <c r="B65" s="64">
        <v>4.3499999999999996</v>
      </c>
    </row>
    <row r="66" spans="1:2">
      <c r="A66" s="3">
        <v>27820</v>
      </c>
      <c r="B66" s="64">
        <v>4.3</v>
      </c>
    </row>
    <row r="67" spans="1:2">
      <c r="A67" s="3">
        <v>27851</v>
      </c>
      <c r="B67" s="64">
        <v>4.375</v>
      </c>
    </row>
    <row r="68" spans="1:2">
      <c r="A68" s="3">
        <v>27881</v>
      </c>
      <c r="B68" s="64">
        <v>4.4800000000000004</v>
      </c>
    </row>
    <row r="69" spans="1:2">
      <c r="A69" s="3">
        <v>27912</v>
      </c>
      <c r="B69" s="64">
        <v>4.55</v>
      </c>
    </row>
    <row r="70" spans="1:2">
      <c r="A70" s="3">
        <v>27942</v>
      </c>
      <c r="B70" s="64">
        <v>4.58</v>
      </c>
    </row>
    <row r="71" spans="1:2">
      <c r="A71" s="3">
        <v>27973</v>
      </c>
      <c r="B71" s="64">
        <v>4.625</v>
      </c>
    </row>
    <row r="72" spans="1:2">
      <c r="A72" s="3">
        <v>28004</v>
      </c>
      <c r="B72" s="64">
        <v>4.6749999999999998</v>
      </c>
    </row>
    <row r="73" spans="1:2">
      <c r="A73" s="3">
        <v>28034</v>
      </c>
      <c r="B73" s="64">
        <v>4.7</v>
      </c>
    </row>
    <row r="74" spans="1:2">
      <c r="A74" s="3">
        <v>28065</v>
      </c>
      <c r="B74" s="64">
        <v>4.6500000000000004</v>
      </c>
    </row>
    <row r="75" spans="1:2">
      <c r="A75" s="3">
        <v>28095</v>
      </c>
      <c r="B75" s="64">
        <v>4.4249999999999998</v>
      </c>
    </row>
    <row r="76" spans="1:2">
      <c r="A76" s="3">
        <v>28126</v>
      </c>
      <c r="B76" s="64">
        <v>4.24</v>
      </c>
    </row>
    <row r="77" spans="1:2">
      <c r="A77" s="3">
        <v>28157</v>
      </c>
      <c r="B77" s="64">
        <v>4.2750000000000004</v>
      </c>
    </row>
    <row r="78" spans="1:2">
      <c r="A78" s="3">
        <v>28185</v>
      </c>
      <c r="B78" s="64">
        <v>4.05</v>
      </c>
    </row>
    <row r="79" spans="1:2">
      <c r="A79" s="3">
        <v>28216</v>
      </c>
      <c r="B79" s="64">
        <v>3.96</v>
      </c>
    </row>
    <row r="80" spans="1:2">
      <c r="A80" s="3">
        <v>28246</v>
      </c>
      <c r="B80" s="64">
        <v>3.9</v>
      </c>
    </row>
    <row r="81" spans="1:2">
      <c r="A81" s="3">
        <v>28277</v>
      </c>
      <c r="B81" s="64">
        <v>3.875</v>
      </c>
    </row>
    <row r="82" spans="1:2">
      <c r="A82" s="3">
        <v>28307</v>
      </c>
      <c r="B82" s="64">
        <v>3.8</v>
      </c>
    </row>
    <row r="83" spans="1:2">
      <c r="A83" s="3">
        <v>28338</v>
      </c>
      <c r="B83" s="64">
        <v>3.8250000000000002</v>
      </c>
    </row>
    <row r="84" spans="1:2">
      <c r="A84" s="3">
        <v>28369</v>
      </c>
      <c r="B84" s="64">
        <v>3.8</v>
      </c>
    </row>
    <row r="85" spans="1:2">
      <c r="A85" s="3">
        <v>28399</v>
      </c>
      <c r="B85" s="64">
        <v>3.78</v>
      </c>
    </row>
    <row r="86" spans="1:2">
      <c r="A86" s="3">
        <v>28430</v>
      </c>
      <c r="B86" s="64">
        <v>3.75</v>
      </c>
    </row>
    <row r="87" spans="1:2">
      <c r="A87" s="3">
        <v>28460</v>
      </c>
      <c r="B87" s="64">
        <v>3.66</v>
      </c>
    </row>
    <row r="88" spans="1:2">
      <c r="A88" s="3">
        <v>28491</v>
      </c>
      <c r="B88" s="64">
        <v>3.5750000000000002</v>
      </c>
    </row>
    <row r="89" spans="1:2">
      <c r="A89" s="3">
        <v>28522</v>
      </c>
      <c r="B89" s="64">
        <v>3.7</v>
      </c>
    </row>
    <row r="90" spans="1:2">
      <c r="A90" s="3">
        <v>28550</v>
      </c>
      <c r="B90" s="64">
        <v>3.625</v>
      </c>
    </row>
    <row r="91" spans="1:2">
      <c r="A91" s="3">
        <v>28581</v>
      </c>
      <c r="B91" s="64">
        <v>3.34</v>
      </c>
    </row>
    <row r="92" spans="1:2">
      <c r="A92" s="3">
        <v>28611</v>
      </c>
      <c r="B92" s="64">
        <v>3.2</v>
      </c>
    </row>
    <row r="93" spans="1:2">
      <c r="A93" s="3">
        <v>28642</v>
      </c>
      <c r="B93" s="64">
        <v>3.1749999999999998</v>
      </c>
    </row>
    <row r="94" spans="1:2">
      <c r="A94" s="3">
        <v>28672</v>
      </c>
      <c r="B94" s="64">
        <v>3.28</v>
      </c>
    </row>
    <row r="95" spans="1:2">
      <c r="A95" s="3">
        <v>28703</v>
      </c>
      <c r="B95" s="64">
        <v>3.375</v>
      </c>
    </row>
    <row r="96" spans="1:2">
      <c r="A96" s="3">
        <v>28734</v>
      </c>
      <c r="B96" s="64">
        <v>3.2</v>
      </c>
    </row>
    <row r="97" spans="1:2">
      <c r="A97" s="3">
        <v>28764</v>
      </c>
      <c r="B97" s="64">
        <v>3.0249999999999999</v>
      </c>
    </row>
    <row r="98" spans="1:2">
      <c r="A98" s="3">
        <v>28795</v>
      </c>
      <c r="B98" s="64">
        <v>3.0249999999999999</v>
      </c>
    </row>
    <row r="99" spans="1:2">
      <c r="A99" s="3">
        <v>28825</v>
      </c>
      <c r="B99" s="64">
        <v>3.1</v>
      </c>
    </row>
    <row r="100" spans="1:2">
      <c r="A100" s="3">
        <v>28856</v>
      </c>
      <c r="B100" s="64">
        <v>3.1</v>
      </c>
    </row>
    <row r="101" spans="1:2">
      <c r="A101" s="3">
        <v>28887</v>
      </c>
      <c r="B101" s="64">
        <v>3.125</v>
      </c>
    </row>
    <row r="102" spans="1:2">
      <c r="A102" s="3">
        <v>28915</v>
      </c>
      <c r="B102" s="64">
        <v>3.1</v>
      </c>
    </row>
    <row r="103" spans="1:2">
      <c r="A103" s="3">
        <v>28946</v>
      </c>
      <c r="B103" s="64">
        <v>3</v>
      </c>
    </row>
    <row r="104" spans="1:2">
      <c r="A104" s="3">
        <v>28976</v>
      </c>
      <c r="B104" s="64">
        <v>2.8250000000000002</v>
      </c>
    </row>
    <row r="105" spans="1:2">
      <c r="A105" s="3">
        <v>29007</v>
      </c>
      <c r="B105" s="64">
        <v>2.82</v>
      </c>
    </row>
    <row r="106" spans="1:2">
      <c r="A106" s="3">
        <v>29037</v>
      </c>
      <c r="B106" s="64">
        <v>2.8250000000000002</v>
      </c>
    </row>
    <row r="107" spans="1:2">
      <c r="A107" s="3">
        <v>29068</v>
      </c>
      <c r="B107" s="64">
        <v>2.9750000000000001</v>
      </c>
    </row>
    <row r="108" spans="1:2">
      <c r="A108" s="3">
        <v>29099</v>
      </c>
      <c r="B108" s="64">
        <v>2.9</v>
      </c>
    </row>
    <row r="109" spans="1:2">
      <c r="A109" s="3">
        <v>29129</v>
      </c>
      <c r="B109" s="64">
        <v>2.95</v>
      </c>
    </row>
    <row r="110" spans="1:2">
      <c r="A110" s="3">
        <v>29160</v>
      </c>
      <c r="B110" s="64">
        <v>3.05</v>
      </c>
    </row>
    <row r="111" spans="1:2">
      <c r="A111" s="3">
        <v>29190</v>
      </c>
      <c r="B111" s="64">
        <v>3.2</v>
      </c>
    </row>
    <row r="112" spans="1:2">
      <c r="A112" s="3">
        <v>29221</v>
      </c>
      <c r="B112" s="64">
        <v>3.2749999999999999</v>
      </c>
    </row>
    <row r="113" spans="1:2">
      <c r="A113" s="3">
        <v>29252</v>
      </c>
      <c r="B113" s="64">
        <v>3.4</v>
      </c>
    </row>
    <row r="114" spans="1:2">
      <c r="A114" s="3">
        <v>29281</v>
      </c>
      <c r="B114" s="64">
        <v>3.38</v>
      </c>
    </row>
    <row r="115" spans="1:2">
      <c r="A115" s="3">
        <v>29312</v>
      </c>
      <c r="B115" s="64">
        <v>3.625</v>
      </c>
    </row>
    <row r="116" spans="1:2">
      <c r="A116" s="3">
        <v>29342</v>
      </c>
      <c r="B116" s="64">
        <v>4.12</v>
      </c>
    </row>
    <row r="117" spans="1:2">
      <c r="A117" s="3">
        <v>29373</v>
      </c>
      <c r="B117" s="64">
        <v>4.45</v>
      </c>
    </row>
    <row r="118" spans="1:2">
      <c r="A118" s="3">
        <v>29403</v>
      </c>
      <c r="B118" s="64">
        <v>4.4249999999999998</v>
      </c>
    </row>
    <row r="119" spans="1:2">
      <c r="A119" s="3">
        <v>29434</v>
      </c>
      <c r="B119" s="64">
        <v>4.4000000000000004</v>
      </c>
    </row>
    <row r="120" spans="1:2">
      <c r="A120" s="3">
        <v>29465</v>
      </c>
      <c r="B120" s="64">
        <v>4.2750000000000004</v>
      </c>
    </row>
    <row r="121" spans="1:2">
      <c r="A121" s="3">
        <v>29495</v>
      </c>
      <c r="B121" s="64">
        <v>4.0999999999999996</v>
      </c>
    </row>
    <row r="122" spans="1:2">
      <c r="A122" s="3">
        <v>29526</v>
      </c>
      <c r="B122" s="64">
        <v>3.78</v>
      </c>
    </row>
    <row r="123" spans="1:2">
      <c r="A123" s="3">
        <v>29556</v>
      </c>
      <c r="B123" s="64">
        <v>3.6</v>
      </c>
    </row>
    <row r="124" spans="1:2">
      <c r="A124" s="3">
        <v>29587</v>
      </c>
      <c r="B124" s="64">
        <v>3.48</v>
      </c>
    </row>
    <row r="125" spans="1:2">
      <c r="A125" s="3">
        <v>29618</v>
      </c>
      <c r="B125" s="64">
        <v>3.4249999999999998</v>
      </c>
    </row>
    <row r="126" spans="1:2">
      <c r="A126" s="3">
        <v>29646</v>
      </c>
      <c r="B126" s="64">
        <v>3.3250000000000002</v>
      </c>
    </row>
    <row r="127" spans="1:2">
      <c r="A127" s="3">
        <v>29677</v>
      </c>
      <c r="B127" s="64">
        <v>3.2749999999999999</v>
      </c>
    </row>
    <row r="128" spans="1:2">
      <c r="A128" s="3">
        <v>29707</v>
      </c>
      <c r="B128" s="64">
        <v>3.34</v>
      </c>
    </row>
    <row r="129" spans="1:2">
      <c r="A129" s="3">
        <v>29738</v>
      </c>
      <c r="B129" s="64">
        <v>3.3250000000000002</v>
      </c>
    </row>
    <row r="130" spans="1:2">
      <c r="A130" s="3">
        <v>29768</v>
      </c>
      <c r="B130" s="64">
        <v>3.3</v>
      </c>
    </row>
    <row r="131" spans="1:2">
      <c r="A131" s="3">
        <v>29799</v>
      </c>
      <c r="B131" s="64">
        <v>3.38</v>
      </c>
    </row>
    <row r="132" spans="1:2">
      <c r="A132" s="3">
        <v>29830</v>
      </c>
      <c r="B132" s="64">
        <v>3.4750000000000001</v>
      </c>
    </row>
    <row r="133" spans="1:2">
      <c r="A133" s="3">
        <v>29860</v>
      </c>
      <c r="B133" s="64">
        <v>3.62</v>
      </c>
    </row>
    <row r="134" spans="1:2">
      <c r="A134" s="3">
        <v>29891</v>
      </c>
      <c r="B134" s="64">
        <v>3.85</v>
      </c>
    </row>
    <row r="135" spans="1:2">
      <c r="A135" s="3">
        <v>29921</v>
      </c>
      <c r="B135" s="64">
        <v>4.05</v>
      </c>
    </row>
    <row r="136" spans="1:2">
      <c r="A136" s="3">
        <v>29952</v>
      </c>
      <c r="B136" s="64">
        <v>4.04</v>
      </c>
    </row>
    <row r="137" spans="1:2">
      <c r="A137" s="3">
        <v>29983</v>
      </c>
      <c r="B137" s="64">
        <v>4.0750000000000002</v>
      </c>
    </row>
    <row r="138" spans="1:2">
      <c r="A138" s="3">
        <v>30011</v>
      </c>
      <c r="B138" s="64">
        <v>4.1749999999999998</v>
      </c>
    </row>
    <row r="139" spans="1:2">
      <c r="A139" s="3">
        <v>30042</v>
      </c>
      <c r="B139" s="64">
        <v>4.4000000000000004</v>
      </c>
    </row>
    <row r="140" spans="1:2">
      <c r="A140" s="3">
        <v>30072</v>
      </c>
      <c r="B140" s="64">
        <v>4.54</v>
      </c>
    </row>
    <row r="141" spans="1:2">
      <c r="A141" s="3">
        <v>30103</v>
      </c>
      <c r="B141" s="64">
        <v>4.6749999999999998</v>
      </c>
    </row>
    <row r="142" spans="1:2">
      <c r="A142" s="3">
        <v>30133</v>
      </c>
      <c r="B142" s="64">
        <v>4.66</v>
      </c>
    </row>
    <row r="143" spans="1:2">
      <c r="A143" s="3">
        <v>30164</v>
      </c>
      <c r="B143" s="64">
        <v>4.8499999999999996</v>
      </c>
    </row>
    <row r="144" spans="1:2">
      <c r="A144" s="3">
        <v>30195</v>
      </c>
      <c r="B144" s="64">
        <v>5.0999999999999996</v>
      </c>
    </row>
    <row r="145" spans="1:2">
      <c r="A145" s="3">
        <v>30225</v>
      </c>
      <c r="B145" s="64">
        <v>5.3</v>
      </c>
    </row>
    <row r="146" spans="1:2">
      <c r="A146" s="3">
        <v>30256</v>
      </c>
      <c r="B146" s="64">
        <v>5.2750000000000004</v>
      </c>
    </row>
    <row r="147" spans="1:2">
      <c r="A147" s="3">
        <v>30286</v>
      </c>
      <c r="B147" s="64">
        <v>5.0250000000000004</v>
      </c>
    </row>
    <row r="148" spans="1:2">
      <c r="A148" s="3">
        <v>30317</v>
      </c>
      <c r="B148" s="64">
        <v>4.5</v>
      </c>
    </row>
    <row r="149" spans="1:2">
      <c r="A149" s="3">
        <v>30348</v>
      </c>
      <c r="B149" s="64">
        <v>4.4000000000000004</v>
      </c>
    </row>
    <row r="150" spans="1:2">
      <c r="A150" s="3">
        <v>30376</v>
      </c>
      <c r="B150" s="64">
        <v>4.3250000000000002</v>
      </c>
    </row>
    <row r="151" spans="1:2">
      <c r="A151" s="3">
        <v>30407</v>
      </c>
      <c r="B151" s="64">
        <v>4.32</v>
      </c>
    </row>
    <row r="152" spans="1:2">
      <c r="A152" s="3">
        <v>30437</v>
      </c>
      <c r="B152" s="64">
        <v>4.2</v>
      </c>
    </row>
    <row r="153" spans="1:2">
      <c r="A153" s="3">
        <v>30468</v>
      </c>
      <c r="B153" s="64">
        <v>4</v>
      </c>
    </row>
    <row r="154" spans="1:2">
      <c r="A154" s="3">
        <v>30498</v>
      </c>
      <c r="B154" s="64">
        <v>3.7</v>
      </c>
    </row>
    <row r="155" spans="1:2">
      <c r="A155" s="3">
        <v>30529</v>
      </c>
      <c r="B155" s="64">
        <v>3.6</v>
      </c>
    </row>
    <row r="156" spans="1:2">
      <c r="A156" s="3">
        <v>30560</v>
      </c>
      <c r="B156" s="64">
        <v>3.5</v>
      </c>
    </row>
    <row r="157" spans="1:2">
      <c r="A157" s="3">
        <v>30590</v>
      </c>
      <c r="B157" s="64">
        <v>3.38</v>
      </c>
    </row>
    <row r="158" spans="1:2">
      <c r="A158" s="3">
        <v>30621</v>
      </c>
      <c r="B158" s="64">
        <v>3.2749999999999999</v>
      </c>
    </row>
    <row r="159" spans="1:2">
      <c r="A159" s="3">
        <v>30651</v>
      </c>
      <c r="B159" s="64">
        <v>3.18</v>
      </c>
    </row>
    <row r="160" spans="1:2">
      <c r="A160" s="3">
        <v>30682</v>
      </c>
      <c r="B160" s="64">
        <v>2.9750000000000001</v>
      </c>
    </row>
    <row r="161" spans="1:2">
      <c r="A161" s="3">
        <v>30713</v>
      </c>
      <c r="B161" s="64">
        <v>2.9</v>
      </c>
    </row>
    <row r="162" spans="1:2">
      <c r="A162" s="3">
        <v>30742</v>
      </c>
      <c r="B162" s="64">
        <v>2.8</v>
      </c>
    </row>
    <row r="163" spans="1:2">
      <c r="A163" s="3">
        <v>30773</v>
      </c>
      <c r="B163" s="64">
        <v>2.8</v>
      </c>
    </row>
    <row r="164" spans="1:2">
      <c r="A164" s="3">
        <v>30803</v>
      </c>
      <c r="B164" s="64">
        <v>2.7749999999999999</v>
      </c>
    </row>
    <row r="165" spans="1:2">
      <c r="A165" s="3">
        <v>30834</v>
      </c>
      <c r="B165" s="64">
        <v>2.74</v>
      </c>
    </row>
    <row r="166" spans="1:2">
      <c r="A166" s="3">
        <v>30864</v>
      </c>
      <c r="B166" s="64">
        <v>2.7</v>
      </c>
    </row>
    <row r="167" spans="1:2">
      <c r="A167" s="3">
        <v>30895</v>
      </c>
      <c r="B167" s="64">
        <v>2.7749999999999999</v>
      </c>
    </row>
    <row r="168" spans="1:2">
      <c r="A168" s="3">
        <v>30926</v>
      </c>
      <c r="B168" s="64">
        <v>2.8</v>
      </c>
    </row>
    <row r="169" spans="1:2">
      <c r="A169" s="3">
        <v>30956</v>
      </c>
      <c r="B169" s="64">
        <v>2.875</v>
      </c>
    </row>
    <row r="170" spans="1:2">
      <c r="A170" s="3">
        <v>30987</v>
      </c>
      <c r="B170" s="64">
        <v>2.9249999999999998</v>
      </c>
    </row>
    <row r="171" spans="1:2">
      <c r="A171" s="3">
        <v>31017</v>
      </c>
      <c r="B171" s="64">
        <v>2.88</v>
      </c>
    </row>
    <row r="172" spans="1:2">
      <c r="A172" s="3">
        <v>31048</v>
      </c>
      <c r="B172" s="64">
        <v>2.875</v>
      </c>
    </row>
    <row r="173" spans="1:2">
      <c r="A173" s="3">
        <v>31079</v>
      </c>
      <c r="B173" s="64">
        <v>2.95</v>
      </c>
    </row>
    <row r="174" spans="1:2">
      <c r="A174" s="3">
        <v>31107</v>
      </c>
      <c r="B174" s="64">
        <v>2.88</v>
      </c>
    </row>
    <row r="175" spans="1:2">
      <c r="A175" s="3">
        <v>31138</v>
      </c>
      <c r="B175" s="64">
        <v>2.85</v>
      </c>
    </row>
    <row r="176" spans="1:2">
      <c r="A176" s="3">
        <v>31168</v>
      </c>
      <c r="B176" s="64">
        <v>2.8250000000000002</v>
      </c>
    </row>
    <row r="177" spans="1:2">
      <c r="A177" s="3">
        <v>31199</v>
      </c>
      <c r="B177" s="64">
        <v>2.82</v>
      </c>
    </row>
    <row r="178" spans="1:2">
      <c r="A178" s="3">
        <v>31229</v>
      </c>
      <c r="B178" s="64">
        <v>2.8250000000000002</v>
      </c>
    </row>
    <row r="179" spans="1:2">
      <c r="A179" s="3">
        <v>31260</v>
      </c>
      <c r="B179" s="64">
        <v>2.8</v>
      </c>
    </row>
    <row r="180" spans="1:2">
      <c r="A180" s="3">
        <v>31291</v>
      </c>
      <c r="B180" s="64">
        <v>2.8</v>
      </c>
    </row>
    <row r="181" spans="1:2">
      <c r="A181" s="3">
        <v>31321</v>
      </c>
      <c r="B181" s="64">
        <v>2.875</v>
      </c>
    </row>
    <row r="182" spans="1:2">
      <c r="A182" s="3">
        <v>31352</v>
      </c>
      <c r="B182" s="64">
        <v>2.84</v>
      </c>
    </row>
    <row r="183" spans="1:2">
      <c r="A183" s="3">
        <v>31382</v>
      </c>
      <c r="B183" s="64">
        <v>2.875</v>
      </c>
    </row>
    <row r="184" spans="1:2">
      <c r="A184" s="3">
        <v>31413</v>
      </c>
      <c r="B184" s="64">
        <v>2.8</v>
      </c>
    </row>
    <row r="185" spans="1:2">
      <c r="A185" s="3">
        <v>31444</v>
      </c>
      <c r="B185" s="64">
        <v>2.75</v>
      </c>
    </row>
    <row r="186" spans="1:2">
      <c r="A186" s="3">
        <v>31472</v>
      </c>
      <c r="B186" s="64">
        <v>2.8</v>
      </c>
    </row>
    <row r="187" spans="1:2">
      <c r="A187" s="3">
        <v>31503</v>
      </c>
      <c r="B187" s="64">
        <v>2.7749999999999999</v>
      </c>
    </row>
    <row r="188" spans="1:2">
      <c r="A188" s="3">
        <v>31533</v>
      </c>
      <c r="B188" s="64">
        <v>2.88</v>
      </c>
    </row>
    <row r="189" spans="1:2">
      <c r="A189" s="3">
        <v>31564</v>
      </c>
      <c r="B189" s="64">
        <v>2.8</v>
      </c>
    </row>
    <row r="190" spans="1:2">
      <c r="A190" s="3">
        <v>31594</v>
      </c>
      <c r="B190" s="64">
        <v>2.7749999999999999</v>
      </c>
    </row>
    <row r="191" spans="1:2">
      <c r="A191" s="3">
        <v>31625</v>
      </c>
      <c r="B191" s="64">
        <v>2.82</v>
      </c>
    </row>
    <row r="192" spans="1:2">
      <c r="A192" s="3">
        <v>31656</v>
      </c>
      <c r="B192" s="64">
        <v>2.875</v>
      </c>
    </row>
    <row r="193" spans="1:2">
      <c r="A193" s="3">
        <v>31686</v>
      </c>
      <c r="B193" s="64">
        <v>2.875</v>
      </c>
    </row>
    <row r="194" spans="1:2">
      <c r="A194" s="3">
        <v>31717</v>
      </c>
      <c r="B194" s="64">
        <v>2.78</v>
      </c>
    </row>
    <row r="195" spans="1:2">
      <c r="A195" s="3">
        <v>31747</v>
      </c>
      <c r="B195" s="64">
        <v>2.7</v>
      </c>
    </row>
    <row r="196" spans="1:2">
      <c r="A196" s="3">
        <v>31778</v>
      </c>
      <c r="B196" s="64">
        <v>2.62</v>
      </c>
    </row>
    <row r="197" spans="1:2">
      <c r="A197" s="3">
        <v>31809</v>
      </c>
      <c r="B197" s="64">
        <v>2.6</v>
      </c>
    </row>
    <row r="198" spans="1:2">
      <c r="A198" s="3">
        <v>31837</v>
      </c>
      <c r="B198" s="64">
        <v>2.5499999999999998</v>
      </c>
    </row>
    <row r="199" spans="1:2">
      <c r="A199" s="3">
        <v>31868</v>
      </c>
      <c r="B199" s="64">
        <v>2.5249999999999999</v>
      </c>
    </row>
    <row r="200" spans="1:2">
      <c r="A200" s="3">
        <v>31898</v>
      </c>
      <c r="B200" s="64">
        <v>2.44</v>
      </c>
    </row>
    <row r="201" spans="1:2">
      <c r="A201" s="3">
        <v>31929</v>
      </c>
      <c r="B201" s="64">
        <v>2.4</v>
      </c>
    </row>
    <row r="202" spans="1:2">
      <c r="A202" s="3">
        <v>31959</v>
      </c>
      <c r="B202" s="64">
        <v>2.2749999999999999</v>
      </c>
    </row>
    <row r="203" spans="1:2">
      <c r="A203" s="3">
        <v>31990</v>
      </c>
      <c r="B203" s="64">
        <v>2.3199999999999998</v>
      </c>
    </row>
    <row r="204" spans="1:2">
      <c r="A204" s="3">
        <v>32021</v>
      </c>
      <c r="B204" s="64">
        <v>2.2749999999999999</v>
      </c>
    </row>
    <row r="205" spans="1:2">
      <c r="A205" s="3">
        <v>32051</v>
      </c>
      <c r="B205" s="64">
        <v>2.1</v>
      </c>
    </row>
    <row r="206" spans="1:2">
      <c r="A206" s="3">
        <v>32082</v>
      </c>
      <c r="B206" s="64">
        <v>2.15</v>
      </c>
    </row>
    <row r="207" spans="1:2">
      <c r="A207" s="3">
        <v>32112</v>
      </c>
      <c r="B207" s="64">
        <v>2.2000000000000002</v>
      </c>
    </row>
    <row r="208" spans="1:2">
      <c r="A208" s="3">
        <v>32143</v>
      </c>
      <c r="B208" s="64">
        <v>2.2599999999999998</v>
      </c>
    </row>
    <row r="209" spans="1:2">
      <c r="A209" s="3">
        <v>32174</v>
      </c>
      <c r="B209" s="64">
        <v>2.1749999999999998</v>
      </c>
    </row>
    <row r="210" spans="1:2">
      <c r="A210" s="3">
        <v>32203</v>
      </c>
      <c r="B210" s="64">
        <v>2.1749999999999998</v>
      </c>
    </row>
    <row r="211" spans="1:2">
      <c r="A211" s="3">
        <v>32234</v>
      </c>
      <c r="B211" s="64">
        <v>2.1</v>
      </c>
    </row>
    <row r="212" spans="1:2">
      <c r="A212" s="3">
        <v>32264</v>
      </c>
      <c r="B212" s="64">
        <v>2.1</v>
      </c>
    </row>
    <row r="213" spans="1:2">
      <c r="A213" s="3">
        <v>32295</v>
      </c>
      <c r="B213" s="64">
        <v>2.1</v>
      </c>
    </row>
    <row r="214" spans="1:2">
      <c r="A214" s="3">
        <v>32325</v>
      </c>
      <c r="B214" s="64">
        <v>2.1</v>
      </c>
    </row>
    <row r="215" spans="1:2">
      <c r="A215" s="3">
        <v>32356</v>
      </c>
      <c r="B215" s="64">
        <v>2.1</v>
      </c>
    </row>
    <row r="216" spans="1:2">
      <c r="A216" s="3">
        <v>32387</v>
      </c>
      <c r="B216" s="64">
        <v>2.1</v>
      </c>
    </row>
    <row r="217" spans="1:2">
      <c r="A217" s="3">
        <v>32417</v>
      </c>
      <c r="B217" s="64">
        <v>2</v>
      </c>
    </row>
    <row r="218" spans="1:2">
      <c r="A218" s="3">
        <v>32448</v>
      </c>
      <c r="B218" s="64">
        <v>1.9750000000000001</v>
      </c>
    </row>
    <row r="219" spans="1:2">
      <c r="A219" s="3">
        <v>32478</v>
      </c>
      <c r="B219" s="64">
        <v>2.06</v>
      </c>
    </row>
    <row r="220" spans="1:2">
      <c r="A220" s="3">
        <v>32509</v>
      </c>
      <c r="B220" s="64">
        <v>2.0750000000000002</v>
      </c>
    </row>
    <row r="221" spans="1:2">
      <c r="A221" s="3">
        <v>32540</v>
      </c>
      <c r="B221" s="64">
        <v>2.125</v>
      </c>
    </row>
    <row r="222" spans="1:2">
      <c r="A222" s="3">
        <v>32568</v>
      </c>
      <c r="B222" s="64">
        <v>2.125</v>
      </c>
    </row>
    <row r="223" spans="1:2">
      <c r="A223" s="3">
        <v>32599</v>
      </c>
      <c r="B223" s="64">
        <v>2.08</v>
      </c>
    </row>
    <row r="224" spans="1:2">
      <c r="A224" s="3">
        <v>32629</v>
      </c>
      <c r="B224" s="64">
        <v>2.0750000000000002</v>
      </c>
    </row>
    <row r="225" spans="1:2">
      <c r="A225" s="3">
        <v>32660</v>
      </c>
      <c r="B225" s="64">
        <v>2.1</v>
      </c>
    </row>
    <row r="226" spans="1:2">
      <c r="A226" s="3">
        <v>32690</v>
      </c>
      <c r="B226" s="64">
        <v>2.14</v>
      </c>
    </row>
    <row r="227" spans="1:2">
      <c r="A227" s="3">
        <v>32721</v>
      </c>
      <c r="B227" s="64">
        <v>2.1749999999999998</v>
      </c>
    </row>
    <row r="228" spans="1:2">
      <c r="A228" s="3">
        <v>32752</v>
      </c>
      <c r="B228" s="64">
        <v>2.1800000000000002</v>
      </c>
    </row>
    <row r="229" spans="1:2">
      <c r="A229" s="3">
        <v>32782</v>
      </c>
      <c r="B229" s="64">
        <v>2.2000000000000002</v>
      </c>
    </row>
    <row r="230" spans="1:2">
      <c r="A230" s="3">
        <v>32813</v>
      </c>
      <c r="B230" s="64">
        <v>2.2000000000000002</v>
      </c>
    </row>
    <row r="231" spans="1:2">
      <c r="A231" s="3">
        <v>32843</v>
      </c>
      <c r="B231" s="64">
        <v>2.2000000000000002</v>
      </c>
    </row>
    <row r="232" spans="1:2">
      <c r="A232" s="3">
        <v>32874</v>
      </c>
      <c r="B232" s="64">
        <v>2.2749999999999999</v>
      </c>
    </row>
    <row r="233" spans="1:2">
      <c r="A233" s="3">
        <v>32905</v>
      </c>
      <c r="B233" s="64">
        <v>2.2749999999999999</v>
      </c>
    </row>
    <row r="234" spans="1:2">
      <c r="A234" s="3">
        <v>32933</v>
      </c>
      <c r="B234" s="64">
        <v>2.2999999999999998</v>
      </c>
    </row>
    <row r="235" spans="1:2">
      <c r="A235" s="3">
        <v>32964</v>
      </c>
      <c r="B235" s="64">
        <v>2.2749999999999999</v>
      </c>
    </row>
    <row r="236" spans="1:2">
      <c r="A236" s="3">
        <v>32994</v>
      </c>
      <c r="B236" s="64">
        <v>2.2999999999999998</v>
      </c>
    </row>
    <row r="237" spans="1:2">
      <c r="A237" s="3">
        <v>33025</v>
      </c>
      <c r="B237" s="64">
        <v>2.2999999999999998</v>
      </c>
    </row>
    <row r="238" spans="1:2">
      <c r="A238" s="3">
        <v>33055</v>
      </c>
      <c r="B238" s="64">
        <v>2.35</v>
      </c>
    </row>
    <row r="239" spans="1:2">
      <c r="A239" s="3">
        <v>33086</v>
      </c>
      <c r="B239" s="64">
        <v>2.375</v>
      </c>
    </row>
    <row r="240" spans="1:2">
      <c r="A240" s="3">
        <v>33117</v>
      </c>
      <c r="B240" s="64">
        <v>2.5</v>
      </c>
    </row>
    <row r="241" spans="1:2">
      <c r="A241" s="3">
        <v>33147</v>
      </c>
      <c r="B241" s="64">
        <v>2.5750000000000002</v>
      </c>
    </row>
    <row r="242" spans="1:2">
      <c r="A242" s="3">
        <v>33178</v>
      </c>
      <c r="B242" s="64">
        <v>2.7250000000000001</v>
      </c>
    </row>
    <row r="243" spans="1:2">
      <c r="A243" s="3">
        <v>33208</v>
      </c>
      <c r="B243" s="64">
        <v>2.82</v>
      </c>
    </row>
    <row r="244" spans="1:2">
      <c r="A244" s="3">
        <v>33239</v>
      </c>
      <c r="B244" s="64">
        <v>2.9249999999999998</v>
      </c>
    </row>
    <row r="245" spans="1:2">
      <c r="A245" s="3">
        <v>33270</v>
      </c>
      <c r="B245" s="64">
        <v>3.1</v>
      </c>
    </row>
    <row r="246" spans="1:2">
      <c r="A246" s="3">
        <v>33298</v>
      </c>
      <c r="B246" s="64">
        <v>3.24</v>
      </c>
    </row>
    <row r="247" spans="1:2">
      <c r="A247" s="3">
        <v>33329</v>
      </c>
      <c r="B247" s="64">
        <v>3.3</v>
      </c>
    </row>
    <row r="248" spans="1:2">
      <c r="A248" s="3">
        <v>33359</v>
      </c>
      <c r="B248" s="64">
        <v>3.3</v>
      </c>
    </row>
    <row r="249" spans="1:2">
      <c r="A249" s="3">
        <v>33390</v>
      </c>
      <c r="B249" s="64">
        <v>3.22</v>
      </c>
    </row>
    <row r="250" spans="1:2">
      <c r="A250" s="3">
        <v>33420</v>
      </c>
      <c r="B250" s="64">
        <v>3.125</v>
      </c>
    </row>
    <row r="251" spans="1:2">
      <c r="A251" s="3">
        <v>33451</v>
      </c>
      <c r="B251" s="64">
        <v>3.1</v>
      </c>
    </row>
    <row r="252" spans="1:2">
      <c r="A252" s="3">
        <v>33482</v>
      </c>
      <c r="B252" s="64">
        <v>3.1</v>
      </c>
    </row>
    <row r="253" spans="1:2">
      <c r="A253" s="3">
        <v>33512</v>
      </c>
      <c r="B253" s="64">
        <v>3.125</v>
      </c>
    </row>
    <row r="254" spans="1:2">
      <c r="A254" s="3">
        <v>33543</v>
      </c>
      <c r="B254" s="64">
        <v>3.1</v>
      </c>
    </row>
    <row r="255" spans="1:2">
      <c r="A255" s="3">
        <v>33573</v>
      </c>
      <c r="B255" s="64">
        <v>3.15</v>
      </c>
    </row>
    <row r="256" spans="1:2">
      <c r="A256" s="3">
        <v>33604</v>
      </c>
      <c r="B256" s="64">
        <v>3.1749999999999998</v>
      </c>
    </row>
    <row r="257" spans="1:2">
      <c r="A257" s="3">
        <v>33635</v>
      </c>
      <c r="B257" s="64">
        <v>3.12</v>
      </c>
    </row>
    <row r="258" spans="1:2">
      <c r="A258" s="3">
        <v>33664</v>
      </c>
      <c r="B258" s="64">
        <v>3.15</v>
      </c>
    </row>
    <row r="259" spans="1:2">
      <c r="A259" s="3">
        <v>33695</v>
      </c>
      <c r="B259" s="64">
        <v>3.1749999999999998</v>
      </c>
    </row>
    <row r="260" spans="1:2">
      <c r="A260" s="3">
        <v>33725</v>
      </c>
      <c r="B260" s="64">
        <v>3.16</v>
      </c>
    </row>
    <row r="261" spans="1:2">
      <c r="A261" s="3">
        <v>33756</v>
      </c>
      <c r="B261" s="64">
        <v>3.125</v>
      </c>
    </row>
    <row r="262" spans="1:2">
      <c r="A262" s="3">
        <v>33786</v>
      </c>
      <c r="B262" s="64">
        <v>3.1</v>
      </c>
    </row>
    <row r="263" spans="1:2">
      <c r="A263" s="3">
        <v>33817</v>
      </c>
      <c r="B263" s="64">
        <v>3.1</v>
      </c>
    </row>
    <row r="264" spans="1:2">
      <c r="A264" s="3">
        <v>33848</v>
      </c>
      <c r="B264" s="64">
        <v>3.0750000000000002</v>
      </c>
    </row>
    <row r="265" spans="1:2">
      <c r="A265" s="3">
        <v>33878</v>
      </c>
      <c r="B265" s="64">
        <v>2.9</v>
      </c>
    </row>
    <row r="266" spans="1:2">
      <c r="A266" s="3">
        <v>33909</v>
      </c>
      <c r="B266" s="64">
        <v>2.8250000000000002</v>
      </c>
    </row>
    <row r="267" spans="1:2">
      <c r="A267" s="3">
        <v>33939</v>
      </c>
      <c r="B267" s="64">
        <v>2.7</v>
      </c>
    </row>
    <row r="268" spans="1:2">
      <c r="A268" s="3">
        <v>33970</v>
      </c>
      <c r="B268" s="64">
        <v>2.58</v>
      </c>
    </row>
    <row r="269" spans="1:2">
      <c r="A269" s="3">
        <v>34001</v>
      </c>
      <c r="B269" s="64">
        <v>2.5</v>
      </c>
    </row>
    <row r="270" spans="1:2">
      <c r="A270" s="3">
        <v>34029</v>
      </c>
      <c r="B270" s="64">
        <v>2.5750000000000002</v>
      </c>
    </row>
    <row r="271" spans="1:2">
      <c r="A271" s="3">
        <v>34060</v>
      </c>
      <c r="B271" s="64">
        <v>2.6749999999999998</v>
      </c>
    </row>
    <row r="272" spans="1:2">
      <c r="A272" s="3">
        <v>34090</v>
      </c>
      <c r="B272" s="64">
        <v>2.64</v>
      </c>
    </row>
    <row r="273" spans="1:2">
      <c r="A273" s="3">
        <v>34121</v>
      </c>
      <c r="B273" s="64">
        <v>2.6749999999999998</v>
      </c>
    </row>
    <row r="274" spans="1:2">
      <c r="A274" s="3">
        <v>34151</v>
      </c>
      <c r="B274" s="64">
        <v>2.64</v>
      </c>
    </row>
    <row r="275" spans="1:2">
      <c r="A275" s="3">
        <v>34182</v>
      </c>
      <c r="B275" s="64">
        <v>2.7</v>
      </c>
    </row>
    <row r="276" spans="1:2">
      <c r="A276" s="3">
        <v>34213</v>
      </c>
      <c r="B276" s="64">
        <v>2.6749999999999998</v>
      </c>
    </row>
    <row r="277" spans="1:2">
      <c r="A277" s="3">
        <v>34243</v>
      </c>
      <c r="B277" s="64">
        <v>2.7</v>
      </c>
    </row>
    <row r="278" spans="1:2">
      <c r="A278" s="3">
        <v>34274</v>
      </c>
      <c r="B278" s="64">
        <v>2.65</v>
      </c>
    </row>
    <row r="279" spans="1:2">
      <c r="A279" s="3">
        <v>34304</v>
      </c>
      <c r="B279" s="64">
        <v>2.625</v>
      </c>
    </row>
    <row r="280" spans="1:2">
      <c r="A280" s="3">
        <v>34335</v>
      </c>
      <c r="B280" s="64">
        <v>2.56</v>
      </c>
    </row>
    <row r="281" spans="1:2">
      <c r="A281" s="3">
        <v>34366</v>
      </c>
      <c r="B281" s="64">
        <v>2.625</v>
      </c>
    </row>
    <row r="282" spans="1:2">
      <c r="A282" s="3">
        <v>34394</v>
      </c>
      <c r="B282" s="64">
        <v>2.6</v>
      </c>
    </row>
    <row r="283" spans="1:2">
      <c r="A283" s="3">
        <v>34425</v>
      </c>
      <c r="B283" s="64">
        <v>2.56</v>
      </c>
    </row>
    <row r="284" spans="1:2">
      <c r="A284" s="3">
        <v>34455</v>
      </c>
      <c r="B284" s="64">
        <v>2.6</v>
      </c>
    </row>
    <row r="285" spans="1:2">
      <c r="A285" s="3">
        <v>34486</v>
      </c>
      <c r="B285" s="64">
        <v>2.5499999999999998</v>
      </c>
    </row>
    <row r="286" spans="1:2">
      <c r="A286" s="3">
        <v>34516</v>
      </c>
      <c r="B286" s="64">
        <v>2.48</v>
      </c>
    </row>
    <row r="287" spans="1:2">
      <c r="A287" s="3">
        <v>34547</v>
      </c>
      <c r="B287" s="64">
        <v>2.5</v>
      </c>
    </row>
    <row r="288" spans="1:2">
      <c r="A288" s="3">
        <v>34578</v>
      </c>
      <c r="B288" s="64">
        <v>2.4750000000000001</v>
      </c>
    </row>
    <row r="289" spans="1:2">
      <c r="A289" s="3">
        <v>34608</v>
      </c>
      <c r="B289" s="64">
        <v>2.38</v>
      </c>
    </row>
    <row r="290" spans="1:2">
      <c r="A290" s="3">
        <v>34639</v>
      </c>
      <c r="B290" s="64">
        <v>2.3250000000000002</v>
      </c>
    </row>
    <row r="291" spans="1:2">
      <c r="A291" s="3">
        <v>34669</v>
      </c>
      <c r="B291" s="64">
        <v>2.34</v>
      </c>
    </row>
    <row r="292" spans="1:2">
      <c r="A292" s="3">
        <v>34700</v>
      </c>
      <c r="B292" s="64">
        <v>2.3250000000000002</v>
      </c>
    </row>
    <row r="293" spans="1:2">
      <c r="A293" s="3">
        <v>34731</v>
      </c>
      <c r="B293" s="64">
        <v>2.2999999999999998</v>
      </c>
    </row>
    <row r="294" spans="1:2">
      <c r="A294" s="3">
        <v>34759</v>
      </c>
      <c r="B294" s="64">
        <v>2.3250000000000002</v>
      </c>
    </row>
    <row r="295" spans="1:2">
      <c r="A295" s="3">
        <v>34790</v>
      </c>
      <c r="B295" s="64">
        <v>2.2999999999999998</v>
      </c>
    </row>
    <row r="296" spans="1:2">
      <c r="A296" s="3">
        <v>34820</v>
      </c>
      <c r="B296" s="64">
        <v>2.3250000000000002</v>
      </c>
    </row>
    <row r="297" spans="1:2">
      <c r="A297" s="3">
        <v>34851</v>
      </c>
      <c r="B297" s="64">
        <v>2.4</v>
      </c>
    </row>
    <row r="298" spans="1:2">
      <c r="A298" s="3">
        <v>34881</v>
      </c>
      <c r="B298" s="64">
        <v>2.36</v>
      </c>
    </row>
    <row r="299" spans="1:2">
      <c r="A299" s="3">
        <v>34912</v>
      </c>
      <c r="B299" s="64">
        <v>2.375</v>
      </c>
    </row>
    <row r="300" spans="1:2">
      <c r="A300" s="3">
        <v>34943</v>
      </c>
      <c r="B300" s="64">
        <v>2.4</v>
      </c>
    </row>
    <row r="301" spans="1:2">
      <c r="A301" s="3">
        <v>34973</v>
      </c>
      <c r="B301" s="64">
        <v>2.4</v>
      </c>
    </row>
    <row r="302" spans="1:2">
      <c r="A302" s="3">
        <v>35004</v>
      </c>
      <c r="B302" s="64">
        <v>2.4</v>
      </c>
    </row>
    <row r="303" spans="1:2">
      <c r="A303" s="3">
        <v>35034</v>
      </c>
      <c r="B303" s="64">
        <v>2.38</v>
      </c>
    </row>
    <row r="304" spans="1:2">
      <c r="A304" s="3">
        <v>35065</v>
      </c>
      <c r="B304" s="64">
        <v>2.35</v>
      </c>
    </row>
    <row r="305" spans="1:2">
      <c r="A305" s="3">
        <v>35096</v>
      </c>
      <c r="B305" s="64">
        <v>2.4249999999999998</v>
      </c>
    </row>
    <row r="306" spans="1:2">
      <c r="A306" s="3">
        <v>35125</v>
      </c>
      <c r="B306" s="64">
        <v>2.4</v>
      </c>
    </row>
    <row r="307" spans="1:2">
      <c r="A307" s="3">
        <v>35156</v>
      </c>
      <c r="B307" s="64">
        <v>2.3250000000000002</v>
      </c>
    </row>
    <row r="308" spans="1:2">
      <c r="A308" s="3">
        <v>35186</v>
      </c>
      <c r="B308" s="64">
        <v>2.2999999999999998</v>
      </c>
    </row>
    <row r="309" spans="1:2">
      <c r="A309" s="3">
        <v>35217</v>
      </c>
      <c r="B309" s="64">
        <v>2.2799999999999998</v>
      </c>
    </row>
    <row r="310" spans="1:2">
      <c r="A310" s="3">
        <v>35247</v>
      </c>
      <c r="B310" s="64">
        <v>2.2000000000000002</v>
      </c>
    </row>
    <row r="311" spans="1:2">
      <c r="A311" s="3">
        <v>35278</v>
      </c>
      <c r="B311" s="64">
        <v>2.2000000000000002</v>
      </c>
    </row>
    <row r="312" spans="1:2">
      <c r="A312" s="3">
        <v>35309</v>
      </c>
      <c r="B312" s="64">
        <v>2.2000000000000002</v>
      </c>
    </row>
    <row r="313" spans="1:2">
      <c r="A313" s="3">
        <v>35339</v>
      </c>
      <c r="B313" s="64">
        <v>2.15</v>
      </c>
    </row>
    <row r="314" spans="1:2">
      <c r="A314" s="3">
        <v>35370</v>
      </c>
      <c r="B314" s="64">
        <v>2.14</v>
      </c>
    </row>
    <row r="315" spans="1:2">
      <c r="A315" s="3">
        <v>35400</v>
      </c>
      <c r="B315" s="64">
        <v>2.2000000000000002</v>
      </c>
    </row>
    <row r="316" spans="1:2">
      <c r="A316" s="3">
        <v>35431</v>
      </c>
      <c r="B316" s="64">
        <v>2.1749999999999998</v>
      </c>
    </row>
    <row r="317" spans="1:2">
      <c r="A317" s="3">
        <v>35462</v>
      </c>
      <c r="B317" s="64">
        <v>2.1</v>
      </c>
    </row>
    <row r="318" spans="1:2">
      <c r="A318" s="3">
        <v>35490</v>
      </c>
      <c r="B318" s="64">
        <v>2.04</v>
      </c>
    </row>
    <row r="319" spans="1:2">
      <c r="A319" s="3">
        <v>35521</v>
      </c>
      <c r="B319" s="64">
        <v>2</v>
      </c>
    </row>
    <row r="320" spans="1:2">
      <c r="A320" s="3">
        <v>35551</v>
      </c>
      <c r="B320" s="64">
        <v>2</v>
      </c>
    </row>
    <row r="321" spans="1:2">
      <c r="A321" s="3">
        <v>35582</v>
      </c>
      <c r="B321" s="64">
        <v>2</v>
      </c>
    </row>
    <row r="322" spans="1:2">
      <c r="A322" s="3">
        <v>35612</v>
      </c>
      <c r="B322" s="64">
        <v>1.95</v>
      </c>
    </row>
    <row r="323" spans="1:2">
      <c r="A323" s="3">
        <v>35643</v>
      </c>
      <c r="B323" s="64">
        <v>1.98</v>
      </c>
    </row>
    <row r="324" spans="1:2">
      <c r="A324" s="3">
        <v>35674</v>
      </c>
      <c r="B324" s="64">
        <v>1.925</v>
      </c>
    </row>
    <row r="325" spans="1:2">
      <c r="A325" s="3">
        <v>35704</v>
      </c>
      <c r="B325" s="64">
        <v>1.9</v>
      </c>
    </row>
    <row r="326" spans="1:2">
      <c r="A326" s="3">
        <v>35735</v>
      </c>
      <c r="B326" s="64">
        <v>1.9</v>
      </c>
    </row>
    <row r="327" spans="1:2">
      <c r="A327" s="3">
        <v>35765</v>
      </c>
      <c r="B327" s="64">
        <v>1.925</v>
      </c>
    </row>
    <row r="328" spans="1:2">
      <c r="A328" s="3">
        <v>35796</v>
      </c>
      <c r="B328" s="64">
        <v>1.92</v>
      </c>
    </row>
    <row r="329" spans="1:2">
      <c r="A329" s="3">
        <v>35827</v>
      </c>
      <c r="B329" s="64">
        <v>1.9</v>
      </c>
    </row>
    <row r="330" spans="1:2">
      <c r="A330" s="3">
        <v>35855</v>
      </c>
      <c r="B330" s="64">
        <v>1.9</v>
      </c>
    </row>
    <row r="331" spans="1:2">
      <c r="A331" s="3">
        <v>35886</v>
      </c>
      <c r="B331" s="64">
        <v>1.85</v>
      </c>
    </row>
    <row r="332" spans="1:2">
      <c r="A332" s="3">
        <v>35916</v>
      </c>
      <c r="B332" s="64">
        <v>1.8</v>
      </c>
    </row>
    <row r="333" spans="1:2">
      <c r="A333" s="3">
        <v>35947</v>
      </c>
      <c r="B333" s="64">
        <v>1.85</v>
      </c>
    </row>
    <row r="334" spans="1:2">
      <c r="A334" s="3">
        <v>35977</v>
      </c>
      <c r="B334" s="64">
        <v>1.95</v>
      </c>
    </row>
    <row r="335" spans="1:2">
      <c r="A335" s="3">
        <v>36008</v>
      </c>
      <c r="B335" s="64">
        <v>1.86</v>
      </c>
    </row>
    <row r="336" spans="1:2">
      <c r="A336" s="3">
        <v>36039</v>
      </c>
      <c r="B336" s="64">
        <v>1.8</v>
      </c>
    </row>
    <row r="337" spans="1:2">
      <c r="A337" s="3">
        <v>36069</v>
      </c>
      <c r="B337" s="64">
        <v>1.8</v>
      </c>
    </row>
    <row r="338" spans="1:2">
      <c r="A338" s="3">
        <v>36100</v>
      </c>
      <c r="B338" s="64">
        <v>1.825</v>
      </c>
    </row>
    <row r="339" spans="1:2">
      <c r="A339" s="3">
        <v>36130</v>
      </c>
      <c r="B339" s="64">
        <v>1.85</v>
      </c>
    </row>
    <row r="340" spans="1:2">
      <c r="A340" s="3">
        <v>36161</v>
      </c>
      <c r="B340" s="64">
        <v>1.9</v>
      </c>
    </row>
    <row r="341" spans="1:2">
      <c r="A341" s="3">
        <v>36192</v>
      </c>
      <c r="B341" s="64">
        <v>1.875</v>
      </c>
    </row>
    <row r="342" spans="1:2">
      <c r="A342" s="3">
        <v>36220</v>
      </c>
      <c r="B342" s="64">
        <v>1.85</v>
      </c>
    </row>
    <row r="343" spans="1:2">
      <c r="A343" s="3">
        <v>36251</v>
      </c>
      <c r="B343" s="64">
        <v>1.825</v>
      </c>
    </row>
    <row r="344" spans="1:2">
      <c r="A344" s="3">
        <v>36281</v>
      </c>
      <c r="B344" s="64">
        <v>1.8</v>
      </c>
    </row>
    <row r="345" spans="1:2">
      <c r="A345" s="3">
        <v>36312</v>
      </c>
      <c r="B345" s="64">
        <v>1.8</v>
      </c>
    </row>
    <row r="346" spans="1:2">
      <c r="A346" s="3">
        <v>36342</v>
      </c>
      <c r="B346" s="64">
        <v>1.8</v>
      </c>
    </row>
    <row r="347" spans="1:2">
      <c r="A347" s="3">
        <v>36373</v>
      </c>
      <c r="B347" s="64">
        <v>1.8</v>
      </c>
    </row>
    <row r="348" spans="1:2">
      <c r="A348" s="3">
        <v>36404</v>
      </c>
      <c r="B348" s="64">
        <v>1.8</v>
      </c>
    </row>
    <row r="349" spans="1:2">
      <c r="A349" s="3">
        <v>36434</v>
      </c>
      <c r="B349" s="64">
        <v>1.7</v>
      </c>
    </row>
    <row r="350" spans="1:2">
      <c r="A350" s="3">
        <v>36465</v>
      </c>
      <c r="B350" s="64">
        <v>1.7</v>
      </c>
    </row>
    <row r="351" spans="1:2">
      <c r="A351" s="3">
        <v>36495</v>
      </c>
      <c r="B351" s="64">
        <v>1.7</v>
      </c>
    </row>
    <row r="352" spans="1:2">
      <c r="A352" s="3">
        <v>36526</v>
      </c>
      <c r="B352" s="64">
        <v>1.7</v>
      </c>
    </row>
    <row r="353" spans="1:2">
      <c r="A353" s="3">
        <v>36557</v>
      </c>
      <c r="B353" s="64">
        <v>1.7</v>
      </c>
    </row>
    <row r="354" spans="1:2">
      <c r="A354" s="3">
        <v>36586</v>
      </c>
      <c r="B354" s="64">
        <v>1.7</v>
      </c>
    </row>
    <row r="355" spans="1:2">
      <c r="A355" s="3">
        <v>36617</v>
      </c>
      <c r="B355" s="64">
        <v>1.6</v>
      </c>
    </row>
    <row r="356" spans="1:2">
      <c r="A356" s="3">
        <v>36647</v>
      </c>
      <c r="B356" s="64">
        <v>1.6</v>
      </c>
    </row>
    <row r="357" spans="1:2">
      <c r="A357" s="3">
        <v>36678</v>
      </c>
      <c r="B357" s="64">
        <v>1.6</v>
      </c>
    </row>
    <row r="358" spans="1:2">
      <c r="A358" s="3">
        <v>36708</v>
      </c>
      <c r="B358" s="64">
        <v>1.68</v>
      </c>
    </row>
    <row r="359" spans="1:2">
      <c r="A359" s="3">
        <v>36739</v>
      </c>
      <c r="B359" s="64">
        <v>1.7</v>
      </c>
    </row>
    <row r="360" spans="1:2">
      <c r="A360" s="3">
        <v>36770</v>
      </c>
      <c r="B360" s="64">
        <v>1.7</v>
      </c>
    </row>
    <row r="361" spans="1:2">
      <c r="A361" s="3">
        <v>36800</v>
      </c>
      <c r="B361" s="64">
        <v>1.7</v>
      </c>
    </row>
    <row r="362" spans="1:2">
      <c r="A362" s="3">
        <v>36831</v>
      </c>
      <c r="B362" s="64">
        <v>1.75</v>
      </c>
    </row>
    <row r="363" spans="1:2">
      <c r="A363" s="3">
        <v>36861</v>
      </c>
      <c r="B363" s="64">
        <v>1.84</v>
      </c>
    </row>
    <row r="364" spans="1:2">
      <c r="A364" s="3">
        <v>36892</v>
      </c>
      <c r="B364" s="64">
        <v>1.9</v>
      </c>
    </row>
    <row r="365" spans="1:2">
      <c r="A365" s="3">
        <v>36923</v>
      </c>
      <c r="B365" s="64">
        <v>1.9750000000000001</v>
      </c>
    </row>
    <row r="366" spans="1:2">
      <c r="A366" s="3">
        <v>36951</v>
      </c>
      <c r="B366" s="64">
        <v>2.04</v>
      </c>
    </row>
    <row r="367" spans="1:2">
      <c r="A367" s="3">
        <v>36982</v>
      </c>
      <c r="B367" s="64">
        <v>2.1</v>
      </c>
    </row>
    <row r="368" spans="1:2">
      <c r="A368" s="3">
        <v>37012</v>
      </c>
      <c r="B368" s="64">
        <v>2.2000000000000002</v>
      </c>
    </row>
    <row r="369" spans="1:2">
      <c r="A369" s="3">
        <v>37043</v>
      </c>
      <c r="B369" s="64">
        <v>2.2999999999999998</v>
      </c>
    </row>
    <row r="370" spans="1:2">
      <c r="A370" s="3">
        <v>37073</v>
      </c>
      <c r="B370" s="64">
        <v>2.375</v>
      </c>
    </row>
    <row r="371" spans="1:2">
      <c r="A371" s="3">
        <v>37104</v>
      </c>
      <c r="B371" s="64">
        <v>2.4249999999999998</v>
      </c>
    </row>
    <row r="372" spans="1:2">
      <c r="A372" s="3">
        <v>37135</v>
      </c>
      <c r="B372" s="64">
        <v>2.54</v>
      </c>
    </row>
    <row r="373" spans="1:2">
      <c r="A373" s="3">
        <v>37165</v>
      </c>
      <c r="B373" s="64">
        <v>2.75</v>
      </c>
    </row>
    <row r="374" spans="1:2">
      <c r="A374" s="3">
        <v>37196</v>
      </c>
      <c r="B374" s="64">
        <v>2.8250000000000002</v>
      </c>
    </row>
    <row r="375" spans="1:2">
      <c r="A375" s="3">
        <v>37226</v>
      </c>
      <c r="B375" s="64">
        <v>2.78</v>
      </c>
    </row>
    <row r="376" spans="1:2">
      <c r="A376" s="3">
        <v>37257</v>
      </c>
      <c r="B376" s="64">
        <v>2.7749999999999999</v>
      </c>
    </row>
    <row r="377" spans="1:2">
      <c r="A377" s="3">
        <v>37288</v>
      </c>
      <c r="B377" s="64">
        <v>2.75</v>
      </c>
    </row>
    <row r="378" spans="1:2">
      <c r="A378" s="3">
        <v>37316</v>
      </c>
      <c r="B378" s="64">
        <v>2.82</v>
      </c>
    </row>
    <row r="379" spans="1:2">
      <c r="A379" s="3">
        <v>37347</v>
      </c>
      <c r="B379" s="64">
        <v>2.875</v>
      </c>
    </row>
    <row r="380" spans="1:2">
      <c r="A380" s="3">
        <v>37377</v>
      </c>
      <c r="B380" s="64">
        <v>2.9</v>
      </c>
    </row>
    <row r="381" spans="1:2">
      <c r="A381" s="3">
        <v>37408</v>
      </c>
      <c r="B381" s="64">
        <v>2.84</v>
      </c>
    </row>
    <row r="382" spans="1:2">
      <c r="A382" s="3">
        <v>37438</v>
      </c>
      <c r="B382" s="64">
        <v>2.7250000000000001</v>
      </c>
    </row>
    <row r="383" spans="1:2">
      <c r="A383" s="3">
        <v>37469</v>
      </c>
      <c r="B383" s="64">
        <v>2.76</v>
      </c>
    </row>
    <row r="384" spans="1:2">
      <c r="A384" s="3">
        <v>37500</v>
      </c>
      <c r="B384" s="64">
        <v>2.8</v>
      </c>
    </row>
    <row r="385" spans="1:2">
      <c r="A385" s="3">
        <v>37530</v>
      </c>
      <c r="B385" s="64">
        <v>2.8</v>
      </c>
    </row>
    <row r="386" spans="1:2">
      <c r="A386" s="3">
        <v>37561</v>
      </c>
      <c r="B386" s="64">
        <v>2.74</v>
      </c>
    </row>
    <row r="387" spans="1:2">
      <c r="A387" s="3">
        <v>37591</v>
      </c>
      <c r="B387" s="64">
        <v>2.7250000000000001</v>
      </c>
    </row>
    <row r="388" spans="1:2">
      <c r="A388" s="3">
        <v>37622</v>
      </c>
      <c r="B388" s="64">
        <v>2.6749999999999998</v>
      </c>
    </row>
    <row r="389" spans="1:2">
      <c r="A389" s="3">
        <v>37653</v>
      </c>
      <c r="B389" s="64">
        <v>2.7250000000000001</v>
      </c>
    </row>
    <row r="390" spans="1:2">
      <c r="A390" s="3">
        <v>37681</v>
      </c>
      <c r="B390" s="64">
        <v>2.8</v>
      </c>
    </row>
    <row r="391" spans="1:2">
      <c r="A391" s="3">
        <v>37712</v>
      </c>
      <c r="B391" s="64">
        <v>2.85</v>
      </c>
    </row>
    <row r="392" spans="1:2">
      <c r="A392" s="3">
        <v>37742</v>
      </c>
      <c r="B392" s="64">
        <v>2.92</v>
      </c>
    </row>
    <row r="393" spans="1:2">
      <c r="A393" s="3">
        <v>37773</v>
      </c>
      <c r="B393" s="64">
        <v>2.9249999999999998</v>
      </c>
    </row>
    <row r="394" spans="1:2">
      <c r="A394" s="3">
        <v>37803</v>
      </c>
      <c r="B394" s="64">
        <v>2.85</v>
      </c>
    </row>
    <row r="395" spans="1:2">
      <c r="A395" s="3">
        <v>37834</v>
      </c>
      <c r="B395" s="64">
        <v>2.82</v>
      </c>
    </row>
    <row r="396" spans="1:2">
      <c r="A396" s="3">
        <v>37865</v>
      </c>
      <c r="B396" s="64">
        <v>2.8</v>
      </c>
    </row>
    <row r="397" spans="1:2">
      <c r="A397" s="3">
        <v>37895</v>
      </c>
      <c r="B397" s="64">
        <v>2.7250000000000001</v>
      </c>
    </row>
    <row r="398" spans="1:2">
      <c r="A398" s="3">
        <v>37926</v>
      </c>
      <c r="B398" s="64">
        <v>2.64</v>
      </c>
    </row>
    <row r="399" spans="1:2">
      <c r="A399" s="3">
        <v>37956</v>
      </c>
      <c r="B399" s="64">
        <v>2.6</v>
      </c>
    </row>
    <row r="400" spans="1:2">
      <c r="A400" s="3">
        <v>37987</v>
      </c>
      <c r="B400" s="64">
        <v>2.5</v>
      </c>
    </row>
    <row r="401" spans="1:2">
      <c r="A401" s="3">
        <v>38018</v>
      </c>
      <c r="B401" s="64">
        <v>2.4500000000000002</v>
      </c>
    </row>
    <row r="402" spans="1:2">
      <c r="A402" s="3">
        <v>38047</v>
      </c>
      <c r="B402" s="64">
        <v>2.4</v>
      </c>
    </row>
    <row r="403" spans="1:2">
      <c r="A403" s="3">
        <v>38078</v>
      </c>
      <c r="B403" s="64">
        <v>2.375</v>
      </c>
    </row>
    <row r="404" spans="1:2">
      <c r="A404" s="3">
        <v>38108</v>
      </c>
      <c r="B404" s="64">
        <v>2.38</v>
      </c>
    </row>
    <row r="405" spans="1:2">
      <c r="A405" s="3">
        <v>38139</v>
      </c>
      <c r="B405" s="64">
        <v>2.35</v>
      </c>
    </row>
    <row r="406" spans="1:2">
      <c r="A406" s="3">
        <v>38169</v>
      </c>
      <c r="B406" s="64">
        <v>2.2999999999999998</v>
      </c>
    </row>
    <row r="407" spans="1:2">
      <c r="A407" s="3">
        <v>38200</v>
      </c>
      <c r="B407" s="64">
        <v>2.2999999999999998</v>
      </c>
    </row>
    <row r="408" spans="1:2">
      <c r="A408" s="3">
        <v>38231</v>
      </c>
      <c r="B408" s="64">
        <v>2.2999999999999998</v>
      </c>
    </row>
    <row r="409" spans="1:2">
      <c r="A409" s="3">
        <v>38261</v>
      </c>
      <c r="B409" s="64">
        <v>2.2000000000000002</v>
      </c>
    </row>
    <row r="410" spans="1:2">
      <c r="A410" s="3">
        <v>38292</v>
      </c>
      <c r="B410" s="64">
        <v>2.15</v>
      </c>
    </row>
    <row r="411" spans="1:2">
      <c r="A411" s="3">
        <v>38322</v>
      </c>
      <c r="B411" s="64">
        <v>2.15</v>
      </c>
    </row>
    <row r="412" spans="1:2">
      <c r="A412" s="3">
        <v>38353</v>
      </c>
      <c r="B412" s="64">
        <v>2.14</v>
      </c>
    </row>
    <row r="413" spans="1:2">
      <c r="A413" s="3">
        <v>38384</v>
      </c>
      <c r="B413" s="64">
        <v>2.1</v>
      </c>
    </row>
    <row r="414" spans="1:2">
      <c r="A414" s="3">
        <v>38412</v>
      </c>
      <c r="B414" s="64">
        <v>2.1</v>
      </c>
    </row>
    <row r="415" spans="1:2">
      <c r="A415" s="3">
        <v>38443</v>
      </c>
      <c r="B415" s="64">
        <v>2.04</v>
      </c>
    </row>
    <row r="416" spans="1:2">
      <c r="A416" s="3">
        <v>38473</v>
      </c>
      <c r="B416" s="64">
        <v>2</v>
      </c>
    </row>
    <row r="417" spans="1:2">
      <c r="A417" s="3">
        <v>38504</v>
      </c>
      <c r="B417" s="64">
        <v>2.0249999999999999</v>
      </c>
    </row>
    <row r="418" spans="1:2">
      <c r="A418" s="3">
        <v>38534</v>
      </c>
      <c r="B418" s="64">
        <v>2.02</v>
      </c>
    </row>
    <row r="419" spans="1:2">
      <c r="A419" s="3">
        <v>38565</v>
      </c>
      <c r="B419" s="64">
        <v>2</v>
      </c>
    </row>
    <row r="420" spans="1:2">
      <c r="A420" s="3">
        <v>38596</v>
      </c>
      <c r="B420" s="64">
        <v>2.125</v>
      </c>
    </row>
    <row r="421" spans="1:2">
      <c r="A421" s="3">
        <v>38626</v>
      </c>
      <c r="B421" s="64">
        <v>2.1800000000000002</v>
      </c>
    </row>
    <row r="422" spans="1:2">
      <c r="A422" s="3">
        <v>38657</v>
      </c>
      <c r="B422" s="64">
        <v>2.1</v>
      </c>
    </row>
    <row r="423" spans="1:2">
      <c r="A423" s="3">
        <v>38687</v>
      </c>
      <c r="B423" s="64">
        <v>2.06</v>
      </c>
    </row>
    <row r="424" spans="1:2">
      <c r="A424" s="3">
        <v>38718</v>
      </c>
      <c r="B424" s="64">
        <v>2</v>
      </c>
    </row>
    <row r="425" spans="1:2">
      <c r="A425" s="3">
        <v>38749</v>
      </c>
      <c r="B425" s="64">
        <v>1.95</v>
      </c>
    </row>
    <row r="426" spans="1:2">
      <c r="A426" s="3">
        <v>38777</v>
      </c>
      <c r="B426" s="64">
        <v>1.9</v>
      </c>
    </row>
    <row r="427" spans="1:2">
      <c r="A427" s="3">
        <v>38808</v>
      </c>
      <c r="B427" s="64">
        <v>1.88</v>
      </c>
    </row>
    <row r="428" spans="1:2">
      <c r="A428" s="3">
        <v>38838</v>
      </c>
      <c r="B428" s="64">
        <v>1.825</v>
      </c>
    </row>
    <row r="429" spans="1:2">
      <c r="A429" s="3">
        <v>38869</v>
      </c>
      <c r="B429" s="64">
        <v>1.9</v>
      </c>
    </row>
    <row r="430" spans="1:2">
      <c r="A430" s="3">
        <v>38899</v>
      </c>
      <c r="B430" s="64">
        <v>1.88</v>
      </c>
    </row>
    <row r="431" spans="1:2">
      <c r="A431" s="3">
        <v>38930</v>
      </c>
      <c r="B431" s="64">
        <v>1.9</v>
      </c>
    </row>
    <row r="432" spans="1:2">
      <c r="A432" s="3">
        <v>38961</v>
      </c>
      <c r="B432" s="64">
        <v>1.9</v>
      </c>
    </row>
    <row r="433" spans="1:2">
      <c r="A433" s="3">
        <v>38991</v>
      </c>
      <c r="B433" s="64">
        <v>1.9</v>
      </c>
    </row>
    <row r="434" spans="1:2">
      <c r="A434" s="3">
        <v>39022</v>
      </c>
      <c r="B434" s="64">
        <v>1.875</v>
      </c>
    </row>
    <row r="435" spans="1:2">
      <c r="A435" s="3">
        <v>39052</v>
      </c>
      <c r="B435" s="64">
        <v>1.9</v>
      </c>
    </row>
    <row r="436" spans="1:2">
      <c r="A436" s="3">
        <v>39083</v>
      </c>
      <c r="B436" s="64">
        <v>1.9</v>
      </c>
    </row>
    <row r="437" spans="1:2">
      <c r="A437" s="3">
        <v>39114</v>
      </c>
      <c r="B437" s="64">
        <v>1.95</v>
      </c>
    </row>
    <row r="438" spans="1:2">
      <c r="A438" s="3">
        <v>39142</v>
      </c>
      <c r="B438" s="64">
        <v>1.92</v>
      </c>
    </row>
    <row r="439" spans="1:2">
      <c r="A439" s="3">
        <v>39173</v>
      </c>
      <c r="B439" s="64">
        <v>1.9</v>
      </c>
    </row>
    <row r="440" spans="1:2">
      <c r="A440" s="3">
        <v>39203</v>
      </c>
      <c r="B440" s="64">
        <v>1.85</v>
      </c>
    </row>
    <row r="441" spans="1:2">
      <c r="A441" s="3">
        <v>39234</v>
      </c>
      <c r="B441" s="64">
        <v>1.9</v>
      </c>
    </row>
    <row r="442" spans="1:2">
      <c r="A442" s="3">
        <v>39264</v>
      </c>
      <c r="B442" s="64">
        <v>1.9</v>
      </c>
    </row>
    <row r="443" spans="1:2">
      <c r="A443" s="3">
        <v>39295</v>
      </c>
      <c r="B443" s="64">
        <v>1.9</v>
      </c>
    </row>
    <row r="444" spans="1:2">
      <c r="A444" s="3">
        <v>39326</v>
      </c>
      <c r="B444" s="64">
        <v>1.9</v>
      </c>
    </row>
    <row r="445" spans="1:2">
      <c r="A445" s="3">
        <v>39356</v>
      </c>
      <c r="B445" s="64">
        <v>1.95</v>
      </c>
    </row>
    <row r="446" spans="1:2">
      <c r="A446" s="3">
        <v>39387</v>
      </c>
      <c r="B446" s="64">
        <v>2</v>
      </c>
    </row>
    <row r="447" spans="1:2">
      <c r="A447" s="3">
        <v>39417</v>
      </c>
      <c r="B447" s="64">
        <v>2.06</v>
      </c>
    </row>
    <row r="448" spans="1:2">
      <c r="A448" s="3">
        <v>39448</v>
      </c>
      <c r="B448" s="64">
        <v>2.1</v>
      </c>
    </row>
    <row r="449" spans="1:2">
      <c r="A449" s="3">
        <v>39479</v>
      </c>
      <c r="B449" s="64">
        <v>2.125</v>
      </c>
    </row>
    <row r="450" spans="1:2">
      <c r="A450" s="3">
        <v>39508</v>
      </c>
      <c r="B450" s="64">
        <v>2.2000000000000002</v>
      </c>
    </row>
    <row r="451" spans="1:2">
      <c r="A451" s="3">
        <v>39539</v>
      </c>
      <c r="B451" s="64">
        <v>2.2000000000000002</v>
      </c>
    </row>
    <row r="452" spans="1:2">
      <c r="A452" s="3">
        <v>39569</v>
      </c>
      <c r="B452" s="64">
        <v>2.2599999999999998</v>
      </c>
    </row>
    <row r="453" spans="1:2">
      <c r="A453" s="3">
        <v>39600</v>
      </c>
      <c r="B453" s="64">
        <v>2.2999999999999998</v>
      </c>
    </row>
    <row r="454" spans="1:2">
      <c r="A454" s="3">
        <v>39630</v>
      </c>
      <c r="B454" s="64">
        <v>2.35</v>
      </c>
    </row>
    <row r="455" spans="1:2">
      <c r="A455" s="3">
        <v>39661</v>
      </c>
      <c r="B455" s="64">
        <v>2.52</v>
      </c>
    </row>
    <row r="456" spans="1:2">
      <c r="A456" s="3">
        <v>39692</v>
      </c>
      <c r="B456" s="64">
        <v>2.65</v>
      </c>
    </row>
    <row r="457" spans="1:2">
      <c r="A457" s="3">
        <v>39722</v>
      </c>
      <c r="B457" s="64">
        <v>2.8</v>
      </c>
    </row>
    <row r="458" spans="1:2">
      <c r="A458" s="3">
        <v>39753</v>
      </c>
      <c r="B458" s="64">
        <v>3.06</v>
      </c>
    </row>
    <row r="459" spans="1:2">
      <c r="A459" s="3">
        <v>39783</v>
      </c>
      <c r="B459" s="64">
        <v>3.375</v>
      </c>
    </row>
    <row r="460" spans="1:2">
      <c r="A460" s="3">
        <v>39814</v>
      </c>
      <c r="B460" s="64">
        <v>3.62</v>
      </c>
    </row>
    <row r="461" spans="1:2">
      <c r="A461" s="3">
        <v>39845</v>
      </c>
      <c r="B461" s="64">
        <v>3.9750000000000001</v>
      </c>
    </row>
    <row r="462" spans="1:2">
      <c r="A462" s="3">
        <v>39873</v>
      </c>
      <c r="B462" s="64">
        <v>4.3250000000000002</v>
      </c>
    </row>
    <row r="463" spans="1:2">
      <c r="A463" s="3">
        <v>39904</v>
      </c>
      <c r="B463" s="64">
        <v>4.625</v>
      </c>
    </row>
    <row r="464" spans="1:2">
      <c r="A464" s="3">
        <v>39934</v>
      </c>
      <c r="B464" s="64">
        <v>4.9000000000000004</v>
      </c>
    </row>
    <row r="465" spans="1:2">
      <c r="A465" s="3">
        <v>39965</v>
      </c>
      <c r="B465" s="64">
        <v>4.9249999999999998</v>
      </c>
    </row>
    <row r="466" spans="1:2">
      <c r="A466" s="3">
        <v>39995</v>
      </c>
      <c r="B466" s="64">
        <v>4.5999999999999996</v>
      </c>
    </row>
    <row r="467" spans="1:2">
      <c r="A467" s="3">
        <v>40026</v>
      </c>
      <c r="B467" s="64">
        <v>4.5599999999999996</v>
      </c>
    </row>
    <row r="468" spans="1:2">
      <c r="A468" s="3">
        <v>40057</v>
      </c>
      <c r="B468" s="64">
        <v>4.5</v>
      </c>
    </row>
    <row r="469" spans="1:2">
      <c r="A469" s="3">
        <v>40087</v>
      </c>
      <c r="B469" s="64">
        <v>4.38</v>
      </c>
    </row>
    <row r="470" spans="1:2">
      <c r="A470" s="3">
        <v>40118</v>
      </c>
      <c r="B470" s="64">
        <v>4.125</v>
      </c>
    </row>
    <row r="471" spans="1:2">
      <c r="A471" s="3">
        <v>40148</v>
      </c>
      <c r="B471" s="64">
        <v>3.9</v>
      </c>
    </row>
    <row r="472" spans="1:2">
      <c r="A472" s="3">
        <v>40179</v>
      </c>
      <c r="B472" s="64">
        <v>3.7</v>
      </c>
    </row>
    <row r="473" spans="1:2">
      <c r="A473" s="3">
        <v>40210</v>
      </c>
      <c r="B473" s="64">
        <v>3.7</v>
      </c>
    </row>
    <row r="474" spans="1:2">
      <c r="A474" s="3">
        <v>40238</v>
      </c>
      <c r="B474" s="64">
        <v>3.65</v>
      </c>
    </row>
    <row r="475" spans="1:2">
      <c r="A475" s="3">
        <v>40269</v>
      </c>
      <c r="B475" s="64">
        <v>3.7</v>
      </c>
    </row>
    <row r="476" spans="1:2">
      <c r="A476" s="3">
        <v>40299</v>
      </c>
      <c r="B476" s="64">
        <v>3.66</v>
      </c>
    </row>
    <row r="477" spans="1:2">
      <c r="A477" s="3">
        <v>40330</v>
      </c>
      <c r="B477" s="64">
        <v>3.5750000000000002</v>
      </c>
    </row>
    <row r="478" spans="1:2">
      <c r="A478" s="3">
        <v>40360</v>
      </c>
      <c r="B478" s="64">
        <v>3.56</v>
      </c>
    </row>
    <row r="479" spans="1:2">
      <c r="A479" s="3">
        <v>40391</v>
      </c>
      <c r="B479" s="64">
        <v>3.5249999999999999</v>
      </c>
    </row>
    <row r="480" spans="1:2">
      <c r="A480" s="3">
        <v>40422</v>
      </c>
      <c r="B480" s="64">
        <v>3.5249999999999999</v>
      </c>
    </row>
    <row r="481" spans="1:2">
      <c r="A481" s="3">
        <v>40452</v>
      </c>
      <c r="B481" s="64">
        <v>3.46</v>
      </c>
    </row>
    <row r="482" spans="1:2">
      <c r="A482" s="3">
        <v>40483</v>
      </c>
      <c r="B482" s="64">
        <v>3.35</v>
      </c>
    </row>
    <row r="483" spans="1:2">
      <c r="A483" s="3">
        <v>40513</v>
      </c>
      <c r="B483" s="64">
        <v>3.25</v>
      </c>
    </row>
    <row r="484" spans="1:2">
      <c r="A484" s="3">
        <v>40544</v>
      </c>
      <c r="B484" s="64">
        <v>3.12</v>
      </c>
    </row>
    <row r="485" spans="1:2">
      <c r="A485" s="3">
        <v>40575</v>
      </c>
      <c r="B485" s="64">
        <v>3.05</v>
      </c>
    </row>
    <row r="486" spans="1:2">
      <c r="A486" s="3">
        <v>40603</v>
      </c>
      <c r="B486" s="64">
        <v>3</v>
      </c>
    </row>
    <row r="487" spans="1:2">
      <c r="A487" s="3">
        <v>40634</v>
      </c>
      <c r="B487" s="64">
        <v>3.02</v>
      </c>
    </row>
    <row r="488" spans="1:2">
      <c r="A488" s="3">
        <v>40664</v>
      </c>
      <c r="B488" s="64">
        <v>3</v>
      </c>
    </row>
    <row r="489" spans="1:2">
      <c r="A489" s="3">
        <v>40695</v>
      </c>
      <c r="B489" s="64">
        <v>3</v>
      </c>
    </row>
    <row r="490" spans="1:2">
      <c r="A490" s="3">
        <v>40725</v>
      </c>
      <c r="B490" s="64">
        <v>2.98</v>
      </c>
    </row>
    <row r="491" spans="1:2">
      <c r="A491" s="3">
        <v>40756</v>
      </c>
      <c r="B491" s="64">
        <v>2.9750000000000001</v>
      </c>
    </row>
    <row r="492" spans="1:2">
      <c r="A492" s="3">
        <v>40787</v>
      </c>
      <c r="B492" s="64">
        <v>2.9750000000000001</v>
      </c>
    </row>
    <row r="493" spans="1:2">
      <c r="A493" s="3">
        <v>40817</v>
      </c>
      <c r="B493" s="64">
        <v>2.92</v>
      </c>
    </row>
    <row r="494" spans="1:2">
      <c r="A494" s="3">
        <v>40848</v>
      </c>
      <c r="B494" s="64">
        <v>2.9</v>
      </c>
    </row>
    <row r="495" spans="1:2">
      <c r="A495" s="3">
        <v>40878</v>
      </c>
      <c r="B495" s="64">
        <v>2.8</v>
      </c>
    </row>
    <row r="496" spans="1:2">
      <c r="A496" s="3">
        <v>40909</v>
      </c>
      <c r="B496" s="64">
        <v>2.7250000000000001</v>
      </c>
    </row>
    <row r="497" spans="1:2">
      <c r="A497" s="3">
        <v>40940</v>
      </c>
      <c r="B497" s="64">
        <v>2.7</v>
      </c>
    </row>
    <row r="498" spans="1:2">
      <c r="A498" s="3">
        <v>40969</v>
      </c>
      <c r="B498" s="64">
        <v>2.62</v>
      </c>
    </row>
    <row r="499" spans="1:2">
      <c r="A499" s="3">
        <v>41000</v>
      </c>
      <c r="B499" s="64">
        <v>2.6</v>
      </c>
    </row>
    <row r="500" spans="1:2">
      <c r="A500" s="3">
        <v>41030</v>
      </c>
      <c r="B500" s="64">
        <v>2.6</v>
      </c>
    </row>
    <row r="501" spans="1:2">
      <c r="A501" s="3">
        <v>41061</v>
      </c>
      <c r="B501" s="64">
        <v>2.6</v>
      </c>
    </row>
    <row r="502" spans="1:2">
      <c r="A502" s="3">
        <v>41091</v>
      </c>
      <c r="B502" s="64">
        <v>2.6</v>
      </c>
    </row>
    <row r="503" spans="1:2">
      <c r="A503" s="3">
        <v>41122</v>
      </c>
      <c r="B503" s="64">
        <v>2.6</v>
      </c>
    </row>
    <row r="504" spans="1:2">
      <c r="A504" s="3">
        <v>41153</v>
      </c>
      <c r="B504" s="64">
        <v>2.6</v>
      </c>
    </row>
    <row r="505" spans="1:2">
      <c r="A505" s="3">
        <v>41183</v>
      </c>
      <c r="B505" s="64">
        <v>2.5750000000000002</v>
      </c>
    </row>
    <row r="506" spans="1:2">
      <c r="A506" s="3">
        <v>41214</v>
      </c>
      <c r="B506" s="64">
        <v>2.5750000000000002</v>
      </c>
    </row>
    <row r="507" spans="1:2">
      <c r="A507" s="3">
        <v>41244</v>
      </c>
      <c r="B507" s="64">
        <v>2.48</v>
      </c>
    </row>
    <row r="508" spans="1:2">
      <c r="A508" s="3">
        <v>41275</v>
      </c>
      <c r="B508" s="64">
        <v>2.4</v>
      </c>
    </row>
    <row r="509" spans="1:2">
      <c r="A509" s="3">
        <v>41306</v>
      </c>
      <c r="B509" s="64">
        <v>2.4</v>
      </c>
    </row>
    <row r="510" spans="1:2">
      <c r="A510" s="3">
        <v>41334</v>
      </c>
      <c r="B510" s="64">
        <v>2.38</v>
      </c>
    </row>
    <row r="511" spans="1:2">
      <c r="A511" s="3">
        <v>41365</v>
      </c>
      <c r="B511" s="64">
        <v>2.35</v>
      </c>
    </row>
    <row r="512" spans="1:2">
      <c r="A512" s="3">
        <v>41395</v>
      </c>
      <c r="B512" s="64">
        <v>2.3250000000000002</v>
      </c>
    </row>
    <row r="513" spans="1:2">
      <c r="A513" s="3">
        <v>41426</v>
      </c>
      <c r="B513" s="64">
        <v>2.2999999999999998</v>
      </c>
    </row>
    <row r="514" spans="1:2">
      <c r="A514" s="3">
        <v>41456</v>
      </c>
      <c r="B514" s="64">
        <v>2.3250000000000002</v>
      </c>
    </row>
    <row r="515" spans="1:2">
      <c r="A515" s="3">
        <v>41487</v>
      </c>
      <c r="B515" s="64">
        <v>2.2799999999999998</v>
      </c>
    </row>
    <row r="516" spans="1:2">
      <c r="A516" s="3">
        <v>41518</v>
      </c>
      <c r="B516" s="64">
        <v>2.25</v>
      </c>
    </row>
    <row r="517" spans="1:2">
      <c r="A517" s="3">
        <v>41548</v>
      </c>
      <c r="B517" s="64">
        <v>2.2000000000000002</v>
      </c>
    </row>
    <row r="518" spans="1:2">
      <c r="A518" s="3">
        <v>41579</v>
      </c>
      <c r="B518" s="64">
        <v>2.2000000000000002</v>
      </c>
    </row>
    <row r="519" spans="1:2">
      <c r="A519" s="3">
        <v>41609</v>
      </c>
      <c r="B519" s="64">
        <v>2.2000000000000002</v>
      </c>
    </row>
    <row r="520" spans="1:2">
      <c r="A520" s="3">
        <v>41640</v>
      </c>
      <c r="B520" s="64">
        <v>2.2000000000000002</v>
      </c>
    </row>
    <row r="521" spans="1:2">
      <c r="A521" s="3">
        <v>41671</v>
      </c>
      <c r="B521" s="64">
        <v>2.2000000000000002</v>
      </c>
    </row>
    <row r="522" spans="1:2">
      <c r="A522" s="3">
        <v>41699</v>
      </c>
      <c r="B522" s="64">
        <v>2.12</v>
      </c>
    </row>
    <row r="523" spans="1:2">
      <c r="A523" s="3">
        <v>41730</v>
      </c>
      <c r="B523" s="64">
        <v>2.0750000000000002</v>
      </c>
    </row>
    <row r="524" spans="1:2">
      <c r="A524" s="3">
        <v>41760</v>
      </c>
      <c r="B524" s="64">
        <v>2.02</v>
      </c>
    </row>
    <row r="525" spans="1:2">
      <c r="A525" s="3">
        <v>41791</v>
      </c>
      <c r="B525" s="64">
        <v>2</v>
      </c>
    </row>
    <row r="526" spans="1:2">
      <c r="A526" s="3">
        <v>41821</v>
      </c>
      <c r="B526" s="64">
        <v>1.9</v>
      </c>
    </row>
    <row r="527" spans="1:2">
      <c r="A527" s="3">
        <v>41852</v>
      </c>
      <c r="B527" s="64">
        <v>1.9</v>
      </c>
    </row>
    <row r="528" spans="1:2">
      <c r="A528" s="3">
        <v>41883</v>
      </c>
      <c r="B528" s="64">
        <v>1.875</v>
      </c>
    </row>
    <row r="529" spans="1:2">
      <c r="A529" s="3">
        <v>41913</v>
      </c>
      <c r="B529" s="64">
        <v>1.8</v>
      </c>
    </row>
    <row r="530" spans="1:2">
      <c r="A530" s="3">
        <v>41944</v>
      </c>
      <c r="B530" s="64">
        <v>1.82</v>
      </c>
    </row>
    <row r="531" spans="1:2">
      <c r="A531" s="3">
        <v>41974</v>
      </c>
      <c r="B531" s="64">
        <v>1.8</v>
      </c>
    </row>
    <row r="532" spans="1:2">
      <c r="A532" s="3">
        <v>42005</v>
      </c>
      <c r="B532" s="64">
        <v>1.78</v>
      </c>
    </row>
    <row r="533" spans="1:2">
      <c r="A533" s="3">
        <v>42036</v>
      </c>
      <c r="B533" s="64">
        <v>1.7749999999999999</v>
      </c>
    </row>
    <row r="534" spans="1:2">
      <c r="A534" s="3">
        <v>42064</v>
      </c>
      <c r="B534" s="64">
        <v>1.75</v>
      </c>
    </row>
    <row r="535" spans="1:2">
      <c r="A535" s="3">
        <v>42095</v>
      </c>
      <c r="B535" s="64">
        <v>1.7</v>
      </c>
    </row>
    <row r="536" spans="1:2">
      <c r="A536" s="3">
        <v>42125</v>
      </c>
      <c r="B536" s="64">
        <v>1.7</v>
      </c>
    </row>
    <row r="537" spans="1:2">
      <c r="A537" s="3">
        <v>42156</v>
      </c>
      <c r="B537" s="64">
        <v>1.7</v>
      </c>
    </row>
    <row r="538" spans="1:2">
      <c r="A538" s="3">
        <v>42186</v>
      </c>
      <c r="B538" s="64">
        <v>1.7</v>
      </c>
    </row>
    <row r="539" spans="1:2">
      <c r="A539" s="3">
        <v>42217</v>
      </c>
      <c r="B539" s="64">
        <v>1.7</v>
      </c>
    </row>
    <row r="540" spans="1:2">
      <c r="A540" s="3">
        <v>42248</v>
      </c>
      <c r="B540" s="64">
        <v>1.7</v>
      </c>
    </row>
    <row r="541" spans="1:2">
      <c r="A541" s="3">
        <v>42278</v>
      </c>
      <c r="B541" s="64">
        <v>1.6</v>
      </c>
    </row>
    <row r="542" spans="1:2">
      <c r="A542" s="3">
        <v>42309</v>
      </c>
      <c r="B542" s="64">
        <v>1.625</v>
      </c>
    </row>
    <row r="543" spans="1:2">
      <c r="A543" s="3">
        <v>42339</v>
      </c>
      <c r="B543" s="64">
        <v>1.625</v>
      </c>
    </row>
    <row r="544" spans="1:2">
      <c r="A544" s="3">
        <v>42370</v>
      </c>
      <c r="B544" s="64">
        <v>1.6</v>
      </c>
    </row>
    <row r="545" spans="1:2">
      <c r="A545" s="3">
        <v>42401</v>
      </c>
      <c r="B545" s="64">
        <v>1.6</v>
      </c>
    </row>
    <row r="546" spans="1:2">
      <c r="A546" s="3">
        <v>42430</v>
      </c>
      <c r="B546" s="64">
        <v>1.6</v>
      </c>
    </row>
    <row r="547" spans="1:2">
      <c r="A547" s="3">
        <v>42461</v>
      </c>
      <c r="B547" s="64">
        <v>1.6</v>
      </c>
    </row>
    <row r="548" spans="1:2">
      <c r="A548" s="3">
        <v>42491</v>
      </c>
      <c r="B548" s="64">
        <v>1.6</v>
      </c>
    </row>
    <row r="549" spans="1:2">
      <c r="A549" s="3">
        <v>42522</v>
      </c>
      <c r="B549" s="64">
        <v>1.6</v>
      </c>
    </row>
    <row r="550" spans="1:2">
      <c r="A550" s="3">
        <v>42552</v>
      </c>
      <c r="B550" s="64">
        <v>1.56</v>
      </c>
    </row>
    <row r="551" spans="1:2">
      <c r="A551" s="3">
        <v>42583</v>
      </c>
      <c r="B551" s="64">
        <v>1.6</v>
      </c>
    </row>
    <row r="552" spans="1:2">
      <c r="A552" s="3">
        <v>42614</v>
      </c>
      <c r="B552" s="64">
        <v>1.5249999999999999</v>
      </c>
    </row>
    <row r="553" spans="1:2">
      <c r="A553" s="3">
        <v>42644</v>
      </c>
      <c r="B553" s="64">
        <v>1.5</v>
      </c>
    </row>
    <row r="554" spans="1:2">
      <c r="A554" s="3">
        <v>42675</v>
      </c>
      <c r="B554" s="64">
        <v>1.5</v>
      </c>
    </row>
    <row r="555" spans="1:2">
      <c r="A555" s="3">
        <v>42705</v>
      </c>
      <c r="B555" s="64">
        <v>1.5</v>
      </c>
    </row>
    <row r="556" spans="1:2">
      <c r="A556" s="3">
        <v>42736</v>
      </c>
      <c r="B556" s="64">
        <v>1.5</v>
      </c>
    </row>
    <row r="557" spans="1:2">
      <c r="A557" s="3">
        <v>42767</v>
      </c>
      <c r="B557" s="64">
        <v>1.5</v>
      </c>
    </row>
    <row r="558" spans="1:2">
      <c r="A558" s="3">
        <v>42795</v>
      </c>
      <c r="B558" s="64">
        <v>1.4750000000000001</v>
      </c>
    </row>
    <row r="559" spans="1:2">
      <c r="A559" s="3">
        <v>42826</v>
      </c>
      <c r="B559" s="64">
        <v>1.4</v>
      </c>
    </row>
    <row r="560" spans="1:2">
      <c r="A560" s="3">
        <v>42856</v>
      </c>
      <c r="B560" s="64">
        <v>1.4</v>
      </c>
    </row>
    <row r="561" spans="1:2">
      <c r="A561" s="3">
        <v>42887</v>
      </c>
      <c r="B561" s="64">
        <v>1.4</v>
      </c>
    </row>
    <row r="562" spans="1:2">
      <c r="A562" s="3">
        <v>42917</v>
      </c>
      <c r="B562" s="64">
        <v>1.4</v>
      </c>
    </row>
    <row r="563" spans="1:2">
      <c r="A563" s="3">
        <v>42948</v>
      </c>
      <c r="B563" s="64">
        <v>1.4</v>
      </c>
    </row>
    <row r="564" spans="1:2">
      <c r="A564" s="3">
        <v>42979</v>
      </c>
      <c r="B564" s="64">
        <v>1.34</v>
      </c>
    </row>
    <row r="565" spans="1:2">
      <c r="A565" s="3">
        <v>43009</v>
      </c>
      <c r="B565" s="64">
        <v>1.375</v>
      </c>
    </row>
    <row r="566" spans="1:2">
      <c r="A566" s="3">
        <v>43040</v>
      </c>
      <c r="B566" s="64">
        <v>1.4</v>
      </c>
    </row>
    <row r="567" spans="1:2">
      <c r="A567" s="3">
        <v>43070</v>
      </c>
      <c r="B567" s="64">
        <v>1.4</v>
      </c>
    </row>
    <row r="568" spans="1:2">
      <c r="A568" s="3">
        <v>43101</v>
      </c>
      <c r="B568" s="64">
        <v>1.4</v>
      </c>
    </row>
    <row r="569" spans="1:2">
      <c r="A569" s="3">
        <v>43132</v>
      </c>
      <c r="B569" s="64">
        <v>1.4</v>
      </c>
    </row>
    <row r="570" spans="1:2">
      <c r="A570" s="3">
        <v>43160</v>
      </c>
      <c r="B570" s="64">
        <v>1.4</v>
      </c>
    </row>
    <row r="571" spans="1:2">
      <c r="A571" s="3">
        <v>43191</v>
      </c>
      <c r="B571" s="64">
        <v>1.325</v>
      </c>
    </row>
    <row r="572" spans="1:2">
      <c r="A572" s="3">
        <v>43221</v>
      </c>
      <c r="B572" s="64">
        <v>1.2250000000000001</v>
      </c>
    </row>
    <row r="573" spans="1:2">
      <c r="A573" s="3">
        <v>43252</v>
      </c>
      <c r="B573" s="64">
        <v>1.2</v>
      </c>
    </row>
    <row r="574" spans="1:2">
      <c r="A574" s="3">
        <v>43282</v>
      </c>
      <c r="B574" s="64">
        <v>1.175</v>
      </c>
    </row>
    <row r="575" spans="1:2">
      <c r="A575" s="3">
        <v>43313</v>
      </c>
      <c r="B575" s="64">
        <v>1.1000000000000001</v>
      </c>
    </row>
    <row r="576" spans="1:2">
      <c r="A576" s="3">
        <v>43344</v>
      </c>
      <c r="B576" s="64">
        <v>1.1000000000000001</v>
      </c>
    </row>
    <row r="577" spans="1:2">
      <c r="A577" s="3">
        <v>43374</v>
      </c>
      <c r="B577" s="64">
        <v>1.1000000000000001</v>
      </c>
    </row>
    <row r="578" spans="1:2">
      <c r="A578" s="3">
        <v>43405</v>
      </c>
      <c r="B578" s="64">
        <v>1.2</v>
      </c>
    </row>
    <row r="579" spans="1:2">
      <c r="A579" s="3">
        <v>43435</v>
      </c>
      <c r="B579" s="64">
        <v>1.22</v>
      </c>
    </row>
    <row r="580" spans="1:2">
      <c r="A580" s="3">
        <v>43466</v>
      </c>
      <c r="B580" s="64">
        <v>1.2250000000000001</v>
      </c>
    </row>
    <row r="581" spans="1:2">
      <c r="A581" s="3">
        <v>43497</v>
      </c>
      <c r="B581" s="64">
        <v>1.2749999999999999</v>
      </c>
    </row>
    <row r="582" spans="1:2">
      <c r="A582" s="3">
        <v>43525</v>
      </c>
      <c r="B582" s="64">
        <v>1.26</v>
      </c>
    </row>
    <row r="583" spans="1:2">
      <c r="A583" s="3">
        <v>43556</v>
      </c>
      <c r="B583" s="64">
        <v>1.2</v>
      </c>
    </row>
    <row r="584" spans="1:2">
      <c r="A584" s="3">
        <v>43586</v>
      </c>
      <c r="B584" s="64">
        <v>1.1000000000000001</v>
      </c>
    </row>
    <row r="585" spans="1:2">
      <c r="A585" s="3">
        <v>43617</v>
      </c>
      <c r="B585" s="64">
        <v>1.1200000000000001</v>
      </c>
    </row>
    <row r="586" spans="1:2">
      <c r="A586" s="3">
        <v>43647</v>
      </c>
      <c r="B586" s="64">
        <v>1.1000000000000001</v>
      </c>
    </row>
    <row r="587" spans="1:2">
      <c r="A587" s="3">
        <v>43678</v>
      </c>
      <c r="B587" s="64">
        <v>1.1000000000000001</v>
      </c>
    </row>
    <row r="588" spans="1:2">
      <c r="A588" s="3">
        <v>43709</v>
      </c>
      <c r="B588" s="64">
        <v>1.1000000000000001</v>
      </c>
    </row>
    <row r="589" spans="1:2">
      <c r="A589" s="3">
        <v>43739</v>
      </c>
      <c r="B589" s="64">
        <v>1.1000000000000001</v>
      </c>
    </row>
    <row r="590" spans="1:2">
      <c r="A590" s="3">
        <v>43770</v>
      </c>
      <c r="B590" s="64">
        <v>1.18</v>
      </c>
    </row>
    <row r="591" spans="1:2">
      <c r="A591" s="3">
        <v>43800</v>
      </c>
      <c r="B591" s="64">
        <v>1.2250000000000001</v>
      </c>
    </row>
    <row r="592" spans="1:2">
      <c r="A592" s="3">
        <v>43831</v>
      </c>
      <c r="B592" s="64">
        <v>1.2250000000000001</v>
      </c>
    </row>
    <row r="593" spans="1:2">
      <c r="A593" s="3">
        <v>43862</v>
      </c>
      <c r="B593" s="64">
        <v>1.2</v>
      </c>
    </row>
    <row r="594" spans="1:2">
      <c r="A594" s="3">
        <v>43891</v>
      </c>
      <c r="B594" s="64">
        <v>2.5499999999999998</v>
      </c>
    </row>
    <row r="595" spans="1:2">
      <c r="A595" s="3">
        <v>43922</v>
      </c>
      <c r="B595" s="64">
        <v>11.675000000000001</v>
      </c>
    </row>
    <row r="596" spans="1:2">
      <c r="A596" s="3">
        <v>43952</v>
      </c>
      <c r="B596" s="64">
        <v>13.96</v>
      </c>
    </row>
    <row r="597" spans="1:2">
      <c r="A597" s="3">
        <v>43983</v>
      </c>
      <c r="B597" s="64">
        <v>12.15</v>
      </c>
    </row>
    <row r="598" spans="1:2">
      <c r="A598" s="3">
        <v>44013</v>
      </c>
      <c r="B598" s="64">
        <v>11.324999999999999</v>
      </c>
    </row>
    <row r="599" spans="1:2">
      <c r="A599" s="3">
        <v>44044</v>
      </c>
      <c r="B599" s="64">
        <v>9.56</v>
      </c>
    </row>
    <row r="600" spans="1:2">
      <c r="A600" s="3">
        <v>44075</v>
      </c>
      <c r="B600" s="64">
        <v>8.1</v>
      </c>
    </row>
    <row r="601" spans="1:2">
      <c r="A601" s="3">
        <v>44105</v>
      </c>
      <c r="B601" s="64">
        <v>5.36</v>
      </c>
    </row>
    <row r="602" spans="1:2">
      <c r="A602" s="3">
        <v>44136</v>
      </c>
      <c r="B602" s="64">
        <v>4.05</v>
      </c>
    </row>
    <row r="603" spans="1:2">
      <c r="A603" s="3">
        <v>44166</v>
      </c>
      <c r="B603" s="64">
        <v>3.65</v>
      </c>
    </row>
    <row r="604" spans="1:2">
      <c r="A604" s="3">
        <v>44197</v>
      </c>
      <c r="B604" s="64">
        <v>3.5</v>
      </c>
    </row>
    <row r="605" spans="1:2">
      <c r="A605" s="3">
        <v>44228</v>
      </c>
      <c r="B605" s="64">
        <v>3.125</v>
      </c>
    </row>
    <row r="606" spans="1:2">
      <c r="A606" s="3">
        <v>44256</v>
      </c>
      <c r="B606" s="64">
        <v>2.7749999999999999</v>
      </c>
    </row>
    <row r="607" spans="1:2">
      <c r="A607" s="3">
        <v>44287</v>
      </c>
      <c r="B607" s="64">
        <v>2.7250000000000001</v>
      </c>
    </row>
    <row r="608" spans="1:2">
      <c r="A608" s="3">
        <v>44317</v>
      </c>
      <c r="B608" s="64">
        <v>2.62</v>
      </c>
    </row>
    <row r="609" spans="1:2">
      <c r="A609" s="3">
        <v>44348</v>
      </c>
      <c r="B609" s="64">
        <v>2.35</v>
      </c>
    </row>
    <row r="610" spans="1:2">
      <c r="A610" s="3">
        <v>44378</v>
      </c>
      <c r="B610" s="64">
        <v>2.1800000000000002</v>
      </c>
    </row>
    <row r="611" spans="1:2">
      <c r="A611" s="3">
        <v>44409</v>
      </c>
      <c r="B611" s="64">
        <v>2</v>
      </c>
    </row>
    <row r="612" spans="1:2">
      <c r="A612" s="3">
        <v>44440</v>
      </c>
      <c r="B612" s="64">
        <v>1.9750000000000001</v>
      </c>
    </row>
    <row r="613" spans="1:2">
      <c r="A613" s="3">
        <v>44470</v>
      </c>
      <c r="B613" s="64">
        <v>1.74</v>
      </c>
    </row>
    <row r="614" spans="1:2">
      <c r="A614" s="3">
        <v>44501</v>
      </c>
      <c r="B614" s="64">
        <v>1.425</v>
      </c>
    </row>
    <row r="615" spans="1:2">
      <c r="A615" s="3">
        <v>44531</v>
      </c>
      <c r="B615" s="64">
        <v>1.2749999999999999</v>
      </c>
    </row>
    <row r="616" spans="1:2">
      <c r="A616" s="3">
        <v>44562</v>
      </c>
      <c r="B616" s="64">
        <v>1.22</v>
      </c>
    </row>
    <row r="617" spans="1:2">
      <c r="A617" s="3">
        <v>44593</v>
      </c>
      <c r="B617" s="64">
        <v>1.2</v>
      </c>
    </row>
    <row r="618" spans="1:2">
      <c r="A618" s="3">
        <v>44621</v>
      </c>
      <c r="B618" s="64">
        <v>1.1000000000000001</v>
      </c>
    </row>
    <row r="619" spans="1:2">
      <c r="A619" s="3">
        <v>44652</v>
      </c>
      <c r="B619" s="64">
        <v>1.02</v>
      </c>
    </row>
    <row r="620" spans="1:2">
      <c r="A620" s="3">
        <v>44682</v>
      </c>
      <c r="B620" s="64">
        <v>1</v>
      </c>
    </row>
    <row r="621" spans="1:2">
      <c r="A621" s="3">
        <v>44713</v>
      </c>
      <c r="B621" s="64">
        <v>1</v>
      </c>
    </row>
    <row r="622" spans="1:2">
      <c r="A622" s="3">
        <v>44743</v>
      </c>
      <c r="B622" s="64">
        <v>1</v>
      </c>
    </row>
    <row r="623" spans="1:2">
      <c r="A623" s="3">
        <v>44774</v>
      </c>
      <c r="B623" s="64">
        <v>1</v>
      </c>
    </row>
    <row r="624" spans="1:2">
      <c r="A624" s="3">
        <v>44805</v>
      </c>
      <c r="B624" s="64">
        <v>1</v>
      </c>
    </row>
    <row r="625" spans="1:2">
      <c r="A625" s="3">
        <v>44835</v>
      </c>
      <c r="B625" s="64">
        <v>1</v>
      </c>
    </row>
    <row r="626" spans="1:2">
      <c r="A626" s="3">
        <v>44866</v>
      </c>
      <c r="B626" s="64">
        <v>1.0249999999999999</v>
      </c>
    </row>
    <row r="627" spans="1:2">
      <c r="A627" s="3">
        <v>44896</v>
      </c>
      <c r="B627" s="64">
        <v>1.1000000000000001</v>
      </c>
    </row>
    <row r="628" spans="1:2">
      <c r="A628" s="3">
        <v>44927</v>
      </c>
      <c r="B628" s="64">
        <v>1.1000000000000001</v>
      </c>
    </row>
    <row r="629" spans="1:2">
      <c r="A629" s="3">
        <v>44958</v>
      </c>
      <c r="B629" s="64">
        <v>1.1000000000000001</v>
      </c>
    </row>
    <row r="630" spans="1:2">
      <c r="A630" s="3">
        <v>44986</v>
      </c>
      <c r="B630" s="64">
        <v>1.175</v>
      </c>
    </row>
    <row r="631" spans="1:2">
      <c r="A631" s="3">
        <v>45017</v>
      </c>
      <c r="B631" s="64">
        <v>1.2</v>
      </c>
    </row>
    <row r="632" spans="1:2">
      <c r="A632" s="3">
        <v>45047</v>
      </c>
      <c r="B632" s="64">
        <v>1.2</v>
      </c>
    </row>
    <row r="633" spans="1:2">
      <c r="A633" s="3">
        <v>45078</v>
      </c>
      <c r="B633" s="64">
        <v>1.2</v>
      </c>
    </row>
    <row r="634" spans="1:2">
      <c r="A634" s="3">
        <v>45108</v>
      </c>
      <c r="B634" s="64">
        <v>1.2</v>
      </c>
    </row>
    <row r="635" spans="1:2">
      <c r="A635" s="3">
        <v>45139</v>
      </c>
      <c r="B635" s="64">
        <v>1.2</v>
      </c>
    </row>
    <row r="636" spans="1:2">
      <c r="A636" s="3">
        <v>45170</v>
      </c>
      <c r="B636" s="64">
        <v>1.2</v>
      </c>
    </row>
    <row r="637" spans="1:2">
      <c r="A637" s="3">
        <v>45200</v>
      </c>
      <c r="B637" s="64">
        <v>1.2</v>
      </c>
    </row>
    <row r="638" spans="1:2">
      <c r="A638" s="3">
        <v>45231</v>
      </c>
      <c r="B638" s="64">
        <v>1.2</v>
      </c>
    </row>
    <row r="639" spans="1:2">
      <c r="A639" s="3">
        <v>45261</v>
      </c>
      <c r="B639" s="64">
        <v>1.2</v>
      </c>
    </row>
    <row r="640" spans="1:2">
      <c r="A640" s="3">
        <v>45292</v>
      </c>
      <c r="B640" s="64">
        <v>1.2</v>
      </c>
    </row>
    <row r="641" spans="1:2">
      <c r="A641" s="3">
        <v>45323</v>
      </c>
      <c r="B641" s="64">
        <v>1.2</v>
      </c>
    </row>
    <row r="642" spans="1:2">
      <c r="A642" s="3">
        <v>45352</v>
      </c>
      <c r="B642" s="64">
        <v>1.2</v>
      </c>
    </row>
    <row r="643" spans="1:2">
      <c r="A643" s="3">
        <v>45383</v>
      </c>
      <c r="B643" s="64">
        <v>1.2</v>
      </c>
    </row>
    <row r="644" spans="1:2">
      <c r="A644" s="3">
        <v>45413</v>
      </c>
      <c r="B644" s="64">
        <v>1.2</v>
      </c>
    </row>
    <row r="645" spans="1:2">
      <c r="A645" s="3">
        <v>45444</v>
      </c>
      <c r="B645" s="64">
        <v>1.2</v>
      </c>
    </row>
  </sheetData>
  <hyperlinks>
    <hyperlink ref="B1" r:id="rId1" xr:uid="{19B6A8DB-841A-4F39-BE50-15B17C8A091B}"/>
    <hyperlink ref="B3" location="Summary!A41" display="IURSA" xr:uid="{619E1DDF-C6E5-4055-9427-240C055D2B69}"/>
  </hyperlinks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FC0-6902-44B7-A5D2-45A26266F88D}">
  <sheetPr>
    <tabColor rgb="FF00B050"/>
  </sheetPr>
  <dimension ref="A1:B285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158</v>
      </c>
    </row>
    <row r="3" spans="1:2" ht="14.5">
      <c r="A3" s="5" t="s">
        <v>1</v>
      </c>
      <c r="B3" s="77" t="s">
        <v>113</v>
      </c>
    </row>
    <row r="4" spans="1:2">
      <c r="A4" s="3">
        <v>36861</v>
      </c>
      <c r="B4" s="71">
        <v>5088</v>
      </c>
    </row>
    <row r="5" spans="1:2">
      <c r="A5" s="3">
        <v>36892</v>
      </c>
      <c r="B5" s="71">
        <v>5234</v>
      </c>
    </row>
    <row r="6" spans="1:2">
      <c r="A6" s="3">
        <v>36923</v>
      </c>
      <c r="B6" s="71">
        <v>5097</v>
      </c>
    </row>
    <row r="7" spans="1:2">
      <c r="A7" s="3">
        <v>36951</v>
      </c>
      <c r="B7" s="71">
        <v>4762</v>
      </c>
    </row>
    <row r="8" spans="1:2">
      <c r="A8" s="3">
        <v>36982</v>
      </c>
      <c r="B8" s="71">
        <v>4615</v>
      </c>
    </row>
    <row r="9" spans="1:2">
      <c r="A9" s="3">
        <v>37012</v>
      </c>
      <c r="B9" s="71">
        <v>4425</v>
      </c>
    </row>
    <row r="10" spans="1:2">
      <c r="A10" s="3">
        <v>37043</v>
      </c>
      <c r="B10" s="71">
        <v>4361</v>
      </c>
    </row>
    <row r="11" spans="1:2">
      <c r="A11" s="3">
        <v>37073</v>
      </c>
      <c r="B11" s="71">
        <v>4447</v>
      </c>
    </row>
    <row r="12" spans="1:2">
      <c r="A12" s="3">
        <v>37104</v>
      </c>
      <c r="B12" s="71">
        <v>4024</v>
      </c>
    </row>
    <row r="13" spans="1:2">
      <c r="A13" s="3">
        <v>37135</v>
      </c>
      <c r="B13" s="71">
        <v>4071</v>
      </c>
    </row>
    <row r="14" spans="1:2">
      <c r="A14" s="3">
        <v>37165</v>
      </c>
      <c r="B14" s="71">
        <v>3707</v>
      </c>
    </row>
    <row r="15" spans="1:2">
      <c r="A15" s="3">
        <v>37196</v>
      </c>
      <c r="B15" s="71">
        <v>3775</v>
      </c>
    </row>
    <row r="16" spans="1:2">
      <c r="A16" s="3">
        <v>37226</v>
      </c>
      <c r="B16" s="71">
        <v>3677</v>
      </c>
    </row>
    <row r="17" spans="1:2">
      <c r="A17" s="3">
        <v>37257</v>
      </c>
      <c r="B17" s="71">
        <v>3699</v>
      </c>
    </row>
    <row r="18" spans="1:2">
      <c r="A18" s="3">
        <v>37288</v>
      </c>
      <c r="B18" s="71">
        <v>3436</v>
      </c>
    </row>
    <row r="19" spans="1:2">
      <c r="A19" s="3">
        <v>37316</v>
      </c>
      <c r="B19" s="71">
        <v>3612</v>
      </c>
    </row>
    <row r="20" spans="1:2">
      <c r="A20" s="3">
        <v>37347</v>
      </c>
      <c r="B20" s="71">
        <v>3471</v>
      </c>
    </row>
    <row r="21" spans="1:2">
      <c r="A21" s="3">
        <v>37377</v>
      </c>
      <c r="B21" s="71">
        <v>3457</v>
      </c>
    </row>
    <row r="22" spans="1:2">
      <c r="A22" s="3">
        <v>37408</v>
      </c>
      <c r="B22" s="71">
        <v>3412</v>
      </c>
    </row>
    <row r="23" spans="1:2">
      <c r="A23" s="3">
        <v>37438</v>
      </c>
      <c r="B23" s="71">
        <v>3367</v>
      </c>
    </row>
    <row r="24" spans="1:2">
      <c r="A24" s="3">
        <v>37469</v>
      </c>
      <c r="B24" s="71">
        <v>3517</v>
      </c>
    </row>
    <row r="25" spans="1:2">
      <c r="A25" s="3">
        <v>37500</v>
      </c>
      <c r="B25" s="71">
        <v>3301</v>
      </c>
    </row>
    <row r="26" spans="1:2">
      <c r="A26" s="3">
        <v>37530</v>
      </c>
      <c r="B26" s="71">
        <v>3479</v>
      </c>
    </row>
    <row r="27" spans="1:2">
      <c r="A27" s="3">
        <v>37561</v>
      </c>
      <c r="B27" s="71">
        <v>3514</v>
      </c>
    </row>
    <row r="28" spans="1:2">
      <c r="A28" s="3">
        <v>37591</v>
      </c>
      <c r="B28" s="71">
        <v>3169</v>
      </c>
    </row>
    <row r="29" spans="1:2">
      <c r="A29" s="3">
        <v>37622</v>
      </c>
      <c r="B29" s="71">
        <v>3441</v>
      </c>
    </row>
    <row r="30" spans="1:2">
      <c r="A30" s="3">
        <v>37653</v>
      </c>
      <c r="B30" s="71">
        <v>3229</v>
      </c>
    </row>
    <row r="31" spans="1:2">
      <c r="A31" s="3">
        <v>37681</v>
      </c>
      <c r="B31" s="71">
        <v>3099</v>
      </c>
    </row>
    <row r="32" spans="1:2">
      <c r="A32" s="3">
        <v>37712</v>
      </c>
      <c r="B32" s="71">
        <v>3108</v>
      </c>
    </row>
    <row r="33" spans="1:2">
      <c r="A33" s="3">
        <v>37742</v>
      </c>
      <c r="B33" s="71">
        <v>3289</v>
      </c>
    </row>
    <row r="34" spans="1:2">
      <c r="A34" s="3">
        <v>37773</v>
      </c>
      <c r="B34" s="71">
        <v>3390</v>
      </c>
    </row>
    <row r="35" spans="1:2">
      <c r="A35" s="3">
        <v>37803</v>
      </c>
      <c r="B35" s="71">
        <v>2981</v>
      </c>
    </row>
    <row r="36" spans="1:2">
      <c r="A36" s="3">
        <v>37834</v>
      </c>
      <c r="B36" s="71">
        <v>3190</v>
      </c>
    </row>
    <row r="37" spans="1:2">
      <c r="A37" s="3">
        <v>37865</v>
      </c>
      <c r="B37" s="71">
        <v>3091</v>
      </c>
    </row>
    <row r="38" spans="1:2">
      <c r="A38" s="3">
        <v>37895</v>
      </c>
      <c r="B38" s="71">
        <v>3305</v>
      </c>
    </row>
    <row r="39" spans="1:2">
      <c r="A39" s="3">
        <v>37926</v>
      </c>
      <c r="B39" s="71">
        <v>3324</v>
      </c>
    </row>
    <row r="40" spans="1:2">
      <c r="A40" s="3">
        <v>37956</v>
      </c>
      <c r="B40" s="71">
        <v>3414</v>
      </c>
    </row>
    <row r="41" spans="1:2">
      <c r="A41" s="3">
        <v>37987</v>
      </c>
      <c r="B41" s="71">
        <v>3424</v>
      </c>
    </row>
    <row r="42" spans="1:2">
      <c r="A42" s="3">
        <v>38018</v>
      </c>
      <c r="B42" s="71">
        <v>3532</v>
      </c>
    </row>
    <row r="43" spans="1:2">
      <c r="A43" s="3">
        <v>38047</v>
      </c>
      <c r="B43" s="71">
        <v>3525</v>
      </c>
    </row>
    <row r="44" spans="1:2">
      <c r="A44" s="3">
        <v>38078</v>
      </c>
      <c r="B44" s="71">
        <v>3511</v>
      </c>
    </row>
    <row r="45" spans="1:2">
      <c r="A45" s="3">
        <v>38108</v>
      </c>
      <c r="B45" s="71">
        <v>3710</v>
      </c>
    </row>
    <row r="46" spans="1:2">
      <c r="A46" s="3">
        <v>38139</v>
      </c>
      <c r="B46" s="71">
        <v>3337</v>
      </c>
    </row>
    <row r="47" spans="1:2">
      <c r="A47" s="3">
        <v>38169</v>
      </c>
      <c r="B47" s="71">
        <v>3814</v>
      </c>
    </row>
    <row r="48" spans="1:2">
      <c r="A48" s="3">
        <v>38200</v>
      </c>
      <c r="B48" s="71">
        <v>3541</v>
      </c>
    </row>
    <row r="49" spans="1:2">
      <c r="A49" s="3">
        <v>38231</v>
      </c>
      <c r="B49" s="71">
        <v>3821</v>
      </c>
    </row>
    <row r="50" spans="1:2">
      <c r="A50" s="3">
        <v>38261</v>
      </c>
      <c r="B50" s="71">
        <v>3943</v>
      </c>
    </row>
    <row r="51" spans="1:2">
      <c r="A51" s="3">
        <v>38292</v>
      </c>
      <c r="B51" s="71">
        <v>3472</v>
      </c>
    </row>
    <row r="52" spans="1:2">
      <c r="A52" s="3">
        <v>38322</v>
      </c>
      <c r="B52" s="71">
        <v>4074</v>
      </c>
    </row>
    <row r="53" spans="1:2">
      <c r="A53" s="3">
        <v>38353</v>
      </c>
      <c r="B53" s="71">
        <v>3804</v>
      </c>
    </row>
    <row r="54" spans="1:2">
      <c r="A54" s="3">
        <v>38384</v>
      </c>
      <c r="B54" s="71">
        <v>3965</v>
      </c>
    </row>
    <row r="55" spans="1:2">
      <c r="A55" s="3">
        <v>38412</v>
      </c>
      <c r="B55" s="71">
        <v>4044</v>
      </c>
    </row>
    <row r="56" spans="1:2">
      <c r="A56" s="3">
        <v>38443</v>
      </c>
      <c r="B56" s="71">
        <v>4159</v>
      </c>
    </row>
    <row r="57" spans="1:2">
      <c r="A57" s="3">
        <v>38473</v>
      </c>
      <c r="B57" s="71">
        <v>3797</v>
      </c>
    </row>
    <row r="58" spans="1:2">
      <c r="A58" s="3">
        <v>38504</v>
      </c>
      <c r="B58" s="71">
        <v>4062</v>
      </c>
    </row>
    <row r="59" spans="1:2">
      <c r="A59" s="3">
        <v>38534</v>
      </c>
      <c r="B59" s="71">
        <v>4256</v>
      </c>
    </row>
    <row r="60" spans="1:2">
      <c r="A60" s="3">
        <v>38565</v>
      </c>
      <c r="B60" s="71">
        <v>4142</v>
      </c>
    </row>
    <row r="61" spans="1:2">
      <c r="A61" s="3">
        <v>38596</v>
      </c>
      <c r="B61" s="71">
        <v>4352</v>
      </c>
    </row>
    <row r="62" spans="1:2">
      <c r="A62" s="3">
        <v>38626</v>
      </c>
      <c r="B62" s="71">
        <v>4184</v>
      </c>
    </row>
    <row r="63" spans="1:2">
      <c r="A63" s="3">
        <v>38657</v>
      </c>
      <c r="B63" s="71">
        <v>4248</v>
      </c>
    </row>
    <row r="64" spans="1:2">
      <c r="A64" s="3">
        <v>38687</v>
      </c>
      <c r="B64" s="71">
        <v>4282</v>
      </c>
    </row>
    <row r="65" spans="1:2">
      <c r="A65" s="3">
        <v>38718</v>
      </c>
      <c r="B65" s="71">
        <v>4397</v>
      </c>
    </row>
    <row r="66" spans="1:2">
      <c r="A66" s="3">
        <v>38749</v>
      </c>
      <c r="B66" s="71">
        <v>4325</v>
      </c>
    </row>
    <row r="67" spans="1:2">
      <c r="A67" s="3">
        <v>38777</v>
      </c>
      <c r="B67" s="71">
        <v>4732</v>
      </c>
    </row>
    <row r="68" spans="1:2">
      <c r="A68" s="3">
        <v>38808</v>
      </c>
      <c r="B68" s="71">
        <v>4790</v>
      </c>
    </row>
    <row r="69" spans="1:2">
      <c r="A69" s="3">
        <v>38838</v>
      </c>
      <c r="B69" s="71">
        <v>4463</v>
      </c>
    </row>
    <row r="70" spans="1:2">
      <c r="A70" s="3">
        <v>38869</v>
      </c>
      <c r="B70" s="71">
        <v>4614</v>
      </c>
    </row>
    <row r="71" spans="1:2">
      <c r="A71" s="3">
        <v>38899</v>
      </c>
      <c r="B71" s="71">
        <v>4394</v>
      </c>
    </row>
    <row r="72" spans="1:2">
      <c r="A72" s="3">
        <v>38930</v>
      </c>
      <c r="B72" s="71">
        <v>4710</v>
      </c>
    </row>
    <row r="73" spans="1:2">
      <c r="A73" s="3">
        <v>38961</v>
      </c>
      <c r="B73" s="71">
        <v>4737</v>
      </c>
    </row>
    <row r="74" spans="1:2">
      <c r="A74" s="3">
        <v>38991</v>
      </c>
      <c r="B74" s="71">
        <v>4591</v>
      </c>
    </row>
    <row r="75" spans="1:2">
      <c r="A75" s="3">
        <v>39022</v>
      </c>
      <c r="B75" s="71">
        <v>4645</v>
      </c>
    </row>
    <row r="76" spans="1:2">
      <c r="A76" s="3">
        <v>39052</v>
      </c>
      <c r="B76" s="71">
        <v>4620</v>
      </c>
    </row>
    <row r="77" spans="1:2">
      <c r="A77" s="3">
        <v>39083</v>
      </c>
      <c r="B77" s="71">
        <v>4763</v>
      </c>
    </row>
    <row r="78" spans="1:2">
      <c r="A78" s="3">
        <v>39114</v>
      </c>
      <c r="B78" s="71">
        <v>4699</v>
      </c>
    </row>
    <row r="79" spans="1:2">
      <c r="A79" s="3">
        <v>39142</v>
      </c>
      <c r="B79" s="71">
        <v>4962</v>
      </c>
    </row>
    <row r="80" spans="1:2">
      <c r="A80" s="3">
        <v>39173</v>
      </c>
      <c r="B80" s="71">
        <v>4689</v>
      </c>
    </row>
    <row r="81" spans="1:2">
      <c r="A81" s="3">
        <v>39203</v>
      </c>
      <c r="B81" s="71">
        <v>4657</v>
      </c>
    </row>
    <row r="82" spans="1:2">
      <c r="A82" s="3">
        <v>39234</v>
      </c>
      <c r="B82" s="71">
        <v>4859</v>
      </c>
    </row>
    <row r="83" spans="1:2">
      <c r="A83" s="3">
        <v>39264</v>
      </c>
      <c r="B83" s="71">
        <v>4598</v>
      </c>
    </row>
    <row r="84" spans="1:2">
      <c r="A84" s="3">
        <v>39295</v>
      </c>
      <c r="B84" s="71">
        <v>4546</v>
      </c>
    </row>
    <row r="85" spans="1:2">
      <c r="A85" s="3">
        <v>39326</v>
      </c>
      <c r="B85" s="71">
        <v>4652</v>
      </c>
    </row>
    <row r="86" spans="1:2">
      <c r="A86" s="3">
        <v>39356</v>
      </c>
      <c r="B86" s="71">
        <v>4636</v>
      </c>
    </row>
    <row r="87" spans="1:2">
      <c r="A87" s="3">
        <v>39387</v>
      </c>
      <c r="B87" s="71">
        <v>4646</v>
      </c>
    </row>
    <row r="88" spans="1:2">
      <c r="A88" s="3">
        <v>39417</v>
      </c>
      <c r="B88" s="71">
        <v>4545</v>
      </c>
    </row>
    <row r="89" spans="1:2">
      <c r="A89" s="3">
        <v>39448</v>
      </c>
      <c r="B89" s="71">
        <v>4624</v>
      </c>
    </row>
    <row r="90" spans="1:2">
      <c r="A90" s="3">
        <v>39479</v>
      </c>
      <c r="B90" s="71">
        <v>4279</v>
      </c>
    </row>
    <row r="91" spans="1:2">
      <c r="A91" s="3">
        <v>39508</v>
      </c>
      <c r="B91" s="71">
        <v>4225</v>
      </c>
    </row>
    <row r="92" spans="1:2">
      <c r="A92" s="3">
        <v>39539</v>
      </c>
      <c r="B92" s="71">
        <v>4035</v>
      </c>
    </row>
    <row r="93" spans="1:2">
      <c r="A93" s="3">
        <v>39569</v>
      </c>
      <c r="B93" s="71">
        <v>4194</v>
      </c>
    </row>
    <row r="94" spans="1:2">
      <c r="A94" s="3">
        <v>39600</v>
      </c>
      <c r="B94" s="71">
        <v>3830</v>
      </c>
    </row>
    <row r="95" spans="1:2">
      <c r="A95" s="3">
        <v>39630</v>
      </c>
      <c r="B95" s="71">
        <v>3749</v>
      </c>
    </row>
    <row r="96" spans="1:2">
      <c r="A96" s="3">
        <v>39661</v>
      </c>
      <c r="B96" s="71">
        <v>3674</v>
      </c>
    </row>
    <row r="97" spans="1:2">
      <c r="A97" s="3">
        <v>39692</v>
      </c>
      <c r="B97" s="71">
        <v>3222</v>
      </c>
    </row>
    <row r="98" spans="1:2">
      <c r="A98" s="3">
        <v>39722</v>
      </c>
      <c r="B98" s="71">
        <v>3377</v>
      </c>
    </row>
    <row r="99" spans="1:2">
      <c r="A99" s="3">
        <v>39753</v>
      </c>
      <c r="B99" s="71">
        <v>3231</v>
      </c>
    </row>
    <row r="100" spans="1:2">
      <c r="A100" s="3">
        <v>39783</v>
      </c>
      <c r="B100" s="71">
        <v>3146</v>
      </c>
    </row>
    <row r="101" spans="1:2">
      <c r="A101" s="3">
        <v>39814</v>
      </c>
      <c r="B101" s="71">
        <v>2738</v>
      </c>
    </row>
    <row r="102" spans="1:2">
      <c r="A102" s="3">
        <v>39845</v>
      </c>
      <c r="B102" s="71">
        <v>2864</v>
      </c>
    </row>
    <row r="103" spans="1:2">
      <c r="A103" s="3">
        <v>39873</v>
      </c>
      <c r="B103" s="71">
        <v>2534</v>
      </c>
    </row>
    <row r="104" spans="1:2">
      <c r="A104" s="3">
        <v>39904</v>
      </c>
      <c r="B104" s="71">
        <v>2295</v>
      </c>
    </row>
    <row r="105" spans="1:2">
      <c r="A105" s="3">
        <v>39934</v>
      </c>
      <c r="B105" s="71">
        <v>2549</v>
      </c>
    </row>
    <row r="106" spans="1:2">
      <c r="A106" s="3">
        <v>39965</v>
      </c>
      <c r="B106" s="71">
        <v>2503</v>
      </c>
    </row>
    <row r="107" spans="1:2">
      <c r="A107" s="3">
        <v>39995</v>
      </c>
      <c r="B107" s="71">
        <v>2232</v>
      </c>
    </row>
    <row r="108" spans="1:2">
      <c r="A108" s="3">
        <v>40026</v>
      </c>
      <c r="B108" s="71">
        <v>2338</v>
      </c>
    </row>
    <row r="109" spans="1:2">
      <c r="A109" s="3">
        <v>40057</v>
      </c>
      <c r="B109" s="71">
        <v>2487</v>
      </c>
    </row>
    <row r="110" spans="1:2">
      <c r="A110" s="3">
        <v>40087</v>
      </c>
      <c r="B110" s="71">
        <v>2406</v>
      </c>
    </row>
    <row r="111" spans="1:2">
      <c r="A111" s="3">
        <v>40118</v>
      </c>
      <c r="B111" s="71">
        <v>2503</v>
      </c>
    </row>
    <row r="112" spans="1:2">
      <c r="A112" s="3">
        <v>40148</v>
      </c>
      <c r="B112" s="71">
        <v>2568</v>
      </c>
    </row>
    <row r="113" spans="1:2">
      <c r="A113" s="3">
        <v>40179</v>
      </c>
      <c r="B113" s="71">
        <v>2837</v>
      </c>
    </row>
    <row r="114" spans="1:2">
      <c r="A114" s="3">
        <v>40210</v>
      </c>
      <c r="B114" s="71">
        <v>2666</v>
      </c>
    </row>
    <row r="115" spans="1:2">
      <c r="A115" s="3">
        <v>40238</v>
      </c>
      <c r="B115" s="71">
        <v>2679</v>
      </c>
    </row>
    <row r="116" spans="1:2">
      <c r="A116" s="3">
        <v>40269</v>
      </c>
      <c r="B116" s="71">
        <v>3153</v>
      </c>
    </row>
    <row r="117" spans="1:2">
      <c r="A117" s="3">
        <v>40299</v>
      </c>
      <c r="B117" s="71">
        <v>2988</v>
      </c>
    </row>
    <row r="118" spans="1:2">
      <c r="A118" s="3">
        <v>40330</v>
      </c>
      <c r="B118" s="71">
        <v>2801</v>
      </c>
    </row>
    <row r="119" spans="1:2">
      <c r="A119" s="3">
        <v>40360</v>
      </c>
      <c r="B119" s="71">
        <v>3082</v>
      </c>
    </row>
    <row r="120" spans="1:2">
      <c r="A120" s="3">
        <v>40391</v>
      </c>
      <c r="B120" s="71">
        <v>2999</v>
      </c>
    </row>
    <row r="121" spans="1:2">
      <c r="A121" s="3">
        <v>40422</v>
      </c>
      <c r="B121" s="71">
        <v>2918</v>
      </c>
    </row>
    <row r="122" spans="1:2">
      <c r="A122" s="3">
        <v>40452</v>
      </c>
      <c r="B122" s="71">
        <v>3235</v>
      </c>
    </row>
    <row r="123" spans="1:2">
      <c r="A123" s="3">
        <v>40483</v>
      </c>
      <c r="B123" s="71">
        <v>3211</v>
      </c>
    </row>
    <row r="124" spans="1:2">
      <c r="A124" s="3">
        <v>40513</v>
      </c>
      <c r="B124" s="71">
        <v>3058</v>
      </c>
    </row>
    <row r="125" spans="1:2">
      <c r="A125" s="3">
        <v>40544</v>
      </c>
      <c r="B125" s="71">
        <v>3104</v>
      </c>
    </row>
    <row r="126" spans="1:2">
      <c r="A126" s="3">
        <v>40575</v>
      </c>
      <c r="B126" s="71">
        <v>3226</v>
      </c>
    </row>
    <row r="127" spans="1:2">
      <c r="A127" s="3">
        <v>40603</v>
      </c>
      <c r="B127" s="71">
        <v>3261</v>
      </c>
    </row>
    <row r="128" spans="1:2">
      <c r="A128" s="3">
        <v>40634</v>
      </c>
      <c r="B128" s="71">
        <v>3259</v>
      </c>
    </row>
    <row r="129" spans="1:2">
      <c r="A129" s="3">
        <v>40664</v>
      </c>
      <c r="B129" s="71">
        <v>3179</v>
      </c>
    </row>
    <row r="130" spans="1:2">
      <c r="A130" s="3">
        <v>40695</v>
      </c>
      <c r="B130" s="71">
        <v>3455</v>
      </c>
    </row>
    <row r="131" spans="1:2">
      <c r="A131" s="3">
        <v>40725</v>
      </c>
      <c r="B131" s="71">
        <v>3623</v>
      </c>
    </row>
    <row r="132" spans="1:2">
      <c r="A132" s="3">
        <v>40756</v>
      </c>
      <c r="B132" s="71">
        <v>3329</v>
      </c>
    </row>
    <row r="133" spans="1:2">
      <c r="A133" s="3">
        <v>40787</v>
      </c>
      <c r="B133" s="71">
        <v>3774</v>
      </c>
    </row>
    <row r="134" spans="1:2">
      <c r="A134" s="3">
        <v>40817</v>
      </c>
      <c r="B134" s="71">
        <v>3619</v>
      </c>
    </row>
    <row r="135" spans="1:2">
      <c r="A135" s="3">
        <v>40848</v>
      </c>
      <c r="B135" s="71">
        <v>3565</v>
      </c>
    </row>
    <row r="136" spans="1:2">
      <c r="A136" s="3">
        <v>40878</v>
      </c>
      <c r="B136" s="71">
        <v>3768</v>
      </c>
    </row>
    <row r="137" spans="1:2">
      <c r="A137" s="3">
        <v>40909</v>
      </c>
      <c r="B137" s="71">
        <v>3909</v>
      </c>
    </row>
    <row r="138" spans="1:2">
      <c r="A138" s="3">
        <v>40940</v>
      </c>
      <c r="B138" s="71">
        <v>3616</v>
      </c>
    </row>
    <row r="139" spans="1:2">
      <c r="A139" s="3">
        <v>40969</v>
      </c>
      <c r="B139" s="71">
        <v>3979</v>
      </c>
    </row>
    <row r="140" spans="1:2">
      <c r="A140" s="3">
        <v>41000</v>
      </c>
      <c r="B140" s="71">
        <v>3793</v>
      </c>
    </row>
    <row r="141" spans="1:2">
      <c r="A141" s="3">
        <v>41030</v>
      </c>
      <c r="B141" s="71">
        <v>3835</v>
      </c>
    </row>
    <row r="142" spans="1:2">
      <c r="A142" s="3">
        <v>41061</v>
      </c>
      <c r="B142" s="71">
        <v>3911</v>
      </c>
    </row>
    <row r="143" spans="1:2">
      <c r="A143" s="3">
        <v>41091</v>
      </c>
      <c r="B143" s="71">
        <v>3735</v>
      </c>
    </row>
    <row r="144" spans="1:2">
      <c r="A144" s="3">
        <v>41122</v>
      </c>
      <c r="B144" s="71">
        <v>3809</v>
      </c>
    </row>
    <row r="145" spans="1:2">
      <c r="A145" s="3">
        <v>41153</v>
      </c>
      <c r="B145" s="71">
        <v>3882</v>
      </c>
    </row>
    <row r="146" spans="1:2">
      <c r="A146" s="3">
        <v>41183</v>
      </c>
      <c r="B146" s="71">
        <v>3775</v>
      </c>
    </row>
    <row r="147" spans="1:2">
      <c r="A147" s="3">
        <v>41214</v>
      </c>
      <c r="B147" s="71">
        <v>3878</v>
      </c>
    </row>
    <row r="148" spans="1:2">
      <c r="A148" s="3">
        <v>41244</v>
      </c>
      <c r="B148" s="71">
        <v>3970</v>
      </c>
    </row>
    <row r="149" spans="1:2">
      <c r="A149" s="3">
        <v>41275</v>
      </c>
      <c r="B149" s="71">
        <v>3923</v>
      </c>
    </row>
    <row r="150" spans="1:2">
      <c r="A150" s="3">
        <v>41306</v>
      </c>
      <c r="B150" s="71">
        <v>4004</v>
      </c>
    </row>
    <row r="151" spans="1:2">
      <c r="A151" s="3">
        <v>41334</v>
      </c>
      <c r="B151" s="71">
        <v>4076</v>
      </c>
    </row>
    <row r="152" spans="1:2">
      <c r="A152" s="3">
        <v>41365</v>
      </c>
      <c r="B152" s="71">
        <v>3988</v>
      </c>
    </row>
    <row r="153" spans="1:2">
      <c r="A153" s="3">
        <v>41395</v>
      </c>
      <c r="B153" s="71">
        <v>4145</v>
      </c>
    </row>
    <row r="154" spans="1:2">
      <c r="A154" s="3">
        <v>41426</v>
      </c>
      <c r="B154" s="71">
        <v>4150</v>
      </c>
    </row>
    <row r="155" spans="1:2">
      <c r="A155" s="3">
        <v>41456</v>
      </c>
      <c r="B155" s="71">
        <v>3885</v>
      </c>
    </row>
    <row r="156" spans="1:2">
      <c r="A156" s="3">
        <v>41487</v>
      </c>
      <c r="B156" s="71">
        <v>4085</v>
      </c>
    </row>
    <row r="157" spans="1:2">
      <c r="A157" s="3">
        <v>41518</v>
      </c>
      <c r="B157" s="71">
        <v>4128</v>
      </c>
    </row>
    <row r="158" spans="1:2">
      <c r="A158" s="3">
        <v>41548</v>
      </c>
      <c r="B158" s="71">
        <v>4222</v>
      </c>
    </row>
    <row r="159" spans="1:2">
      <c r="A159" s="3">
        <v>41579</v>
      </c>
      <c r="B159" s="71">
        <v>4119</v>
      </c>
    </row>
    <row r="160" spans="1:2">
      <c r="A160" s="3">
        <v>41609</v>
      </c>
      <c r="B160" s="71">
        <v>4121</v>
      </c>
    </row>
    <row r="161" spans="1:2">
      <c r="A161" s="3">
        <v>41640</v>
      </c>
      <c r="B161" s="71">
        <v>4127</v>
      </c>
    </row>
    <row r="162" spans="1:2">
      <c r="A162" s="3">
        <v>41671</v>
      </c>
      <c r="B162" s="71">
        <v>4373</v>
      </c>
    </row>
    <row r="163" spans="1:2">
      <c r="A163" s="3">
        <v>41699</v>
      </c>
      <c r="B163" s="71">
        <v>4388</v>
      </c>
    </row>
    <row r="164" spans="1:2">
      <c r="A164" s="3">
        <v>41730</v>
      </c>
      <c r="B164" s="71">
        <v>4566</v>
      </c>
    </row>
    <row r="165" spans="1:2">
      <c r="A165" s="3">
        <v>41760</v>
      </c>
      <c r="B165" s="71">
        <v>4747</v>
      </c>
    </row>
    <row r="166" spans="1:2">
      <c r="A166" s="3">
        <v>41791</v>
      </c>
      <c r="B166" s="71">
        <v>4982</v>
      </c>
    </row>
    <row r="167" spans="1:2">
      <c r="A167" s="3">
        <v>41821</v>
      </c>
      <c r="B167" s="71">
        <v>4846</v>
      </c>
    </row>
    <row r="168" spans="1:2">
      <c r="A168" s="3">
        <v>41852</v>
      </c>
      <c r="B168" s="71">
        <v>5349</v>
      </c>
    </row>
    <row r="169" spans="1:2">
      <c r="A169" s="3">
        <v>41883</v>
      </c>
      <c r="B169" s="71">
        <v>4914</v>
      </c>
    </row>
    <row r="170" spans="1:2">
      <c r="A170" s="3">
        <v>41913</v>
      </c>
      <c r="B170" s="71">
        <v>5012</v>
      </c>
    </row>
    <row r="171" spans="1:2">
      <c r="A171" s="3">
        <v>41944</v>
      </c>
      <c r="B171" s="71">
        <v>4843</v>
      </c>
    </row>
    <row r="172" spans="1:2">
      <c r="A172" s="3">
        <v>41974</v>
      </c>
      <c r="B172" s="71">
        <v>5130</v>
      </c>
    </row>
    <row r="173" spans="1:2">
      <c r="A173" s="3">
        <v>42005</v>
      </c>
      <c r="B173" s="71">
        <v>5344</v>
      </c>
    </row>
    <row r="174" spans="1:2">
      <c r="A174" s="3">
        <v>42036</v>
      </c>
      <c r="B174" s="71">
        <v>5466</v>
      </c>
    </row>
    <row r="175" spans="1:2">
      <c r="A175" s="3">
        <v>42064</v>
      </c>
      <c r="B175" s="71">
        <v>5210</v>
      </c>
    </row>
    <row r="176" spans="1:2">
      <c r="A176" s="3">
        <v>42095</v>
      </c>
      <c r="B176" s="71">
        <v>5598</v>
      </c>
    </row>
    <row r="177" spans="1:2">
      <c r="A177" s="3">
        <v>42125</v>
      </c>
      <c r="B177" s="71">
        <v>5563</v>
      </c>
    </row>
    <row r="178" spans="1:2">
      <c r="A178" s="3">
        <v>42156</v>
      </c>
      <c r="B178" s="71">
        <v>5248</v>
      </c>
    </row>
    <row r="179" spans="1:2">
      <c r="A179" s="3">
        <v>42186</v>
      </c>
      <c r="B179" s="71">
        <v>6056</v>
      </c>
    </row>
    <row r="180" spans="1:2">
      <c r="A180" s="3">
        <v>42217</v>
      </c>
      <c r="B180" s="71">
        <v>5467</v>
      </c>
    </row>
    <row r="181" spans="1:2">
      <c r="A181" s="3">
        <v>42248</v>
      </c>
      <c r="B181" s="71">
        <v>5488</v>
      </c>
    </row>
    <row r="182" spans="1:2">
      <c r="A182" s="3">
        <v>42278</v>
      </c>
      <c r="B182" s="71">
        <v>5773</v>
      </c>
    </row>
    <row r="183" spans="1:2">
      <c r="A183" s="3">
        <v>42309</v>
      </c>
      <c r="B183" s="71">
        <v>5708</v>
      </c>
    </row>
    <row r="184" spans="1:2">
      <c r="A184" s="3">
        <v>42339</v>
      </c>
      <c r="B184" s="71">
        <v>5845</v>
      </c>
    </row>
    <row r="185" spans="1:2">
      <c r="A185" s="3">
        <v>42370</v>
      </c>
      <c r="B185" s="71">
        <v>6012</v>
      </c>
    </row>
    <row r="186" spans="1:2">
      <c r="A186" s="3">
        <v>42401</v>
      </c>
      <c r="B186" s="71">
        <v>5770</v>
      </c>
    </row>
    <row r="187" spans="1:2">
      <c r="A187" s="3">
        <v>42430</v>
      </c>
      <c r="B187" s="71">
        <v>6129</v>
      </c>
    </row>
    <row r="188" spans="1:2">
      <c r="A188" s="3">
        <v>42461</v>
      </c>
      <c r="B188" s="71">
        <v>5803</v>
      </c>
    </row>
    <row r="189" spans="1:2">
      <c r="A189" s="3">
        <v>42491</v>
      </c>
      <c r="B189" s="71">
        <v>5777</v>
      </c>
    </row>
    <row r="190" spans="1:2">
      <c r="A190" s="3">
        <v>42522</v>
      </c>
      <c r="B190" s="71">
        <v>5742</v>
      </c>
    </row>
    <row r="191" spans="1:2">
      <c r="A191" s="3">
        <v>42552</v>
      </c>
      <c r="B191" s="71">
        <v>5962</v>
      </c>
    </row>
    <row r="192" spans="1:2">
      <c r="A192" s="3">
        <v>42583</v>
      </c>
      <c r="B192" s="71">
        <v>5677</v>
      </c>
    </row>
    <row r="193" spans="1:2">
      <c r="A193" s="3">
        <v>42614</v>
      </c>
      <c r="B193" s="71">
        <v>5868</v>
      </c>
    </row>
    <row r="194" spans="1:2">
      <c r="A194" s="3">
        <v>42644</v>
      </c>
      <c r="B194" s="71">
        <v>5591</v>
      </c>
    </row>
    <row r="195" spans="1:2">
      <c r="A195" s="3">
        <v>42675</v>
      </c>
      <c r="B195" s="71">
        <v>5971</v>
      </c>
    </row>
    <row r="196" spans="1:2">
      <c r="A196" s="3">
        <v>42705</v>
      </c>
      <c r="B196" s="71">
        <v>5964</v>
      </c>
    </row>
    <row r="197" spans="1:2">
      <c r="A197" s="3">
        <v>42736</v>
      </c>
      <c r="B197" s="71">
        <v>5617</v>
      </c>
    </row>
    <row r="198" spans="1:2">
      <c r="A198" s="3">
        <v>42767</v>
      </c>
      <c r="B198" s="71">
        <v>5923</v>
      </c>
    </row>
    <row r="199" spans="1:2">
      <c r="A199" s="3">
        <v>42795</v>
      </c>
      <c r="B199" s="71">
        <v>5811</v>
      </c>
    </row>
    <row r="200" spans="1:2">
      <c r="A200" s="3">
        <v>42826</v>
      </c>
      <c r="B200" s="71">
        <v>6091</v>
      </c>
    </row>
    <row r="201" spans="1:2">
      <c r="A201" s="3">
        <v>42856</v>
      </c>
      <c r="B201" s="71">
        <v>5826</v>
      </c>
    </row>
    <row r="202" spans="1:2">
      <c r="A202" s="3">
        <v>42887</v>
      </c>
      <c r="B202" s="71">
        <v>6305</v>
      </c>
    </row>
    <row r="203" spans="1:2">
      <c r="A203" s="3">
        <v>42917</v>
      </c>
      <c r="B203" s="71">
        <v>6238</v>
      </c>
    </row>
    <row r="204" spans="1:2">
      <c r="A204" s="3">
        <v>42948</v>
      </c>
      <c r="B204" s="71">
        <v>6276</v>
      </c>
    </row>
    <row r="205" spans="1:2">
      <c r="A205" s="3">
        <v>42979</v>
      </c>
      <c r="B205" s="71">
        <v>6320</v>
      </c>
    </row>
    <row r="206" spans="1:2">
      <c r="A206" s="3">
        <v>43009</v>
      </c>
      <c r="B206" s="71">
        <v>6408</v>
      </c>
    </row>
    <row r="207" spans="1:2">
      <c r="A207" s="3">
        <v>43040</v>
      </c>
      <c r="B207" s="71">
        <v>6271</v>
      </c>
    </row>
    <row r="208" spans="1:2">
      <c r="A208" s="3">
        <v>43070</v>
      </c>
      <c r="B208" s="71">
        <v>6336</v>
      </c>
    </row>
    <row r="209" spans="1:2">
      <c r="A209" s="3">
        <v>43101</v>
      </c>
      <c r="B209" s="71">
        <v>6621</v>
      </c>
    </row>
    <row r="210" spans="1:2">
      <c r="A210" s="3">
        <v>43132</v>
      </c>
      <c r="B210" s="71">
        <v>6552</v>
      </c>
    </row>
    <row r="211" spans="1:2">
      <c r="A211" s="3">
        <v>43160</v>
      </c>
      <c r="B211" s="71">
        <v>6818</v>
      </c>
    </row>
    <row r="212" spans="1:2">
      <c r="A212" s="3">
        <v>43191</v>
      </c>
      <c r="B212" s="71">
        <v>6877</v>
      </c>
    </row>
    <row r="213" spans="1:2">
      <c r="A213" s="3">
        <v>43221</v>
      </c>
      <c r="B213" s="71">
        <v>7016</v>
      </c>
    </row>
    <row r="214" spans="1:2">
      <c r="A214" s="3">
        <v>43252</v>
      </c>
      <c r="B214" s="71">
        <v>7230</v>
      </c>
    </row>
    <row r="215" spans="1:2">
      <c r="A215" s="3">
        <v>43282</v>
      </c>
      <c r="B215" s="71">
        <v>7190</v>
      </c>
    </row>
    <row r="216" spans="1:2">
      <c r="A216" s="3">
        <v>43313</v>
      </c>
      <c r="B216" s="71">
        <v>7208</v>
      </c>
    </row>
    <row r="217" spans="1:2">
      <c r="A217" s="3">
        <v>43344</v>
      </c>
      <c r="B217" s="71">
        <v>7411</v>
      </c>
    </row>
    <row r="218" spans="1:2">
      <c r="A218" s="3">
        <v>43374</v>
      </c>
      <c r="B218" s="71">
        <v>7304</v>
      </c>
    </row>
    <row r="219" spans="1:2">
      <c r="A219" s="3">
        <v>43405</v>
      </c>
      <c r="B219" s="71">
        <v>7594</v>
      </c>
    </row>
    <row r="220" spans="1:2">
      <c r="A220" s="3">
        <v>43435</v>
      </c>
      <c r="B220" s="71">
        <v>7489</v>
      </c>
    </row>
    <row r="221" spans="1:2">
      <c r="A221" s="3">
        <v>43466</v>
      </c>
      <c r="B221" s="71">
        <v>7502</v>
      </c>
    </row>
    <row r="222" spans="1:2">
      <c r="A222" s="3">
        <v>43497</v>
      </c>
      <c r="B222" s="71">
        <v>7066</v>
      </c>
    </row>
    <row r="223" spans="1:2">
      <c r="A223" s="3">
        <v>43525</v>
      </c>
      <c r="B223" s="71">
        <v>7317</v>
      </c>
    </row>
    <row r="224" spans="1:2">
      <c r="A224" s="3">
        <v>43556</v>
      </c>
      <c r="B224" s="71">
        <v>7272</v>
      </c>
    </row>
    <row r="225" spans="1:2">
      <c r="A225" s="3">
        <v>43586</v>
      </c>
      <c r="B225" s="71">
        <v>7275</v>
      </c>
    </row>
    <row r="226" spans="1:2">
      <c r="A226" s="3">
        <v>43617</v>
      </c>
      <c r="B226" s="71">
        <v>7194</v>
      </c>
    </row>
    <row r="227" spans="1:2">
      <c r="A227" s="3">
        <v>43647</v>
      </c>
      <c r="B227" s="71">
        <v>7042</v>
      </c>
    </row>
    <row r="228" spans="1:2">
      <c r="A228" s="3">
        <v>43678</v>
      </c>
      <c r="B228" s="71">
        <v>7178</v>
      </c>
    </row>
    <row r="229" spans="1:2">
      <c r="A229" s="3">
        <v>43709</v>
      </c>
      <c r="B229" s="71">
        <v>7124</v>
      </c>
    </row>
    <row r="230" spans="1:2">
      <c r="A230" s="3">
        <v>43739</v>
      </c>
      <c r="B230" s="71">
        <v>7289</v>
      </c>
    </row>
    <row r="231" spans="1:2">
      <c r="A231" s="3">
        <v>43770</v>
      </c>
      <c r="B231" s="71">
        <v>6888</v>
      </c>
    </row>
    <row r="232" spans="1:2">
      <c r="A232" s="3">
        <v>43800</v>
      </c>
      <c r="B232" s="71">
        <v>6699</v>
      </c>
    </row>
    <row r="233" spans="1:2">
      <c r="A233" s="3">
        <v>43831</v>
      </c>
      <c r="B233" s="71">
        <v>7170</v>
      </c>
    </row>
    <row r="234" spans="1:2">
      <c r="A234" s="3">
        <v>43862</v>
      </c>
      <c r="B234" s="71">
        <v>6974</v>
      </c>
    </row>
    <row r="235" spans="1:2">
      <c r="A235" s="3">
        <v>43891</v>
      </c>
      <c r="B235" s="71">
        <v>5924</v>
      </c>
    </row>
    <row r="236" spans="1:2">
      <c r="A236" s="3">
        <v>43922</v>
      </c>
      <c r="B236" s="71">
        <v>4637</v>
      </c>
    </row>
    <row r="237" spans="1:2">
      <c r="A237" s="3">
        <v>43952</v>
      </c>
      <c r="B237" s="71">
        <v>5593</v>
      </c>
    </row>
    <row r="238" spans="1:2">
      <c r="A238" s="3">
        <v>43983</v>
      </c>
      <c r="B238" s="71">
        <v>6156</v>
      </c>
    </row>
    <row r="239" spans="1:2">
      <c r="A239" s="3">
        <v>44013</v>
      </c>
      <c r="B239" s="71">
        <v>6491</v>
      </c>
    </row>
    <row r="240" spans="1:2">
      <c r="A240" s="3">
        <v>44044</v>
      </c>
      <c r="B240" s="71">
        <v>6369</v>
      </c>
    </row>
    <row r="241" spans="1:2">
      <c r="A241" s="3">
        <v>44075</v>
      </c>
      <c r="B241" s="71">
        <v>6505</v>
      </c>
    </row>
    <row r="242" spans="1:2">
      <c r="A242" s="3">
        <v>44105</v>
      </c>
      <c r="B242" s="71">
        <v>6838</v>
      </c>
    </row>
    <row r="243" spans="1:2">
      <c r="A243" s="3">
        <v>44136</v>
      </c>
      <c r="B243" s="71">
        <v>6857</v>
      </c>
    </row>
    <row r="244" spans="1:2">
      <c r="A244" s="3">
        <v>44166</v>
      </c>
      <c r="B244" s="71">
        <v>6758</v>
      </c>
    </row>
    <row r="245" spans="1:2">
      <c r="A245" s="3">
        <v>44197</v>
      </c>
      <c r="B245" s="71">
        <v>7185</v>
      </c>
    </row>
    <row r="246" spans="1:2">
      <c r="A246" s="3">
        <v>44228</v>
      </c>
      <c r="B246" s="71">
        <v>7818</v>
      </c>
    </row>
    <row r="247" spans="1:2">
      <c r="A247" s="3">
        <v>44256</v>
      </c>
      <c r="B247" s="71">
        <v>8519</v>
      </c>
    </row>
    <row r="248" spans="1:2">
      <c r="A248" s="3">
        <v>44287</v>
      </c>
      <c r="B248" s="71">
        <v>9282</v>
      </c>
    </row>
    <row r="249" spans="1:2">
      <c r="A249" s="3">
        <v>44317</v>
      </c>
      <c r="B249" s="71">
        <v>9905</v>
      </c>
    </row>
    <row r="250" spans="1:2">
      <c r="A250" s="3">
        <v>44348</v>
      </c>
      <c r="B250" s="71">
        <v>10317</v>
      </c>
    </row>
    <row r="251" spans="1:2">
      <c r="A251" s="3">
        <v>44378</v>
      </c>
      <c r="B251" s="71">
        <v>10991</v>
      </c>
    </row>
    <row r="252" spans="1:2">
      <c r="A252" s="3">
        <v>44409</v>
      </c>
      <c r="B252" s="71">
        <v>10884</v>
      </c>
    </row>
    <row r="253" spans="1:2">
      <c r="A253" s="3">
        <v>44440</v>
      </c>
      <c r="B253" s="71">
        <v>10875</v>
      </c>
    </row>
    <row r="254" spans="1:2">
      <c r="A254" s="3">
        <v>44470</v>
      </c>
      <c r="B254" s="71">
        <v>11365</v>
      </c>
    </row>
    <row r="255" spans="1:2">
      <c r="A255" s="3">
        <v>44501</v>
      </c>
      <c r="B255" s="71">
        <v>11178</v>
      </c>
    </row>
    <row r="256" spans="1:2">
      <c r="A256" s="3">
        <v>44531</v>
      </c>
      <c r="B256" s="71">
        <v>11511</v>
      </c>
    </row>
    <row r="257" spans="1:2">
      <c r="A257" s="3">
        <v>44562</v>
      </c>
      <c r="B257" s="71">
        <v>11243</v>
      </c>
    </row>
    <row r="258" spans="1:2">
      <c r="A258" s="3">
        <v>44593</v>
      </c>
      <c r="B258" s="71">
        <v>11700</v>
      </c>
    </row>
    <row r="259" spans="1:2">
      <c r="A259" s="3">
        <v>44621</v>
      </c>
      <c r="B259" s="71">
        <v>12182</v>
      </c>
    </row>
    <row r="260" spans="1:2">
      <c r="A260" s="3">
        <v>44652</v>
      </c>
      <c r="B260" s="71">
        <v>11773</v>
      </c>
    </row>
    <row r="261" spans="1:2">
      <c r="A261" s="3">
        <v>44682</v>
      </c>
      <c r="B261" s="71">
        <v>11473</v>
      </c>
    </row>
    <row r="262" spans="1:2">
      <c r="A262" s="3">
        <v>44713</v>
      </c>
      <c r="B262" s="71">
        <v>11204</v>
      </c>
    </row>
    <row r="263" spans="1:2">
      <c r="A263" s="3">
        <v>44743</v>
      </c>
      <c r="B263" s="71">
        <v>11537</v>
      </c>
    </row>
    <row r="264" spans="1:2">
      <c r="A264" s="3">
        <v>44774</v>
      </c>
      <c r="B264" s="71">
        <v>10119</v>
      </c>
    </row>
    <row r="265" spans="1:2">
      <c r="A265" s="3">
        <v>44805</v>
      </c>
      <c r="B265" s="71">
        <v>10784</v>
      </c>
    </row>
    <row r="266" spans="1:2">
      <c r="A266" s="3">
        <v>44835</v>
      </c>
      <c r="B266" s="71">
        <v>10526</v>
      </c>
    </row>
    <row r="267" spans="1:2">
      <c r="A267" s="3">
        <v>44866</v>
      </c>
      <c r="B267" s="71">
        <v>10702</v>
      </c>
    </row>
    <row r="268" spans="1:2">
      <c r="A268" s="3">
        <v>44896</v>
      </c>
      <c r="B268" s="71">
        <v>11000</v>
      </c>
    </row>
    <row r="269" spans="1:2">
      <c r="A269" s="3">
        <v>44927</v>
      </c>
      <c r="B269" s="71">
        <v>10425</v>
      </c>
    </row>
    <row r="270" spans="1:2">
      <c r="A270" s="3">
        <v>44958</v>
      </c>
      <c r="B270" s="71">
        <v>9849</v>
      </c>
    </row>
    <row r="271" spans="1:2">
      <c r="A271" s="3">
        <v>44986</v>
      </c>
      <c r="B271" s="71">
        <v>9623</v>
      </c>
    </row>
    <row r="272" spans="1:2">
      <c r="A272" s="3">
        <v>45017</v>
      </c>
      <c r="B272" s="71">
        <v>9904</v>
      </c>
    </row>
    <row r="273" spans="1:2">
      <c r="A273" s="3">
        <v>45047</v>
      </c>
      <c r="B273" s="71">
        <v>9311</v>
      </c>
    </row>
    <row r="274" spans="1:2">
      <c r="A274" s="3">
        <v>45078</v>
      </c>
      <c r="B274" s="71">
        <v>9125</v>
      </c>
    </row>
    <row r="275" spans="1:2">
      <c r="A275" s="3">
        <v>45108</v>
      </c>
      <c r="B275" s="71">
        <v>8805</v>
      </c>
    </row>
    <row r="276" spans="1:2">
      <c r="A276" s="3">
        <v>45139</v>
      </c>
      <c r="B276" s="71">
        <v>9358</v>
      </c>
    </row>
    <row r="277" spans="1:2">
      <c r="A277" s="3">
        <v>45170</v>
      </c>
      <c r="B277" s="71">
        <v>9307</v>
      </c>
    </row>
    <row r="278" spans="1:2">
      <c r="A278" s="3">
        <v>45200</v>
      </c>
      <c r="B278" s="71">
        <v>8685</v>
      </c>
    </row>
    <row r="279" spans="1:2">
      <c r="A279" s="3">
        <v>45231</v>
      </c>
      <c r="B279" s="71">
        <v>8931</v>
      </c>
    </row>
    <row r="280" spans="1:2">
      <c r="A280" s="3">
        <v>45261</v>
      </c>
      <c r="B280" s="71">
        <v>8889</v>
      </c>
    </row>
    <row r="281" spans="1:2">
      <c r="A281" s="3">
        <v>45292</v>
      </c>
      <c r="B281" s="71">
        <v>8748</v>
      </c>
    </row>
    <row r="282" spans="1:2">
      <c r="A282" s="3">
        <v>45323</v>
      </c>
      <c r="B282" s="71">
        <v>8813</v>
      </c>
    </row>
    <row r="283" spans="1:2">
      <c r="A283" s="3">
        <v>45352</v>
      </c>
      <c r="B283" s="71">
        <v>8355</v>
      </c>
    </row>
    <row r="284" spans="1:2">
      <c r="A284" s="3">
        <v>45383</v>
      </c>
      <c r="B284" s="71">
        <v>7919</v>
      </c>
    </row>
    <row r="285" spans="1:2">
      <c r="A285" s="3">
        <v>45413</v>
      </c>
      <c r="B285" s="71">
        <v>8140</v>
      </c>
    </row>
  </sheetData>
  <hyperlinks>
    <hyperlink ref="B1" r:id="rId1" xr:uid="{C8EB6589-48BF-4534-A8E4-BBBE27490336}"/>
    <hyperlink ref="B3" location="Summary!A41" display="JTSJOL" xr:uid="{3298BBEB-9B4C-4C5A-B834-1FCC3FD38AA7}"/>
  </hyperlinks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5925-6CE8-4DE3-9889-6371859C5F62}">
  <sheetPr>
    <tabColor rgb="FF00B050"/>
  </sheetPr>
  <dimension ref="A1:B1029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159</v>
      </c>
    </row>
    <row r="3" spans="1:2" ht="14.5">
      <c r="A3" s="5" t="s">
        <v>1</v>
      </c>
      <c r="B3" s="77" t="s">
        <v>112</v>
      </c>
    </row>
    <row r="4" spans="1:2">
      <c r="A4" s="3">
        <v>14246</v>
      </c>
      <c r="B4" s="71">
        <v>29923</v>
      </c>
    </row>
    <row r="5" spans="1:2">
      <c r="A5" s="3">
        <v>14277</v>
      </c>
      <c r="B5" s="71">
        <v>30100</v>
      </c>
    </row>
    <row r="6" spans="1:2">
      <c r="A6" s="3">
        <v>14305</v>
      </c>
      <c r="B6" s="71">
        <v>30280</v>
      </c>
    </row>
    <row r="7" spans="1:2">
      <c r="A7" s="3">
        <v>14336</v>
      </c>
      <c r="B7" s="71">
        <v>30094</v>
      </c>
    </row>
    <row r="8" spans="1:2">
      <c r="A8" s="3">
        <v>14366</v>
      </c>
      <c r="B8" s="71">
        <v>30299</v>
      </c>
    </row>
    <row r="9" spans="1:2">
      <c r="A9" s="3">
        <v>14397</v>
      </c>
      <c r="B9" s="71">
        <v>30502</v>
      </c>
    </row>
    <row r="10" spans="1:2">
      <c r="A10" s="3">
        <v>14427</v>
      </c>
      <c r="B10" s="71">
        <v>30419</v>
      </c>
    </row>
    <row r="11" spans="1:2">
      <c r="A11" s="3">
        <v>14458</v>
      </c>
      <c r="B11" s="71">
        <v>30663</v>
      </c>
    </row>
    <row r="12" spans="1:2">
      <c r="A12" s="3">
        <v>14489</v>
      </c>
      <c r="B12" s="71">
        <v>31031</v>
      </c>
    </row>
    <row r="13" spans="1:2">
      <c r="A13" s="3">
        <v>14519</v>
      </c>
      <c r="B13" s="71">
        <v>31411</v>
      </c>
    </row>
    <row r="14" spans="1:2">
      <c r="A14" s="3">
        <v>14550</v>
      </c>
      <c r="B14" s="71">
        <v>31470</v>
      </c>
    </row>
    <row r="15" spans="1:2">
      <c r="A15" s="3">
        <v>14580</v>
      </c>
      <c r="B15" s="71">
        <v>31542</v>
      </c>
    </row>
    <row r="16" spans="1:2">
      <c r="A16" s="3">
        <v>14611</v>
      </c>
      <c r="B16" s="71">
        <v>31603</v>
      </c>
    </row>
    <row r="17" spans="1:2">
      <c r="A17" s="3">
        <v>14642</v>
      </c>
      <c r="B17" s="71">
        <v>31715</v>
      </c>
    </row>
    <row r="18" spans="1:2">
      <c r="A18" s="3">
        <v>14671</v>
      </c>
      <c r="B18" s="71">
        <v>31825</v>
      </c>
    </row>
    <row r="19" spans="1:2">
      <c r="A19" s="3">
        <v>14702</v>
      </c>
      <c r="B19" s="71">
        <v>31701</v>
      </c>
    </row>
    <row r="20" spans="1:2">
      <c r="A20" s="3">
        <v>14732</v>
      </c>
      <c r="B20" s="71">
        <v>31879</v>
      </c>
    </row>
    <row r="21" spans="1:2">
      <c r="A21" s="3">
        <v>14763</v>
      </c>
      <c r="B21" s="71">
        <v>31977</v>
      </c>
    </row>
    <row r="22" spans="1:2">
      <c r="A22" s="3">
        <v>14793</v>
      </c>
      <c r="B22" s="71">
        <v>31942</v>
      </c>
    </row>
    <row r="23" spans="1:2">
      <c r="A23" s="3">
        <v>14824</v>
      </c>
      <c r="B23" s="71">
        <v>32352</v>
      </c>
    </row>
    <row r="24" spans="1:2">
      <c r="A24" s="3">
        <v>14855</v>
      </c>
      <c r="B24" s="71">
        <v>32810</v>
      </c>
    </row>
    <row r="25" spans="1:2">
      <c r="A25" s="3">
        <v>14885</v>
      </c>
      <c r="B25" s="71">
        <v>33267</v>
      </c>
    </row>
    <row r="26" spans="1:2">
      <c r="A26" s="3">
        <v>14916</v>
      </c>
      <c r="B26" s="71">
        <v>33669</v>
      </c>
    </row>
    <row r="27" spans="1:2">
      <c r="A27" s="3">
        <v>14946</v>
      </c>
      <c r="B27" s="71">
        <v>34174</v>
      </c>
    </row>
    <row r="28" spans="1:2">
      <c r="A28" s="3">
        <v>14977</v>
      </c>
      <c r="B28" s="71">
        <v>34481</v>
      </c>
    </row>
    <row r="29" spans="1:2">
      <c r="A29" s="3">
        <v>15008</v>
      </c>
      <c r="B29" s="71">
        <v>34843</v>
      </c>
    </row>
    <row r="30" spans="1:2">
      <c r="A30" s="3">
        <v>15036</v>
      </c>
      <c r="B30" s="71">
        <v>35092</v>
      </c>
    </row>
    <row r="31" spans="1:2">
      <c r="A31" s="3">
        <v>15067</v>
      </c>
      <c r="B31" s="71">
        <v>35468</v>
      </c>
    </row>
    <row r="32" spans="1:2">
      <c r="A32" s="3">
        <v>15097</v>
      </c>
      <c r="B32" s="71">
        <v>36182</v>
      </c>
    </row>
    <row r="33" spans="1:2">
      <c r="A33" s="3">
        <v>15128</v>
      </c>
      <c r="B33" s="71">
        <v>36650</v>
      </c>
    </row>
    <row r="34" spans="1:2">
      <c r="A34" s="3">
        <v>15158</v>
      </c>
      <c r="B34" s="71">
        <v>37137</v>
      </c>
    </row>
    <row r="35" spans="1:2">
      <c r="A35" s="3">
        <v>15189</v>
      </c>
      <c r="B35" s="71">
        <v>37544</v>
      </c>
    </row>
    <row r="36" spans="1:2">
      <c r="A36" s="3">
        <v>15220</v>
      </c>
      <c r="B36" s="71">
        <v>37835</v>
      </c>
    </row>
    <row r="37" spans="1:2">
      <c r="A37" s="3">
        <v>15250</v>
      </c>
      <c r="B37" s="71">
        <v>37949</v>
      </c>
    </row>
    <row r="38" spans="1:2">
      <c r="A38" s="3">
        <v>15281</v>
      </c>
      <c r="B38" s="71">
        <v>38024</v>
      </c>
    </row>
    <row r="39" spans="1:2">
      <c r="A39" s="3">
        <v>15311</v>
      </c>
      <c r="B39" s="71">
        <v>38104</v>
      </c>
    </row>
    <row r="40" spans="1:2">
      <c r="A40" s="3">
        <v>15342</v>
      </c>
      <c r="B40" s="71">
        <v>38347</v>
      </c>
    </row>
    <row r="41" spans="1:2">
      <c r="A41" s="3">
        <v>15373</v>
      </c>
      <c r="B41" s="71">
        <v>38512</v>
      </c>
    </row>
    <row r="42" spans="1:2">
      <c r="A42" s="3">
        <v>15401</v>
      </c>
      <c r="B42" s="71">
        <v>38935</v>
      </c>
    </row>
    <row r="43" spans="1:2">
      <c r="A43" s="3">
        <v>15432</v>
      </c>
      <c r="B43" s="71">
        <v>39352</v>
      </c>
    </row>
    <row r="44" spans="1:2">
      <c r="A44" s="3">
        <v>15462</v>
      </c>
      <c r="B44" s="71">
        <v>39771</v>
      </c>
    </row>
    <row r="45" spans="1:2">
      <c r="A45" s="3">
        <v>15493</v>
      </c>
      <c r="B45" s="71">
        <v>40029</v>
      </c>
    </row>
    <row r="46" spans="1:2">
      <c r="A46" s="3">
        <v>15523</v>
      </c>
      <c r="B46" s="71">
        <v>40472</v>
      </c>
    </row>
    <row r="47" spans="1:2">
      <c r="A47" s="3">
        <v>15554</v>
      </c>
      <c r="B47" s="71">
        <v>40988</v>
      </c>
    </row>
    <row r="48" spans="1:2">
      <c r="A48" s="3">
        <v>15585</v>
      </c>
      <c r="B48" s="71">
        <v>41259</v>
      </c>
    </row>
    <row r="49" spans="1:2">
      <c r="A49" s="3">
        <v>15615</v>
      </c>
      <c r="B49" s="71">
        <v>41515</v>
      </c>
    </row>
    <row r="50" spans="1:2">
      <c r="A50" s="3">
        <v>15646</v>
      </c>
      <c r="B50" s="71">
        <v>41674</v>
      </c>
    </row>
    <row r="51" spans="1:2">
      <c r="A51" s="3">
        <v>15676</v>
      </c>
      <c r="B51" s="71">
        <v>41915</v>
      </c>
    </row>
    <row r="52" spans="1:2">
      <c r="A52" s="3">
        <v>15707</v>
      </c>
      <c r="B52" s="71">
        <v>42172</v>
      </c>
    </row>
    <row r="53" spans="1:2">
      <c r="A53" s="3">
        <v>15738</v>
      </c>
      <c r="B53" s="71">
        <v>42393</v>
      </c>
    </row>
    <row r="54" spans="1:2">
      <c r="A54" s="3">
        <v>15766</v>
      </c>
      <c r="B54" s="71">
        <v>42552</v>
      </c>
    </row>
    <row r="55" spans="1:2">
      <c r="A55" s="3">
        <v>15797</v>
      </c>
      <c r="B55" s="71">
        <v>42647</v>
      </c>
    </row>
    <row r="56" spans="1:2">
      <c r="A56" s="3">
        <v>15827</v>
      </c>
      <c r="B56" s="71">
        <v>42596</v>
      </c>
    </row>
    <row r="57" spans="1:2">
      <c r="A57" s="3">
        <v>15858</v>
      </c>
      <c r="B57" s="71">
        <v>42781</v>
      </c>
    </row>
    <row r="58" spans="1:2">
      <c r="A58" s="3">
        <v>15888</v>
      </c>
      <c r="B58" s="71">
        <v>42700</v>
      </c>
    </row>
    <row r="59" spans="1:2">
      <c r="A59" s="3">
        <v>15919</v>
      </c>
      <c r="B59" s="71">
        <v>42546</v>
      </c>
    </row>
    <row r="60" spans="1:2">
      <c r="A60" s="3">
        <v>15950</v>
      </c>
      <c r="B60" s="71">
        <v>42492</v>
      </c>
    </row>
    <row r="61" spans="1:2">
      <c r="A61" s="3">
        <v>15980</v>
      </c>
      <c r="B61" s="71">
        <v>42675</v>
      </c>
    </row>
    <row r="62" spans="1:2">
      <c r="A62" s="3">
        <v>16011</v>
      </c>
      <c r="B62" s="71">
        <v>42821</v>
      </c>
    </row>
    <row r="63" spans="1:2">
      <c r="A63" s="3">
        <v>16041</v>
      </c>
      <c r="B63" s="71">
        <v>42746</v>
      </c>
    </row>
    <row r="64" spans="1:2">
      <c r="A64" s="3">
        <v>16072</v>
      </c>
      <c r="B64" s="71">
        <v>42654</v>
      </c>
    </row>
    <row r="65" spans="1:2">
      <c r="A65" s="3">
        <v>16103</v>
      </c>
      <c r="B65" s="71">
        <v>42538</v>
      </c>
    </row>
    <row r="66" spans="1:2">
      <c r="A66" s="3">
        <v>16132</v>
      </c>
      <c r="B66" s="71">
        <v>42294</v>
      </c>
    </row>
    <row r="67" spans="1:2">
      <c r="A67" s="3">
        <v>16163</v>
      </c>
      <c r="B67" s="71">
        <v>42063</v>
      </c>
    </row>
    <row r="68" spans="1:2">
      <c r="A68" s="3">
        <v>16193</v>
      </c>
      <c r="B68" s="71">
        <v>41985</v>
      </c>
    </row>
    <row r="69" spans="1:2">
      <c r="A69" s="3">
        <v>16224</v>
      </c>
      <c r="B69" s="71">
        <v>41947</v>
      </c>
    </row>
    <row r="70" spans="1:2">
      <c r="A70" s="3">
        <v>16254</v>
      </c>
      <c r="B70" s="71">
        <v>41904</v>
      </c>
    </row>
    <row r="71" spans="1:2">
      <c r="A71" s="3">
        <v>16285</v>
      </c>
      <c r="B71" s="71">
        <v>41850</v>
      </c>
    </row>
    <row r="72" spans="1:2">
      <c r="A72" s="3">
        <v>16316</v>
      </c>
      <c r="B72" s="71">
        <v>41679</v>
      </c>
    </row>
    <row r="73" spans="1:2">
      <c r="A73" s="3">
        <v>16346</v>
      </c>
      <c r="B73" s="71">
        <v>41708</v>
      </c>
    </row>
    <row r="74" spans="1:2">
      <c r="A74" s="3">
        <v>16377</v>
      </c>
      <c r="B74" s="71">
        <v>41711</v>
      </c>
    </row>
    <row r="75" spans="1:2">
      <c r="A75" s="3">
        <v>16407</v>
      </c>
      <c r="B75" s="71">
        <v>41860</v>
      </c>
    </row>
    <row r="76" spans="1:2">
      <c r="A76" s="3">
        <v>16438</v>
      </c>
      <c r="B76" s="71">
        <v>41895</v>
      </c>
    </row>
    <row r="77" spans="1:2">
      <c r="A77" s="3">
        <v>16469</v>
      </c>
      <c r="B77" s="71">
        <v>41897</v>
      </c>
    </row>
    <row r="78" spans="1:2">
      <c r="A78" s="3">
        <v>16497</v>
      </c>
      <c r="B78" s="71">
        <v>41798</v>
      </c>
    </row>
    <row r="79" spans="1:2">
      <c r="A79" s="3">
        <v>16528</v>
      </c>
      <c r="B79" s="71">
        <v>41446</v>
      </c>
    </row>
    <row r="80" spans="1:2">
      <c r="A80" s="3">
        <v>16558</v>
      </c>
      <c r="B80" s="71">
        <v>41304</v>
      </c>
    </row>
    <row r="81" spans="1:2">
      <c r="A81" s="3">
        <v>16589</v>
      </c>
      <c r="B81" s="71">
        <v>41149</v>
      </c>
    </row>
    <row r="82" spans="1:2">
      <c r="A82" s="3">
        <v>16619</v>
      </c>
      <c r="B82" s="71">
        <v>40874</v>
      </c>
    </row>
    <row r="83" spans="1:2">
      <c r="A83" s="3">
        <v>16650</v>
      </c>
      <c r="B83" s="71">
        <v>40466</v>
      </c>
    </row>
    <row r="84" spans="1:2">
      <c r="A84" s="3">
        <v>16681</v>
      </c>
      <c r="B84" s="71">
        <v>38507</v>
      </c>
    </row>
    <row r="85" spans="1:2">
      <c r="A85" s="3">
        <v>16711</v>
      </c>
      <c r="B85" s="71">
        <v>38600</v>
      </c>
    </row>
    <row r="86" spans="1:2">
      <c r="A86" s="3">
        <v>16742</v>
      </c>
      <c r="B86" s="71">
        <v>38996</v>
      </c>
    </row>
    <row r="87" spans="1:2">
      <c r="A87" s="3">
        <v>16772</v>
      </c>
      <c r="B87" s="71">
        <v>39110</v>
      </c>
    </row>
    <row r="88" spans="1:2">
      <c r="A88" s="3">
        <v>16803</v>
      </c>
      <c r="B88" s="71">
        <v>39829</v>
      </c>
    </row>
    <row r="89" spans="1:2">
      <c r="A89" s="3">
        <v>16834</v>
      </c>
      <c r="B89" s="71">
        <v>39244</v>
      </c>
    </row>
    <row r="90" spans="1:2">
      <c r="A90" s="3">
        <v>16862</v>
      </c>
      <c r="B90" s="71">
        <v>40195</v>
      </c>
    </row>
    <row r="91" spans="1:2">
      <c r="A91" s="3">
        <v>16893</v>
      </c>
      <c r="B91" s="71">
        <v>40913</v>
      </c>
    </row>
    <row r="92" spans="1:2">
      <c r="A92" s="3">
        <v>16923</v>
      </c>
      <c r="B92" s="71">
        <v>41349</v>
      </c>
    </row>
    <row r="93" spans="1:2">
      <c r="A93" s="3">
        <v>16954</v>
      </c>
      <c r="B93" s="71">
        <v>41735</v>
      </c>
    </row>
    <row r="94" spans="1:2">
      <c r="A94" s="3">
        <v>16984</v>
      </c>
      <c r="B94" s="71">
        <v>42153</v>
      </c>
    </row>
    <row r="95" spans="1:2">
      <c r="A95" s="3">
        <v>17015</v>
      </c>
      <c r="B95" s="71">
        <v>42642</v>
      </c>
    </row>
    <row r="96" spans="1:2">
      <c r="A96" s="3">
        <v>17046</v>
      </c>
      <c r="B96" s="71">
        <v>42915</v>
      </c>
    </row>
    <row r="97" spans="1:2">
      <c r="A97" s="3">
        <v>17076</v>
      </c>
      <c r="B97" s="71">
        <v>43093</v>
      </c>
    </row>
    <row r="98" spans="1:2">
      <c r="A98" s="3">
        <v>17107</v>
      </c>
      <c r="B98" s="71">
        <v>43395</v>
      </c>
    </row>
    <row r="99" spans="1:2">
      <c r="A99" s="3">
        <v>17137</v>
      </c>
      <c r="B99" s="71">
        <v>43379</v>
      </c>
    </row>
    <row r="100" spans="1:2">
      <c r="A100" s="3">
        <v>17168</v>
      </c>
      <c r="B100" s="71">
        <v>43535</v>
      </c>
    </row>
    <row r="101" spans="1:2">
      <c r="A101" s="3">
        <v>17199</v>
      </c>
      <c r="B101" s="71">
        <v>43557</v>
      </c>
    </row>
    <row r="102" spans="1:2">
      <c r="A102" s="3">
        <v>17227</v>
      </c>
      <c r="B102" s="71">
        <v>43607</v>
      </c>
    </row>
    <row r="103" spans="1:2">
      <c r="A103" s="3">
        <v>17258</v>
      </c>
      <c r="B103" s="71">
        <v>43499</v>
      </c>
    </row>
    <row r="104" spans="1:2">
      <c r="A104" s="3">
        <v>17288</v>
      </c>
      <c r="B104" s="71">
        <v>43638</v>
      </c>
    </row>
    <row r="105" spans="1:2">
      <c r="A105" s="3">
        <v>17319</v>
      </c>
      <c r="B105" s="71">
        <v>43810</v>
      </c>
    </row>
    <row r="106" spans="1:2">
      <c r="A106" s="3">
        <v>17349</v>
      </c>
      <c r="B106" s="71">
        <v>43743</v>
      </c>
    </row>
    <row r="107" spans="1:2">
      <c r="A107" s="3">
        <v>17380</v>
      </c>
      <c r="B107" s="71">
        <v>43960</v>
      </c>
    </row>
    <row r="108" spans="1:2">
      <c r="A108" s="3">
        <v>17411</v>
      </c>
      <c r="B108" s="71">
        <v>44203</v>
      </c>
    </row>
    <row r="109" spans="1:2">
      <c r="A109" s="3">
        <v>17441</v>
      </c>
      <c r="B109" s="71">
        <v>44411</v>
      </c>
    </row>
    <row r="110" spans="1:2">
      <c r="A110" s="3">
        <v>17472</v>
      </c>
      <c r="B110" s="71">
        <v>44484</v>
      </c>
    </row>
    <row r="111" spans="1:2">
      <c r="A111" s="3">
        <v>17502</v>
      </c>
      <c r="B111" s="71">
        <v>44581</v>
      </c>
    </row>
    <row r="112" spans="1:2">
      <c r="A112" s="3">
        <v>17533</v>
      </c>
      <c r="B112" s="71">
        <v>44679</v>
      </c>
    </row>
    <row r="113" spans="1:2">
      <c r="A113" s="3">
        <v>17564</v>
      </c>
      <c r="B113" s="71">
        <v>44533</v>
      </c>
    </row>
    <row r="114" spans="1:2">
      <c r="A114" s="3">
        <v>17593</v>
      </c>
      <c r="B114" s="71">
        <v>44683</v>
      </c>
    </row>
    <row r="115" spans="1:2">
      <c r="A115" s="3">
        <v>17624</v>
      </c>
      <c r="B115" s="71">
        <v>44379</v>
      </c>
    </row>
    <row r="116" spans="1:2">
      <c r="A116" s="3">
        <v>17654</v>
      </c>
      <c r="B116" s="71">
        <v>44796</v>
      </c>
    </row>
    <row r="117" spans="1:2">
      <c r="A117" s="3">
        <v>17685</v>
      </c>
      <c r="B117" s="71">
        <v>45034</v>
      </c>
    </row>
    <row r="118" spans="1:2">
      <c r="A118" s="3">
        <v>17715</v>
      </c>
      <c r="B118" s="71">
        <v>45160</v>
      </c>
    </row>
    <row r="119" spans="1:2">
      <c r="A119" s="3">
        <v>17746</v>
      </c>
      <c r="B119" s="71">
        <v>45178</v>
      </c>
    </row>
    <row r="120" spans="1:2">
      <c r="A120" s="3">
        <v>17777</v>
      </c>
      <c r="B120" s="71">
        <v>45294</v>
      </c>
    </row>
    <row r="121" spans="1:2">
      <c r="A121" s="3">
        <v>17807</v>
      </c>
      <c r="B121" s="71">
        <v>45245</v>
      </c>
    </row>
    <row r="122" spans="1:2">
      <c r="A122" s="3">
        <v>17838</v>
      </c>
      <c r="B122" s="71">
        <v>45192</v>
      </c>
    </row>
    <row r="123" spans="1:2">
      <c r="A123" s="3">
        <v>17868</v>
      </c>
      <c r="B123" s="71">
        <v>45032</v>
      </c>
    </row>
    <row r="124" spans="1:2">
      <c r="A124" s="3">
        <v>17899</v>
      </c>
      <c r="B124" s="71">
        <v>44668</v>
      </c>
    </row>
    <row r="125" spans="1:2">
      <c r="A125" s="3">
        <v>17930</v>
      </c>
      <c r="B125" s="71">
        <v>44497</v>
      </c>
    </row>
    <row r="126" spans="1:2">
      <c r="A126" s="3">
        <v>17958</v>
      </c>
      <c r="B126" s="71">
        <v>44240</v>
      </c>
    </row>
    <row r="127" spans="1:2">
      <c r="A127" s="3">
        <v>17989</v>
      </c>
      <c r="B127" s="71">
        <v>44236</v>
      </c>
    </row>
    <row r="128" spans="1:2">
      <c r="A128" s="3">
        <v>18019</v>
      </c>
      <c r="B128" s="71">
        <v>43984</v>
      </c>
    </row>
    <row r="129" spans="1:2">
      <c r="A129" s="3">
        <v>18050</v>
      </c>
      <c r="B129" s="71">
        <v>43739</v>
      </c>
    </row>
    <row r="130" spans="1:2">
      <c r="A130" s="3">
        <v>18080</v>
      </c>
      <c r="B130" s="71">
        <v>43531</v>
      </c>
    </row>
    <row r="131" spans="1:2">
      <c r="A131" s="3">
        <v>18111</v>
      </c>
      <c r="B131" s="71">
        <v>43624</v>
      </c>
    </row>
    <row r="132" spans="1:2">
      <c r="A132" s="3">
        <v>18142</v>
      </c>
      <c r="B132" s="71">
        <v>43780</v>
      </c>
    </row>
    <row r="133" spans="1:2">
      <c r="A133" s="3">
        <v>18172</v>
      </c>
      <c r="B133" s="71">
        <v>42942</v>
      </c>
    </row>
    <row r="134" spans="1:2">
      <c r="A134" s="3">
        <v>18203</v>
      </c>
      <c r="B134" s="71">
        <v>43242</v>
      </c>
    </row>
    <row r="135" spans="1:2">
      <c r="A135" s="3">
        <v>18233</v>
      </c>
      <c r="B135" s="71">
        <v>43522</v>
      </c>
    </row>
    <row r="136" spans="1:2">
      <c r="A136" s="3">
        <v>18264</v>
      </c>
      <c r="B136" s="71">
        <v>43526</v>
      </c>
    </row>
    <row r="137" spans="1:2">
      <c r="A137" s="3">
        <v>18295</v>
      </c>
      <c r="B137" s="71">
        <v>43297</v>
      </c>
    </row>
    <row r="138" spans="1:2">
      <c r="A138" s="3">
        <v>18323</v>
      </c>
      <c r="B138" s="71">
        <v>43954</v>
      </c>
    </row>
    <row r="139" spans="1:2">
      <c r="A139" s="3">
        <v>18354</v>
      </c>
      <c r="B139" s="71">
        <v>44382</v>
      </c>
    </row>
    <row r="140" spans="1:2">
      <c r="A140" s="3">
        <v>18384</v>
      </c>
      <c r="B140" s="71">
        <v>44718</v>
      </c>
    </row>
    <row r="141" spans="1:2">
      <c r="A141" s="3">
        <v>18415</v>
      </c>
      <c r="B141" s="71">
        <v>45083</v>
      </c>
    </row>
    <row r="142" spans="1:2">
      <c r="A142" s="3">
        <v>18445</v>
      </c>
      <c r="B142" s="71">
        <v>45454</v>
      </c>
    </row>
    <row r="143" spans="1:2">
      <c r="A143" s="3">
        <v>18476</v>
      </c>
      <c r="B143" s="71">
        <v>46192</v>
      </c>
    </row>
    <row r="144" spans="1:2">
      <c r="A144" s="3">
        <v>18507</v>
      </c>
      <c r="B144" s="71">
        <v>46438</v>
      </c>
    </row>
    <row r="145" spans="1:2">
      <c r="A145" s="3">
        <v>18537</v>
      </c>
      <c r="B145" s="71">
        <v>46706</v>
      </c>
    </row>
    <row r="146" spans="1:2">
      <c r="A146" s="3">
        <v>18568</v>
      </c>
      <c r="B146" s="71">
        <v>46776</v>
      </c>
    </row>
    <row r="147" spans="1:2">
      <c r="A147" s="3">
        <v>18598</v>
      </c>
      <c r="B147" s="71">
        <v>46861</v>
      </c>
    </row>
    <row r="148" spans="1:2">
      <c r="A148" s="3">
        <v>18629</v>
      </c>
      <c r="B148" s="71">
        <v>47288</v>
      </c>
    </row>
    <row r="149" spans="1:2">
      <c r="A149" s="3">
        <v>18660</v>
      </c>
      <c r="B149" s="71">
        <v>47577</v>
      </c>
    </row>
    <row r="150" spans="1:2">
      <c r="A150" s="3">
        <v>18688</v>
      </c>
      <c r="B150" s="71">
        <v>47873</v>
      </c>
    </row>
    <row r="151" spans="1:2">
      <c r="A151" s="3">
        <v>18719</v>
      </c>
      <c r="B151" s="71">
        <v>47861</v>
      </c>
    </row>
    <row r="152" spans="1:2">
      <c r="A152" s="3">
        <v>18749</v>
      </c>
      <c r="B152" s="71">
        <v>47952</v>
      </c>
    </row>
    <row r="153" spans="1:2">
      <c r="A153" s="3">
        <v>18780</v>
      </c>
      <c r="B153" s="71">
        <v>48064</v>
      </c>
    </row>
    <row r="154" spans="1:2">
      <c r="A154" s="3">
        <v>18810</v>
      </c>
      <c r="B154" s="71">
        <v>48061</v>
      </c>
    </row>
    <row r="155" spans="1:2">
      <c r="A155" s="3">
        <v>18841</v>
      </c>
      <c r="B155" s="71">
        <v>48012</v>
      </c>
    </row>
    <row r="156" spans="1:2">
      <c r="A156" s="3">
        <v>18872</v>
      </c>
      <c r="B156" s="71">
        <v>47954</v>
      </c>
    </row>
    <row r="157" spans="1:2">
      <c r="A157" s="3">
        <v>18902</v>
      </c>
      <c r="B157" s="71">
        <v>48006</v>
      </c>
    </row>
    <row r="158" spans="1:2">
      <c r="A158" s="3">
        <v>18933</v>
      </c>
      <c r="B158" s="71">
        <v>48147</v>
      </c>
    </row>
    <row r="159" spans="1:2">
      <c r="A159" s="3">
        <v>18963</v>
      </c>
      <c r="B159" s="71">
        <v>48314</v>
      </c>
    </row>
    <row r="160" spans="1:2">
      <c r="A160" s="3">
        <v>18994</v>
      </c>
      <c r="B160" s="71">
        <v>48296</v>
      </c>
    </row>
    <row r="161" spans="1:2">
      <c r="A161" s="3">
        <v>19025</v>
      </c>
      <c r="B161" s="71">
        <v>48522</v>
      </c>
    </row>
    <row r="162" spans="1:2">
      <c r="A162" s="3">
        <v>19054</v>
      </c>
      <c r="B162" s="71">
        <v>48504</v>
      </c>
    </row>
    <row r="163" spans="1:2">
      <c r="A163" s="3">
        <v>19085</v>
      </c>
      <c r="B163" s="71">
        <v>48620</v>
      </c>
    </row>
    <row r="164" spans="1:2">
      <c r="A164" s="3">
        <v>19115</v>
      </c>
      <c r="B164" s="71">
        <v>48642</v>
      </c>
    </row>
    <row r="165" spans="1:2">
      <c r="A165" s="3">
        <v>19146</v>
      </c>
      <c r="B165" s="71">
        <v>48282</v>
      </c>
    </row>
    <row r="166" spans="1:2">
      <c r="A166" s="3">
        <v>19176</v>
      </c>
      <c r="B166" s="71">
        <v>48143</v>
      </c>
    </row>
    <row r="167" spans="1:2">
      <c r="A167" s="3">
        <v>19207</v>
      </c>
      <c r="B167" s="71">
        <v>48924</v>
      </c>
    </row>
    <row r="168" spans="1:2">
      <c r="A168" s="3">
        <v>19238</v>
      </c>
      <c r="B168" s="71">
        <v>49320</v>
      </c>
    </row>
    <row r="169" spans="1:2">
      <c r="A169" s="3">
        <v>19268</v>
      </c>
      <c r="B169" s="71">
        <v>49597</v>
      </c>
    </row>
    <row r="170" spans="1:2">
      <c r="A170" s="3">
        <v>19299</v>
      </c>
      <c r="B170" s="71">
        <v>49816</v>
      </c>
    </row>
    <row r="171" spans="1:2">
      <c r="A171" s="3">
        <v>19329</v>
      </c>
      <c r="B171" s="71">
        <v>50166</v>
      </c>
    </row>
    <row r="172" spans="1:2">
      <c r="A172" s="3">
        <v>19360</v>
      </c>
      <c r="B172" s="71">
        <v>50144</v>
      </c>
    </row>
    <row r="173" spans="1:2">
      <c r="A173" s="3">
        <v>19391</v>
      </c>
      <c r="B173" s="71">
        <v>50339</v>
      </c>
    </row>
    <row r="174" spans="1:2">
      <c r="A174" s="3">
        <v>19419</v>
      </c>
      <c r="B174" s="71">
        <v>50473</v>
      </c>
    </row>
    <row r="175" spans="1:2">
      <c r="A175" s="3">
        <v>19450</v>
      </c>
      <c r="B175" s="71">
        <v>50435</v>
      </c>
    </row>
    <row r="176" spans="1:2">
      <c r="A176" s="3">
        <v>19480</v>
      </c>
      <c r="B176" s="71">
        <v>50490</v>
      </c>
    </row>
    <row r="177" spans="1:2">
      <c r="A177" s="3">
        <v>19511</v>
      </c>
      <c r="B177" s="71">
        <v>50519</v>
      </c>
    </row>
    <row r="178" spans="1:2">
      <c r="A178" s="3">
        <v>19541</v>
      </c>
      <c r="B178" s="71">
        <v>50536</v>
      </c>
    </row>
    <row r="179" spans="1:2">
      <c r="A179" s="3">
        <v>19572</v>
      </c>
      <c r="B179" s="71">
        <v>50489</v>
      </c>
    </row>
    <row r="180" spans="1:2">
      <c r="A180" s="3">
        <v>19603</v>
      </c>
      <c r="B180" s="71">
        <v>50368</v>
      </c>
    </row>
    <row r="181" spans="1:2">
      <c r="A181" s="3">
        <v>19633</v>
      </c>
      <c r="B181" s="71">
        <v>50240</v>
      </c>
    </row>
    <row r="182" spans="1:2">
      <c r="A182" s="3">
        <v>19664</v>
      </c>
      <c r="B182" s="71">
        <v>49908</v>
      </c>
    </row>
    <row r="183" spans="1:2">
      <c r="A183" s="3">
        <v>19694</v>
      </c>
      <c r="B183" s="71">
        <v>49703</v>
      </c>
    </row>
    <row r="184" spans="1:2">
      <c r="A184" s="3">
        <v>19725</v>
      </c>
      <c r="B184" s="71">
        <v>49469</v>
      </c>
    </row>
    <row r="185" spans="1:2">
      <c r="A185" s="3">
        <v>19756</v>
      </c>
      <c r="B185" s="71">
        <v>49382</v>
      </c>
    </row>
    <row r="186" spans="1:2">
      <c r="A186" s="3">
        <v>19784</v>
      </c>
      <c r="B186" s="71">
        <v>49157</v>
      </c>
    </row>
    <row r="187" spans="1:2">
      <c r="A187" s="3">
        <v>19815</v>
      </c>
      <c r="B187" s="71">
        <v>49179</v>
      </c>
    </row>
    <row r="188" spans="1:2">
      <c r="A188" s="3">
        <v>19845</v>
      </c>
      <c r="B188" s="71">
        <v>48965</v>
      </c>
    </row>
    <row r="189" spans="1:2">
      <c r="A189" s="3">
        <v>19876</v>
      </c>
      <c r="B189" s="71">
        <v>48895</v>
      </c>
    </row>
    <row r="190" spans="1:2">
      <c r="A190" s="3">
        <v>19906</v>
      </c>
      <c r="B190" s="71">
        <v>48835</v>
      </c>
    </row>
    <row r="191" spans="1:2">
      <c r="A191" s="3">
        <v>19937</v>
      </c>
      <c r="B191" s="71">
        <v>48826</v>
      </c>
    </row>
    <row r="192" spans="1:2">
      <c r="A192" s="3">
        <v>19968</v>
      </c>
      <c r="B192" s="71">
        <v>48886</v>
      </c>
    </row>
    <row r="193" spans="1:2">
      <c r="A193" s="3">
        <v>19998</v>
      </c>
      <c r="B193" s="71">
        <v>48942</v>
      </c>
    </row>
    <row r="194" spans="1:2">
      <c r="A194" s="3">
        <v>20029</v>
      </c>
      <c r="B194" s="71">
        <v>49180</v>
      </c>
    </row>
    <row r="195" spans="1:2">
      <c r="A195" s="3">
        <v>20059</v>
      </c>
      <c r="B195" s="71">
        <v>49331</v>
      </c>
    </row>
    <row r="196" spans="1:2">
      <c r="A196" s="3">
        <v>20090</v>
      </c>
      <c r="B196" s="71">
        <v>49496</v>
      </c>
    </row>
    <row r="197" spans="1:2">
      <c r="A197" s="3">
        <v>20121</v>
      </c>
      <c r="B197" s="71">
        <v>49644</v>
      </c>
    </row>
    <row r="198" spans="1:2">
      <c r="A198" s="3">
        <v>20149</v>
      </c>
      <c r="B198" s="71">
        <v>49962</v>
      </c>
    </row>
    <row r="199" spans="1:2">
      <c r="A199" s="3">
        <v>20180</v>
      </c>
      <c r="B199" s="71">
        <v>50248</v>
      </c>
    </row>
    <row r="200" spans="1:2">
      <c r="A200" s="3">
        <v>20210</v>
      </c>
      <c r="B200" s="71">
        <v>50512</v>
      </c>
    </row>
    <row r="201" spans="1:2">
      <c r="A201" s="3">
        <v>20241</v>
      </c>
      <c r="B201" s="71">
        <v>50790</v>
      </c>
    </row>
    <row r="202" spans="1:2">
      <c r="A202" s="3">
        <v>20271</v>
      </c>
      <c r="B202" s="71">
        <v>50987</v>
      </c>
    </row>
    <row r="203" spans="1:2">
      <c r="A203" s="3">
        <v>20302</v>
      </c>
      <c r="B203" s="71">
        <v>51111</v>
      </c>
    </row>
    <row r="204" spans="1:2">
      <c r="A204" s="3">
        <v>20333</v>
      </c>
      <c r="B204" s="71">
        <v>51266</v>
      </c>
    </row>
    <row r="205" spans="1:2">
      <c r="A205" s="3">
        <v>20363</v>
      </c>
      <c r="B205" s="71">
        <v>51429</v>
      </c>
    </row>
    <row r="206" spans="1:2">
      <c r="A206" s="3">
        <v>20394</v>
      </c>
      <c r="B206" s="71">
        <v>51592</v>
      </c>
    </row>
    <row r="207" spans="1:2">
      <c r="A207" s="3">
        <v>20424</v>
      </c>
      <c r="B207" s="71">
        <v>51805</v>
      </c>
    </row>
    <row r="208" spans="1:2">
      <c r="A208" s="3">
        <v>20455</v>
      </c>
      <c r="B208" s="71">
        <v>51975</v>
      </c>
    </row>
    <row r="209" spans="1:2">
      <c r="A209" s="3">
        <v>20486</v>
      </c>
      <c r="B209" s="71">
        <v>52167</v>
      </c>
    </row>
    <row r="210" spans="1:2">
      <c r="A210" s="3">
        <v>20515</v>
      </c>
      <c r="B210" s="71">
        <v>52294</v>
      </c>
    </row>
    <row r="211" spans="1:2">
      <c r="A211" s="3">
        <v>20546</v>
      </c>
      <c r="B211" s="71">
        <v>52375</v>
      </c>
    </row>
    <row r="212" spans="1:2">
      <c r="A212" s="3">
        <v>20576</v>
      </c>
      <c r="B212" s="71">
        <v>52506</v>
      </c>
    </row>
    <row r="213" spans="1:2">
      <c r="A213" s="3">
        <v>20607</v>
      </c>
      <c r="B213" s="71">
        <v>52586</v>
      </c>
    </row>
    <row r="214" spans="1:2">
      <c r="A214" s="3">
        <v>20637</v>
      </c>
      <c r="B214" s="71">
        <v>51955</v>
      </c>
    </row>
    <row r="215" spans="1:2">
      <c r="A215" s="3">
        <v>20668</v>
      </c>
      <c r="B215" s="71">
        <v>52631</v>
      </c>
    </row>
    <row r="216" spans="1:2">
      <c r="A216" s="3">
        <v>20699</v>
      </c>
      <c r="B216" s="71">
        <v>52604</v>
      </c>
    </row>
    <row r="217" spans="1:2">
      <c r="A217" s="3">
        <v>20729</v>
      </c>
      <c r="B217" s="71">
        <v>52777</v>
      </c>
    </row>
    <row r="218" spans="1:2">
      <c r="A218" s="3">
        <v>20760</v>
      </c>
      <c r="B218" s="71">
        <v>52821</v>
      </c>
    </row>
    <row r="219" spans="1:2">
      <c r="A219" s="3">
        <v>20790</v>
      </c>
      <c r="B219" s="71">
        <v>52929</v>
      </c>
    </row>
    <row r="220" spans="1:2">
      <c r="A220" s="3">
        <v>20821</v>
      </c>
      <c r="B220" s="71">
        <v>52887</v>
      </c>
    </row>
    <row r="221" spans="1:2">
      <c r="A221" s="3">
        <v>20852</v>
      </c>
      <c r="B221" s="71">
        <v>53097</v>
      </c>
    </row>
    <row r="222" spans="1:2">
      <c r="A222" s="3">
        <v>20880</v>
      </c>
      <c r="B222" s="71">
        <v>53156</v>
      </c>
    </row>
    <row r="223" spans="1:2">
      <c r="A223" s="3">
        <v>20911</v>
      </c>
      <c r="B223" s="71">
        <v>53238</v>
      </c>
    </row>
    <row r="224" spans="1:2">
      <c r="A224" s="3">
        <v>20941</v>
      </c>
      <c r="B224" s="71">
        <v>53150</v>
      </c>
    </row>
    <row r="225" spans="1:2">
      <c r="A225" s="3">
        <v>20972</v>
      </c>
      <c r="B225" s="71">
        <v>53067</v>
      </c>
    </row>
    <row r="226" spans="1:2">
      <c r="A226" s="3">
        <v>21002</v>
      </c>
      <c r="B226" s="71">
        <v>53123</v>
      </c>
    </row>
    <row r="227" spans="1:2">
      <c r="A227" s="3">
        <v>21033</v>
      </c>
      <c r="B227" s="71">
        <v>53128</v>
      </c>
    </row>
    <row r="228" spans="1:2">
      <c r="A228" s="3">
        <v>21064</v>
      </c>
      <c r="B228" s="71">
        <v>52934</v>
      </c>
    </row>
    <row r="229" spans="1:2">
      <c r="A229" s="3">
        <v>21094</v>
      </c>
      <c r="B229" s="71">
        <v>52763</v>
      </c>
    </row>
    <row r="230" spans="1:2">
      <c r="A230" s="3">
        <v>21125</v>
      </c>
      <c r="B230" s="71">
        <v>52558</v>
      </c>
    </row>
    <row r="231" spans="1:2">
      <c r="A231" s="3">
        <v>21155</v>
      </c>
      <c r="B231" s="71">
        <v>52384</v>
      </c>
    </row>
    <row r="232" spans="1:2">
      <c r="A232" s="3">
        <v>21186</v>
      </c>
      <c r="B232" s="71">
        <v>52076</v>
      </c>
    </row>
    <row r="233" spans="1:2">
      <c r="A233" s="3">
        <v>21217</v>
      </c>
      <c r="B233" s="71">
        <v>51576</v>
      </c>
    </row>
    <row r="234" spans="1:2">
      <c r="A234" s="3">
        <v>21245</v>
      </c>
      <c r="B234" s="71">
        <v>51299</v>
      </c>
    </row>
    <row r="235" spans="1:2">
      <c r="A235" s="3">
        <v>21276</v>
      </c>
      <c r="B235" s="71">
        <v>51027</v>
      </c>
    </row>
    <row r="236" spans="1:2">
      <c r="A236" s="3">
        <v>21306</v>
      </c>
      <c r="B236" s="71">
        <v>50914</v>
      </c>
    </row>
    <row r="237" spans="1:2">
      <c r="A237" s="3">
        <v>21337</v>
      </c>
      <c r="B237" s="71">
        <v>50914</v>
      </c>
    </row>
    <row r="238" spans="1:2">
      <c r="A238" s="3">
        <v>21367</v>
      </c>
      <c r="B238" s="71">
        <v>51039</v>
      </c>
    </row>
    <row r="239" spans="1:2">
      <c r="A239" s="3">
        <v>21398</v>
      </c>
      <c r="B239" s="71">
        <v>51233</v>
      </c>
    </row>
    <row r="240" spans="1:2">
      <c r="A240" s="3">
        <v>21429</v>
      </c>
      <c r="B240" s="71">
        <v>51506</v>
      </c>
    </row>
    <row r="241" spans="1:2">
      <c r="A241" s="3">
        <v>21459</v>
      </c>
      <c r="B241" s="71">
        <v>51485</v>
      </c>
    </row>
    <row r="242" spans="1:2">
      <c r="A242" s="3">
        <v>21490</v>
      </c>
      <c r="B242" s="71">
        <v>51944</v>
      </c>
    </row>
    <row r="243" spans="1:2">
      <c r="A243" s="3">
        <v>21520</v>
      </c>
      <c r="B243" s="71">
        <v>52085</v>
      </c>
    </row>
    <row r="244" spans="1:2">
      <c r="A244" s="3">
        <v>21551</v>
      </c>
      <c r="B244" s="71">
        <v>52478</v>
      </c>
    </row>
    <row r="245" spans="1:2">
      <c r="A245" s="3">
        <v>21582</v>
      </c>
      <c r="B245" s="71">
        <v>52688</v>
      </c>
    </row>
    <row r="246" spans="1:2">
      <c r="A246" s="3">
        <v>21610</v>
      </c>
      <c r="B246" s="71">
        <v>53014</v>
      </c>
    </row>
    <row r="247" spans="1:2">
      <c r="A247" s="3">
        <v>21641</v>
      </c>
      <c r="B247" s="71">
        <v>53321</v>
      </c>
    </row>
    <row r="248" spans="1:2">
      <c r="A248" s="3">
        <v>21671</v>
      </c>
      <c r="B248" s="71">
        <v>53550</v>
      </c>
    </row>
    <row r="249" spans="1:2">
      <c r="A249" s="3">
        <v>21702</v>
      </c>
      <c r="B249" s="71">
        <v>53681</v>
      </c>
    </row>
    <row r="250" spans="1:2">
      <c r="A250" s="3">
        <v>21732</v>
      </c>
      <c r="B250" s="71">
        <v>53804</v>
      </c>
    </row>
    <row r="251" spans="1:2">
      <c r="A251" s="3">
        <v>21763</v>
      </c>
      <c r="B251" s="71">
        <v>53336</v>
      </c>
    </row>
    <row r="252" spans="1:2">
      <c r="A252" s="3">
        <v>21794</v>
      </c>
      <c r="B252" s="71">
        <v>53428</v>
      </c>
    </row>
    <row r="253" spans="1:2">
      <c r="A253" s="3">
        <v>21824</v>
      </c>
      <c r="B253" s="71">
        <v>53358</v>
      </c>
    </row>
    <row r="254" spans="1:2">
      <c r="A254" s="3">
        <v>21855</v>
      </c>
      <c r="B254" s="71">
        <v>53634</v>
      </c>
    </row>
    <row r="255" spans="1:2">
      <c r="A255" s="3">
        <v>21885</v>
      </c>
      <c r="B255" s="71">
        <v>54174</v>
      </c>
    </row>
    <row r="256" spans="1:2">
      <c r="A256" s="3">
        <v>21916</v>
      </c>
      <c r="B256" s="71">
        <v>54274</v>
      </c>
    </row>
    <row r="257" spans="1:2">
      <c r="A257" s="3">
        <v>21947</v>
      </c>
      <c r="B257" s="71">
        <v>54513</v>
      </c>
    </row>
    <row r="258" spans="1:2">
      <c r="A258" s="3">
        <v>21976</v>
      </c>
      <c r="B258" s="71">
        <v>54454</v>
      </c>
    </row>
    <row r="259" spans="1:2">
      <c r="A259" s="3">
        <v>22007</v>
      </c>
      <c r="B259" s="71">
        <v>54813</v>
      </c>
    </row>
    <row r="260" spans="1:2">
      <c r="A260" s="3">
        <v>22037</v>
      </c>
      <c r="B260" s="71">
        <v>54475</v>
      </c>
    </row>
    <row r="261" spans="1:2">
      <c r="A261" s="3">
        <v>22068</v>
      </c>
      <c r="B261" s="71">
        <v>54348</v>
      </c>
    </row>
    <row r="262" spans="1:2">
      <c r="A262" s="3">
        <v>22098</v>
      </c>
      <c r="B262" s="71">
        <v>54306</v>
      </c>
    </row>
    <row r="263" spans="1:2">
      <c r="A263" s="3">
        <v>22129</v>
      </c>
      <c r="B263" s="71">
        <v>54272</v>
      </c>
    </row>
    <row r="264" spans="1:2">
      <c r="A264" s="3">
        <v>22160</v>
      </c>
      <c r="B264" s="71">
        <v>54227</v>
      </c>
    </row>
    <row r="265" spans="1:2">
      <c r="A265" s="3">
        <v>22190</v>
      </c>
      <c r="B265" s="71">
        <v>54142</v>
      </c>
    </row>
    <row r="266" spans="1:2">
      <c r="A266" s="3">
        <v>22221</v>
      </c>
      <c r="B266" s="71">
        <v>53961</v>
      </c>
    </row>
    <row r="267" spans="1:2">
      <c r="A267" s="3">
        <v>22251</v>
      </c>
      <c r="B267" s="71">
        <v>53742</v>
      </c>
    </row>
    <row r="268" spans="1:2">
      <c r="A268" s="3">
        <v>22282</v>
      </c>
      <c r="B268" s="71">
        <v>53683</v>
      </c>
    </row>
    <row r="269" spans="1:2">
      <c r="A269" s="3">
        <v>22313</v>
      </c>
      <c r="B269" s="71">
        <v>53557</v>
      </c>
    </row>
    <row r="270" spans="1:2">
      <c r="A270" s="3">
        <v>22341</v>
      </c>
      <c r="B270" s="71">
        <v>53659</v>
      </c>
    </row>
    <row r="271" spans="1:2">
      <c r="A271" s="3">
        <v>22372</v>
      </c>
      <c r="B271" s="71">
        <v>53627</v>
      </c>
    </row>
    <row r="272" spans="1:2">
      <c r="A272" s="3">
        <v>22402</v>
      </c>
      <c r="B272" s="71">
        <v>53786</v>
      </c>
    </row>
    <row r="273" spans="1:2">
      <c r="A273" s="3">
        <v>22433</v>
      </c>
      <c r="B273" s="71">
        <v>53977</v>
      </c>
    </row>
    <row r="274" spans="1:2">
      <c r="A274" s="3">
        <v>22463</v>
      </c>
      <c r="B274" s="71">
        <v>54123</v>
      </c>
    </row>
    <row r="275" spans="1:2">
      <c r="A275" s="3">
        <v>22494</v>
      </c>
      <c r="B275" s="71">
        <v>54298</v>
      </c>
    </row>
    <row r="276" spans="1:2">
      <c r="A276" s="3">
        <v>22525</v>
      </c>
      <c r="B276" s="71">
        <v>54388</v>
      </c>
    </row>
    <row r="277" spans="1:2">
      <c r="A277" s="3">
        <v>22555</v>
      </c>
      <c r="B277" s="71">
        <v>54522</v>
      </c>
    </row>
    <row r="278" spans="1:2">
      <c r="A278" s="3">
        <v>22586</v>
      </c>
      <c r="B278" s="71">
        <v>54742</v>
      </c>
    </row>
    <row r="279" spans="1:2">
      <c r="A279" s="3">
        <v>22616</v>
      </c>
      <c r="B279" s="71">
        <v>54872</v>
      </c>
    </row>
    <row r="280" spans="1:2">
      <c r="A280" s="3">
        <v>22647</v>
      </c>
      <c r="B280" s="71">
        <v>54891</v>
      </c>
    </row>
    <row r="281" spans="1:2">
      <c r="A281" s="3">
        <v>22678</v>
      </c>
      <c r="B281" s="71">
        <v>55188</v>
      </c>
    </row>
    <row r="282" spans="1:2">
      <c r="A282" s="3">
        <v>22706</v>
      </c>
      <c r="B282" s="71">
        <v>55275</v>
      </c>
    </row>
    <row r="283" spans="1:2">
      <c r="A283" s="3">
        <v>22737</v>
      </c>
      <c r="B283" s="71">
        <v>55602</v>
      </c>
    </row>
    <row r="284" spans="1:2">
      <c r="A284" s="3">
        <v>22767</v>
      </c>
      <c r="B284" s="71">
        <v>55628</v>
      </c>
    </row>
    <row r="285" spans="1:2">
      <c r="A285" s="3">
        <v>22798</v>
      </c>
      <c r="B285" s="71">
        <v>55644</v>
      </c>
    </row>
    <row r="286" spans="1:2">
      <c r="A286" s="3">
        <v>22828</v>
      </c>
      <c r="B286" s="71">
        <v>55746</v>
      </c>
    </row>
    <row r="287" spans="1:2">
      <c r="A287" s="3">
        <v>22859</v>
      </c>
      <c r="B287" s="71">
        <v>55838</v>
      </c>
    </row>
    <row r="288" spans="1:2">
      <c r="A288" s="3">
        <v>22890</v>
      </c>
      <c r="B288" s="71">
        <v>55978</v>
      </c>
    </row>
    <row r="289" spans="1:2">
      <c r="A289" s="3">
        <v>22920</v>
      </c>
      <c r="B289" s="71">
        <v>56041</v>
      </c>
    </row>
    <row r="290" spans="1:2">
      <c r="A290" s="3">
        <v>22951</v>
      </c>
      <c r="B290" s="71">
        <v>56056</v>
      </c>
    </row>
    <row r="291" spans="1:2">
      <c r="A291" s="3">
        <v>22981</v>
      </c>
      <c r="B291" s="71">
        <v>56028</v>
      </c>
    </row>
    <row r="292" spans="1:2">
      <c r="A292" s="3">
        <v>23012</v>
      </c>
      <c r="B292" s="71">
        <v>56115</v>
      </c>
    </row>
    <row r="293" spans="1:2">
      <c r="A293" s="3">
        <v>23043</v>
      </c>
      <c r="B293" s="71">
        <v>56230</v>
      </c>
    </row>
    <row r="294" spans="1:2">
      <c r="A294" s="3">
        <v>23071</v>
      </c>
      <c r="B294" s="71">
        <v>56320</v>
      </c>
    </row>
    <row r="295" spans="1:2">
      <c r="A295" s="3">
        <v>23102</v>
      </c>
      <c r="B295" s="71">
        <v>56580</v>
      </c>
    </row>
    <row r="296" spans="1:2">
      <c r="A296" s="3">
        <v>23132</v>
      </c>
      <c r="B296" s="71">
        <v>56616</v>
      </c>
    </row>
    <row r="297" spans="1:2">
      <c r="A297" s="3">
        <v>23163</v>
      </c>
      <c r="B297" s="71">
        <v>56659</v>
      </c>
    </row>
    <row r="298" spans="1:2">
      <c r="A298" s="3">
        <v>23193</v>
      </c>
      <c r="B298" s="71">
        <v>56794</v>
      </c>
    </row>
    <row r="299" spans="1:2">
      <c r="A299" s="3">
        <v>23224</v>
      </c>
      <c r="B299" s="71">
        <v>56910</v>
      </c>
    </row>
    <row r="300" spans="1:2">
      <c r="A300" s="3">
        <v>23255</v>
      </c>
      <c r="B300" s="71">
        <v>57078</v>
      </c>
    </row>
    <row r="301" spans="1:2">
      <c r="A301" s="3">
        <v>23285</v>
      </c>
      <c r="B301" s="71">
        <v>57283</v>
      </c>
    </row>
    <row r="302" spans="1:2">
      <c r="A302" s="3">
        <v>23316</v>
      </c>
      <c r="B302" s="71">
        <v>57255</v>
      </c>
    </row>
    <row r="303" spans="1:2">
      <c r="A303" s="3">
        <v>23346</v>
      </c>
      <c r="B303" s="71">
        <v>57361</v>
      </c>
    </row>
    <row r="304" spans="1:2">
      <c r="A304" s="3">
        <v>23377</v>
      </c>
      <c r="B304" s="71">
        <v>57487</v>
      </c>
    </row>
    <row r="305" spans="1:2">
      <c r="A305" s="3">
        <v>23408</v>
      </c>
      <c r="B305" s="71">
        <v>57753</v>
      </c>
    </row>
    <row r="306" spans="1:2">
      <c r="A306" s="3">
        <v>23437</v>
      </c>
      <c r="B306" s="71">
        <v>57897</v>
      </c>
    </row>
    <row r="307" spans="1:2">
      <c r="A307" s="3">
        <v>23468</v>
      </c>
      <c r="B307" s="71">
        <v>57922</v>
      </c>
    </row>
    <row r="308" spans="1:2">
      <c r="A308" s="3">
        <v>23498</v>
      </c>
      <c r="B308" s="71">
        <v>58089</v>
      </c>
    </row>
    <row r="309" spans="1:2">
      <c r="A309" s="3">
        <v>23529</v>
      </c>
      <c r="B309" s="71">
        <v>58219</v>
      </c>
    </row>
    <row r="310" spans="1:2">
      <c r="A310" s="3">
        <v>23559</v>
      </c>
      <c r="B310" s="71">
        <v>58412</v>
      </c>
    </row>
    <row r="311" spans="1:2">
      <c r="A311" s="3">
        <v>23590</v>
      </c>
      <c r="B311" s="71">
        <v>58619</v>
      </c>
    </row>
    <row r="312" spans="1:2">
      <c r="A312" s="3">
        <v>23621</v>
      </c>
      <c r="B312" s="71">
        <v>58903</v>
      </c>
    </row>
    <row r="313" spans="1:2">
      <c r="A313" s="3">
        <v>23651</v>
      </c>
      <c r="B313" s="71">
        <v>58793</v>
      </c>
    </row>
    <row r="314" spans="1:2">
      <c r="A314" s="3">
        <v>23682</v>
      </c>
      <c r="B314" s="71">
        <v>59218</v>
      </c>
    </row>
    <row r="315" spans="1:2">
      <c r="A315" s="3">
        <v>23712</v>
      </c>
      <c r="B315" s="71">
        <v>59421</v>
      </c>
    </row>
    <row r="316" spans="1:2">
      <c r="A316" s="3">
        <v>23743</v>
      </c>
      <c r="B316" s="71">
        <v>59582</v>
      </c>
    </row>
    <row r="317" spans="1:2">
      <c r="A317" s="3">
        <v>23774</v>
      </c>
      <c r="B317" s="71">
        <v>59800</v>
      </c>
    </row>
    <row r="318" spans="1:2">
      <c r="A318" s="3">
        <v>23802</v>
      </c>
      <c r="B318" s="71">
        <v>60003</v>
      </c>
    </row>
    <row r="319" spans="1:2">
      <c r="A319" s="3">
        <v>23833</v>
      </c>
      <c r="B319" s="71">
        <v>60259</v>
      </c>
    </row>
    <row r="320" spans="1:2">
      <c r="A320" s="3">
        <v>23863</v>
      </c>
      <c r="B320" s="71">
        <v>60491</v>
      </c>
    </row>
    <row r="321" spans="1:2">
      <c r="A321" s="3">
        <v>23894</v>
      </c>
      <c r="B321" s="71">
        <v>60690</v>
      </c>
    </row>
    <row r="322" spans="1:2">
      <c r="A322" s="3">
        <v>23924</v>
      </c>
      <c r="B322" s="71">
        <v>60965</v>
      </c>
    </row>
    <row r="323" spans="1:2">
      <c r="A323" s="3">
        <v>23955</v>
      </c>
      <c r="B323" s="71">
        <v>61228</v>
      </c>
    </row>
    <row r="324" spans="1:2">
      <c r="A324" s="3">
        <v>23986</v>
      </c>
      <c r="B324" s="71">
        <v>61490</v>
      </c>
    </row>
    <row r="325" spans="1:2">
      <c r="A325" s="3">
        <v>24016</v>
      </c>
      <c r="B325" s="71">
        <v>61719</v>
      </c>
    </row>
    <row r="326" spans="1:2">
      <c r="A326" s="3">
        <v>24047</v>
      </c>
      <c r="B326" s="71">
        <v>61996</v>
      </c>
    </row>
    <row r="327" spans="1:2">
      <c r="A327" s="3">
        <v>24077</v>
      </c>
      <c r="B327" s="71">
        <v>62322</v>
      </c>
    </row>
    <row r="328" spans="1:2">
      <c r="A328" s="3">
        <v>24108</v>
      </c>
      <c r="B328" s="71">
        <v>62529</v>
      </c>
    </row>
    <row r="329" spans="1:2">
      <c r="A329" s="3">
        <v>24139</v>
      </c>
      <c r="B329" s="71">
        <v>62796</v>
      </c>
    </row>
    <row r="330" spans="1:2">
      <c r="A330" s="3">
        <v>24167</v>
      </c>
      <c r="B330" s="71">
        <v>63192</v>
      </c>
    </row>
    <row r="331" spans="1:2">
      <c r="A331" s="3">
        <v>24198</v>
      </c>
      <c r="B331" s="71">
        <v>63437</v>
      </c>
    </row>
    <row r="332" spans="1:2">
      <c r="A332" s="3">
        <v>24228</v>
      </c>
      <c r="B332" s="71">
        <v>63712</v>
      </c>
    </row>
    <row r="333" spans="1:2">
      <c r="A333" s="3">
        <v>24259</v>
      </c>
      <c r="B333" s="71">
        <v>64111</v>
      </c>
    </row>
    <row r="334" spans="1:2">
      <c r="A334" s="3">
        <v>24289</v>
      </c>
      <c r="B334" s="71">
        <v>64301</v>
      </c>
    </row>
    <row r="335" spans="1:2">
      <c r="A335" s="3">
        <v>24320</v>
      </c>
      <c r="B335" s="71">
        <v>64507</v>
      </c>
    </row>
    <row r="336" spans="1:2">
      <c r="A336" s="3">
        <v>24351</v>
      </c>
      <c r="B336" s="71">
        <v>64643</v>
      </c>
    </row>
    <row r="337" spans="1:2">
      <c r="A337" s="3">
        <v>24381</v>
      </c>
      <c r="B337" s="71">
        <v>64854</v>
      </c>
    </row>
    <row r="338" spans="1:2">
      <c r="A338" s="3">
        <v>24412</v>
      </c>
      <c r="B338" s="71">
        <v>65019</v>
      </c>
    </row>
    <row r="339" spans="1:2">
      <c r="A339" s="3">
        <v>24442</v>
      </c>
      <c r="B339" s="71">
        <v>65199</v>
      </c>
    </row>
    <row r="340" spans="1:2">
      <c r="A340" s="3">
        <v>24473</v>
      </c>
      <c r="B340" s="71">
        <v>65407</v>
      </c>
    </row>
    <row r="341" spans="1:2">
      <c r="A341" s="3">
        <v>24504</v>
      </c>
      <c r="B341" s="71">
        <v>65429</v>
      </c>
    </row>
    <row r="342" spans="1:2">
      <c r="A342" s="3">
        <v>24532</v>
      </c>
      <c r="B342" s="71">
        <v>65530</v>
      </c>
    </row>
    <row r="343" spans="1:2">
      <c r="A343" s="3">
        <v>24563</v>
      </c>
      <c r="B343" s="71">
        <v>65466</v>
      </c>
    </row>
    <row r="344" spans="1:2">
      <c r="A344" s="3">
        <v>24593</v>
      </c>
      <c r="B344" s="71">
        <v>65620</v>
      </c>
    </row>
    <row r="345" spans="1:2">
      <c r="A345" s="3">
        <v>24624</v>
      </c>
      <c r="B345" s="71">
        <v>65750</v>
      </c>
    </row>
    <row r="346" spans="1:2">
      <c r="A346" s="3">
        <v>24654</v>
      </c>
      <c r="B346" s="71">
        <v>65888</v>
      </c>
    </row>
    <row r="347" spans="1:2">
      <c r="A347" s="3">
        <v>24685</v>
      </c>
      <c r="B347" s="71">
        <v>66143</v>
      </c>
    </row>
    <row r="348" spans="1:2">
      <c r="A348" s="3">
        <v>24716</v>
      </c>
      <c r="B348" s="71">
        <v>66164</v>
      </c>
    </row>
    <row r="349" spans="1:2">
      <c r="A349" s="3">
        <v>24746</v>
      </c>
      <c r="B349" s="71">
        <v>66225</v>
      </c>
    </row>
    <row r="350" spans="1:2">
      <c r="A350" s="3">
        <v>24777</v>
      </c>
      <c r="B350" s="71">
        <v>66703</v>
      </c>
    </row>
    <row r="351" spans="1:2">
      <c r="A351" s="3">
        <v>24807</v>
      </c>
      <c r="B351" s="71">
        <v>66900</v>
      </c>
    </row>
    <row r="352" spans="1:2">
      <c r="A352" s="3">
        <v>24838</v>
      </c>
      <c r="B352" s="71">
        <v>66804</v>
      </c>
    </row>
    <row r="353" spans="1:2">
      <c r="A353" s="3">
        <v>24869</v>
      </c>
      <c r="B353" s="71">
        <v>67215</v>
      </c>
    </row>
    <row r="354" spans="1:2">
      <c r="A354" s="3">
        <v>24898</v>
      </c>
      <c r="B354" s="71">
        <v>67295</v>
      </c>
    </row>
    <row r="355" spans="1:2">
      <c r="A355" s="3">
        <v>24929</v>
      </c>
      <c r="B355" s="71">
        <v>67556</v>
      </c>
    </row>
    <row r="356" spans="1:2">
      <c r="A356" s="3">
        <v>24959</v>
      </c>
      <c r="B356" s="71">
        <v>67652</v>
      </c>
    </row>
    <row r="357" spans="1:2">
      <c r="A357" s="3">
        <v>24990</v>
      </c>
      <c r="B357" s="71">
        <v>67905</v>
      </c>
    </row>
    <row r="358" spans="1:2">
      <c r="A358" s="3">
        <v>25020</v>
      </c>
      <c r="B358" s="71">
        <v>68126</v>
      </c>
    </row>
    <row r="359" spans="1:2">
      <c r="A359" s="3">
        <v>25051</v>
      </c>
      <c r="B359" s="71">
        <v>68330</v>
      </c>
    </row>
    <row r="360" spans="1:2">
      <c r="A360" s="3">
        <v>25082</v>
      </c>
      <c r="B360" s="71">
        <v>68484</v>
      </c>
    </row>
    <row r="361" spans="1:2">
      <c r="A361" s="3">
        <v>25112</v>
      </c>
      <c r="B361" s="71">
        <v>68721</v>
      </c>
    </row>
    <row r="362" spans="1:2">
      <c r="A362" s="3">
        <v>25143</v>
      </c>
      <c r="B362" s="71">
        <v>68984</v>
      </c>
    </row>
    <row r="363" spans="1:2">
      <c r="A363" s="3">
        <v>25173</v>
      </c>
      <c r="B363" s="71">
        <v>69248</v>
      </c>
    </row>
    <row r="364" spans="1:2">
      <c r="A364" s="3">
        <v>25204</v>
      </c>
      <c r="B364" s="71">
        <v>69439</v>
      </c>
    </row>
    <row r="365" spans="1:2">
      <c r="A365" s="3">
        <v>25235</v>
      </c>
      <c r="B365" s="71">
        <v>69699</v>
      </c>
    </row>
    <row r="366" spans="1:2">
      <c r="A366" s="3">
        <v>25263</v>
      </c>
      <c r="B366" s="71">
        <v>69905</v>
      </c>
    </row>
    <row r="367" spans="1:2">
      <c r="A367" s="3">
        <v>25294</v>
      </c>
      <c r="B367" s="71">
        <v>70072</v>
      </c>
    </row>
    <row r="368" spans="1:2">
      <c r="A368" s="3">
        <v>25324</v>
      </c>
      <c r="B368" s="71">
        <v>70328</v>
      </c>
    </row>
    <row r="369" spans="1:2">
      <c r="A369" s="3">
        <v>25355</v>
      </c>
      <c r="B369" s="71">
        <v>70636</v>
      </c>
    </row>
    <row r="370" spans="1:2">
      <c r="A370" s="3">
        <v>25385</v>
      </c>
      <c r="B370" s="71">
        <v>70729</v>
      </c>
    </row>
    <row r="371" spans="1:2">
      <c r="A371" s="3">
        <v>25416</v>
      </c>
      <c r="B371" s="71">
        <v>71008</v>
      </c>
    </row>
    <row r="372" spans="1:2">
      <c r="A372" s="3">
        <v>25447</v>
      </c>
      <c r="B372" s="71">
        <v>70914</v>
      </c>
    </row>
    <row r="373" spans="1:2">
      <c r="A373" s="3">
        <v>25477</v>
      </c>
      <c r="B373" s="71">
        <v>71121</v>
      </c>
    </row>
    <row r="374" spans="1:2">
      <c r="A374" s="3">
        <v>25508</v>
      </c>
      <c r="B374" s="71">
        <v>71086</v>
      </c>
    </row>
    <row r="375" spans="1:2">
      <c r="A375" s="3">
        <v>25538</v>
      </c>
      <c r="B375" s="71">
        <v>71241</v>
      </c>
    </row>
    <row r="376" spans="1:2">
      <c r="A376" s="3">
        <v>25569</v>
      </c>
      <c r="B376" s="71">
        <v>71176</v>
      </c>
    </row>
    <row r="377" spans="1:2">
      <c r="A377" s="3">
        <v>25600</v>
      </c>
      <c r="B377" s="71">
        <v>71305</v>
      </c>
    </row>
    <row r="378" spans="1:2">
      <c r="A378" s="3">
        <v>25628</v>
      </c>
      <c r="B378" s="71">
        <v>71451</v>
      </c>
    </row>
    <row r="379" spans="1:2">
      <c r="A379" s="3">
        <v>25659</v>
      </c>
      <c r="B379" s="71">
        <v>71348</v>
      </c>
    </row>
    <row r="380" spans="1:2">
      <c r="A380" s="3">
        <v>25689</v>
      </c>
      <c r="B380" s="71">
        <v>71124</v>
      </c>
    </row>
    <row r="381" spans="1:2">
      <c r="A381" s="3">
        <v>25720</v>
      </c>
      <c r="B381" s="71">
        <v>71029</v>
      </c>
    </row>
    <row r="382" spans="1:2">
      <c r="A382" s="3">
        <v>25750</v>
      </c>
      <c r="B382" s="71">
        <v>71053</v>
      </c>
    </row>
    <row r="383" spans="1:2">
      <c r="A383" s="3">
        <v>25781</v>
      </c>
      <c r="B383" s="71">
        <v>70937</v>
      </c>
    </row>
    <row r="384" spans="1:2">
      <c r="A384" s="3">
        <v>25812</v>
      </c>
      <c r="B384" s="71">
        <v>70944</v>
      </c>
    </row>
    <row r="385" spans="1:2">
      <c r="A385" s="3">
        <v>25842</v>
      </c>
      <c r="B385" s="71">
        <v>70521</v>
      </c>
    </row>
    <row r="386" spans="1:2">
      <c r="A386" s="3">
        <v>25873</v>
      </c>
      <c r="B386" s="71">
        <v>70409</v>
      </c>
    </row>
    <row r="387" spans="1:2">
      <c r="A387" s="3">
        <v>25903</v>
      </c>
      <c r="B387" s="71">
        <v>70792</v>
      </c>
    </row>
    <row r="388" spans="1:2">
      <c r="A388" s="3">
        <v>25934</v>
      </c>
      <c r="B388" s="71">
        <v>70865</v>
      </c>
    </row>
    <row r="389" spans="1:2">
      <c r="A389" s="3">
        <v>25965</v>
      </c>
      <c r="B389" s="71">
        <v>70807</v>
      </c>
    </row>
    <row r="390" spans="1:2">
      <c r="A390" s="3">
        <v>25993</v>
      </c>
      <c r="B390" s="71">
        <v>70860</v>
      </c>
    </row>
    <row r="391" spans="1:2">
      <c r="A391" s="3">
        <v>26024</v>
      </c>
      <c r="B391" s="71">
        <v>71036</v>
      </c>
    </row>
    <row r="392" spans="1:2">
      <c r="A392" s="3">
        <v>26054</v>
      </c>
      <c r="B392" s="71">
        <v>71247</v>
      </c>
    </row>
    <row r="393" spans="1:2">
      <c r="A393" s="3">
        <v>26085</v>
      </c>
      <c r="B393" s="71">
        <v>71254</v>
      </c>
    </row>
    <row r="394" spans="1:2">
      <c r="A394" s="3">
        <v>26115</v>
      </c>
      <c r="B394" s="71">
        <v>71315</v>
      </c>
    </row>
    <row r="395" spans="1:2">
      <c r="A395" s="3">
        <v>26146</v>
      </c>
      <c r="B395" s="71">
        <v>71373</v>
      </c>
    </row>
    <row r="396" spans="1:2">
      <c r="A396" s="3">
        <v>26177</v>
      </c>
      <c r="B396" s="71">
        <v>71614</v>
      </c>
    </row>
    <row r="397" spans="1:2">
      <c r="A397" s="3">
        <v>26207</v>
      </c>
      <c r="B397" s="71">
        <v>71642</v>
      </c>
    </row>
    <row r="398" spans="1:2">
      <c r="A398" s="3">
        <v>26238</v>
      </c>
      <c r="B398" s="71">
        <v>71847</v>
      </c>
    </row>
    <row r="399" spans="1:2">
      <c r="A399" s="3">
        <v>26268</v>
      </c>
      <c r="B399" s="71">
        <v>72109</v>
      </c>
    </row>
    <row r="400" spans="1:2">
      <c r="A400" s="3">
        <v>26299</v>
      </c>
      <c r="B400" s="71">
        <v>72441</v>
      </c>
    </row>
    <row r="401" spans="1:2">
      <c r="A401" s="3">
        <v>26330</v>
      </c>
      <c r="B401" s="71">
        <v>72648</v>
      </c>
    </row>
    <row r="402" spans="1:2">
      <c r="A402" s="3">
        <v>26359</v>
      </c>
      <c r="B402" s="71">
        <v>72944</v>
      </c>
    </row>
    <row r="403" spans="1:2">
      <c r="A403" s="3">
        <v>26390</v>
      </c>
      <c r="B403" s="71">
        <v>73162</v>
      </c>
    </row>
    <row r="404" spans="1:2">
      <c r="A404" s="3">
        <v>26420</v>
      </c>
      <c r="B404" s="71">
        <v>73469</v>
      </c>
    </row>
    <row r="405" spans="1:2">
      <c r="A405" s="3">
        <v>26451</v>
      </c>
      <c r="B405" s="71">
        <v>73758</v>
      </c>
    </row>
    <row r="406" spans="1:2">
      <c r="A406" s="3">
        <v>26481</v>
      </c>
      <c r="B406" s="71">
        <v>73709</v>
      </c>
    </row>
    <row r="407" spans="1:2">
      <c r="A407" s="3">
        <v>26512</v>
      </c>
      <c r="B407" s="71">
        <v>74141</v>
      </c>
    </row>
    <row r="408" spans="1:2">
      <c r="A408" s="3">
        <v>26543</v>
      </c>
      <c r="B408" s="71">
        <v>74264</v>
      </c>
    </row>
    <row r="409" spans="1:2">
      <c r="A409" s="3">
        <v>26573</v>
      </c>
      <c r="B409" s="71">
        <v>74674</v>
      </c>
    </row>
    <row r="410" spans="1:2">
      <c r="A410" s="3">
        <v>26604</v>
      </c>
      <c r="B410" s="71">
        <v>74973</v>
      </c>
    </row>
    <row r="411" spans="1:2">
      <c r="A411" s="3">
        <v>26634</v>
      </c>
      <c r="B411" s="71">
        <v>75268</v>
      </c>
    </row>
    <row r="412" spans="1:2">
      <c r="A412" s="3">
        <v>26665</v>
      </c>
      <c r="B412" s="71">
        <v>75617</v>
      </c>
    </row>
    <row r="413" spans="1:2">
      <c r="A413" s="3">
        <v>26696</v>
      </c>
      <c r="B413" s="71">
        <v>76014</v>
      </c>
    </row>
    <row r="414" spans="1:2">
      <c r="A414" s="3">
        <v>26724</v>
      </c>
      <c r="B414" s="71">
        <v>76284</v>
      </c>
    </row>
    <row r="415" spans="1:2">
      <c r="A415" s="3">
        <v>26755</v>
      </c>
      <c r="B415" s="71">
        <v>76455</v>
      </c>
    </row>
    <row r="416" spans="1:2">
      <c r="A416" s="3">
        <v>26785</v>
      </c>
      <c r="B416" s="71">
        <v>76648</v>
      </c>
    </row>
    <row r="417" spans="1:2">
      <c r="A417" s="3">
        <v>26816</v>
      </c>
      <c r="B417" s="71">
        <v>76887</v>
      </c>
    </row>
    <row r="418" spans="1:2">
      <c r="A418" s="3">
        <v>26846</v>
      </c>
      <c r="B418" s="71">
        <v>76913</v>
      </c>
    </row>
    <row r="419" spans="1:2">
      <c r="A419" s="3">
        <v>26877</v>
      </c>
      <c r="B419" s="71">
        <v>77168</v>
      </c>
    </row>
    <row r="420" spans="1:2">
      <c r="A420" s="3">
        <v>26908</v>
      </c>
      <c r="B420" s="71">
        <v>77276</v>
      </c>
    </row>
    <row r="421" spans="1:2">
      <c r="A421" s="3">
        <v>26938</v>
      </c>
      <c r="B421" s="71">
        <v>77607</v>
      </c>
    </row>
    <row r="422" spans="1:2">
      <c r="A422" s="3">
        <v>26969</v>
      </c>
      <c r="B422" s="71">
        <v>77920</v>
      </c>
    </row>
    <row r="423" spans="1:2">
      <c r="A423" s="3">
        <v>26999</v>
      </c>
      <c r="B423" s="71">
        <v>78031</v>
      </c>
    </row>
    <row r="424" spans="1:2">
      <c r="A424" s="3">
        <v>27030</v>
      </c>
      <c r="B424" s="71">
        <v>78100</v>
      </c>
    </row>
    <row r="425" spans="1:2">
      <c r="A425" s="3">
        <v>27061</v>
      </c>
      <c r="B425" s="71">
        <v>78254</v>
      </c>
    </row>
    <row r="426" spans="1:2">
      <c r="A426" s="3">
        <v>27089</v>
      </c>
      <c r="B426" s="71">
        <v>78296</v>
      </c>
    </row>
    <row r="427" spans="1:2">
      <c r="A427" s="3">
        <v>27120</v>
      </c>
      <c r="B427" s="71">
        <v>78382</v>
      </c>
    </row>
    <row r="428" spans="1:2">
      <c r="A428" s="3">
        <v>27150</v>
      </c>
      <c r="B428" s="71">
        <v>78549</v>
      </c>
    </row>
    <row r="429" spans="1:2">
      <c r="A429" s="3">
        <v>27181</v>
      </c>
      <c r="B429" s="71">
        <v>78604</v>
      </c>
    </row>
    <row r="430" spans="1:2">
      <c r="A430" s="3">
        <v>27211</v>
      </c>
      <c r="B430" s="71">
        <v>78636</v>
      </c>
    </row>
    <row r="431" spans="1:2">
      <c r="A431" s="3">
        <v>27242</v>
      </c>
      <c r="B431" s="71">
        <v>78619</v>
      </c>
    </row>
    <row r="432" spans="1:2">
      <c r="A432" s="3">
        <v>27273</v>
      </c>
      <c r="B432" s="71">
        <v>78610</v>
      </c>
    </row>
    <row r="433" spans="1:2">
      <c r="A433" s="3">
        <v>27303</v>
      </c>
      <c r="B433" s="71">
        <v>78630</v>
      </c>
    </row>
    <row r="434" spans="1:2">
      <c r="A434" s="3">
        <v>27334</v>
      </c>
      <c r="B434" s="71">
        <v>78265</v>
      </c>
    </row>
    <row r="435" spans="1:2">
      <c r="A435" s="3">
        <v>27364</v>
      </c>
      <c r="B435" s="71">
        <v>77652</v>
      </c>
    </row>
    <row r="436" spans="1:2">
      <c r="A436" s="3">
        <v>27395</v>
      </c>
      <c r="B436" s="71">
        <v>77293</v>
      </c>
    </row>
    <row r="437" spans="1:2">
      <c r="A437" s="3">
        <v>27426</v>
      </c>
      <c r="B437" s="71">
        <v>76918</v>
      </c>
    </row>
    <row r="438" spans="1:2">
      <c r="A438" s="3">
        <v>27454</v>
      </c>
      <c r="B438" s="71">
        <v>76648</v>
      </c>
    </row>
    <row r="439" spans="1:2">
      <c r="A439" s="3">
        <v>27485</v>
      </c>
      <c r="B439" s="71">
        <v>76460</v>
      </c>
    </row>
    <row r="440" spans="1:2">
      <c r="A440" s="3">
        <v>27515</v>
      </c>
      <c r="B440" s="71">
        <v>76624</v>
      </c>
    </row>
    <row r="441" spans="1:2">
      <c r="A441" s="3">
        <v>27546</v>
      </c>
      <c r="B441" s="71">
        <v>76521</v>
      </c>
    </row>
    <row r="442" spans="1:2">
      <c r="A442" s="3">
        <v>27576</v>
      </c>
      <c r="B442" s="71">
        <v>76770</v>
      </c>
    </row>
    <row r="443" spans="1:2">
      <c r="A443" s="3">
        <v>27607</v>
      </c>
      <c r="B443" s="71">
        <v>77153</v>
      </c>
    </row>
    <row r="444" spans="1:2">
      <c r="A444" s="3">
        <v>27638</v>
      </c>
      <c r="B444" s="71">
        <v>77228</v>
      </c>
    </row>
    <row r="445" spans="1:2">
      <c r="A445" s="3">
        <v>27668</v>
      </c>
      <c r="B445" s="71">
        <v>77540</v>
      </c>
    </row>
    <row r="446" spans="1:2">
      <c r="A446" s="3">
        <v>27699</v>
      </c>
      <c r="B446" s="71">
        <v>77685</v>
      </c>
    </row>
    <row r="447" spans="1:2">
      <c r="A447" s="3">
        <v>27729</v>
      </c>
      <c r="B447" s="71">
        <v>78017</v>
      </c>
    </row>
    <row r="448" spans="1:2">
      <c r="A448" s="3">
        <v>27760</v>
      </c>
      <c r="B448" s="71">
        <v>78503</v>
      </c>
    </row>
    <row r="449" spans="1:2">
      <c r="A449" s="3">
        <v>27791</v>
      </c>
      <c r="B449" s="71">
        <v>78816</v>
      </c>
    </row>
    <row r="450" spans="1:2">
      <c r="A450" s="3">
        <v>27820</v>
      </c>
      <c r="B450" s="71">
        <v>79048</v>
      </c>
    </row>
    <row r="451" spans="1:2">
      <c r="A451" s="3">
        <v>27851</v>
      </c>
      <c r="B451" s="71">
        <v>79292</v>
      </c>
    </row>
    <row r="452" spans="1:2">
      <c r="A452" s="3">
        <v>27881</v>
      </c>
      <c r="B452" s="71">
        <v>79312</v>
      </c>
    </row>
    <row r="453" spans="1:2">
      <c r="A453" s="3">
        <v>27912</v>
      </c>
      <c r="B453" s="71">
        <v>79376</v>
      </c>
    </row>
    <row r="454" spans="1:2">
      <c r="A454" s="3">
        <v>27942</v>
      </c>
      <c r="B454" s="71">
        <v>79547</v>
      </c>
    </row>
    <row r="455" spans="1:2">
      <c r="A455" s="3">
        <v>27973</v>
      </c>
      <c r="B455" s="71">
        <v>79704</v>
      </c>
    </row>
    <row r="456" spans="1:2">
      <c r="A456" s="3">
        <v>28004</v>
      </c>
      <c r="B456" s="71">
        <v>79892</v>
      </c>
    </row>
    <row r="457" spans="1:2">
      <c r="A457" s="3">
        <v>28034</v>
      </c>
      <c r="B457" s="71">
        <v>79911</v>
      </c>
    </row>
    <row r="458" spans="1:2">
      <c r="A458" s="3">
        <v>28065</v>
      </c>
      <c r="B458" s="71">
        <v>80240</v>
      </c>
    </row>
    <row r="459" spans="1:2">
      <c r="A459" s="3">
        <v>28095</v>
      </c>
      <c r="B459" s="71">
        <v>80448</v>
      </c>
    </row>
    <row r="460" spans="1:2">
      <c r="A460" s="3">
        <v>28126</v>
      </c>
      <c r="B460" s="71">
        <v>80690</v>
      </c>
    </row>
    <row r="461" spans="1:2">
      <c r="A461" s="3">
        <v>28157</v>
      </c>
      <c r="B461" s="71">
        <v>80988</v>
      </c>
    </row>
    <row r="462" spans="1:2">
      <c r="A462" s="3">
        <v>28185</v>
      </c>
      <c r="B462" s="71">
        <v>81391</v>
      </c>
    </row>
    <row r="463" spans="1:2">
      <c r="A463" s="3">
        <v>28216</v>
      </c>
      <c r="B463" s="71">
        <v>81728</v>
      </c>
    </row>
    <row r="464" spans="1:2">
      <c r="A464" s="3">
        <v>28246</v>
      </c>
      <c r="B464" s="71">
        <v>82088</v>
      </c>
    </row>
    <row r="465" spans="1:2">
      <c r="A465" s="3">
        <v>28277</v>
      </c>
      <c r="B465" s="71">
        <v>82488</v>
      </c>
    </row>
    <row r="466" spans="1:2">
      <c r="A466" s="3">
        <v>28307</v>
      </c>
      <c r="B466" s="71">
        <v>82834</v>
      </c>
    </row>
    <row r="467" spans="1:2">
      <c r="A467" s="3">
        <v>28338</v>
      </c>
      <c r="B467" s="71">
        <v>83075</v>
      </c>
    </row>
    <row r="468" spans="1:2">
      <c r="A468" s="3">
        <v>28369</v>
      </c>
      <c r="B468" s="71">
        <v>83532</v>
      </c>
    </row>
    <row r="469" spans="1:2">
      <c r="A469" s="3">
        <v>28399</v>
      </c>
      <c r="B469" s="71">
        <v>83800</v>
      </c>
    </row>
    <row r="470" spans="1:2">
      <c r="A470" s="3">
        <v>28430</v>
      </c>
      <c r="B470" s="71">
        <v>84173</v>
      </c>
    </row>
    <row r="471" spans="1:2">
      <c r="A471" s="3">
        <v>28460</v>
      </c>
      <c r="B471" s="71">
        <v>84410</v>
      </c>
    </row>
    <row r="472" spans="1:2">
      <c r="A472" s="3">
        <v>28491</v>
      </c>
      <c r="B472" s="71">
        <v>84594</v>
      </c>
    </row>
    <row r="473" spans="1:2">
      <c r="A473" s="3">
        <v>28522</v>
      </c>
      <c r="B473" s="71">
        <v>84948</v>
      </c>
    </row>
    <row r="474" spans="1:2">
      <c r="A474" s="3">
        <v>28550</v>
      </c>
      <c r="B474" s="71">
        <v>85460</v>
      </c>
    </row>
    <row r="475" spans="1:2">
      <c r="A475" s="3">
        <v>28581</v>
      </c>
      <c r="B475" s="71">
        <v>86162</v>
      </c>
    </row>
    <row r="476" spans="1:2">
      <c r="A476" s="3">
        <v>28611</v>
      </c>
      <c r="B476" s="71">
        <v>86509</v>
      </c>
    </row>
    <row r="477" spans="1:2">
      <c r="A477" s="3">
        <v>28642</v>
      </c>
      <c r="B477" s="71">
        <v>86950</v>
      </c>
    </row>
    <row r="478" spans="1:2">
      <c r="A478" s="3">
        <v>28672</v>
      </c>
      <c r="B478" s="71">
        <v>87204</v>
      </c>
    </row>
    <row r="479" spans="1:2">
      <c r="A479" s="3">
        <v>28703</v>
      </c>
      <c r="B479" s="71">
        <v>87483</v>
      </c>
    </row>
    <row r="480" spans="1:2">
      <c r="A480" s="3">
        <v>28734</v>
      </c>
      <c r="B480" s="71">
        <v>87621</v>
      </c>
    </row>
    <row r="481" spans="1:2">
      <c r="A481" s="3">
        <v>28764</v>
      </c>
      <c r="B481" s="71">
        <v>87956</v>
      </c>
    </row>
    <row r="482" spans="1:2">
      <c r="A482" s="3">
        <v>28795</v>
      </c>
      <c r="B482" s="71">
        <v>88391</v>
      </c>
    </row>
    <row r="483" spans="1:2">
      <c r="A483" s="3">
        <v>28825</v>
      </c>
      <c r="B483" s="71">
        <v>88671</v>
      </c>
    </row>
    <row r="484" spans="1:2">
      <c r="A484" s="3">
        <v>28856</v>
      </c>
      <c r="B484" s="71">
        <v>88808</v>
      </c>
    </row>
    <row r="485" spans="1:2">
      <c r="A485" s="3">
        <v>28887</v>
      </c>
      <c r="B485" s="71">
        <v>89055</v>
      </c>
    </row>
    <row r="486" spans="1:2">
      <c r="A486" s="3">
        <v>28915</v>
      </c>
      <c r="B486" s="71">
        <v>89479</v>
      </c>
    </row>
    <row r="487" spans="1:2">
      <c r="A487" s="3">
        <v>28946</v>
      </c>
      <c r="B487" s="71">
        <v>89417</v>
      </c>
    </row>
    <row r="488" spans="1:2">
      <c r="A488" s="3">
        <v>28976</v>
      </c>
      <c r="B488" s="71">
        <v>89789</v>
      </c>
    </row>
    <row r="489" spans="1:2">
      <c r="A489" s="3">
        <v>29007</v>
      </c>
      <c r="B489" s="71">
        <v>90108</v>
      </c>
    </row>
    <row r="490" spans="1:2">
      <c r="A490" s="3">
        <v>29037</v>
      </c>
      <c r="B490" s="71">
        <v>90217</v>
      </c>
    </row>
    <row r="491" spans="1:2">
      <c r="A491" s="3">
        <v>29068</v>
      </c>
      <c r="B491" s="71">
        <v>90300</v>
      </c>
    </row>
    <row r="492" spans="1:2">
      <c r="A492" s="3">
        <v>29099</v>
      </c>
      <c r="B492" s="71">
        <v>90327</v>
      </c>
    </row>
    <row r="493" spans="1:2">
      <c r="A493" s="3">
        <v>29129</v>
      </c>
      <c r="B493" s="71">
        <v>90481</v>
      </c>
    </row>
    <row r="494" spans="1:2">
      <c r="A494" s="3">
        <v>29160</v>
      </c>
      <c r="B494" s="71">
        <v>90573</v>
      </c>
    </row>
    <row r="495" spans="1:2">
      <c r="A495" s="3">
        <v>29190</v>
      </c>
      <c r="B495" s="71">
        <v>90672</v>
      </c>
    </row>
    <row r="496" spans="1:2">
      <c r="A496" s="3">
        <v>29221</v>
      </c>
      <c r="B496" s="71">
        <v>90800</v>
      </c>
    </row>
    <row r="497" spans="1:2">
      <c r="A497" s="3">
        <v>29252</v>
      </c>
      <c r="B497" s="71">
        <v>90883</v>
      </c>
    </row>
    <row r="498" spans="1:2">
      <c r="A498" s="3">
        <v>29281</v>
      </c>
      <c r="B498" s="71">
        <v>90994</v>
      </c>
    </row>
    <row r="499" spans="1:2">
      <c r="A499" s="3">
        <v>29312</v>
      </c>
      <c r="B499" s="71">
        <v>90849</v>
      </c>
    </row>
    <row r="500" spans="1:2">
      <c r="A500" s="3">
        <v>29342</v>
      </c>
      <c r="B500" s="71">
        <v>90420</v>
      </c>
    </row>
    <row r="501" spans="1:2">
      <c r="A501" s="3">
        <v>29373</v>
      </c>
      <c r="B501" s="71">
        <v>90101</v>
      </c>
    </row>
    <row r="502" spans="1:2">
      <c r="A502" s="3">
        <v>29403</v>
      </c>
      <c r="B502" s="71">
        <v>89840</v>
      </c>
    </row>
    <row r="503" spans="1:2">
      <c r="A503" s="3">
        <v>29434</v>
      </c>
      <c r="B503" s="71">
        <v>90099</v>
      </c>
    </row>
    <row r="504" spans="1:2">
      <c r="A504" s="3">
        <v>29465</v>
      </c>
      <c r="B504" s="71">
        <v>90213</v>
      </c>
    </row>
    <row r="505" spans="1:2">
      <c r="A505" s="3">
        <v>29495</v>
      </c>
      <c r="B505" s="71">
        <v>90490</v>
      </c>
    </row>
    <row r="506" spans="1:2">
      <c r="A506" s="3">
        <v>29526</v>
      </c>
      <c r="B506" s="71">
        <v>90747</v>
      </c>
    </row>
    <row r="507" spans="1:2">
      <c r="A507" s="3">
        <v>29556</v>
      </c>
      <c r="B507" s="71">
        <v>90943</v>
      </c>
    </row>
    <row r="508" spans="1:2">
      <c r="A508" s="3">
        <v>29587</v>
      </c>
      <c r="B508" s="71">
        <v>91033</v>
      </c>
    </row>
    <row r="509" spans="1:2">
      <c r="A509" s="3">
        <v>29618</v>
      </c>
      <c r="B509" s="71">
        <v>91105</v>
      </c>
    </row>
    <row r="510" spans="1:2">
      <c r="A510" s="3">
        <v>29646</v>
      </c>
      <c r="B510" s="71">
        <v>91210</v>
      </c>
    </row>
    <row r="511" spans="1:2">
      <c r="A511" s="3">
        <v>29677</v>
      </c>
      <c r="B511" s="71">
        <v>91283</v>
      </c>
    </row>
    <row r="512" spans="1:2">
      <c r="A512" s="3">
        <v>29707</v>
      </c>
      <c r="B512" s="71">
        <v>91296</v>
      </c>
    </row>
    <row r="513" spans="1:2">
      <c r="A513" s="3">
        <v>29738</v>
      </c>
      <c r="B513" s="71">
        <v>91490</v>
      </c>
    </row>
    <row r="514" spans="1:2">
      <c r="A514" s="3">
        <v>29768</v>
      </c>
      <c r="B514" s="71">
        <v>91601</v>
      </c>
    </row>
    <row r="515" spans="1:2">
      <c r="A515" s="3">
        <v>29799</v>
      </c>
      <c r="B515" s="71">
        <v>91565</v>
      </c>
    </row>
    <row r="516" spans="1:2">
      <c r="A516" s="3">
        <v>29830</v>
      </c>
      <c r="B516" s="71">
        <v>91477</v>
      </c>
    </row>
    <row r="517" spans="1:2">
      <c r="A517" s="3">
        <v>29860</v>
      </c>
      <c r="B517" s="71">
        <v>91380</v>
      </c>
    </row>
    <row r="518" spans="1:2">
      <c r="A518" s="3">
        <v>29891</v>
      </c>
      <c r="B518" s="71">
        <v>91171</v>
      </c>
    </row>
    <row r="519" spans="1:2">
      <c r="A519" s="3">
        <v>29921</v>
      </c>
      <c r="B519" s="71">
        <v>90895</v>
      </c>
    </row>
    <row r="520" spans="1:2">
      <c r="A520" s="3">
        <v>29952</v>
      </c>
      <c r="B520" s="71">
        <v>90565</v>
      </c>
    </row>
    <row r="521" spans="1:2">
      <c r="A521" s="3">
        <v>29983</v>
      </c>
      <c r="B521" s="71">
        <v>90563</v>
      </c>
    </row>
    <row r="522" spans="1:2">
      <c r="A522" s="3">
        <v>30011</v>
      </c>
      <c r="B522" s="71">
        <v>90434</v>
      </c>
    </row>
    <row r="523" spans="1:2">
      <c r="A523" s="3">
        <v>30042</v>
      </c>
      <c r="B523" s="71">
        <v>90150</v>
      </c>
    </row>
    <row r="524" spans="1:2">
      <c r="A524" s="3">
        <v>30072</v>
      </c>
      <c r="B524" s="71">
        <v>90107</v>
      </c>
    </row>
    <row r="525" spans="1:2">
      <c r="A525" s="3">
        <v>30103</v>
      </c>
      <c r="B525" s="71">
        <v>89865</v>
      </c>
    </row>
    <row r="526" spans="1:2">
      <c r="A526" s="3">
        <v>30133</v>
      </c>
      <c r="B526" s="71">
        <v>89521</v>
      </c>
    </row>
    <row r="527" spans="1:2">
      <c r="A527" s="3">
        <v>30164</v>
      </c>
      <c r="B527" s="71">
        <v>89363</v>
      </c>
    </row>
    <row r="528" spans="1:2">
      <c r="A528" s="3">
        <v>30195</v>
      </c>
      <c r="B528" s="71">
        <v>89183</v>
      </c>
    </row>
    <row r="529" spans="1:2">
      <c r="A529" s="3">
        <v>30225</v>
      </c>
      <c r="B529" s="71">
        <v>88907</v>
      </c>
    </row>
    <row r="530" spans="1:2">
      <c r="A530" s="3">
        <v>30256</v>
      </c>
      <c r="B530" s="71">
        <v>88786</v>
      </c>
    </row>
    <row r="531" spans="1:2">
      <c r="A531" s="3">
        <v>30286</v>
      </c>
      <c r="B531" s="71">
        <v>88771</v>
      </c>
    </row>
    <row r="532" spans="1:2">
      <c r="A532" s="3">
        <v>30317</v>
      </c>
      <c r="B532" s="71">
        <v>88990</v>
      </c>
    </row>
    <row r="533" spans="1:2">
      <c r="A533" s="3">
        <v>30348</v>
      </c>
      <c r="B533" s="71">
        <v>88917</v>
      </c>
    </row>
    <row r="534" spans="1:2">
      <c r="A534" s="3">
        <v>30376</v>
      </c>
      <c r="B534" s="71">
        <v>89090</v>
      </c>
    </row>
    <row r="535" spans="1:2">
      <c r="A535" s="3">
        <v>30407</v>
      </c>
      <c r="B535" s="71">
        <v>89364</v>
      </c>
    </row>
    <row r="536" spans="1:2">
      <c r="A536" s="3">
        <v>30437</v>
      </c>
      <c r="B536" s="71">
        <v>89644</v>
      </c>
    </row>
    <row r="537" spans="1:2">
      <c r="A537" s="3">
        <v>30468</v>
      </c>
      <c r="B537" s="71">
        <v>90021</v>
      </c>
    </row>
    <row r="538" spans="1:2">
      <c r="A538" s="3">
        <v>30498</v>
      </c>
      <c r="B538" s="71">
        <v>90437</v>
      </c>
    </row>
    <row r="539" spans="1:2">
      <c r="A539" s="3">
        <v>30529</v>
      </c>
      <c r="B539" s="71">
        <v>90129</v>
      </c>
    </row>
    <row r="540" spans="1:2">
      <c r="A540" s="3">
        <v>30560</v>
      </c>
      <c r="B540" s="71">
        <v>91247</v>
      </c>
    </row>
    <row r="541" spans="1:2">
      <c r="A541" s="3">
        <v>30590</v>
      </c>
      <c r="B541" s="71">
        <v>91520</v>
      </c>
    </row>
    <row r="542" spans="1:2">
      <c r="A542" s="3">
        <v>30621</v>
      </c>
      <c r="B542" s="71">
        <v>91875</v>
      </c>
    </row>
    <row r="543" spans="1:2">
      <c r="A543" s="3">
        <v>30651</v>
      </c>
      <c r="B543" s="71">
        <v>92230</v>
      </c>
    </row>
    <row r="544" spans="1:2">
      <c r="A544" s="3">
        <v>30682</v>
      </c>
      <c r="B544" s="71">
        <v>92673</v>
      </c>
    </row>
    <row r="545" spans="1:2">
      <c r="A545" s="3">
        <v>30713</v>
      </c>
      <c r="B545" s="71">
        <v>93157</v>
      </c>
    </row>
    <row r="546" spans="1:2">
      <c r="A546" s="3">
        <v>30742</v>
      </c>
      <c r="B546" s="71">
        <v>93429</v>
      </c>
    </row>
    <row r="547" spans="1:2">
      <c r="A547" s="3">
        <v>30773</v>
      </c>
      <c r="B547" s="71">
        <v>93792</v>
      </c>
    </row>
    <row r="548" spans="1:2">
      <c r="A548" s="3">
        <v>30803</v>
      </c>
      <c r="B548" s="71">
        <v>94098</v>
      </c>
    </row>
    <row r="549" spans="1:2">
      <c r="A549" s="3">
        <v>30834</v>
      </c>
      <c r="B549" s="71">
        <v>94479</v>
      </c>
    </row>
    <row r="550" spans="1:2">
      <c r="A550" s="3">
        <v>30864</v>
      </c>
      <c r="B550" s="71">
        <v>94789</v>
      </c>
    </row>
    <row r="551" spans="1:2">
      <c r="A551" s="3">
        <v>30895</v>
      </c>
      <c r="B551" s="71">
        <v>95032</v>
      </c>
    </row>
    <row r="552" spans="1:2">
      <c r="A552" s="3">
        <v>30926</v>
      </c>
      <c r="B552" s="71">
        <v>95344</v>
      </c>
    </row>
    <row r="553" spans="1:2">
      <c r="A553" s="3">
        <v>30956</v>
      </c>
      <c r="B553" s="71">
        <v>95629</v>
      </c>
    </row>
    <row r="554" spans="1:2">
      <c r="A554" s="3">
        <v>30987</v>
      </c>
      <c r="B554" s="71">
        <v>95982</v>
      </c>
    </row>
    <row r="555" spans="1:2">
      <c r="A555" s="3">
        <v>31017</v>
      </c>
      <c r="B555" s="71">
        <v>96107</v>
      </c>
    </row>
    <row r="556" spans="1:2">
      <c r="A556" s="3">
        <v>31048</v>
      </c>
      <c r="B556" s="71">
        <v>96372</v>
      </c>
    </row>
    <row r="557" spans="1:2">
      <c r="A557" s="3">
        <v>31079</v>
      </c>
      <c r="B557" s="71">
        <v>96503</v>
      </c>
    </row>
    <row r="558" spans="1:2">
      <c r="A558" s="3">
        <v>31107</v>
      </c>
      <c r="B558" s="71">
        <v>96842</v>
      </c>
    </row>
    <row r="559" spans="1:2">
      <c r="A559" s="3">
        <v>31138</v>
      </c>
      <c r="B559" s="71">
        <v>97038</v>
      </c>
    </row>
    <row r="560" spans="1:2">
      <c r="A560" s="3">
        <v>31168</v>
      </c>
      <c r="B560" s="71">
        <v>97312</v>
      </c>
    </row>
    <row r="561" spans="1:2">
      <c r="A561" s="3">
        <v>31199</v>
      </c>
      <c r="B561" s="71">
        <v>97459</v>
      </c>
    </row>
    <row r="562" spans="1:2">
      <c r="A562" s="3">
        <v>31229</v>
      </c>
      <c r="B562" s="71">
        <v>97648</v>
      </c>
    </row>
    <row r="563" spans="1:2">
      <c r="A563" s="3">
        <v>31260</v>
      </c>
      <c r="B563" s="71">
        <v>97840</v>
      </c>
    </row>
    <row r="564" spans="1:2">
      <c r="A564" s="3">
        <v>31291</v>
      </c>
      <c r="B564" s="71">
        <v>98045</v>
      </c>
    </row>
    <row r="565" spans="1:2">
      <c r="A565" s="3">
        <v>31321</v>
      </c>
      <c r="B565" s="71">
        <v>98233</v>
      </c>
    </row>
    <row r="566" spans="1:2">
      <c r="A566" s="3">
        <v>31352</v>
      </c>
      <c r="B566" s="71">
        <v>98443</v>
      </c>
    </row>
    <row r="567" spans="1:2">
      <c r="A567" s="3">
        <v>31382</v>
      </c>
      <c r="B567" s="71">
        <v>98609</v>
      </c>
    </row>
    <row r="568" spans="1:2">
      <c r="A568" s="3">
        <v>31413</v>
      </c>
      <c r="B568" s="71">
        <v>98732</v>
      </c>
    </row>
    <row r="569" spans="1:2">
      <c r="A569" s="3">
        <v>31444</v>
      </c>
      <c r="B569" s="71">
        <v>98847</v>
      </c>
    </row>
    <row r="570" spans="1:2">
      <c r="A570" s="3">
        <v>31472</v>
      </c>
      <c r="B570" s="71">
        <v>98934</v>
      </c>
    </row>
    <row r="571" spans="1:2">
      <c r="A571" s="3">
        <v>31503</v>
      </c>
      <c r="B571" s="71">
        <v>99121</v>
      </c>
    </row>
    <row r="572" spans="1:2">
      <c r="A572" s="3">
        <v>31533</v>
      </c>
      <c r="B572" s="71">
        <v>99248</v>
      </c>
    </row>
    <row r="573" spans="1:2">
      <c r="A573" s="3">
        <v>31564</v>
      </c>
      <c r="B573" s="71">
        <v>99155</v>
      </c>
    </row>
    <row r="574" spans="1:2">
      <c r="A574" s="3">
        <v>31594</v>
      </c>
      <c r="B574" s="71">
        <v>99473</v>
      </c>
    </row>
    <row r="575" spans="1:2">
      <c r="A575" s="3">
        <v>31625</v>
      </c>
      <c r="B575" s="71">
        <v>99588</v>
      </c>
    </row>
    <row r="576" spans="1:2">
      <c r="A576" s="3">
        <v>31656</v>
      </c>
      <c r="B576" s="71">
        <v>99934</v>
      </c>
    </row>
    <row r="577" spans="1:2">
      <c r="A577" s="3">
        <v>31686</v>
      </c>
      <c r="B577" s="71">
        <v>100121</v>
      </c>
    </row>
    <row r="578" spans="1:2">
      <c r="A578" s="3">
        <v>31717</v>
      </c>
      <c r="B578" s="71">
        <v>100308</v>
      </c>
    </row>
    <row r="579" spans="1:2">
      <c r="A579" s="3">
        <v>31747</v>
      </c>
      <c r="B579" s="71">
        <v>100509</v>
      </c>
    </row>
    <row r="580" spans="1:2">
      <c r="A580" s="3">
        <v>31778</v>
      </c>
      <c r="B580" s="71">
        <v>100678</v>
      </c>
    </row>
    <row r="581" spans="1:2">
      <c r="A581" s="3">
        <v>31809</v>
      </c>
      <c r="B581" s="71">
        <v>100919</v>
      </c>
    </row>
    <row r="582" spans="1:2">
      <c r="A582" s="3">
        <v>31837</v>
      </c>
      <c r="B582" s="71">
        <v>101164</v>
      </c>
    </row>
    <row r="583" spans="1:2">
      <c r="A583" s="3">
        <v>31868</v>
      </c>
      <c r="B583" s="71">
        <v>101499</v>
      </c>
    </row>
    <row r="584" spans="1:2">
      <c r="A584" s="3">
        <v>31898</v>
      </c>
      <c r="B584" s="71">
        <v>101728</v>
      </c>
    </row>
    <row r="585" spans="1:2">
      <c r="A585" s="3">
        <v>31929</v>
      </c>
      <c r="B585" s="71">
        <v>101900</v>
      </c>
    </row>
    <row r="586" spans="1:2">
      <c r="A586" s="3">
        <v>31959</v>
      </c>
      <c r="B586" s="71">
        <v>102247</v>
      </c>
    </row>
    <row r="587" spans="1:2">
      <c r="A587" s="3">
        <v>31990</v>
      </c>
      <c r="B587" s="71">
        <v>102420</v>
      </c>
    </row>
    <row r="588" spans="1:2">
      <c r="A588" s="3">
        <v>32021</v>
      </c>
      <c r="B588" s="71">
        <v>102647</v>
      </c>
    </row>
    <row r="589" spans="1:2">
      <c r="A589" s="3">
        <v>32051</v>
      </c>
      <c r="B589" s="71">
        <v>103138</v>
      </c>
    </row>
    <row r="590" spans="1:2">
      <c r="A590" s="3">
        <v>32082</v>
      </c>
      <c r="B590" s="71">
        <v>103372</v>
      </c>
    </row>
    <row r="591" spans="1:2">
      <c r="A591" s="3">
        <v>32112</v>
      </c>
      <c r="B591" s="71">
        <v>103661</v>
      </c>
    </row>
    <row r="592" spans="1:2">
      <c r="A592" s="3">
        <v>32143</v>
      </c>
      <c r="B592" s="71">
        <v>103753</v>
      </c>
    </row>
    <row r="593" spans="1:2">
      <c r="A593" s="3">
        <v>32174</v>
      </c>
      <c r="B593" s="71">
        <v>104214</v>
      </c>
    </row>
    <row r="594" spans="1:2">
      <c r="A594" s="3">
        <v>32203</v>
      </c>
      <c r="B594" s="71">
        <v>104489</v>
      </c>
    </row>
    <row r="595" spans="1:2">
      <c r="A595" s="3">
        <v>32234</v>
      </c>
      <c r="B595" s="71">
        <v>104732</v>
      </c>
    </row>
    <row r="596" spans="1:2">
      <c r="A596" s="3">
        <v>32264</v>
      </c>
      <c r="B596" s="71">
        <v>104962</v>
      </c>
    </row>
    <row r="597" spans="1:2">
      <c r="A597" s="3">
        <v>32295</v>
      </c>
      <c r="B597" s="71">
        <v>105326</v>
      </c>
    </row>
    <row r="598" spans="1:2">
      <c r="A598" s="3">
        <v>32325</v>
      </c>
      <c r="B598" s="71">
        <v>105550</v>
      </c>
    </row>
    <row r="599" spans="1:2">
      <c r="A599" s="3">
        <v>32356</v>
      </c>
      <c r="B599" s="71">
        <v>105674</v>
      </c>
    </row>
    <row r="600" spans="1:2">
      <c r="A600" s="3">
        <v>32387</v>
      </c>
      <c r="B600" s="71">
        <v>106013</v>
      </c>
    </row>
    <row r="601" spans="1:2">
      <c r="A601" s="3">
        <v>32417</v>
      </c>
      <c r="B601" s="71">
        <v>106276</v>
      </c>
    </row>
    <row r="602" spans="1:2">
      <c r="A602" s="3">
        <v>32448</v>
      </c>
      <c r="B602" s="71">
        <v>106617</v>
      </c>
    </row>
    <row r="603" spans="1:2">
      <c r="A603" s="3">
        <v>32478</v>
      </c>
      <c r="B603" s="71">
        <v>106898</v>
      </c>
    </row>
    <row r="604" spans="1:2">
      <c r="A604" s="3">
        <v>32509</v>
      </c>
      <c r="B604" s="71">
        <v>107161</v>
      </c>
    </row>
    <row r="605" spans="1:2">
      <c r="A605" s="3">
        <v>32540</v>
      </c>
      <c r="B605" s="71">
        <v>107427</v>
      </c>
    </row>
    <row r="606" spans="1:2">
      <c r="A606" s="3">
        <v>32568</v>
      </c>
      <c r="B606" s="71">
        <v>107621</v>
      </c>
    </row>
    <row r="607" spans="1:2">
      <c r="A607" s="3">
        <v>32599</v>
      </c>
      <c r="B607" s="71">
        <v>107791</v>
      </c>
    </row>
    <row r="608" spans="1:2">
      <c r="A608" s="3">
        <v>32629</v>
      </c>
      <c r="B608" s="71">
        <v>107913</v>
      </c>
    </row>
    <row r="609" spans="1:2">
      <c r="A609" s="3">
        <v>32660</v>
      </c>
      <c r="B609" s="71">
        <v>108027</v>
      </c>
    </row>
    <row r="610" spans="1:2">
      <c r="A610" s="3">
        <v>32690</v>
      </c>
      <c r="B610" s="71">
        <v>108069</v>
      </c>
    </row>
    <row r="611" spans="1:2">
      <c r="A611" s="3">
        <v>32721</v>
      </c>
      <c r="B611" s="71">
        <v>108120</v>
      </c>
    </row>
    <row r="612" spans="1:2">
      <c r="A612" s="3">
        <v>32752</v>
      </c>
      <c r="B612" s="71">
        <v>108369</v>
      </c>
    </row>
    <row r="613" spans="1:2">
      <c r="A613" s="3">
        <v>32782</v>
      </c>
      <c r="B613" s="71">
        <v>108476</v>
      </c>
    </row>
    <row r="614" spans="1:2">
      <c r="A614" s="3">
        <v>32813</v>
      </c>
      <c r="B614" s="71">
        <v>108752</v>
      </c>
    </row>
    <row r="615" spans="1:2">
      <c r="A615" s="3">
        <v>32843</v>
      </c>
      <c r="B615" s="71">
        <v>108836</v>
      </c>
    </row>
    <row r="616" spans="1:2">
      <c r="A616" s="3">
        <v>32874</v>
      </c>
      <c r="B616" s="71">
        <v>109189</v>
      </c>
    </row>
    <row r="617" spans="1:2">
      <c r="A617" s="3">
        <v>32905</v>
      </c>
      <c r="B617" s="71">
        <v>109432</v>
      </c>
    </row>
    <row r="618" spans="1:2">
      <c r="A618" s="3">
        <v>32933</v>
      </c>
      <c r="B618" s="71">
        <v>109637</v>
      </c>
    </row>
    <row r="619" spans="1:2">
      <c r="A619" s="3">
        <v>32964</v>
      </c>
      <c r="B619" s="71">
        <v>109671</v>
      </c>
    </row>
    <row r="620" spans="1:2">
      <c r="A620" s="3">
        <v>32994</v>
      </c>
      <c r="B620" s="71">
        <v>109834</v>
      </c>
    </row>
    <row r="621" spans="1:2">
      <c r="A621" s="3">
        <v>33025</v>
      </c>
      <c r="B621" s="71">
        <v>109857</v>
      </c>
    </row>
    <row r="622" spans="1:2">
      <c r="A622" s="3">
        <v>33055</v>
      </c>
      <c r="B622" s="71">
        <v>109822</v>
      </c>
    </row>
    <row r="623" spans="1:2">
      <c r="A623" s="3">
        <v>33086</v>
      </c>
      <c r="B623" s="71">
        <v>109610</v>
      </c>
    </row>
    <row r="624" spans="1:2">
      <c r="A624" s="3">
        <v>33117</v>
      </c>
      <c r="B624" s="71">
        <v>109520</v>
      </c>
    </row>
    <row r="625" spans="1:2">
      <c r="A625" s="3">
        <v>33147</v>
      </c>
      <c r="B625" s="71">
        <v>109374</v>
      </c>
    </row>
    <row r="626" spans="1:2">
      <c r="A626" s="3">
        <v>33178</v>
      </c>
      <c r="B626" s="71">
        <v>109220</v>
      </c>
    </row>
    <row r="627" spans="1:2">
      <c r="A627" s="3">
        <v>33208</v>
      </c>
      <c r="B627" s="71">
        <v>109168</v>
      </c>
    </row>
    <row r="628" spans="1:2">
      <c r="A628" s="3">
        <v>33239</v>
      </c>
      <c r="B628" s="71">
        <v>109051</v>
      </c>
    </row>
    <row r="629" spans="1:2">
      <c r="A629" s="3">
        <v>33270</v>
      </c>
      <c r="B629" s="71">
        <v>108731</v>
      </c>
    </row>
    <row r="630" spans="1:2">
      <c r="A630" s="3">
        <v>33298</v>
      </c>
      <c r="B630" s="71">
        <v>108569</v>
      </c>
    </row>
    <row r="631" spans="1:2">
      <c r="A631" s="3">
        <v>33329</v>
      </c>
      <c r="B631" s="71">
        <v>108352</v>
      </c>
    </row>
    <row r="632" spans="1:2">
      <c r="A632" s="3">
        <v>33359</v>
      </c>
      <c r="B632" s="71">
        <v>108250</v>
      </c>
    </row>
    <row r="633" spans="1:2">
      <c r="A633" s="3">
        <v>33390</v>
      </c>
      <c r="B633" s="71">
        <v>108338</v>
      </c>
    </row>
    <row r="634" spans="1:2">
      <c r="A634" s="3">
        <v>33420</v>
      </c>
      <c r="B634" s="71">
        <v>108290</v>
      </c>
    </row>
    <row r="635" spans="1:2">
      <c r="A635" s="3">
        <v>33451</v>
      </c>
      <c r="B635" s="71">
        <v>108302</v>
      </c>
    </row>
    <row r="636" spans="1:2">
      <c r="A636" s="3">
        <v>33482</v>
      </c>
      <c r="B636" s="71">
        <v>108333</v>
      </c>
    </row>
    <row r="637" spans="1:2">
      <c r="A637" s="3">
        <v>33512</v>
      </c>
      <c r="B637" s="71">
        <v>108362</v>
      </c>
    </row>
    <row r="638" spans="1:2">
      <c r="A638" s="3">
        <v>33543</v>
      </c>
      <c r="B638" s="71">
        <v>108300</v>
      </c>
    </row>
    <row r="639" spans="1:2">
      <c r="A639" s="3">
        <v>33573</v>
      </c>
      <c r="B639" s="71">
        <v>108330</v>
      </c>
    </row>
    <row r="640" spans="1:2">
      <c r="A640" s="3">
        <v>33604</v>
      </c>
      <c r="B640" s="71">
        <v>108367</v>
      </c>
    </row>
    <row r="641" spans="1:2">
      <c r="A641" s="3">
        <v>33635</v>
      </c>
      <c r="B641" s="71">
        <v>108312</v>
      </c>
    </row>
    <row r="642" spans="1:2">
      <c r="A642" s="3">
        <v>33664</v>
      </c>
      <c r="B642" s="71">
        <v>108361</v>
      </c>
    </row>
    <row r="643" spans="1:2">
      <c r="A643" s="3">
        <v>33695</v>
      </c>
      <c r="B643" s="71">
        <v>108515</v>
      </c>
    </row>
    <row r="644" spans="1:2">
      <c r="A644" s="3">
        <v>33725</v>
      </c>
      <c r="B644" s="71">
        <v>108648</v>
      </c>
    </row>
    <row r="645" spans="1:2">
      <c r="A645" s="3">
        <v>33756</v>
      </c>
      <c r="B645" s="71">
        <v>108717</v>
      </c>
    </row>
    <row r="646" spans="1:2">
      <c r="A646" s="3">
        <v>33786</v>
      </c>
      <c r="B646" s="71">
        <v>108799</v>
      </c>
    </row>
    <row r="647" spans="1:2">
      <c r="A647" s="3">
        <v>33817</v>
      </c>
      <c r="B647" s="71">
        <v>108923</v>
      </c>
    </row>
    <row r="648" spans="1:2">
      <c r="A648" s="3">
        <v>33848</v>
      </c>
      <c r="B648" s="71">
        <v>108954</v>
      </c>
    </row>
    <row r="649" spans="1:2">
      <c r="A649" s="3">
        <v>33878</v>
      </c>
      <c r="B649" s="71">
        <v>109135</v>
      </c>
    </row>
    <row r="650" spans="1:2">
      <c r="A650" s="3">
        <v>33909</v>
      </c>
      <c r="B650" s="71">
        <v>109280</v>
      </c>
    </row>
    <row r="651" spans="1:2">
      <c r="A651" s="3">
        <v>33939</v>
      </c>
      <c r="B651" s="71">
        <v>109500</v>
      </c>
    </row>
    <row r="652" spans="1:2">
      <c r="A652" s="3">
        <v>33970</v>
      </c>
      <c r="B652" s="71">
        <v>109795</v>
      </c>
    </row>
    <row r="653" spans="1:2">
      <c r="A653" s="3">
        <v>34001</v>
      </c>
      <c r="B653" s="71">
        <v>110044</v>
      </c>
    </row>
    <row r="654" spans="1:2">
      <c r="A654" s="3">
        <v>34029</v>
      </c>
      <c r="B654" s="71">
        <v>109992</v>
      </c>
    </row>
    <row r="655" spans="1:2">
      <c r="A655" s="3">
        <v>34060</v>
      </c>
      <c r="B655" s="71">
        <v>110295</v>
      </c>
    </row>
    <row r="656" spans="1:2">
      <c r="A656" s="3">
        <v>34090</v>
      </c>
      <c r="B656" s="71">
        <v>110570</v>
      </c>
    </row>
    <row r="657" spans="1:2">
      <c r="A657" s="3">
        <v>34121</v>
      </c>
      <c r="B657" s="71">
        <v>110751</v>
      </c>
    </row>
    <row r="658" spans="1:2">
      <c r="A658" s="3">
        <v>34151</v>
      </c>
      <c r="B658" s="71">
        <v>111060</v>
      </c>
    </row>
    <row r="659" spans="1:2">
      <c r="A659" s="3">
        <v>34182</v>
      </c>
      <c r="B659" s="71">
        <v>111209</v>
      </c>
    </row>
    <row r="660" spans="1:2">
      <c r="A660" s="3">
        <v>34213</v>
      </c>
      <c r="B660" s="71">
        <v>111454</v>
      </c>
    </row>
    <row r="661" spans="1:2">
      <c r="A661" s="3">
        <v>34243</v>
      </c>
      <c r="B661" s="71">
        <v>111734</v>
      </c>
    </row>
    <row r="662" spans="1:2">
      <c r="A662" s="3">
        <v>34274</v>
      </c>
      <c r="B662" s="71">
        <v>111990</v>
      </c>
    </row>
    <row r="663" spans="1:2">
      <c r="A663" s="3">
        <v>34304</v>
      </c>
      <c r="B663" s="71">
        <v>112324</v>
      </c>
    </row>
    <row r="664" spans="1:2">
      <c r="A664" s="3">
        <v>34335</v>
      </c>
      <c r="B664" s="71">
        <v>112598</v>
      </c>
    </row>
    <row r="665" spans="1:2">
      <c r="A665" s="3">
        <v>34366</v>
      </c>
      <c r="B665" s="71">
        <v>112779</v>
      </c>
    </row>
    <row r="666" spans="1:2">
      <c r="A666" s="3">
        <v>34394</v>
      </c>
      <c r="B666" s="71">
        <v>113240</v>
      </c>
    </row>
    <row r="667" spans="1:2">
      <c r="A667" s="3">
        <v>34425</v>
      </c>
      <c r="B667" s="71">
        <v>113587</v>
      </c>
    </row>
    <row r="668" spans="1:2">
      <c r="A668" s="3">
        <v>34455</v>
      </c>
      <c r="B668" s="71">
        <v>113923</v>
      </c>
    </row>
    <row r="669" spans="1:2">
      <c r="A669" s="3">
        <v>34486</v>
      </c>
      <c r="B669" s="71">
        <v>114237</v>
      </c>
    </row>
    <row r="670" spans="1:2">
      <c r="A670" s="3">
        <v>34516</v>
      </c>
      <c r="B670" s="71">
        <v>114607</v>
      </c>
    </row>
    <row r="671" spans="1:2">
      <c r="A671" s="3">
        <v>34547</v>
      </c>
      <c r="B671" s="71">
        <v>114899</v>
      </c>
    </row>
    <row r="672" spans="1:2">
      <c r="A672" s="3">
        <v>34578</v>
      </c>
      <c r="B672" s="71">
        <v>115253</v>
      </c>
    </row>
    <row r="673" spans="1:2">
      <c r="A673" s="3">
        <v>34608</v>
      </c>
      <c r="B673" s="71">
        <v>115458</v>
      </c>
    </row>
    <row r="674" spans="1:2">
      <c r="A674" s="3">
        <v>34639</v>
      </c>
      <c r="B674" s="71">
        <v>115873</v>
      </c>
    </row>
    <row r="675" spans="1:2">
      <c r="A675" s="3">
        <v>34669</v>
      </c>
      <c r="B675" s="71">
        <v>116176</v>
      </c>
    </row>
    <row r="676" spans="1:2">
      <c r="A676" s="3">
        <v>34700</v>
      </c>
      <c r="B676" s="71">
        <v>116504</v>
      </c>
    </row>
    <row r="677" spans="1:2">
      <c r="A677" s="3">
        <v>34731</v>
      </c>
      <c r="B677" s="71">
        <v>116693</v>
      </c>
    </row>
    <row r="678" spans="1:2">
      <c r="A678" s="3">
        <v>34759</v>
      </c>
      <c r="B678" s="71">
        <v>116907</v>
      </c>
    </row>
    <row r="679" spans="1:2">
      <c r="A679" s="3">
        <v>34790</v>
      </c>
      <c r="B679" s="71">
        <v>117065</v>
      </c>
    </row>
    <row r="680" spans="1:2">
      <c r="A680" s="3">
        <v>34820</v>
      </c>
      <c r="B680" s="71">
        <v>117050</v>
      </c>
    </row>
    <row r="681" spans="1:2">
      <c r="A681" s="3">
        <v>34851</v>
      </c>
      <c r="B681" s="71">
        <v>117286</v>
      </c>
    </row>
    <row r="682" spans="1:2">
      <c r="A682" s="3">
        <v>34881</v>
      </c>
      <c r="B682" s="71">
        <v>117377</v>
      </c>
    </row>
    <row r="683" spans="1:2">
      <c r="A683" s="3">
        <v>34912</v>
      </c>
      <c r="B683" s="71">
        <v>117639</v>
      </c>
    </row>
    <row r="684" spans="1:2">
      <c r="A684" s="3">
        <v>34943</v>
      </c>
      <c r="B684" s="71">
        <v>117880</v>
      </c>
    </row>
    <row r="685" spans="1:2">
      <c r="A685" s="3">
        <v>34973</v>
      </c>
      <c r="B685" s="71">
        <v>118029</v>
      </c>
    </row>
    <row r="686" spans="1:2">
      <c r="A686" s="3">
        <v>35004</v>
      </c>
      <c r="B686" s="71">
        <v>118168</v>
      </c>
    </row>
    <row r="687" spans="1:2">
      <c r="A687" s="3">
        <v>35034</v>
      </c>
      <c r="B687" s="71">
        <v>118325</v>
      </c>
    </row>
    <row r="688" spans="1:2">
      <c r="A688" s="3">
        <v>35065</v>
      </c>
      <c r="B688" s="71">
        <v>118318</v>
      </c>
    </row>
    <row r="689" spans="1:2">
      <c r="A689" s="3">
        <v>35096</v>
      </c>
      <c r="B689" s="71">
        <v>118734</v>
      </c>
    </row>
    <row r="690" spans="1:2">
      <c r="A690" s="3">
        <v>35125</v>
      </c>
      <c r="B690" s="71">
        <v>118990</v>
      </c>
    </row>
    <row r="691" spans="1:2">
      <c r="A691" s="3">
        <v>35156</v>
      </c>
      <c r="B691" s="71">
        <v>119156</v>
      </c>
    </row>
    <row r="692" spans="1:2">
      <c r="A692" s="3">
        <v>35186</v>
      </c>
      <c r="B692" s="71">
        <v>119489</v>
      </c>
    </row>
    <row r="693" spans="1:2">
      <c r="A693" s="3">
        <v>35217</v>
      </c>
      <c r="B693" s="71">
        <v>119770</v>
      </c>
    </row>
    <row r="694" spans="1:2">
      <c r="A694" s="3">
        <v>35247</v>
      </c>
      <c r="B694" s="71">
        <v>120016</v>
      </c>
    </row>
    <row r="695" spans="1:2">
      <c r="A695" s="3">
        <v>35278</v>
      </c>
      <c r="B695" s="71">
        <v>120201</v>
      </c>
    </row>
    <row r="696" spans="1:2">
      <c r="A696" s="3">
        <v>35309</v>
      </c>
      <c r="B696" s="71">
        <v>120402</v>
      </c>
    </row>
    <row r="697" spans="1:2">
      <c r="A697" s="3">
        <v>35339</v>
      </c>
      <c r="B697" s="71">
        <v>120663</v>
      </c>
    </row>
    <row r="698" spans="1:2">
      <c r="A698" s="3">
        <v>35370</v>
      </c>
      <c r="B698" s="71">
        <v>120949</v>
      </c>
    </row>
    <row r="699" spans="1:2">
      <c r="A699" s="3">
        <v>35400</v>
      </c>
      <c r="B699" s="71">
        <v>121145</v>
      </c>
    </row>
    <row r="700" spans="1:2">
      <c r="A700" s="3">
        <v>35431</v>
      </c>
      <c r="B700" s="71">
        <v>121363</v>
      </c>
    </row>
    <row r="701" spans="1:2">
      <c r="A701" s="3">
        <v>35462</v>
      </c>
      <c r="B701" s="71">
        <v>121675</v>
      </c>
    </row>
    <row r="702" spans="1:2">
      <c r="A702" s="3">
        <v>35490</v>
      </c>
      <c r="B702" s="71">
        <v>121989</v>
      </c>
    </row>
    <row r="703" spans="1:2">
      <c r="A703" s="3">
        <v>35521</v>
      </c>
      <c r="B703" s="71">
        <v>122284</v>
      </c>
    </row>
    <row r="704" spans="1:2">
      <c r="A704" s="3">
        <v>35551</v>
      </c>
      <c r="B704" s="71">
        <v>122551</v>
      </c>
    </row>
    <row r="705" spans="1:2">
      <c r="A705" s="3">
        <v>35582</v>
      </c>
      <c r="B705" s="71">
        <v>122816</v>
      </c>
    </row>
    <row r="706" spans="1:2">
      <c r="A706" s="3">
        <v>35612</v>
      </c>
      <c r="B706" s="71">
        <v>123112</v>
      </c>
    </row>
    <row r="707" spans="1:2">
      <c r="A707" s="3">
        <v>35643</v>
      </c>
      <c r="B707" s="71">
        <v>123092</v>
      </c>
    </row>
    <row r="708" spans="1:2">
      <c r="A708" s="3">
        <v>35674</v>
      </c>
      <c r="B708" s="71">
        <v>123577</v>
      </c>
    </row>
    <row r="709" spans="1:2">
      <c r="A709" s="3">
        <v>35704</v>
      </c>
      <c r="B709" s="71">
        <v>123923</v>
      </c>
    </row>
    <row r="710" spans="1:2">
      <c r="A710" s="3">
        <v>35735</v>
      </c>
      <c r="B710" s="71">
        <v>124230</v>
      </c>
    </row>
    <row r="711" spans="1:2">
      <c r="A711" s="3">
        <v>35765</v>
      </c>
      <c r="B711" s="71">
        <v>124551</v>
      </c>
    </row>
    <row r="712" spans="1:2">
      <c r="A712" s="3">
        <v>35796</v>
      </c>
      <c r="B712" s="71">
        <v>124813</v>
      </c>
    </row>
    <row r="713" spans="1:2">
      <c r="A713" s="3">
        <v>35827</v>
      </c>
      <c r="B713" s="71">
        <v>125018</v>
      </c>
    </row>
    <row r="714" spans="1:2">
      <c r="A714" s="3">
        <v>35855</v>
      </c>
      <c r="B714" s="71">
        <v>125164</v>
      </c>
    </row>
    <row r="715" spans="1:2">
      <c r="A715" s="3">
        <v>35886</v>
      </c>
      <c r="B715" s="71">
        <v>125445</v>
      </c>
    </row>
    <row r="716" spans="1:2">
      <c r="A716" s="3">
        <v>35916</v>
      </c>
      <c r="B716" s="71">
        <v>125846</v>
      </c>
    </row>
    <row r="717" spans="1:2">
      <c r="A717" s="3">
        <v>35947</v>
      </c>
      <c r="B717" s="71">
        <v>126077</v>
      </c>
    </row>
    <row r="718" spans="1:2">
      <c r="A718" s="3">
        <v>35977</v>
      </c>
      <c r="B718" s="71">
        <v>126209</v>
      </c>
    </row>
    <row r="719" spans="1:2">
      <c r="A719" s="3">
        <v>36008</v>
      </c>
      <c r="B719" s="71">
        <v>126547</v>
      </c>
    </row>
    <row r="720" spans="1:2">
      <c r="A720" s="3">
        <v>36039</v>
      </c>
      <c r="B720" s="71">
        <v>126745</v>
      </c>
    </row>
    <row r="721" spans="1:2">
      <c r="A721" s="3">
        <v>36069</v>
      </c>
      <c r="B721" s="71">
        <v>126950</v>
      </c>
    </row>
    <row r="722" spans="1:2">
      <c r="A722" s="3">
        <v>36100</v>
      </c>
      <c r="B722" s="71">
        <v>127225</v>
      </c>
    </row>
    <row r="723" spans="1:2">
      <c r="A723" s="3">
        <v>36130</v>
      </c>
      <c r="B723" s="71">
        <v>127598</v>
      </c>
    </row>
    <row r="724" spans="1:2">
      <c r="A724" s="3">
        <v>36161</v>
      </c>
      <c r="B724" s="71">
        <v>127704</v>
      </c>
    </row>
    <row r="725" spans="1:2">
      <c r="A725" s="3">
        <v>36192</v>
      </c>
      <c r="B725" s="71">
        <v>128118</v>
      </c>
    </row>
    <row r="726" spans="1:2">
      <c r="A726" s="3">
        <v>36220</v>
      </c>
      <c r="B726" s="71">
        <v>128233</v>
      </c>
    </row>
    <row r="727" spans="1:2">
      <c r="A727" s="3">
        <v>36251</v>
      </c>
      <c r="B727" s="71">
        <v>128595</v>
      </c>
    </row>
    <row r="728" spans="1:2">
      <c r="A728" s="3">
        <v>36281</v>
      </c>
      <c r="B728" s="71">
        <v>128810</v>
      </c>
    </row>
    <row r="729" spans="1:2">
      <c r="A729" s="3">
        <v>36312</v>
      </c>
      <c r="B729" s="71">
        <v>129088</v>
      </c>
    </row>
    <row r="730" spans="1:2">
      <c r="A730" s="3">
        <v>36342</v>
      </c>
      <c r="B730" s="71">
        <v>129423</v>
      </c>
    </row>
    <row r="731" spans="1:2">
      <c r="A731" s="3">
        <v>36373</v>
      </c>
      <c r="B731" s="71">
        <v>129569</v>
      </c>
    </row>
    <row r="732" spans="1:2">
      <c r="A732" s="3">
        <v>36404</v>
      </c>
      <c r="B732" s="71">
        <v>129781</v>
      </c>
    </row>
    <row r="733" spans="1:2">
      <c r="A733" s="3">
        <v>36434</v>
      </c>
      <c r="B733" s="71">
        <v>130179</v>
      </c>
    </row>
    <row r="734" spans="1:2">
      <c r="A734" s="3">
        <v>36465</v>
      </c>
      <c r="B734" s="71">
        <v>130467</v>
      </c>
    </row>
    <row r="735" spans="1:2">
      <c r="A735" s="3">
        <v>36495</v>
      </c>
      <c r="B735" s="71">
        <v>130781</v>
      </c>
    </row>
    <row r="736" spans="1:2">
      <c r="A736" s="3">
        <v>36526</v>
      </c>
      <c r="B736" s="71">
        <v>131009</v>
      </c>
    </row>
    <row r="737" spans="1:2">
      <c r="A737" s="3">
        <v>36557</v>
      </c>
      <c r="B737" s="71">
        <v>131120</v>
      </c>
    </row>
    <row r="738" spans="1:2">
      <c r="A738" s="3">
        <v>36586</v>
      </c>
      <c r="B738" s="71">
        <v>131604</v>
      </c>
    </row>
    <row r="739" spans="1:2">
      <c r="A739" s="3">
        <v>36617</v>
      </c>
      <c r="B739" s="71">
        <v>131883</v>
      </c>
    </row>
    <row r="740" spans="1:2">
      <c r="A740" s="3">
        <v>36647</v>
      </c>
      <c r="B740" s="71">
        <v>132106</v>
      </c>
    </row>
    <row r="741" spans="1:2">
      <c r="A741" s="3">
        <v>36678</v>
      </c>
      <c r="B741" s="71">
        <v>132060</v>
      </c>
    </row>
    <row r="742" spans="1:2">
      <c r="A742" s="3">
        <v>36708</v>
      </c>
      <c r="B742" s="71">
        <v>132228</v>
      </c>
    </row>
    <row r="743" spans="1:2">
      <c r="A743" s="3">
        <v>36739</v>
      </c>
      <c r="B743" s="71">
        <v>132231</v>
      </c>
    </row>
    <row r="744" spans="1:2">
      <c r="A744" s="3">
        <v>36770</v>
      </c>
      <c r="B744" s="71">
        <v>132357</v>
      </c>
    </row>
    <row r="745" spans="1:2">
      <c r="A745" s="3">
        <v>36800</v>
      </c>
      <c r="B745" s="71">
        <v>132352</v>
      </c>
    </row>
    <row r="746" spans="1:2">
      <c r="A746" s="3">
        <v>36831</v>
      </c>
      <c r="B746" s="71">
        <v>132553</v>
      </c>
    </row>
    <row r="747" spans="1:2">
      <c r="A747" s="3">
        <v>36861</v>
      </c>
      <c r="B747" s="71">
        <v>132718</v>
      </c>
    </row>
    <row r="748" spans="1:2">
      <c r="A748" s="3">
        <v>36892</v>
      </c>
      <c r="B748" s="71">
        <v>132699</v>
      </c>
    </row>
    <row r="749" spans="1:2">
      <c r="A749" s="3">
        <v>36923</v>
      </c>
      <c r="B749" s="71">
        <v>132786</v>
      </c>
    </row>
    <row r="750" spans="1:2">
      <c r="A750" s="3">
        <v>36951</v>
      </c>
      <c r="B750" s="71">
        <v>132751</v>
      </c>
    </row>
    <row r="751" spans="1:2">
      <c r="A751" s="3">
        <v>36982</v>
      </c>
      <c r="B751" s="71">
        <v>132455</v>
      </c>
    </row>
    <row r="752" spans="1:2">
      <c r="A752" s="3">
        <v>37012</v>
      </c>
      <c r="B752" s="71">
        <v>132411</v>
      </c>
    </row>
    <row r="753" spans="1:2">
      <c r="A753" s="3">
        <v>37043</v>
      </c>
      <c r="B753" s="71">
        <v>132296</v>
      </c>
    </row>
    <row r="754" spans="1:2">
      <c r="A754" s="3">
        <v>37073</v>
      </c>
      <c r="B754" s="71">
        <v>132173</v>
      </c>
    </row>
    <row r="755" spans="1:2">
      <c r="A755" s="3">
        <v>37104</v>
      </c>
      <c r="B755" s="71">
        <v>132024</v>
      </c>
    </row>
    <row r="756" spans="1:2">
      <c r="A756" s="3">
        <v>37135</v>
      </c>
      <c r="B756" s="71">
        <v>131765</v>
      </c>
    </row>
    <row r="757" spans="1:2">
      <c r="A757" s="3">
        <v>37165</v>
      </c>
      <c r="B757" s="71">
        <v>131452</v>
      </c>
    </row>
    <row r="758" spans="1:2">
      <c r="A758" s="3">
        <v>37196</v>
      </c>
      <c r="B758" s="71">
        <v>131141</v>
      </c>
    </row>
    <row r="759" spans="1:2">
      <c r="A759" s="3">
        <v>37226</v>
      </c>
      <c r="B759" s="71">
        <v>130984</v>
      </c>
    </row>
    <row r="760" spans="1:2">
      <c r="A760" s="3">
        <v>37257</v>
      </c>
      <c r="B760" s="71">
        <v>130853</v>
      </c>
    </row>
    <row r="761" spans="1:2">
      <c r="A761" s="3">
        <v>37288</v>
      </c>
      <c r="B761" s="71">
        <v>130732</v>
      </c>
    </row>
    <row r="762" spans="1:2">
      <c r="A762" s="3">
        <v>37316</v>
      </c>
      <c r="B762" s="71">
        <v>130720</v>
      </c>
    </row>
    <row r="763" spans="1:2">
      <c r="A763" s="3">
        <v>37347</v>
      </c>
      <c r="B763" s="71">
        <v>130616</v>
      </c>
    </row>
    <row r="764" spans="1:2">
      <c r="A764" s="3">
        <v>37377</v>
      </c>
      <c r="B764" s="71">
        <v>130632</v>
      </c>
    </row>
    <row r="765" spans="1:2">
      <c r="A765" s="3">
        <v>37408</v>
      </c>
      <c r="B765" s="71">
        <v>130682</v>
      </c>
    </row>
    <row r="766" spans="1:2">
      <c r="A766" s="3">
        <v>37438</v>
      </c>
      <c r="B766" s="71">
        <v>130585</v>
      </c>
    </row>
    <row r="767" spans="1:2">
      <c r="A767" s="3">
        <v>37469</v>
      </c>
      <c r="B767" s="71">
        <v>130587</v>
      </c>
    </row>
    <row r="768" spans="1:2">
      <c r="A768" s="3">
        <v>37500</v>
      </c>
      <c r="B768" s="71">
        <v>130498</v>
      </c>
    </row>
    <row r="769" spans="1:2">
      <c r="A769" s="3">
        <v>37530</v>
      </c>
      <c r="B769" s="71">
        <v>130621</v>
      </c>
    </row>
    <row r="770" spans="1:2">
      <c r="A770" s="3">
        <v>37561</v>
      </c>
      <c r="B770" s="71">
        <v>130617</v>
      </c>
    </row>
    <row r="771" spans="1:2">
      <c r="A771" s="3">
        <v>37591</v>
      </c>
      <c r="B771" s="71">
        <v>130469</v>
      </c>
    </row>
    <row r="772" spans="1:2">
      <c r="A772" s="3">
        <v>37622</v>
      </c>
      <c r="B772" s="71">
        <v>130580</v>
      </c>
    </row>
    <row r="773" spans="1:2">
      <c r="A773" s="3">
        <v>37653</v>
      </c>
      <c r="B773" s="71">
        <v>130443</v>
      </c>
    </row>
    <row r="774" spans="1:2">
      <c r="A774" s="3">
        <v>37681</v>
      </c>
      <c r="B774" s="71">
        <v>130232</v>
      </c>
    </row>
    <row r="775" spans="1:2">
      <c r="A775" s="3">
        <v>37712</v>
      </c>
      <c r="B775" s="71">
        <v>130176</v>
      </c>
    </row>
    <row r="776" spans="1:2">
      <c r="A776" s="3">
        <v>37742</v>
      </c>
      <c r="B776" s="71">
        <v>130196</v>
      </c>
    </row>
    <row r="777" spans="1:2">
      <c r="A777" s="3">
        <v>37773</v>
      </c>
      <c r="B777" s="71">
        <v>130192</v>
      </c>
    </row>
    <row r="778" spans="1:2">
      <c r="A778" s="3">
        <v>37803</v>
      </c>
      <c r="B778" s="71">
        <v>130184</v>
      </c>
    </row>
    <row r="779" spans="1:2">
      <c r="A779" s="3">
        <v>37834</v>
      </c>
      <c r="B779" s="71">
        <v>130153</v>
      </c>
    </row>
    <row r="780" spans="1:2">
      <c r="A780" s="3">
        <v>37865</v>
      </c>
      <c r="B780" s="71">
        <v>130252</v>
      </c>
    </row>
    <row r="781" spans="1:2">
      <c r="A781" s="3">
        <v>37895</v>
      </c>
      <c r="B781" s="71">
        <v>130439</v>
      </c>
    </row>
    <row r="782" spans="1:2">
      <c r="A782" s="3">
        <v>37926</v>
      </c>
      <c r="B782" s="71">
        <v>130482</v>
      </c>
    </row>
    <row r="783" spans="1:2">
      <c r="A783" s="3">
        <v>37956</v>
      </c>
      <c r="B783" s="71">
        <v>130594</v>
      </c>
    </row>
    <row r="784" spans="1:2">
      <c r="A784" s="3">
        <v>37987</v>
      </c>
      <c r="B784" s="71">
        <v>130766</v>
      </c>
    </row>
    <row r="785" spans="1:2">
      <c r="A785" s="3">
        <v>38018</v>
      </c>
      <c r="B785" s="71">
        <v>130822</v>
      </c>
    </row>
    <row r="786" spans="1:2">
      <c r="A786" s="3">
        <v>38047</v>
      </c>
      <c r="B786" s="71">
        <v>131139</v>
      </c>
    </row>
    <row r="787" spans="1:2">
      <c r="A787" s="3">
        <v>38078</v>
      </c>
      <c r="B787" s="71">
        <v>131409</v>
      </c>
    </row>
    <row r="788" spans="1:2">
      <c r="A788" s="3">
        <v>38108</v>
      </c>
      <c r="B788" s="71">
        <v>131693</v>
      </c>
    </row>
    <row r="789" spans="1:2">
      <c r="A789" s="3">
        <v>38139</v>
      </c>
      <c r="B789" s="71">
        <v>131789</v>
      </c>
    </row>
    <row r="790" spans="1:2">
      <c r="A790" s="3">
        <v>38169</v>
      </c>
      <c r="B790" s="71">
        <v>131850</v>
      </c>
    </row>
    <row r="791" spans="1:2">
      <c r="A791" s="3">
        <v>38200</v>
      </c>
      <c r="B791" s="71">
        <v>131936</v>
      </c>
    </row>
    <row r="792" spans="1:2">
      <c r="A792" s="3">
        <v>38231</v>
      </c>
      <c r="B792" s="71">
        <v>132083</v>
      </c>
    </row>
    <row r="793" spans="1:2">
      <c r="A793" s="3">
        <v>38261</v>
      </c>
      <c r="B793" s="71">
        <v>132435</v>
      </c>
    </row>
    <row r="794" spans="1:2">
      <c r="A794" s="3">
        <v>38292</v>
      </c>
      <c r="B794" s="71">
        <v>132509</v>
      </c>
    </row>
    <row r="795" spans="1:2">
      <c r="A795" s="3">
        <v>38322</v>
      </c>
      <c r="B795" s="71">
        <v>132633</v>
      </c>
    </row>
    <row r="796" spans="1:2">
      <c r="A796" s="3">
        <v>38353</v>
      </c>
      <c r="B796" s="71">
        <v>132779</v>
      </c>
    </row>
    <row r="797" spans="1:2">
      <c r="A797" s="3">
        <v>38384</v>
      </c>
      <c r="B797" s="71">
        <v>133033</v>
      </c>
    </row>
    <row r="798" spans="1:2">
      <c r="A798" s="3">
        <v>38412</v>
      </c>
      <c r="B798" s="71">
        <v>133154</v>
      </c>
    </row>
    <row r="799" spans="1:2">
      <c r="A799" s="3">
        <v>38443</v>
      </c>
      <c r="B799" s="71">
        <v>133515</v>
      </c>
    </row>
    <row r="800" spans="1:2">
      <c r="A800" s="3">
        <v>38473</v>
      </c>
      <c r="B800" s="71">
        <v>133687</v>
      </c>
    </row>
    <row r="801" spans="1:2">
      <c r="A801" s="3">
        <v>38504</v>
      </c>
      <c r="B801" s="71">
        <v>133939</v>
      </c>
    </row>
    <row r="802" spans="1:2">
      <c r="A802" s="3">
        <v>38534</v>
      </c>
      <c r="B802" s="71">
        <v>134297</v>
      </c>
    </row>
    <row r="803" spans="1:2">
      <c r="A803" s="3">
        <v>38565</v>
      </c>
      <c r="B803" s="71">
        <v>134495</v>
      </c>
    </row>
    <row r="804" spans="1:2">
      <c r="A804" s="3">
        <v>38596</v>
      </c>
      <c r="B804" s="71">
        <v>134552</v>
      </c>
    </row>
    <row r="805" spans="1:2">
      <c r="A805" s="3">
        <v>38626</v>
      </c>
      <c r="B805" s="71">
        <v>134646</v>
      </c>
    </row>
    <row r="806" spans="1:2">
      <c r="A806" s="3">
        <v>38657</v>
      </c>
      <c r="B806" s="71">
        <v>135001</v>
      </c>
    </row>
    <row r="807" spans="1:2">
      <c r="A807" s="3">
        <v>38687</v>
      </c>
      <c r="B807" s="71">
        <v>135160</v>
      </c>
    </row>
    <row r="808" spans="1:2">
      <c r="A808" s="3">
        <v>38718</v>
      </c>
      <c r="B808" s="71">
        <v>135425</v>
      </c>
    </row>
    <row r="809" spans="1:2">
      <c r="A809" s="3">
        <v>38749</v>
      </c>
      <c r="B809" s="71">
        <v>135732</v>
      </c>
    </row>
    <row r="810" spans="1:2">
      <c r="A810" s="3">
        <v>38777</v>
      </c>
      <c r="B810" s="71">
        <v>136041</v>
      </c>
    </row>
    <row r="811" spans="1:2">
      <c r="A811" s="3">
        <v>38808</v>
      </c>
      <c r="B811" s="71">
        <v>136210</v>
      </c>
    </row>
    <row r="812" spans="1:2">
      <c r="A812" s="3">
        <v>38838</v>
      </c>
      <c r="B812" s="71">
        <v>136247</v>
      </c>
    </row>
    <row r="813" spans="1:2">
      <c r="A813" s="3">
        <v>38869</v>
      </c>
      <c r="B813" s="71">
        <v>136328</v>
      </c>
    </row>
    <row r="814" spans="1:2">
      <c r="A814" s="3">
        <v>38899</v>
      </c>
      <c r="B814" s="71">
        <v>136522</v>
      </c>
    </row>
    <row r="815" spans="1:2">
      <c r="A815" s="3">
        <v>38930</v>
      </c>
      <c r="B815" s="71">
        <v>136688</v>
      </c>
    </row>
    <row r="816" spans="1:2">
      <c r="A816" s="3">
        <v>38961</v>
      </c>
      <c r="B816" s="71">
        <v>136825</v>
      </c>
    </row>
    <row r="817" spans="1:2">
      <c r="A817" s="3">
        <v>38991</v>
      </c>
      <c r="B817" s="71">
        <v>136849</v>
      </c>
    </row>
    <row r="818" spans="1:2">
      <c r="A818" s="3">
        <v>39022</v>
      </c>
      <c r="B818" s="71">
        <v>137068</v>
      </c>
    </row>
    <row r="819" spans="1:2">
      <c r="A819" s="3">
        <v>39052</v>
      </c>
      <c r="B819" s="71">
        <v>137251</v>
      </c>
    </row>
    <row r="820" spans="1:2">
      <c r="A820" s="3">
        <v>39083</v>
      </c>
      <c r="B820" s="71">
        <v>137475</v>
      </c>
    </row>
    <row r="821" spans="1:2">
      <c r="A821" s="3">
        <v>39114</v>
      </c>
      <c r="B821" s="71">
        <v>137556</v>
      </c>
    </row>
    <row r="822" spans="1:2">
      <c r="A822" s="3">
        <v>39142</v>
      </c>
      <c r="B822" s="71">
        <v>137782</v>
      </c>
    </row>
    <row r="823" spans="1:2">
      <c r="A823" s="3">
        <v>39173</v>
      </c>
      <c r="B823" s="71">
        <v>137842</v>
      </c>
    </row>
    <row r="824" spans="1:2">
      <c r="A824" s="3">
        <v>39203</v>
      </c>
      <c r="B824" s="71">
        <v>137993</v>
      </c>
    </row>
    <row r="825" spans="1:2">
      <c r="A825" s="3">
        <v>39234</v>
      </c>
      <c r="B825" s="71">
        <v>138072</v>
      </c>
    </row>
    <row r="826" spans="1:2">
      <c r="A826" s="3">
        <v>39264</v>
      </c>
      <c r="B826" s="71">
        <v>138042</v>
      </c>
    </row>
    <row r="827" spans="1:2">
      <c r="A827" s="3">
        <v>39295</v>
      </c>
      <c r="B827" s="71">
        <v>138017</v>
      </c>
    </row>
    <row r="828" spans="1:2">
      <c r="A828" s="3">
        <v>39326</v>
      </c>
      <c r="B828" s="71">
        <v>138103</v>
      </c>
    </row>
    <row r="829" spans="1:2">
      <c r="A829" s="3">
        <v>39356</v>
      </c>
      <c r="B829" s="71">
        <v>138175</v>
      </c>
    </row>
    <row r="830" spans="1:2">
      <c r="A830" s="3">
        <v>39387</v>
      </c>
      <c r="B830" s="71">
        <v>138291</v>
      </c>
    </row>
    <row r="831" spans="1:2">
      <c r="A831" s="3">
        <v>39417</v>
      </c>
      <c r="B831" s="71">
        <v>138396</v>
      </c>
    </row>
    <row r="832" spans="1:2">
      <c r="A832" s="3">
        <v>39448</v>
      </c>
      <c r="B832" s="71">
        <v>138397</v>
      </c>
    </row>
    <row r="833" spans="1:2">
      <c r="A833" s="3">
        <v>39479</v>
      </c>
      <c r="B833" s="71">
        <v>138326</v>
      </c>
    </row>
    <row r="834" spans="1:2">
      <c r="A834" s="3">
        <v>39508</v>
      </c>
      <c r="B834" s="71">
        <v>138256</v>
      </c>
    </row>
    <row r="835" spans="1:2">
      <c r="A835" s="3">
        <v>39539</v>
      </c>
      <c r="B835" s="71">
        <v>138037</v>
      </c>
    </row>
    <row r="836" spans="1:2">
      <c r="A836" s="3">
        <v>39569</v>
      </c>
      <c r="B836" s="71">
        <v>137847</v>
      </c>
    </row>
    <row r="837" spans="1:2">
      <c r="A837" s="3">
        <v>39600</v>
      </c>
      <c r="B837" s="71">
        <v>137689</v>
      </c>
    </row>
    <row r="838" spans="1:2">
      <c r="A838" s="3">
        <v>39630</v>
      </c>
      <c r="B838" s="71">
        <v>137492</v>
      </c>
    </row>
    <row r="839" spans="1:2">
      <c r="A839" s="3">
        <v>39661</v>
      </c>
      <c r="B839" s="71">
        <v>137209</v>
      </c>
    </row>
    <row r="840" spans="1:2">
      <c r="A840" s="3">
        <v>39692</v>
      </c>
      <c r="B840" s="71">
        <v>136759</v>
      </c>
    </row>
    <row r="841" spans="1:2">
      <c r="A841" s="3">
        <v>39722</v>
      </c>
      <c r="B841" s="71">
        <v>136294</v>
      </c>
    </row>
    <row r="842" spans="1:2">
      <c r="A842" s="3">
        <v>39753</v>
      </c>
      <c r="B842" s="71">
        <v>135546</v>
      </c>
    </row>
    <row r="843" spans="1:2">
      <c r="A843" s="3">
        <v>39783</v>
      </c>
      <c r="B843" s="71">
        <v>134848</v>
      </c>
    </row>
    <row r="844" spans="1:2">
      <c r="A844" s="3">
        <v>39814</v>
      </c>
      <c r="B844" s="71">
        <v>134066</v>
      </c>
    </row>
    <row r="845" spans="1:2">
      <c r="A845" s="3">
        <v>39845</v>
      </c>
      <c r="B845" s="71">
        <v>133314</v>
      </c>
    </row>
    <row r="846" spans="1:2">
      <c r="A846" s="3">
        <v>39873</v>
      </c>
      <c r="B846" s="71">
        <v>132494</v>
      </c>
    </row>
    <row r="847" spans="1:2">
      <c r="A847" s="3">
        <v>39904</v>
      </c>
      <c r="B847" s="71">
        <v>131825</v>
      </c>
    </row>
    <row r="848" spans="1:2">
      <c r="A848" s="3">
        <v>39934</v>
      </c>
      <c r="B848" s="71">
        <v>131470</v>
      </c>
    </row>
    <row r="849" spans="1:2">
      <c r="A849" s="3">
        <v>39965</v>
      </c>
      <c r="B849" s="71">
        <v>131003</v>
      </c>
    </row>
    <row r="850" spans="1:2">
      <c r="A850" s="3">
        <v>39995</v>
      </c>
      <c r="B850" s="71">
        <v>130661</v>
      </c>
    </row>
    <row r="851" spans="1:2">
      <c r="A851" s="3">
        <v>40026</v>
      </c>
      <c r="B851" s="71">
        <v>130480</v>
      </c>
    </row>
    <row r="852" spans="1:2">
      <c r="A852" s="3">
        <v>40057</v>
      </c>
      <c r="B852" s="71">
        <v>130241</v>
      </c>
    </row>
    <row r="853" spans="1:2">
      <c r="A853" s="3">
        <v>40087</v>
      </c>
      <c r="B853" s="71">
        <v>130061</v>
      </c>
    </row>
    <row r="854" spans="1:2">
      <c r="A854" s="3">
        <v>40118</v>
      </c>
      <c r="B854" s="71">
        <v>130059</v>
      </c>
    </row>
    <row r="855" spans="1:2">
      <c r="A855" s="3">
        <v>40148</v>
      </c>
      <c r="B855" s="71">
        <v>129807</v>
      </c>
    </row>
    <row r="856" spans="1:2">
      <c r="A856" s="3">
        <v>40179</v>
      </c>
      <c r="B856" s="71">
        <v>129795</v>
      </c>
    </row>
    <row r="857" spans="1:2">
      <c r="A857" s="3">
        <v>40210</v>
      </c>
      <c r="B857" s="71">
        <v>129702</v>
      </c>
    </row>
    <row r="858" spans="1:2">
      <c r="A858" s="3">
        <v>40238</v>
      </c>
      <c r="B858" s="71">
        <v>129865</v>
      </c>
    </row>
    <row r="859" spans="1:2">
      <c r="A859" s="3">
        <v>40269</v>
      </c>
      <c r="B859" s="71">
        <v>130115</v>
      </c>
    </row>
    <row r="860" spans="1:2">
      <c r="A860" s="3">
        <v>40299</v>
      </c>
      <c r="B860" s="71">
        <v>130645</v>
      </c>
    </row>
    <row r="861" spans="1:2">
      <c r="A861" s="3">
        <v>40330</v>
      </c>
      <c r="B861" s="71">
        <v>130501</v>
      </c>
    </row>
    <row r="862" spans="1:2">
      <c r="A862" s="3">
        <v>40360</v>
      </c>
      <c r="B862" s="71">
        <v>130420</v>
      </c>
    </row>
    <row r="863" spans="1:2">
      <c r="A863" s="3">
        <v>40391</v>
      </c>
      <c r="B863" s="71">
        <v>130423</v>
      </c>
    </row>
    <row r="864" spans="1:2">
      <c r="A864" s="3">
        <v>40422</v>
      </c>
      <c r="B864" s="71">
        <v>130340</v>
      </c>
    </row>
    <row r="865" spans="1:2">
      <c r="A865" s="3">
        <v>40452</v>
      </c>
      <c r="B865" s="71">
        <v>130620</v>
      </c>
    </row>
    <row r="866" spans="1:2">
      <c r="A866" s="3">
        <v>40483</v>
      </c>
      <c r="B866" s="71">
        <v>130754</v>
      </c>
    </row>
    <row r="867" spans="1:2">
      <c r="A867" s="3">
        <v>40513</v>
      </c>
      <c r="B867" s="71">
        <v>130836</v>
      </c>
    </row>
    <row r="868" spans="1:2">
      <c r="A868" s="3">
        <v>40544</v>
      </c>
      <c r="B868" s="71">
        <v>130839</v>
      </c>
    </row>
    <row r="869" spans="1:2">
      <c r="A869" s="3">
        <v>40575</v>
      </c>
      <c r="B869" s="71">
        <v>131054</v>
      </c>
    </row>
    <row r="870" spans="1:2">
      <c r="A870" s="3">
        <v>40603</v>
      </c>
      <c r="B870" s="71">
        <v>131278</v>
      </c>
    </row>
    <row r="871" spans="1:2">
      <c r="A871" s="3">
        <v>40634</v>
      </c>
      <c r="B871" s="71">
        <v>131604</v>
      </c>
    </row>
    <row r="872" spans="1:2">
      <c r="A872" s="3">
        <v>40664</v>
      </c>
      <c r="B872" s="71">
        <v>131704</v>
      </c>
    </row>
    <row r="873" spans="1:2">
      <c r="A873" s="3">
        <v>40695</v>
      </c>
      <c r="B873" s="71">
        <v>131936</v>
      </c>
    </row>
    <row r="874" spans="1:2">
      <c r="A874" s="3">
        <v>40725</v>
      </c>
      <c r="B874" s="71">
        <v>131992</v>
      </c>
    </row>
    <row r="875" spans="1:2">
      <c r="A875" s="3">
        <v>40756</v>
      </c>
      <c r="B875" s="71">
        <v>132123</v>
      </c>
    </row>
    <row r="876" spans="1:2">
      <c r="A876" s="3">
        <v>40787</v>
      </c>
      <c r="B876" s="71">
        <v>132346</v>
      </c>
    </row>
    <row r="877" spans="1:2">
      <c r="A877" s="3">
        <v>40817</v>
      </c>
      <c r="B877" s="71">
        <v>132557</v>
      </c>
    </row>
    <row r="878" spans="1:2">
      <c r="A878" s="3">
        <v>40848</v>
      </c>
      <c r="B878" s="71">
        <v>132701</v>
      </c>
    </row>
    <row r="879" spans="1:2">
      <c r="A879" s="3">
        <v>40878</v>
      </c>
      <c r="B879" s="71">
        <v>132902</v>
      </c>
    </row>
    <row r="880" spans="1:2">
      <c r="A880" s="3">
        <v>40909</v>
      </c>
      <c r="B880" s="71">
        <v>133243</v>
      </c>
    </row>
    <row r="881" spans="1:2">
      <c r="A881" s="3">
        <v>40940</v>
      </c>
      <c r="B881" s="71">
        <v>133521</v>
      </c>
    </row>
    <row r="882" spans="1:2">
      <c r="A882" s="3">
        <v>40969</v>
      </c>
      <c r="B882" s="71">
        <v>133745</v>
      </c>
    </row>
    <row r="883" spans="1:2">
      <c r="A883" s="3">
        <v>41000</v>
      </c>
      <c r="B883" s="71">
        <v>133828</v>
      </c>
    </row>
    <row r="884" spans="1:2">
      <c r="A884" s="3">
        <v>41030</v>
      </c>
      <c r="B884" s="71">
        <v>133935</v>
      </c>
    </row>
    <row r="885" spans="1:2">
      <c r="A885" s="3">
        <v>41061</v>
      </c>
      <c r="B885" s="71">
        <v>134008</v>
      </c>
    </row>
    <row r="886" spans="1:2">
      <c r="A886" s="3">
        <v>41091</v>
      </c>
      <c r="B886" s="71">
        <v>134153</v>
      </c>
    </row>
    <row r="887" spans="1:2">
      <c r="A887" s="3">
        <v>41122</v>
      </c>
      <c r="B887" s="71">
        <v>134329</v>
      </c>
    </row>
    <row r="888" spans="1:2">
      <c r="A888" s="3">
        <v>41153</v>
      </c>
      <c r="B888" s="71">
        <v>134512</v>
      </c>
    </row>
    <row r="889" spans="1:2">
      <c r="A889" s="3">
        <v>41183</v>
      </c>
      <c r="B889" s="71">
        <v>134672</v>
      </c>
    </row>
    <row r="890" spans="1:2">
      <c r="A890" s="3">
        <v>41214</v>
      </c>
      <c r="B890" s="71">
        <v>134831</v>
      </c>
    </row>
    <row r="891" spans="1:2">
      <c r="A891" s="3">
        <v>41244</v>
      </c>
      <c r="B891" s="71">
        <v>135074</v>
      </c>
    </row>
    <row r="892" spans="1:2">
      <c r="A892" s="3">
        <v>41275</v>
      </c>
      <c r="B892" s="71">
        <v>135263</v>
      </c>
    </row>
    <row r="893" spans="1:2">
      <c r="A893" s="3">
        <v>41306</v>
      </c>
      <c r="B893" s="71">
        <v>135548</v>
      </c>
    </row>
    <row r="894" spans="1:2">
      <c r="A894" s="3">
        <v>41334</v>
      </c>
      <c r="B894" s="71">
        <v>135690</v>
      </c>
    </row>
    <row r="895" spans="1:2">
      <c r="A895" s="3">
        <v>41365</v>
      </c>
      <c r="B895" s="71">
        <v>135876</v>
      </c>
    </row>
    <row r="896" spans="1:2">
      <c r="A896" s="3">
        <v>41395</v>
      </c>
      <c r="B896" s="71">
        <v>136090</v>
      </c>
    </row>
    <row r="897" spans="1:2">
      <c r="A897" s="3">
        <v>41426</v>
      </c>
      <c r="B897" s="71">
        <v>136269</v>
      </c>
    </row>
    <row r="898" spans="1:2">
      <c r="A898" s="3">
        <v>41456</v>
      </c>
      <c r="B898" s="71">
        <v>136391</v>
      </c>
    </row>
    <row r="899" spans="1:2">
      <c r="A899" s="3">
        <v>41487</v>
      </c>
      <c r="B899" s="71">
        <v>136634</v>
      </c>
    </row>
    <row r="900" spans="1:2">
      <c r="A900" s="3">
        <v>41518</v>
      </c>
      <c r="B900" s="71">
        <v>136819</v>
      </c>
    </row>
    <row r="901" spans="1:2">
      <c r="A901" s="3">
        <v>41548</v>
      </c>
      <c r="B901" s="71">
        <v>137039</v>
      </c>
    </row>
    <row r="902" spans="1:2">
      <c r="A902" s="3">
        <v>41579</v>
      </c>
      <c r="B902" s="71">
        <v>137312</v>
      </c>
    </row>
    <row r="903" spans="1:2">
      <c r="A903" s="3">
        <v>41609</v>
      </c>
      <c r="B903" s="71">
        <v>137367</v>
      </c>
    </row>
    <row r="904" spans="1:2">
      <c r="A904" s="3">
        <v>41640</v>
      </c>
      <c r="B904" s="71">
        <v>137551</v>
      </c>
    </row>
    <row r="905" spans="1:2">
      <c r="A905" s="3">
        <v>41671</v>
      </c>
      <c r="B905" s="71">
        <v>137710</v>
      </c>
    </row>
    <row r="906" spans="1:2">
      <c r="A906" s="3">
        <v>41699</v>
      </c>
      <c r="B906" s="71">
        <v>137987</v>
      </c>
    </row>
    <row r="907" spans="1:2">
      <c r="A907" s="3">
        <v>41730</v>
      </c>
      <c r="B907" s="71">
        <v>138298</v>
      </c>
    </row>
    <row r="908" spans="1:2">
      <c r="A908" s="3">
        <v>41760</v>
      </c>
      <c r="B908" s="71">
        <v>138500</v>
      </c>
    </row>
    <row r="909" spans="1:2">
      <c r="A909" s="3">
        <v>41791</v>
      </c>
      <c r="B909" s="71">
        <v>138833</v>
      </c>
    </row>
    <row r="910" spans="1:2">
      <c r="A910" s="3">
        <v>41821</v>
      </c>
      <c r="B910" s="71">
        <v>139076</v>
      </c>
    </row>
    <row r="911" spans="1:2">
      <c r="A911" s="3">
        <v>41852</v>
      </c>
      <c r="B911" s="71">
        <v>139257</v>
      </c>
    </row>
    <row r="912" spans="1:2">
      <c r="A912" s="3">
        <v>41883</v>
      </c>
      <c r="B912" s="71">
        <v>139564</v>
      </c>
    </row>
    <row r="913" spans="1:2">
      <c r="A913" s="3">
        <v>41913</v>
      </c>
      <c r="B913" s="71">
        <v>139804</v>
      </c>
    </row>
    <row r="914" spans="1:2">
      <c r="A914" s="3">
        <v>41944</v>
      </c>
      <c r="B914" s="71">
        <v>140088</v>
      </c>
    </row>
    <row r="915" spans="1:2">
      <c r="A915" s="3">
        <v>41974</v>
      </c>
      <c r="B915" s="71">
        <v>140366</v>
      </c>
    </row>
    <row r="916" spans="1:2">
      <c r="A916" s="3">
        <v>42005</v>
      </c>
      <c r="B916" s="71">
        <v>140562</v>
      </c>
    </row>
    <row r="917" spans="1:2">
      <c r="A917" s="3">
        <v>42036</v>
      </c>
      <c r="B917" s="71">
        <v>140831</v>
      </c>
    </row>
    <row r="918" spans="1:2">
      <c r="A918" s="3">
        <v>42064</v>
      </c>
      <c r="B918" s="71">
        <v>140925</v>
      </c>
    </row>
    <row r="919" spans="1:2">
      <c r="A919" s="3">
        <v>42095</v>
      </c>
      <c r="B919" s="71">
        <v>141202</v>
      </c>
    </row>
    <row r="920" spans="1:2">
      <c r="A920" s="3">
        <v>42125</v>
      </c>
      <c r="B920" s="71">
        <v>141539</v>
      </c>
    </row>
    <row r="921" spans="1:2">
      <c r="A921" s="3">
        <v>42156</v>
      </c>
      <c r="B921" s="71">
        <v>141695</v>
      </c>
    </row>
    <row r="922" spans="1:2">
      <c r="A922" s="3">
        <v>42186</v>
      </c>
      <c r="B922" s="71">
        <v>141989</v>
      </c>
    </row>
    <row r="923" spans="1:2">
      <c r="A923" s="3">
        <v>42217</v>
      </c>
      <c r="B923" s="71">
        <v>142130</v>
      </c>
    </row>
    <row r="924" spans="1:2">
      <c r="A924" s="3">
        <v>42248</v>
      </c>
      <c r="B924" s="71">
        <v>142265</v>
      </c>
    </row>
    <row r="925" spans="1:2">
      <c r="A925" s="3">
        <v>42278</v>
      </c>
      <c r="B925" s="71">
        <v>142584</v>
      </c>
    </row>
    <row r="926" spans="1:2">
      <c r="A926" s="3">
        <v>42309</v>
      </c>
      <c r="B926" s="71">
        <v>142810</v>
      </c>
    </row>
    <row r="927" spans="1:2">
      <c r="A927" s="3">
        <v>42339</v>
      </c>
      <c r="B927" s="71">
        <v>143083</v>
      </c>
    </row>
    <row r="928" spans="1:2">
      <c r="A928" s="3">
        <v>42370</v>
      </c>
      <c r="B928" s="71">
        <v>143196</v>
      </c>
    </row>
    <row r="929" spans="1:2">
      <c r="A929" s="3">
        <v>42401</v>
      </c>
      <c r="B929" s="71">
        <v>143411</v>
      </c>
    </row>
    <row r="930" spans="1:2">
      <c r="A930" s="3">
        <v>42430</v>
      </c>
      <c r="B930" s="71">
        <v>143666</v>
      </c>
    </row>
    <row r="931" spans="1:2">
      <c r="A931" s="3">
        <v>42461</v>
      </c>
      <c r="B931" s="71">
        <v>143856</v>
      </c>
    </row>
    <row r="932" spans="1:2">
      <c r="A932" s="3">
        <v>42491</v>
      </c>
      <c r="B932" s="71">
        <v>143901</v>
      </c>
    </row>
    <row r="933" spans="1:2">
      <c r="A933" s="3">
        <v>42522</v>
      </c>
      <c r="B933" s="71">
        <v>144152</v>
      </c>
    </row>
    <row r="934" spans="1:2">
      <c r="A934" s="3">
        <v>42552</v>
      </c>
      <c r="B934" s="71">
        <v>144515</v>
      </c>
    </row>
    <row r="935" spans="1:2">
      <c r="A935" s="3">
        <v>42583</v>
      </c>
      <c r="B935" s="71">
        <v>144664</v>
      </c>
    </row>
    <row r="936" spans="1:2">
      <c r="A936" s="3">
        <v>42614</v>
      </c>
      <c r="B936" s="71">
        <v>144961</v>
      </c>
    </row>
    <row r="937" spans="1:2">
      <c r="A937" s="3">
        <v>42644</v>
      </c>
      <c r="B937" s="71">
        <v>145069</v>
      </c>
    </row>
    <row r="938" spans="1:2">
      <c r="A938" s="3">
        <v>42675</v>
      </c>
      <c r="B938" s="71">
        <v>145188</v>
      </c>
    </row>
    <row r="939" spans="1:2">
      <c r="A939" s="3">
        <v>42705</v>
      </c>
      <c r="B939" s="71">
        <v>145410</v>
      </c>
    </row>
    <row r="940" spans="1:2">
      <c r="A940" s="3">
        <v>42736</v>
      </c>
      <c r="B940" s="71">
        <v>145636</v>
      </c>
    </row>
    <row r="941" spans="1:2">
      <c r="A941" s="3">
        <v>42767</v>
      </c>
      <c r="B941" s="71">
        <v>145848</v>
      </c>
    </row>
    <row r="942" spans="1:2">
      <c r="A942" s="3">
        <v>42795</v>
      </c>
      <c r="B942" s="71">
        <v>145976</v>
      </c>
    </row>
    <row r="943" spans="1:2">
      <c r="A943" s="3">
        <v>42826</v>
      </c>
      <c r="B943" s="71">
        <v>146173</v>
      </c>
    </row>
    <row r="944" spans="1:2">
      <c r="A944" s="3">
        <v>42856</v>
      </c>
      <c r="B944" s="71">
        <v>146389</v>
      </c>
    </row>
    <row r="945" spans="1:2">
      <c r="A945" s="3">
        <v>42887</v>
      </c>
      <c r="B945" s="71">
        <v>146588</v>
      </c>
    </row>
    <row r="946" spans="1:2">
      <c r="A946" s="3">
        <v>42917</v>
      </c>
      <c r="B946" s="71">
        <v>146772</v>
      </c>
    </row>
    <row r="947" spans="1:2">
      <c r="A947" s="3">
        <v>42948</v>
      </c>
      <c r="B947" s="71">
        <v>146907</v>
      </c>
    </row>
    <row r="948" spans="1:2">
      <c r="A948" s="3">
        <v>42979</v>
      </c>
      <c r="B948" s="71">
        <v>146999</v>
      </c>
    </row>
    <row r="949" spans="1:2">
      <c r="A949" s="3">
        <v>43009</v>
      </c>
      <c r="B949" s="71">
        <v>147146</v>
      </c>
    </row>
    <row r="950" spans="1:2">
      <c r="A950" s="3">
        <v>43040</v>
      </c>
      <c r="B950" s="71">
        <v>147375</v>
      </c>
    </row>
    <row r="951" spans="1:2">
      <c r="A951" s="3">
        <v>43070</v>
      </c>
      <c r="B951" s="71">
        <v>147521</v>
      </c>
    </row>
    <row r="952" spans="1:2">
      <c r="A952" s="3">
        <v>43101</v>
      </c>
      <c r="B952" s="71">
        <v>147667</v>
      </c>
    </row>
    <row r="953" spans="1:2">
      <c r="A953" s="3">
        <v>43132</v>
      </c>
      <c r="B953" s="71">
        <v>148054</v>
      </c>
    </row>
    <row r="954" spans="1:2">
      <c r="A954" s="3">
        <v>43160</v>
      </c>
      <c r="B954" s="71">
        <v>148280</v>
      </c>
    </row>
    <row r="955" spans="1:2">
      <c r="A955" s="3">
        <v>43191</v>
      </c>
      <c r="B955" s="71">
        <v>148426</v>
      </c>
    </row>
    <row r="956" spans="1:2">
      <c r="A956" s="3">
        <v>43221</v>
      </c>
      <c r="B956" s="71">
        <v>148755</v>
      </c>
    </row>
    <row r="957" spans="1:2">
      <c r="A957" s="3">
        <v>43252</v>
      </c>
      <c r="B957" s="71">
        <v>148968</v>
      </c>
    </row>
    <row r="958" spans="1:2">
      <c r="A958" s="3">
        <v>43282</v>
      </c>
      <c r="B958" s="71">
        <v>149023</v>
      </c>
    </row>
    <row r="959" spans="1:2">
      <c r="A959" s="3">
        <v>43313</v>
      </c>
      <c r="B959" s="71">
        <v>149274</v>
      </c>
    </row>
    <row r="960" spans="1:2">
      <c r="A960" s="3">
        <v>43344</v>
      </c>
      <c r="B960" s="71">
        <v>149361</v>
      </c>
    </row>
    <row r="961" spans="1:2">
      <c r="A961" s="3">
        <v>43374</v>
      </c>
      <c r="B961" s="71">
        <v>149525</v>
      </c>
    </row>
    <row r="962" spans="1:2">
      <c r="A962" s="3">
        <v>43405</v>
      </c>
      <c r="B962" s="71">
        <v>149622</v>
      </c>
    </row>
    <row r="963" spans="1:2">
      <c r="A963" s="3">
        <v>43435</v>
      </c>
      <c r="B963" s="71">
        <v>149804</v>
      </c>
    </row>
    <row r="964" spans="1:2">
      <c r="A964" s="3">
        <v>43466</v>
      </c>
      <c r="B964" s="71">
        <v>150062</v>
      </c>
    </row>
    <row r="965" spans="1:2">
      <c r="A965" s="3">
        <v>43497</v>
      </c>
      <c r="B965" s="71">
        <v>150067</v>
      </c>
    </row>
    <row r="966" spans="1:2">
      <c r="A966" s="3">
        <v>43525</v>
      </c>
      <c r="B966" s="71">
        <v>150294</v>
      </c>
    </row>
    <row r="967" spans="1:2">
      <c r="A967" s="3">
        <v>43556</v>
      </c>
      <c r="B967" s="71">
        <v>150602</v>
      </c>
    </row>
    <row r="968" spans="1:2">
      <c r="A968" s="3">
        <v>43586</v>
      </c>
      <c r="B968" s="71">
        <v>150640</v>
      </c>
    </row>
    <row r="969" spans="1:2">
      <c r="A969" s="3">
        <v>43617</v>
      </c>
      <c r="B969" s="71">
        <v>150844</v>
      </c>
    </row>
    <row r="970" spans="1:2">
      <c r="A970" s="3">
        <v>43647</v>
      </c>
      <c r="B970" s="71">
        <v>150934</v>
      </c>
    </row>
    <row r="971" spans="1:2">
      <c r="A971" s="3">
        <v>43678</v>
      </c>
      <c r="B971" s="71">
        <v>151155</v>
      </c>
    </row>
    <row r="972" spans="1:2">
      <c r="A972" s="3">
        <v>43709</v>
      </c>
      <c r="B972" s="71">
        <v>151358</v>
      </c>
    </row>
    <row r="973" spans="1:2">
      <c r="A973" s="3">
        <v>43739</v>
      </c>
      <c r="B973" s="71">
        <v>151458</v>
      </c>
    </row>
    <row r="974" spans="1:2">
      <c r="A974" s="3">
        <v>43770</v>
      </c>
      <c r="B974" s="71">
        <v>151666</v>
      </c>
    </row>
    <row r="975" spans="1:2">
      <c r="A975" s="3">
        <v>43800</v>
      </c>
      <c r="B975" s="71">
        <v>151792</v>
      </c>
    </row>
    <row r="976" spans="1:2">
      <c r="A976" s="3">
        <v>43831</v>
      </c>
      <c r="B976" s="71">
        <v>152045</v>
      </c>
    </row>
    <row r="977" spans="1:2">
      <c r="A977" s="3">
        <v>43862</v>
      </c>
      <c r="B977" s="71">
        <v>152309</v>
      </c>
    </row>
    <row r="978" spans="1:2">
      <c r="A978" s="3">
        <v>43891</v>
      </c>
      <c r="B978" s="71">
        <v>150898</v>
      </c>
    </row>
    <row r="979" spans="1:2">
      <c r="A979" s="3">
        <v>43922</v>
      </c>
      <c r="B979" s="71">
        <v>130421</v>
      </c>
    </row>
    <row r="980" spans="1:2">
      <c r="A980" s="3">
        <v>43952</v>
      </c>
      <c r="B980" s="71">
        <v>133040</v>
      </c>
    </row>
    <row r="981" spans="1:2">
      <c r="A981" s="3">
        <v>43983</v>
      </c>
      <c r="B981" s="71">
        <v>137655</v>
      </c>
    </row>
    <row r="982" spans="1:2">
      <c r="A982" s="3">
        <v>44013</v>
      </c>
      <c r="B982" s="71">
        <v>139240</v>
      </c>
    </row>
    <row r="983" spans="1:2">
      <c r="A983" s="3">
        <v>44044</v>
      </c>
      <c r="B983" s="71">
        <v>140774</v>
      </c>
    </row>
    <row r="984" spans="1:2">
      <c r="A984" s="3">
        <v>44075</v>
      </c>
      <c r="B984" s="71">
        <v>141820</v>
      </c>
    </row>
    <row r="985" spans="1:2">
      <c r="A985" s="3">
        <v>44105</v>
      </c>
      <c r="B985" s="71">
        <v>142493</v>
      </c>
    </row>
    <row r="986" spans="1:2">
      <c r="A986" s="3">
        <v>44136</v>
      </c>
      <c r="B986" s="71">
        <v>142761</v>
      </c>
    </row>
    <row r="987" spans="1:2">
      <c r="A987" s="3">
        <v>44166</v>
      </c>
      <c r="B987" s="71">
        <v>142518</v>
      </c>
    </row>
    <row r="988" spans="1:2">
      <c r="A988" s="3">
        <v>44197</v>
      </c>
      <c r="B988" s="71">
        <v>142916</v>
      </c>
    </row>
    <row r="989" spans="1:2">
      <c r="A989" s="3">
        <v>44228</v>
      </c>
      <c r="B989" s="71">
        <v>143443</v>
      </c>
    </row>
    <row r="990" spans="1:2">
      <c r="A990" s="3">
        <v>44256</v>
      </c>
      <c r="B990" s="71">
        <v>144274</v>
      </c>
    </row>
    <row r="991" spans="1:2">
      <c r="A991" s="3">
        <v>44287</v>
      </c>
      <c r="B991" s="71">
        <v>144593</v>
      </c>
    </row>
    <row r="992" spans="1:2">
      <c r="A992" s="3">
        <v>44317</v>
      </c>
      <c r="B992" s="71">
        <v>145044</v>
      </c>
    </row>
    <row r="993" spans="1:2">
      <c r="A993" s="3">
        <v>44348</v>
      </c>
      <c r="B993" s="71">
        <v>145822</v>
      </c>
    </row>
    <row r="994" spans="1:2">
      <c r="A994" s="3">
        <v>44378</v>
      </c>
      <c r="B994" s="71">
        <v>146761</v>
      </c>
    </row>
    <row r="995" spans="1:2">
      <c r="A995" s="3">
        <v>44409</v>
      </c>
      <c r="B995" s="71">
        <v>147226</v>
      </c>
    </row>
    <row r="996" spans="1:2">
      <c r="A996" s="3">
        <v>44440</v>
      </c>
      <c r="B996" s="71">
        <v>147706</v>
      </c>
    </row>
    <row r="997" spans="1:2">
      <c r="A997" s="3">
        <v>44470</v>
      </c>
      <c r="B997" s="71">
        <v>148566</v>
      </c>
    </row>
    <row r="998" spans="1:2">
      <c r="A998" s="3">
        <v>44501</v>
      </c>
      <c r="B998" s="71">
        <v>149197</v>
      </c>
    </row>
    <row r="999" spans="1:2">
      <c r="A999" s="3">
        <v>44531</v>
      </c>
      <c r="B999" s="71">
        <v>149763</v>
      </c>
    </row>
    <row r="1000" spans="1:2">
      <c r="A1000" s="3">
        <v>44562</v>
      </c>
      <c r="B1000" s="71">
        <v>150014</v>
      </c>
    </row>
    <row r="1001" spans="1:2">
      <c r="A1001" s="3">
        <v>44593</v>
      </c>
      <c r="B1001" s="71">
        <v>150876</v>
      </c>
    </row>
    <row r="1002" spans="1:2">
      <c r="A1002" s="3">
        <v>44621</v>
      </c>
      <c r="B1002" s="71">
        <v>151370</v>
      </c>
    </row>
    <row r="1003" spans="1:2">
      <c r="A1003" s="3">
        <v>44652</v>
      </c>
      <c r="B1003" s="71">
        <v>151642</v>
      </c>
    </row>
    <row r="1004" spans="1:2">
      <c r="A1004" s="3">
        <v>44682</v>
      </c>
      <c r="B1004" s="71">
        <v>151928</v>
      </c>
    </row>
    <row r="1005" spans="1:2">
      <c r="A1005" s="3">
        <v>44713</v>
      </c>
      <c r="B1005" s="71">
        <v>152348</v>
      </c>
    </row>
    <row r="1006" spans="1:2">
      <c r="A1006" s="3">
        <v>44743</v>
      </c>
      <c r="B1006" s="71">
        <v>153038</v>
      </c>
    </row>
    <row r="1007" spans="1:2">
      <c r="A1007" s="3">
        <v>44774</v>
      </c>
      <c r="B1007" s="71">
        <v>153281</v>
      </c>
    </row>
    <row r="1008" spans="1:2">
      <c r="A1008" s="3">
        <v>44805</v>
      </c>
      <c r="B1008" s="71">
        <v>153536</v>
      </c>
    </row>
    <row r="1009" spans="1:2">
      <c r="A1009" s="3">
        <v>44835</v>
      </c>
      <c r="B1009" s="71">
        <v>153897</v>
      </c>
    </row>
    <row r="1010" spans="1:2">
      <c r="A1010" s="3">
        <v>44866</v>
      </c>
      <c r="B1010" s="71">
        <v>154155</v>
      </c>
    </row>
    <row r="1011" spans="1:2">
      <c r="A1011" s="3">
        <v>44896</v>
      </c>
      <c r="B1011" s="71">
        <v>154291</v>
      </c>
    </row>
    <row r="1012" spans="1:2">
      <c r="A1012" s="3">
        <v>44927</v>
      </c>
      <c r="B1012" s="71">
        <v>154773</v>
      </c>
    </row>
    <row r="1013" spans="1:2">
      <c r="A1013" s="3">
        <v>44958</v>
      </c>
      <c r="B1013" s="71">
        <v>155060</v>
      </c>
    </row>
    <row r="1014" spans="1:2">
      <c r="A1014" s="3">
        <v>44986</v>
      </c>
      <c r="B1014" s="71">
        <v>155206</v>
      </c>
    </row>
    <row r="1015" spans="1:2">
      <c r="A1015" s="3">
        <v>45017</v>
      </c>
      <c r="B1015" s="71">
        <v>155484</v>
      </c>
    </row>
    <row r="1016" spans="1:2">
      <c r="A1016" s="3">
        <v>45047</v>
      </c>
      <c r="B1016" s="71">
        <v>155787</v>
      </c>
    </row>
    <row r="1017" spans="1:2">
      <c r="A1017" s="3">
        <v>45078</v>
      </c>
      <c r="B1017" s="71">
        <v>156027</v>
      </c>
    </row>
    <row r="1018" spans="1:2">
      <c r="A1018" s="3">
        <v>45108</v>
      </c>
      <c r="B1018" s="71">
        <v>156211</v>
      </c>
    </row>
    <row r="1019" spans="1:2">
      <c r="A1019" s="3">
        <v>45139</v>
      </c>
      <c r="B1019" s="71">
        <v>156421</v>
      </c>
    </row>
    <row r="1020" spans="1:2">
      <c r="A1020" s="3">
        <v>45170</v>
      </c>
      <c r="B1020" s="71">
        <v>156667</v>
      </c>
    </row>
    <row r="1021" spans="1:2">
      <c r="A1021" s="3">
        <v>45200</v>
      </c>
      <c r="B1021" s="71">
        <v>156832</v>
      </c>
    </row>
    <row r="1022" spans="1:2">
      <c r="A1022" s="3">
        <v>45231</v>
      </c>
      <c r="B1022" s="71">
        <v>157014</v>
      </c>
    </row>
    <row r="1023" spans="1:2">
      <c r="A1023" s="3">
        <v>45261</v>
      </c>
      <c r="B1023" s="71">
        <v>157304</v>
      </c>
    </row>
    <row r="1024" spans="1:2">
      <c r="A1024" s="3">
        <v>45292</v>
      </c>
      <c r="B1024" s="71">
        <v>157560</v>
      </c>
    </row>
    <row r="1025" spans="1:2">
      <c r="A1025" s="3">
        <v>45323</v>
      </c>
      <c r="B1025" s="71">
        <v>157796</v>
      </c>
    </row>
    <row r="1026" spans="1:2">
      <c r="A1026" s="3">
        <v>45352</v>
      </c>
      <c r="B1026" s="71">
        <v>158106</v>
      </c>
    </row>
    <row r="1027" spans="1:2">
      <c r="A1027" s="3">
        <v>45383</v>
      </c>
      <c r="B1027" s="71">
        <v>158214</v>
      </c>
    </row>
    <row r="1028" spans="1:2">
      <c r="A1028" s="3">
        <v>45413</v>
      </c>
      <c r="B1028" s="71">
        <v>158432</v>
      </c>
    </row>
    <row r="1029" spans="1:2">
      <c r="A1029" s="3">
        <v>45444</v>
      </c>
      <c r="B1029" s="71">
        <v>158638</v>
      </c>
    </row>
  </sheetData>
  <hyperlinks>
    <hyperlink ref="B1" r:id="rId1" xr:uid="{DC90AD17-1BA9-4BDE-A34A-98C23BFADB99}"/>
    <hyperlink ref="B3" location="Summary!A41" display="PAYEMS" xr:uid="{10495289-C2C7-453E-A90E-17E3DA300610}"/>
  </hyperlinks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943F-BA48-4B41-ABF4-9C1A0046FCA4}">
  <sheetPr>
    <tabColor rgb="FF00B050"/>
  </sheetPr>
  <dimension ref="A1:B1029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160</v>
      </c>
    </row>
    <row r="3" spans="1:2" ht="14.5">
      <c r="A3" s="5" t="s">
        <v>1</v>
      </c>
      <c r="B3" s="77" t="s">
        <v>111</v>
      </c>
    </row>
    <row r="4" spans="1:2">
      <c r="A4" s="3">
        <v>14246</v>
      </c>
      <c r="B4" s="71">
        <v>9077</v>
      </c>
    </row>
    <row r="5" spans="1:2">
      <c r="A5" s="3">
        <v>14277</v>
      </c>
      <c r="B5" s="71">
        <v>9175</v>
      </c>
    </row>
    <row r="6" spans="1:2">
      <c r="A6" s="3">
        <v>14305</v>
      </c>
      <c r="B6" s="71">
        <v>9275</v>
      </c>
    </row>
    <row r="7" spans="1:2">
      <c r="A7" s="3">
        <v>14336</v>
      </c>
      <c r="B7" s="71">
        <v>9309</v>
      </c>
    </row>
    <row r="8" spans="1:2">
      <c r="A8" s="3">
        <v>14366</v>
      </c>
      <c r="B8" s="71">
        <v>9299</v>
      </c>
    </row>
    <row r="9" spans="1:2">
      <c r="A9" s="3">
        <v>14397</v>
      </c>
      <c r="B9" s="71">
        <v>9315</v>
      </c>
    </row>
    <row r="10" spans="1:2">
      <c r="A10" s="3">
        <v>14427</v>
      </c>
      <c r="B10" s="71">
        <v>9231</v>
      </c>
    </row>
    <row r="11" spans="1:2">
      <c r="A11" s="3">
        <v>14458</v>
      </c>
      <c r="B11" s="71">
        <v>9400</v>
      </c>
    </row>
    <row r="12" spans="1:2">
      <c r="A12" s="3">
        <v>14489</v>
      </c>
      <c r="B12" s="71">
        <v>9604</v>
      </c>
    </row>
    <row r="13" spans="1:2">
      <c r="A13" s="3">
        <v>14519</v>
      </c>
      <c r="B13" s="71">
        <v>9873</v>
      </c>
    </row>
    <row r="14" spans="1:2">
      <c r="A14" s="3">
        <v>14550</v>
      </c>
      <c r="B14" s="71">
        <v>9896</v>
      </c>
    </row>
    <row r="15" spans="1:2">
      <c r="A15" s="3">
        <v>14580</v>
      </c>
      <c r="B15" s="71">
        <v>9949</v>
      </c>
    </row>
    <row r="16" spans="1:2">
      <c r="A16" s="3">
        <v>14611</v>
      </c>
      <c r="B16" s="71">
        <v>9927</v>
      </c>
    </row>
    <row r="17" spans="1:2">
      <c r="A17" s="3">
        <v>14642</v>
      </c>
      <c r="B17" s="71">
        <v>9916</v>
      </c>
    </row>
    <row r="18" spans="1:2">
      <c r="A18" s="3">
        <v>14671</v>
      </c>
      <c r="B18" s="71">
        <v>9884</v>
      </c>
    </row>
    <row r="19" spans="1:2">
      <c r="A19" s="3">
        <v>14702</v>
      </c>
      <c r="B19" s="71">
        <v>9817</v>
      </c>
    </row>
    <row r="20" spans="1:2">
      <c r="A20" s="3">
        <v>14732</v>
      </c>
      <c r="B20" s="71">
        <v>9810</v>
      </c>
    </row>
    <row r="21" spans="1:2">
      <c r="A21" s="3">
        <v>14763</v>
      </c>
      <c r="B21" s="71">
        <v>9832</v>
      </c>
    </row>
    <row r="22" spans="1:2">
      <c r="A22" s="3">
        <v>14793</v>
      </c>
      <c r="B22" s="71">
        <v>9766</v>
      </c>
    </row>
    <row r="23" spans="1:2">
      <c r="A23" s="3">
        <v>14824</v>
      </c>
      <c r="B23" s="71">
        <v>10048</v>
      </c>
    </row>
    <row r="24" spans="1:2">
      <c r="A24" s="3">
        <v>14855</v>
      </c>
      <c r="B24" s="71">
        <v>10258</v>
      </c>
    </row>
    <row r="25" spans="1:2">
      <c r="A25" s="3">
        <v>14885</v>
      </c>
      <c r="B25" s="71">
        <v>10471</v>
      </c>
    </row>
    <row r="26" spans="1:2">
      <c r="A26" s="3">
        <v>14916</v>
      </c>
      <c r="B26" s="71">
        <v>10643</v>
      </c>
    </row>
    <row r="27" spans="1:2">
      <c r="A27" s="3">
        <v>14946</v>
      </c>
      <c r="B27" s="71">
        <v>10847</v>
      </c>
    </row>
    <row r="28" spans="1:2">
      <c r="A28" s="3">
        <v>14977</v>
      </c>
      <c r="B28" s="71">
        <v>10993</v>
      </c>
    </row>
    <row r="29" spans="1:2">
      <c r="A29" s="3">
        <v>15008</v>
      </c>
      <c r="B29" s="71">
        <v>11211</v>
      </c>
    </row>
    <row r="30" spans="1:2">
      <c r="A30" s="3">
        <v>15036</v>
      </c>
      <c r="B30" s="71">
        <v>11409</v>
      </c>
    </row>
    <row r="31" spans="1:2">
      <c r="A31" s="3">
        <v>15067</v>
      </c>
      <c r="B31" s="71">
        <v>11698</v>
      </c>
    </row>
    <row r="32" spans="1:2">
      <c r="A32" s="3">
        <v>15097</v>
      </c>
      <c r="B32" s="71">
        <v>11957</v>
      </c>
    </row>
    <row r="33" spans="1:2">
      <c r="A33" s="3">
        <v>15128</v>
      </c>
      <c r="B33" s="71">
        <v>12204</v>
      </c>
    </row>
    <row r="34" spans="1:2">
      <c r="A34" s="3">
        <v>15158</v>
      </c>
      <c r="B34" s="71">
        <v>12382</v>
      </c>
    </row>
    <row r="35" spans="1:2">
      <c r="A35" s="3">
        <v>15189</v>
      </c>
      <c r="B35" s="71">
        <v>12532</v>
      </c>
    </row>
    <row r="36" spans="1:2">
      <c r="A36" s="3">
        <v>15220</v>
      </c>
      <c r="B36" s="71">
        <v>12683</v>
      </c>
    </row>
    <row r="37" spans="1:2">
      <c r="A37" s="3">
        <v>15250</v>
      </c>
      <c r="B37" s="71">
        <v>12770</v>
      </c>
    </row>
    <row r="38" spans="1:2">
      <c r="A38" s="3">
        <v>15281</v>
      </c>
      <c r="B38" s="71">
        <v>12810</v>
      </c>
    </row>
    <row r="39" spans="1:2">
      <c r="A39" s="3">
        <v>15311</v>
      </c>
      <c r="B39" s="71">
        <v>12876</v>
      </c>
    </row>
    <row r="40" spans="1:2">
      <c r="A40" s="3">
        <v>15342</v>
      </c>
      <c r="B40" s="71">
        <v>12965</v>
      </c>
    </row>
    <row r="41" spans="1:2">
      <c r="A41" s="3">
        <v>15373</v>
      </c>
      <c r="B41" s="71">
        <v>13127</v>
      </c>
    </row>
    <row r="42" spans="1:2">
      <c r="A42" s="3">
        <v>15401</v>
      </c>
      <c r="B42" s="71">
        <v>13311</v>
      </c>
    </row>
    <row r="43" spans="1:2">
      <c r="A43" s="3">
        <v>15432</v>
      </c>
      <c r="B43" s="71">
        <v>13509</v>
      </c>
    </row>
    <row r="44" spans="1:2">
      <c r="A44" s="3">
        <v>15462</v>
      </c>
      <c r="B44" s="71">
        <v>13704</v>
      </c>
    </row>
    <row r="45" spans="1:2">
      <c r="A45" s="3">
        <v>15493</v>
      </c>
      <c r="B45" s="71">
        <v>13842</v>
      </c>
    </row>
    <row r="46" spans="1:2">
      <c r="A46" s="3">
        <v>15523</v>
      </c>
      <c r="B46" s="71">
        <v>14072</v>
      </c>
    </row>
    <row r="47" spans="1:2">
      <c r="A47" s="3">
        <v>15554</v>
      </c>
      <c r="B47" s="71">
        <v>14339</v>
      </c>
    </row>
    <row r="48" spans="1:2">
      <c r="A48" s="3">
        <v>15585</v>
      </c>
      <c r="B48" s="71">
        <v>14582</v>
      </c>
    </row>
    <row r="49" spans="1:2">
      <c r="A49" s="3">
        <v>15615</v>
      </c>
      <c r="B49" s="71">
        <v>14772</v>
      </c>
    </row>
    <row r="50" spans="1:2">
      <c r="A50" s="3">
        <v>15646</v>
      </c>
      <c r="B50" s="71">
        <v>14971</v>
      </c>
    </row>
    <row r="51" spans="1:2">
      <c r="A51" s="3">
        <v>15676</v>
      </c>
      <c r="B51" s="71">
        <v>15288</v>
      </c>
    </row>
    <row r="52" spans="1:2">
      <c r="A52" s="3">
        <v>15707</v>
      </c>
      <c r="B52" s="71">
        <v>15532</v>
      </c>
    </row>
    <row r="53" spans="1:2">
      <c r="A53" s="3">
        <v>15738</v>
      </c>
      <c r="B53" s="71">
        <v>15685</v>
      </c>
    </row>
    <row r="54" spans="1:2">
      <c r="A54" s="3">
        <v>15766</v>
      </c>
      <c r="B54" s="71">
        <v>15856</v>
      </c>
    </row>
    <row r="55" spans="1:2">
      <c r="A55" s="3">
        <v>15797</v>
      </c>
      <c r="B55" s="71">
        <v>15961</v>
      </c>
    </row>
    <row r="56" spans="1:2">
      <c r="A56" s="3">
        <v>15827</v>
      </c>
      <c r="B56" s="71">
        <v>16044</v>
      </c>
    </row>
    <row r="57" spans="1:2">
      <c r="A57" s="3">
        <v>15858</v>
      </c>
      <c r="B57" s="71">
        <v>16204</v>
      </c>
    </row>
    <row r="58" spans="1:2">
      <c r="A58" s="3">
        <v>15888</v>
      </c>
      <c r="B58" s="71">
        <v>16306</v>
      </c>
    </row>
    <row r="59" spans="1:2">
      <c r="A59" s="3">
        <v>15919</v>
      </c>
      <c r="B59" s="71">
        <v>16369</v>
      </c>
    </row>
    <row r="60" spans="1:2">
      <c r="A60" s="3">
        <v>15950</v>
      </c>
      <c r="B60" s="71">
        <v>16366</v>
      </c>
    </row>
    <row r="61" spans="1:2">
      <c r="A61" s="3">
        <v>15980</v>
      </c>
      <c r="B61" s="71">
        <v>16512</v>
      </c>
    </row>
    <row r="62" spans="1:2">
      <c r="A62" s="3">
        <v>16011</v>
      </c>
      <c r="B62" s="71">
        <v>16598</v>
      </c>
    </row>
    <row r="63" spans="1:2">
      <c r="A63" s="3">
        <v>16041</v>
      </c>
      <c r="B63" s="71">
        <v>16526</v>
      </c>
    </row>
    <row r="64" spans="1:2">
      <c r="A64" s="3">
        <v>16072</v>
      </c>
      <c r="B64" s="71">
        <v>16439</v>
      </c>
    </row>
    <row r="65" spans="1:2">
      <c r="A65" s="3">
        <v>16103</v>
      </c>
      <c r="B65" s="71">
        <v>16330</v>
      </c>
    </row>
    <row r="66" spans="1:2">
      <c r="A66" s="3">
        <v>16132</v>
      </c>
      <c r="B66" s="71">
        <v>16170</v>
      </c>
    </row>
    <row r="67" spans="1:2">
      <c r="A67" s="3">
        <v>16163</v>
      </c>
      <c r="B67" s="71">
        <v>16012</v>
      </c>
    </row>
    <row r="68" spans="1:2">
      <c r="A68" s="3">
        <v>16193</v>
      </c>
      <c r="B68" s="71">
        <v>15944</v>
      </c>
    </row>
    <row r="69" spans="1:2">
      <c r="A69" s="3">
        <v>16224</v>
      </c>
      <c r="B69" s="71">
        <v>15890</v>
      </c>
    </row>
    <row r="70" spans="1:2">
      <c r="A70" s="3">
        <v>16254</v>
      </c>
      <c r="B70" s="71">
        <v>15832</v>
      </c>
    </row>
    <row r="71" spans="1:2">
      <c r="A71" s="3">
        <v>16285</v>
      </c>
      <c r="B71" s="71">
        <v>15781</v>
      </c>
    </row>
    <row r="72" spans="1:2">
      <c r="A72" s="3">
        <v>16316</v>
      </c>
      <c r="B72" s="71">
        <v>15662</v>
      </c>
    </row>
    <row r="73" spans="1:2">
      <c r="A73" s="3">
        <v>16346</v>
      </c>
      <c r="B73" s="71">
        <v>15630</v>
      </c>
    </row>
    <row r="74" spans="1:2">
      <c r="A74" s="3">
        <v>16377</v>
      </c>
      <c r="B74" s="71">
        <v>15568</v>
      </c>
    </row>
    <row r="75" spans="1:2">
      <c r="A75" s="3">
        <v>16407</v>
      </c>
      <c r="B75" s="71">
        <v>15659</v>
      </c>
    </row>
    <row r="76" spans="1:2">
      <c r="A76" s="3">
        <v>16438</v>
      </c>
      <c r="B76" s="71">
        <v>15669</v>
      </c>
    </row>
    <row r="77" spans="1:2">
      <c r="A77" s="3">
        <v>16469</v>
      </c>
      <c r="B77" s="71">
        <v>15581</v>
      </c>
    </row>
    <row r="78" spans="1:2">
      <c r="A78" s="3">
        <v>16497</v>
      </c>
      <c r="B78" s="71">
        <v>15473</v>
      </c>
    </row>
    <row r="79" spans="1:2">
      <c r="A79" s="3">
        <v>16528</v>
      </c>
      <c r="B79" s="71">
        <v>15335</v>
      </c>
    </row>
    <row r="80" spans="1:2">
      <c r="A80" s="3">
        <v>16558</v>
      </c>
      <c r="B80" s="71">
        <v>15201</v>
      </c>
    </row>
    <row r="81" spans="1:2">
      <c r="A81" s="3">
        <v>16589</v>
      </c>
      <c r="B81" s="71">
        <v>14948</v>
      </c>
    </row>
    <row r="82" spans="1:2">
      <c r="A82" s="3">
        <v>16619</v>
      </c>
      <c r="B82" s="71">
        <v>14599</v>
      </c>
    </row>
    <row r="83" spans="1:2">
      <c r="A83" s="3">
        <v>16650</v>
      </c>
      <c r="B83" s="71">
        <v>14201</v>
      </c>
    </row>
    <row r="84" spans="1:2">
      <c r="A84" s="3">
        <v>16681</v>
      </c>
      <c r="B84" s="71">
        <v>12486</v>
      </c>
    </row>
    <row r="85" spans="1:2">
      <c r="A85" s="3">
        <v>16711</v>
      </c>
      <c r="B85" s="71">
        <v>12487</v>
      </c>
    </row>
    <row r="86" spans="1:2">
      <c r="A86" s="3">
        <v>16742</v>
      </c>
      <c r="B86" s="71">
        <v>12537</v>
      </c>
    </row>
    <row r="87" spans="1:2">
      <c r="A87" s="3">
        <v>16772</v>
      </c>
      <c r="B87" s="71">
        <v>12528</v>
      </c>
    </row>
    <row r="88" spans="1:2">
      <c r="A88" s="3">
        <v>16803</v>
      </c>
      <c r="B88" s="71">
        <v>12719</v>
      </c>
    </row>
    <row r="89" spans="1:2">
      <c r="A89" s="3">
        <v>16834</v>
      </c>
      <c r="B89" s="71">
        <v>11922</v>
      </c>
    </row>
    <row r="90" spans="1:2">
      <c r="A90" s="3">
        <v>16862</v>
      </c>
      <c r="B90" s="71">
        <v>12545</v>
      </c>
    </row>
    <row r="91" spans="1:2">
      <c r="A91" s="3">
        <v>16893</v>
      </c>
      <c r="B91" s="71">
        <v>13200</v>
      </c>
    </row>
    <row r="92" spans="1:2">
      <c r="A92" s="3">
        <v>16923</v>
      </c>
      <c r="B92" s="71">
        <v>13389</v>
      </c>
    </row>
    <row r="93" spans="1:2">
      <c r="A93" s="3">
        <v>16954</v>
      </c>
      <c r="B93" s="71">
        <v>13598</v>
      </c>
    </row>
    <row r="94" spans="1:2">
      <c r="A94" s="3">
        <v>16984</v>
      </c>
      <c r="B94" s="71">
        <v>13771</v>
      </c>
    </row>
    <row r="95" spans="1:2">
      <c r="A95" s="3">
        <v>17015</v>
      </c>
      <c r="B95" s="71">
        <v>13981</v>
      </c>
    </row>
    <row r="96" spans="1:2">
      <c r="A96" s="3">
        <v>17046</v>
      </c>
      <c r="B96" s="71">
        <v>14135</v>
      </c>
    </row>
    <row r="97" spans="1:2">
      <c r="A97" s="3">
        <v>17076</v>
      </c>
      <c r="B97" s="71">
        <v>14182</v>
      </c>
    </row>
    <row r="98" spans="1:2">
      <c r="A98" s="3">
        <v>17107</v>
      </c>
      <c r="B98" s="71">
        <v>14310</v>
      </c>
    </row>
    <row r="99" spans="1:2">
      <c r="A99" s="3">
        <v>17137</v>
      </c>
      <c r="B99" s="71">
        <v>14301</v>
      </c>
    </row>
    <row r="100" spans="1:2">
      <c r="A100" s="3">
        <v>17168</v>
      </c>
      <c r="B100" s="71">
        <v>14328</v>
      </c>
    </row>
    <row r="101" spans="1:2">
      <c r="A101" s="3">
        <v>17199</v>
      </c>
      <c r="B101" s="71">
        <v>14278</v>
      </c>
    </row>
    <row r="102" spans="1:2">
      <c r="A102" s="3">
        <v>17227</v>
      </c>
      <c r="B102" s="71">
        <v>14259</v>
      </c>
    </row>
    <row r="103" spans="1:2">
      <c r="A103" s="3">
        <v>17258</v>
      </c>
      <c r="B103" s="71">
        <v>14240</v>
      </c>
    </row>
    <row r="104" spans="1:2">
      <c r="A104" s="3">
        <v>17288</v>
      </c>
      <c r="B104" s="71">
        <v>14189</v>
      </c>
    </row>
    <row r="105" spans="1:2">
      <c r="A105" s="3">
        <v>17319</v>
      </c>
      <c r="B105" s="71">
        <v>14200</v>
      </c>
    </row>
    <row r="106" spans="1:2">
      <c r="A106" s="3">
        <v>17349</v>
      </c>
      <c r="B106" s="71">
        <v>14076</v>
      </c>
    </row>
    <row r="107" spans="1:2">
      <c r="A107" s="3">
        <v>17380</v>
      </c>
      <c r="B107" s="71">
        <v>14200</v>
      </c>
    </row>
    <row r="108" spans="1:2">
      <c r="A108" s="3">
        <v>17411</v>
      </c>
      <c r="B108" s="71">
        <v>14315</v>
      </c>
    </row>
    <row r="109" spans="1:2">
      <c r="A109" s="3">
        <v>17441</v>
      </c>
      <c r="B109" s="71">
        <v>14393</v>
      </c>
    </row>
    <row r="110" spans="1:2">
      <c r="A110" s="3">
        <v>17472</v>
      </c>
      <c r="B110" s="71">
        <v>14414</v>
      </c>
    </row>
    <row r="111" spans="1:2">
      <c r="A111" s="3">
        <v>17502</v>
      </c>
      <c r="B111" s="71">
        <v>14428</v>
      </c>
    </row>
    <row r="112" spans="1:2">
      <c r="A112" s="3">
        <v>17533</v>
      </c>
      <c r="B112" s="71">
        <v>14438</v>
      </c>
    </row>
    <row r="113" spans="1:2">
      <c r="A113" s="3">
        <v>17564</v>
      </c>
      <c r="B113" s="71">
        <v>14339</v>
      </c>
    </row>
    <row r="114" spans="1:2">
      <c r="A114" s="3">
        <v>17593</v>
      </c>
      <c r="B114" s="71">
        <v>14364</v>
      </c>
    </row>
    <row r="115" spans="1:2">
      <c r="A115" s="3">
        <v>17624</v>
      </c>
      <c r="B115" s="71">
        <v>14183</v>
      </c>
    </row>
    <row r="116" spans="1:2">
      <c r="A116" s="3">
        <v>17654</v>
      </c>
      <c r="B116" s="71">
        <v>14235</v>
      </c>
    </row>
    <row r="117" spans="1:2">
      <c r="A117" s="3">
        <v>17685</v>
      </c>
      <c r="B117" s="71">
        <v>14318</v>
      </c>
    </row>
    <row r="118" spans="1:2">
      <c r="A118" s="3">
        <v>17715</v>
      </c>
      <c r="B118" s="71">
        <v>14359</v>
      </c>
    </row>
    <row r="119" spans="1:2">
      <c r="A119" s="3">
        <v>17746</v>
      </c>
      <c r="B119" s="71">
        <v>14353</v>
      </c>
    </row>
    <row r="120" spans="1:2">
      <c r="A120" s="3">
        <v>17777</v>
      </c>
      <c r="B120" s="71">
        <v>14441</v>
      </c>
    </row>
    <row r="121" spans="1:2">
      <c r="A121" s="3">
        <v>17807</v>
      </c>
      <c r="B121" s="71">
        <v>14390</v>
      </c>
    </row>
    <row r="122" spans="1:2">
      <c r="A122" s="3">
        <v>17838</v>
      </c>
      <c r="B122" s="71">
        <v>14292</v>
      </c>
    </row>
    <row r="123" spans="1:2">
      <c r="A123" s="3">
        <v>17868</v>
      </c>
      <c r="B123" s="71">
        <v>14086</v>
      </c>
    </row>
    <row r="124" spans="1:2">
      <c r="A124" s="3">
        <v>17899</v>
      </c>
      <c r="B124" s="71">
        <v>13867</v>
      </c>
    </row>
    <row r="125" spans="1:2">
      <c r="A125" s="3">
        <v>17930</v>
      </c>
      <c r="B125" s="71">
        <v>13734</v>
      </c>
    </row>
    <row r="126" spans="1:2">
      <c r="A126" s="3">
        <v>17958</v>
      </c>
      <c r="B126" s="71">
        <v>13581</v>
      </c>
    </row>
    <row r="127" spans="1:2">
      <c r="A127" s="3">
        <v>17989</v>
      </c>
      <c r="B127" s="71">
        <v>13439</v>
      </c>
    </row>
    <row r="128" spans="1:2">
      <c r="A128" s="3">
        <v>18019</v>
      </c>
      <c r="B128" s="71">
        <v>13269</v>
      </c>
    </row>
    <row r="129" spans="1:2">
      <c r="A129" s="3">
        <v>18050</v>
      </c>
      <c r="B129" s="71">
        <v>13178</v>
      </c>
    </row>
    <row r="130" spans="1:2">
      <c r="A130" s="3">
        <v>18080</v>
      </c>
      <c r="B130" s="71">
        <v>13067</v>
      </c>
    </row>
    <row r="131" spans="1:2">
      <c r="A131" s="3">
        <v>18111</v>
      </c>
      <c r="B131" s="71">
        <v>13158</v>
      </c>
    </row>
    <row r="132" spans="1:2">
      <c r="A132" s="3">
        <v>18142</v>
      </c>
      <c r="B132" s="71">
        <v>13225</v>
      </c>
    </row>
    <row r="133" spans="1:2">
      <c r="A133" s="3">
        <v>18172</v>
      </c>
      <c r="B133" s="71">
        <v>12891</v>
      </c>
    </row>
    <row r="134" spans="1:2">
      <c r="A134" s="3">
        <v>18203</v>
      </c>
      <c r="B134" s="71">
        <v>12882</v>
      </c>
    </row>
    <row r="135" spans="1:2">
      <c r="A135" s="3">
        <v>18233</v>
      </c>
      <c r="B135" s="71">
        <v>13062</v>
      </c>
    </row>
    <row r="136" spans="1:2">
      <c r="A136" s="3">
        <v>18264</v>
      </c>
      <c r="B136" s="71">
        <v>13161</v>
      </c>
    </row>
    <row r="137" spans="1:2">
      <c r="A137" s="3">
        <v>18295</v>
      </c>
      <c r="B137" s="71">
        <v>13169</v>
      </c>
    </row>
    <row r="138" spans="1:2">
      <c r="A138" s="3">
        <v>18323</v>
      </c>
      <c r="B138" s="71">
        <v>13290</v>
      </c>
    </row>
    <row r="139" spans="1:2">
      <c r="A139" s="3">
        <v>18354</v>
      </c>
      <c r="B139" s="71">
        <v>13471</v>
      </c>
    </row>
    <row r="140" spans="1:2">
      <c r="A140" s="3">
        <v>18384</v>
      </c>
      <c r="B140" s="71">
        <v>13780</v>
      </c>
    </row>
    <row r="141" spans="1:2">
      <c r="A141" s="3">
        <v>18415</v>
      </c>
      <c r="B141" s="71">
        <v>13923</v>
      </c>
    </row>
    <row r="142" spans="1:2">
      <c r="A142" s="3">
        <v>18445</v>
      </c>
      <c r="B142" s="71">
        <v>14072</v>
      </c>
    </row>
    <row r="143" spans="1:2">
      <c r="A143" s="3">
        <v>18476</v>
      </c>
      <c r="B143" s="71">
        <v>14461</v>
      </c>
    </row>
    <row r="144" spans="1:2">
      <c r="A144" s="3">
        <v>18507</v>
      </c>
      <c r="B144" s="71">
        <v>14561</v>
      </c>
    </row>
    <row r="145" spans="1:2">
      <c r="A145" s="3">
        <v>18537</v>
      </c>
      <c r="B145" s="71">
        <v>14737</v>
      </c>
    </row>
    <row r="146" spans="1:2">
      <c r="A146" s="3">
        <v>18568</v>
      </c>
      <c r="B146" s="71">
        <v>14762</v>
      </c>
    </row>
    <row r="147" spans="1:2">
      <c r="A147" s="3">
        <v>18598</v>
      </c>
      <c r="B147" s="71">
        <v>14782</v>
      </c>
    </row>
    <row r="148" spans="1:2">
      <c r="A148" s="3">
        <v>18629</v>
      </c>
      <c r="B148" s="71">
        <v>14950</v>
      </c>
    </row>
    <row r="149" spans="1:2">
      <c r="A149" s="3">
        <v>18660</v>
      </c>
      <c r="B149" s="71">
        <v>15076</v>
      </c>
    </row>
    <row r="150" spans="1:2">
      <c r="A150" s="3">
        <v>18688</v>
      </c>
      <c r="B150" s="71">
        <v>15125</v>
      </c>
    </row>
    <row r="151" spans="1:2">
      <c r="A151" s="3">
        <v>18719</v>
      </c>
      <c r="B151" s="71">
        <v>15166</v>
      </c>
    </row>
    <row r="152" spans="1:2">
      <c r="A152" s="3">
        <v>18749</v>
      </c>
      <c r="B152" s="71">
        <v>15164</v>
      </c>
    </row>
    <row r="153" spans="1:2">
      <c r="A153" s="3">
        <v>18780</v>
      </c>
      <c r="B153" s="71">
        <v>15176</v>
      </c>
    </row>
    <row r="154" spans="1:2">
      <c r="A154" s="3">
        <v>18810</v>
      </c>
      <c r="B154" s="71">
        <v>15110</v>
      </c>
    </row>
    <row r="155" spans="1:2">
      <c r="A155" s="3">
        <v>18841</v>
      </c>
      <c r="B155" s="71">
        <v>15061</v>
      </c>
    </row>
    <row r="156" spans="1:2">
      <c r="A156" s="3">
        <v>18872</v>
      </c>
      <c r="B156" s="71">
        <v>14996</v>
      </c>
    </row>
    <row r="157" spans="1:2">
      <c r="A157" s="3">
        <v>18902</v>
      </c>
      <c r="B157" s="71">
        <v>14973</v>
      </c>
    </row>
    <row r="158" spans="1:2">
      <c r="A158" s="3">
        <v>18933</v>
      </c>
      <c r="B158" s="71">
        <v>14999</v>
      </c>
    </row>
    <row r="159" spans="1:2">
      <c r="A159" s="3">
        <v>18963</v>
      </c>
      <c r="B159" s="71">
        <v>15045</v>
      </c>
    </row>
    <row r="160" spans="1:2">
      <c r="A160" s="3">
        <v>18994</v>
      </c>
      <c r="B160" s="71">
        <v>15067</v>
      </c>
    </row>
    <row r="161" spans="1:2">
      <c r="A161" s="3">
        <v>19025</v>
      </c>
      <c r="B161" s="71">
        <v>15105</v>
      </c>
    </row>
    <row r="162" spans="1:2">
      <c r="A162" s="3">
        <v>19054</v>
      </c>
      <c r="B162" s="71">
        <v>15127</v>
      </c>
    </row>
    <row r="163" spans="1:2">
      <c r="A163" s="3">
        <v>19085</v>
      </c>
      <c r="B163" s="71">
        <v>15162</v>
      </c>
    </row>
    <row r="164" spans="1:2">
      <c r="A164" s="3">
        <v>19115</v>
      </c>
      <c r="B164" s="71">
        <v>15143</v>
      </c>
    </row>
    <row r="165" spans="1:2">
      <c r="A165" s="3">
        <v>19146</v>
      </c>
      <c r="B165" s="71">
        <v>14828</v>
      </c>
    </row>
    <row r="166" spans="1:2">
      <c r="A166" s="3">
        <v>19176</v>
      </c>
      <c r="B166" s="71">
        <v>14707</v>
      </c>
    </row>
    <row r="167" spans="1:2">
      <c r="A167" s="3">
        <v>19207</v>
      </c>
      <c r="B167" s="71">
        <v>15279</v>
      </c>
    </row>
    <row r="168" spans="1:2">
      <c r="A168" s="3">
        <v>19238</v>
      </c>
      <c r="B168" s="71">
        <v>15553</v>
      </c>
    </row>
    <row r="169" spans="1:2">
      <c r="A169" s="3">
        <v>19268</v>
      </c>
      <c r="B169" s="71">
        <v>15690</v>
      </c>
    </row>
    <row r="170" spans="1:2">
      <c r="A170" s="3">
        <v>19299</v>
      </c>
      <c r="B170" s="71">
        <v>15843</v>
      </c>
    </row>
    <row r="171" spans="1:2">
      <c r="A171" s="3">
        <v>19329</v>
      </c>
      <c r="B171" s="71">
        <v>15973</v>
      </c>
    </row>
    <row r="172" spans="1:2">
      <c r="A172" s="3">
        <v>19360</v>
      </c>
      <c r="B172" s="71">
        <v>16067</v>
      </c>
    </row>
    <row r="173" spans="1:2">
      <c r="A173" s="3">
        <v>19391</v>
      </c>
      <c r="B173" s="71">
        <v>16158</v>
      </c>
    </row>
    <row r="174" spans="1:2">
      <c r="A174" s="3">
        <v>19419</v>
      </c>
      <c r="B174" s="71">
        <v>16270</v>
      </c>
    </row>
    <row r="175" spans="1:2">
      <c r="A175" s="3">
        <v>19450</v>
      </c>
      <c r="B175" s="71">
        <v>16293</v>
      </c>
    </row>
    <row r="176" spans="1:2">
      <c r="A176" s="3">
        <v>19480</v>
      </c>
      <c r="B176" s="71">
        <v>16341</v>
      </c>
    </row>
    <row r="177" spans="1:2">
      <c r="A177" s="3">
        <v>19511</v>
      </c>
      <c r="B177" s="71">
        <v>16343</v>
      </c>
    </row>
    <row r="178" spans="1:2">
      <c r="A178" s="3">
        <v>19541</v>
      </c>
      <c r="B178" s="71">
        <v>16353</v>
      </c>
    </row>
    <row r="179" spans="1:2">
      <c r="A179" s="3">
        <v>19572</v>
      </c>
      <c r="B179" s="71">
        <v>16278</v>
      </c>
    </row>
    <row r="180" spans="1:2">
      <c r="A180" s="3">
        <v>19603</v>
      </c>
      <c r="B180" s="71">
        <v>16151</v>
      </c>
    </row>
    <row r="181" spans="1:2">
      <c r="A181" s="3">
        <v>19633</v>
      </c>
      <c r="B181" s="71">
        <v>15981</v>
      </c>
    </row>
    <row r="182" spans="1:2">
      <c r="A182" s="3">
        <v>19664</v>
      </c>
      <c r="B182" s="71">
        <v>15728</v>
      </c>
    </row>
    <row r="183" spans="1:2">
      <c r="A183" s="3">
        <v>19694</v>
      </c>
      <c r="B183" s="71">
        <v>15581</v>
      </c>
    </row>
    <row r="184" spans="1:2">
      <c r="A184" s="3">
        <v>19725</v>
      </c>
      <c r="B184" s="71">
        <v>15440</v>
      </c>
    </row>
    <row r="185" spans="1:2">
      <c r="A185" s="3">
        <v>19756</v>
      </c>
      <c r="B185" s="71">
        <v>15307</v>
      </c>
    </row>
    <row r="186" spans="1:2">
      <c r="A186" s="3">
        <v>19784</v>
      </c>
      <c r="B186" s="71">
        <v>15197</v>
      </c>
    </row>
    <row r="187" spans="1:2">
      <c r="A187" s="3">
        <v>19815</v>
      </c>
      <c r="B187" s="71">
        <v>15065</v>
      </c>
    </row>
    <row r="188" spans="1:2">
      <c r="A188" s="3">
        <v>19845</v>
      </c>
      <c r="B188" s="71">
        <v>14974</v>
      </c>
    </row>
    <row r="189" spans="1:2">
      <c r="A189" s="3">
        <v>19876</v>
      </c>
      <c r="B189" s="71">
        <v>14910</v>
      </c>
    </row>
    <row r="190" spans="1:2">
      <c r="A190" s="3">
        <v>19906</v>
      </c>
      <c r="B190" s="71">
        <v>14799</v>
      </c>
    </row>
    <row r="191" spans="1:2">
      <c r="A191" s="3">
        <v>19937</v>
      </c>
      <c r="B191" s="71">
        <v>14772</v>
      </c>
    </row>
    <row r="192" spans="1:2">
      <c r="A192" s="3">
        <v>19968</v>
      </c>
      <c r="B192" s="71">
        <v>14805</v>
      </c>
    </row>
    <row r="193" spans="1:2">
      <c r="A193" s="3">
        <v>19998</v>
      </c>
      <c r="B193" s="71">
        <v>14841</v>
      </c>
    </row>
    <row r="194" spans="1:2">
      <c r="A194" s="3">
        <v>20029</v>
      </c>
      <c r="B194" s="71">
        <v>14913</v>
      </c>
    </row>
    <row r="195" spans="1:2">
      <c r="A195" s="3">
        <v>20059</v>
      </c>
      <c r="B195" s="71">
        <v>14967</v>
      </c>
    </row>
    <row r="196" spans="1:2">
      <c r="A196" s="3">
        <v>20090</v>
      </c>
      <c r="B196" s="71">
        <v>15034</v>
      </c>
    </row>
    <row r="197" spans="1:2">
      <c r="A197" s="3">
        <v>20121</v>
      </c>
      <c r="B197" s="71">
        <v>15138</v>
      </c>
    </row>
    <row r="198" spans="1:2">
      <c r="A198" s="3">
        <v>20149</v>
      </c>
      <c r="B198" s="71">
        <v>15258</v>
      </c>
    </row>
    <row r="199" spans="1:2">
      <c r="A199" s="3">
        <v>20180</v>
      </c>
      <c r="B199" s="71">
        <v>15375</v>
      </c>
    </row>
    <row r="200" spans="1:2">
      <c r="A200" s="3">
        <v>20210</v>
      </c>
      <c r="B200" s="71">
        <v>15493</v>
      </c>
    </row>
    <row r="201" spans="1:2">
      <c r="A201" s="3">
        <v>20241</v>
      </c>
      <c r="B201" s="71">
        <v>15585</v>
      </c>
    </row>
    <row r="202" spans="1:2">
      <c r="A202" s="3">
        <v>20271</v>
      </c>
      <c r="B202" s="71">
        <v>15614</v>
      </c>
    </row>
    <row r="203" spans="1:2">
      <c r="A203" s="3">
        <v>20302</v>
      </c>
      <c r="B203" s="71">
        <v>15679</v>
      </c>
    </row>
    <row r="204" spans="1:2">
      <c r="A204" s="3">
        <v>20333</v>
      </c>
      <c r="B204" s="71">
        <v>15668</v>
      </c>
    </row>
    <row r="205" spans="1:2">
      <c r="A205" s="3">
        <v>20363</v>
      </c>
      <c r="B205" s="71">
        <v>15740</v>
      </c>
    </row>
    <row r="206" spans="1:2">
      <c r="A206" s="3">
        <v>20394</v>
      </c>
      <c r="B206" s="71">
        <v>15813</v>
      </c>
    </row>
    <row r="207" spans="1:2">
      <c r="A207" s="3">
        <v>20424</v>
      </c>
      <c r="B207" s="71">
        <v>15859</v>
      </c>
    </row>
    <row r="208" spans="1:2">
      <c r="A208" s="3">
        <v>20455</v>
      </c>
      <c r="B208" s="71">
        <v>15882</v>
      </c>
    </row>
    <row r="209" spans="1:2">
      <c r="A209" s="3">
        <v>20486</v>
      </c>
      <c r="B209" s="71">
        <v>15889</v>
      </c>
    </row>
    <row r="210" spans="1:2">
      <c r="A210" s="3">
        <v>20515</v>
      </c>
      <c r="B210" s="71">
        <v>15829</v>
      </c>
    </row>
    <row r="211" spans="1:2">
      <c r="A211" s="3">
        <v>20546</v>
      </c>
      <c r="B211" s="71">
        <v>15909</v>
      </c>
    </row>
    <row r="212" spans="1:2">
      <c r="A212" s="3">
        <v>20576</v>
      </c>
      <c r="B212" s="71">
        <v>15893</v>
      </c>
    </row>
    <row r="213" spans="1:2">
      <c r="A213" s="3">
        <v>20607</v>
      </c>
      <c r="B213" s="71">
        <v>15835</v>
      </c>
    </row>
    <row r="214" spans="1:2">
      <c r="A214" s="3">
        <v>20637</v>
      </c>
      <c r="B214" s="71">
        <v>15468</v>
      </c>
    </row>
    <row r="215" spans="1:2">
      <c r="A215" s="3">
        <v>20668</v>
      </c>
      <c r="B215" s="71">
        <v>15893</v>
      </c>
    </row>
    <row r="216" spans="1:2">
      <c r="A216" s="3">
        <v>20699</v>
      </c>
      <c r="B216" s="71">
        <v>15863</v>
      </c>
    </row>
    <row r="217" spans="1:2">
      <c r="A217" s="3">
        <v>20729</v>
      </c>
      <c r="B217" s="71">
        <v>15937</v>
      </c>
    </row>
    <row r="218" spans="1:2">
      <c r="A218" s="3">
        <v>20760</v>
      </c>
      <c r="B218" s="71">
        <v>15916</v>
      </c>
    </row>
    <row r="219" spans="1:2">
      <c r="A219" s="3">
        <v>20790</v>
      </c>
      <c r="B219" s="71">
        <v>15957</v>
      </c>
    </row>
    <row r="220" spans="1:2">
      <c r="A220" s="3">
        <v>20821</v>
      </c>
      <c r="B220" s="71">
        <v>15970</v>
      </c>
    </row>
    <row r="221" spans="1:2">
      <c r="A221" s="3">
        <v>20852</v>
      </c>
      <c r="B221" s="71">
        <v>15998</v>
      </c>
    </row>
    <row r="222" spans="1:2">
      <c r="A222" s="3">
        <v>20880</v>
      </c>
      <c r="B222" s="71">
        <v>15994</v>
      </c>
    </row>
    <row r="223" spans="1:2">
      <c r="A223" s="3">
        <v>20911</v>
      </c>
      <c r="B223" s="71">
        <v>15970</v>
      </c>
    </row>
    <row r="224" spans="1:2">
      <c r="A224" s="3">
        <v>20941</v>
      </c>
      <c r="B224" s="71">
        <v>15931</v>
      </c>
    </row>
    <row r="225" spans="1:2">
      <c r="A225" s="3">
        <v>20972</v>
      </c>
      <c r="B225" s="71">
        <v>15873</v>
      </c>
    </row>
    <row r="226" spans="1:2">
      <c r="A226" s="3">
        <v>21002</v>
      </c>
      <c r="B226" s="71">
        <v>15854</v>
      </c>
    </row>
    <row r="227" spans="1:2">
      <c r="A227" s="3">
        <v>21033</v>
      </c>
      <c r="B227" s="71">
        <v>15867</v>
      </c>
    </row>
    <row r="228" spans="1:2">
      <c r="A228" s="3">
        <v>21064</v>
      </c>
      <c r="B228" s="71">
        <v>15710</v>
      </c>
    </row>
    <row r="229" spans="1:2">
      <c r="A229" s="3">
        <v>21094</v>
      </c>
      <c r="B229" s="71">
        <v>15599</v>
      </c>
    </row>
    <row r="230" spans="1:2">
      <c r="A230" s="3">
        <v>21125</v>
      </c>
      <c r="B230" s="71">
        <v>15466</v>
      </c>
    </row>
    <row r="231" spans="1:2">
      <c r="A231" s="3">
        <v>21155</v>
      </c>
      <c r="B231" s="71">
        <v>15332</v>
      </c>
    </row>
    <row r="232" spans="1:2">
      <c r="A232" s="3">
        <v>21186</v>
      </c>
      <c r="B232" s="71">
        <v>15130</v>
      </c>
    </row>
    <row r="233" spans="1:2">
      <c r="A233" s="3">
        <v>21217</v>
      </c>
      <c r="B233" s="71">
        <v>14908</v>
      </c>
    </row>
    <row r="234" spans="1:2">
      <c r="A234" s="3">
        <v>21245</v>
      </c>
      <c r="B234" s="71">
        <v>14670</v>
      </c>
    </row>
    <row r="235" spans="1:2">
      <c r="A235" s="3">
        <v>21276</v>
      </c>
      <c r="B235" s="71">
        <v>14506</v>
      </c>
    </row>
    <row r="236" spans="1:2">
      <c r="A236" s="3">
        <v>21306</v>
      </c>
      <c r="B236" s="71">
        <v>14414</v>
      </c>
    </row>
    <row r="237" spans="1:2">
      <c r="A237" s="3">
        <v>21337</v>
      </c>
      <c r="B237" s="71">
        <v>14408</v>
      </c>
    </row>
    <row r="238" spans="1:2">
      <c r="A238" s="3">
        <v>21367</v>
      </c>
      <c r="B238" s="71">
        <v>14450</v>
      </c>
    </row>
    <row r="239" spans="1:2">
      <c r="A239" s="3">
        <v>21398</v>
      </c>
      <c r="B239" s="71">
        <v>14524</v>
      </c>
    </row>
    <row r="240" spans="1:2">
      <c r="A240" s="3">
        <v>21429</v>
      </c>
      <c r="B240" s="71">
        <v>14658</v>
      </c>
    </row>
    <row r="241" spans="1:2">
      <c r="A241" s="3">
        <v>21459</v>
      </c>
      <c r="B241" s="71">
        <v>14503</v>
      </c>
    </row>
    <row r="242" spans="1:2">
      <c r="A242" s="3">
        <v>21490</v>
      </c>
      <c r="B242" s="71">
        <v>14827</v>
      </c>
    </row>
    <row r="243" spans="1:2">
      <c r="A243" s="3">
        <v>21520</v>
      </c>
      <c r="B243" s="71">
        <v>14877</v>
      </c>
    </row>
    <row r="244" spans="1:2">
      <c r="A244" s="3">
        <v>21551</v>
      </c>
      <c r="B244" s="71">
        <v>14998</v>
      </c>
    </row>
    <row r="245" spans="1:2">
      <c r="A245" s="3">
        <v>21582</v>
      </c>
      <c r="B245" s="71">
        <v>15115</v>
      </c>
    </row>
    <row r="246" spans="1:2">
      <c r="A246" s="3">
        <v>21610</v>
      </c>
      <c r="B246" s="71">
        <v>15259</v>
      </c>
    </row>
    <row r="247" spans="1:2">
      <c r="A247" s="3">
        <v>21641</v>
      </c>
      <c r="B247" s="71">
        <v>15385</v>
      </c>
    </row>
    <row r="248" spans="1:2">
      <c r="A248" s="3">
        <v>21671</v>
      </c>
      <c r="B248" s="71">
        <v>15487</v>
      </c>
    </row>
    <row r="249" spans="1:2">
      <c r="A249" s="3">
        <v>21702</v>
      </c>
      <c r="B249" s="71">
        <v>15554</v>
      </c>
    </row>
    <row r="250" spans="1:2">
      <c r="A250" s="3">
        <v>21732</v>
      </c>
      <c r="B250" s="71">
        <v>15623</v>
      </c>
    </row>
    <row r="251" spans="1:2">
      <c r="A251" s="3">
        <v>21763</v>
      </c>
      <c r="B251" s="71">
        <v>15202</v>
      </c>
    </row>
    <row r="252" spans="1:2">
      <c r="A252" s="3">
        <v>21794</v>
      </c>
      <c r="B252" s="71">
        <v>15254</v>
      </c>
    </row>
    <row r="253" spans="1:2">
      <c r="A253" s="3">
        <v>21824</v>
      </c>
      <c r="B253" s="71">
        <v>15158</v>
      </c>
    </row>
    <row r="254" spans="1:2">
      <c r="A254" s="3">
        <v>21855</v>
      </c>
      <c r="B254" s="71">
        <v>15300</v>
      </c>
    </row>
    <row r="255" spans="1:2">
      <c r="A255" s="3">
        <v>21885</v>
      </c>
      <c r="B255" s="71">
        <v>15573</v>
      </c>
    </row>
    <row r="256" spans="1:2">
      <c r="A256" s="3">
        <v>21916</v>
      </c>
      <c r="B256" s="71">
        <v>15687</v>
      </c>
    </row>
    <row r="257" spans="1:2">
      <c r="A257" s="3">
        <v>21947</v>
      </c>
      <c r="B257" s="71">
        <v>15765</v>
      </c>
    </row>
    <row r="258" spans="1:2">
      <c r="A258" s="3">
        <v>21976</v>
      </c>
      <c r="B258" s="71">
        <v>15707</v>
      </c>
    </row>
    <row r="259" spans="1:2">
      <c r="A259" s="3">
        <v>22007</v>
      </c>
      <c r="B259" s="71">
        <v>15654</v>
      </c>
    </row>
    <row r="260" spans="1:2">
      <c r="A260" s="3">
        <v>22037</v>
      </c>
      <c r="B260" s="71">
        <v>15575</v>
      </c>
    </row>
    <row r="261" spans="1:2">
      <c r="A261" s="3">
        <v>22068</v>
      </c>
      <c r="B261" s="71">
        <v>15466</v>
      </c>
    </row>
    <row r="262" spans="1:2">
      <c r="A262" s="3">
        <v>22098</v>
      </c>
      <c r="B262" s="71">
        <v>15413</v>
      </c>
    </row>
    <row r="263" spans="1:2">
      <c r="A263" s="3">
        <v>22129</v>
      </c>
      <c r="B263" s="71">
        <v>15360</v>
      </c>
    </row>
    <row r="264" spans="1:2">
      <c r="A264" s="3">
        <v>22160</v>
      </c>
      <c r="B264" s="71">
        <v>15330</v>
      </c>
    </row>
    <row r="265" spans="1:2">
      <c r="A265" s="3">
        <v>22190</v>
      </c>
      <c r="B265" s="71">
        <v>15231</v>
      </c>
    </row>
    <row r="266" spans="1:2">
      <c r="A266" s="3">
        <v>22221</v>
      </c>
      <c r="B266" s="71">
        <v>15112</v>
      </c>
    </row>
    <row r="267" spans="1:2">
      <c r="A267" s="3">
        <v>22251</v>
      </c>
      <c r="B267" s="71">
        <v>14947</v>
      </c>
    </row>
    <row r="268" spans="1:2">
      <c r="A268" s="3">
        <v>22282</v>
      </c>
      <c r="B268" s="71">
        <v>14863</v>
      </c>
    </row>
    <row r="269" spans="1:2">
      <c r="A269" s="3">
        <v>22313</v>
      </c>
      <c r="B269" s="71">
        <v>14801</v>
      </c>
    </row>
    <row r="270" spans="1:2">
      <c r="A270" s="3">
        <v>22341</v>
      </c>
      <c r="B270" s="71">
        <v>14802</v>
      </c>
    </row>
    <row r="271" spans="1:2">
      <c r="A271" s="3">
        <v>22372</v>
      </c>
      <c r="B271" s="71">
        <v>14825</v>
      </c>
    </row>
    <row r="272" spans="1:2">
      <c r="A272" s="3">
        <v>22402</v>
      </c>
      <c r="B272" s="71">
        <v>14932</v>
      </c>
    </row>
    <row r="273" spans="1:2">
      <c r="A273" s="3">
        <v>22433</v>
      </c>
      <c r="B273" s="71">
        <v>14981</v>
      </c>
    </row>
    <row r="274" spans="1:2">
      <c r="A274" s="3">
        <v>22463</v>
      </c>
      <c r="B274" s="71">
        <v>15029</v>
      </c>
    </row>
    <row r="275" spans="1:2">
      <c r="A275" s="3">
        <v>22494</v>
      </c>
      <c r="B275" s="71">
        <v>15093</v>
      </c>
    </row>
    <row r="276" spans="1:2">
      <c r="A276" s="3">
        <v>22525</v>
      </c>
      <c r="B276" s="71">
        <v>15080</v>
      </c>
    </row>
    <row r="277" spans="1:2">
      <c r="A277" s="3">
        <v>22555</v>
      </c>
      <c r="B277" s="71">
        <v>15143</v>
      </c>
    </row>
    <row r="278" spans="1:2">
      <c r="A278" s="3">
        <v>22586</v>
      </c>
      <c r="B278" s="71">
        <v>15259</v>
      </c>
    </row>
    <row r="279" spans="1:2">
      <c r="A279" s="3">
        <v>22616</v>
      </c>
      <c r="B279" s="71">
        <v>15309</v>
      </c>
    </row>
    <row r="280" spans="1:2">
      <c r="A280" s="3">
        <v>22647</v>
      </c>
      <c r="B280" s="71">
        <v>15322</v>
      </c>
    </row>
    <row r="281" spans="1:2">
      <c r="A281" s="3">
        <v>22678</v>
      </c>
      <c r="B281" s="71">
        <v>15411</v>
      </c>
    </row>
    <row r="282" spans="1:2">
      <c r="A282" s="3">
        <v>22706</v>
      </c>
      <c r="B282" s="71">
        <v>15451</v>
      </c>
    </row>
    <row r="283" spans="1:2">
      <c r="A283" s="3">
        <v>22737</v>
      </c>
      <c r="B283" s="71">
        <v>15524</v>
      </c>
    </row>
    <row r="284" spans="1:2">
      <c r="A284" s="3">
        <v>22767</v>
      </c>
      <c r="B284" s="71">
        <v>15513</v>
      </c>
    </row>
    <row r="285" spans="1:2">
      <c r="A285" s="3">
        <v>22798</v>
      </c>
      <c r="B285" s="71">
        <v>15518</v>
      </c>
    </row>
    <row r="286" spans="1:2">
      <c r="A286" s="3">
        <v>22828</v>
      </c>
      <c r="B286" s="71">
        <v>15522</v>
      </c>
    </row>
    <row r="287" spans="1:2">
      <c r="A287" s="3">
        <v>22859</v>
      </c>
      <c r="B287" s="71">
        <v>15517</v>
      </c>
    </row>
    <row r="288" spans="1:2">
      <c r="A288" s="3">
        <v>22890</v>
      </c>
      <c r="B288" s="71">
        <v>15568</v>
      </c>
    </row>
    <row r="289" spans="1:2">
      <c r="A289" s="3">
        <v>22920</v>
      </c>
      <c r="B289" s="71">
        <v>15569</v>
      </c>
    </row>
    <row r="290" spans="1:2">
      <c r="A290" s="3">
        <v>22951</v>
      </c>
      <c r="B290" s="71">
        <v>15530</v>
      </c>
    </row>
    <row r="291" spans="1:2">
      <c r="A291" s="3">
        <v>22981</v>
      </c>
      <c r="B291" s="71">
        <v>15520</v>
      </c>
    </row>
    <row r="292" spans="1:2">
      <c r="A292" s="3">
        <v>23012</v>
      </c>
      <c r="B292" s="71">
        <v>15545</v>
      </c>
    </row>
    <row r="293" spans="1:2">
      <c r="A293" s="3">
        <v>23043</v>
      </c>
      <c r="B293" s="71">
        <v>15542</v>
      </c>
    </row>
    <row r="294" spans="1:2">
      <c r="A294" s="3">
        <v>23071</v>
      </c>
      <c r="B294" s="71">
        <v>15564</v>
      </c>
    </row>
    <row r="295" spans="1:2">
      <c r="A295" s="3">
        <v>23102</v>
      </c>
      <c r="B295" s="71">
        <v>15602</v>
      </c>
    </row>
    <row r="296" spans="1:2">
      <c r="A296" s="3">
        <v>23132</v>
      </c>
      <c r="B296" s="71">
        <v>15641</v>
      </c>
    </row>
    <row r="297" spans="1:2">
      <c r="A297" s="3">
        <v>23163</v>
      </c>
      <c r="B297" s="71">
        <v>15624</v>
      </c>
    </row>
    <row r="298" spans="1:2">
      <c r="A298" s="3">
        <v>23193</v>
      </c>
      <c r="B298" s="71">
        <v>15646</v>
      </c>
    </row>
    <row r="299" spans="1:2">
      <c r="A299" s="3">
        <v>23224</v>
      </c>
      <c r="B299" s="71">
        <v>15644</v>
      </c>
    </row>
    <row r="300" spans="1:2">
      <c r="A300" s="3">
        <v>23255</v>
      </c>
      <c r="B300" s="71">
        <v>15674</v>
      </c>
    </row>
    <row r="301" spans="1:2">
      <c r="A301" s="3">
        <v>23285</v>
      </c>
      <c r="B301" s="71">
        <v>15714</v>
      </c>
    </row>
    <row r="302" spans="1:2">
      <c r="A302" s="3">
        <v>23316</v>
      </c>
      <c r="B302" s="71">
        <v>15675</v>
      </c>
    </row>
    <row r="303" spans="1:2">
      <c r="A303" s="3">
        <v>23346</v>
      </c>
      <c r="B303" s="71">
        <v>15712</v>
      </c>
    </row>
    <row r="304" spans="1:2">
      <c r="A304" s="3">
        <v>23377</v>
      </c>
      <c r="B304" s="71">
        <v>15715</v>
      </c>
    </row>
    <row r="305" spans="1:2">
      <c r="A305" s="3">
        <v>23408</v>
      </c>
      <c r="B305" s="71">
        <v>15742</v>
      </c>
    </row>
    <row r="306" spans="1:2">
      <c r="A306" s="3">
        <v>23437</v>
      </c>
      <c r="B306" s="71">
        <v>15770</v>
      </c>
    </row>
    <row r="307" spans="1:2">
      <c r="A307" s="3">
        <v>23468</v>
      </c>
      <c r="B307" s="71">
        <v>15785</v>
      </c>
    </row>
    <row r="308" spans="1:2">
      <c r="A308" s="3">
        <v>23498</v>
      </c>
      <c r="B308" s="71">
        <v>15812</v>
      </c>
    </row>
    <row r="309" spans="1:2">
      <c r="A309" s="3">
        <v>23529</v>
      </c>
      <c r="B309" s="71">
        <v>15839</v>
      </c>
    </row>
    <row r="310" spans="1:2">
      <c r="A310" s="3">
        <v>23559</v>
      </c>
      <c r="B310" s="71">
        <v>15887</v>
      </c>
    </row>
    <row r="311" spans="1:2">
      <c r="A311" s="3">
        <v>23590</v>
      </c>
      <c r="B311" s="71">
        <v>15948</v>
      </c>
    </row>
    <row r="312" spans="1:2">
      <c r="A312" s="3">
        <v>23621</v>
      </c>
      <c r="B312" s="71">
        <v>16073</v>
      </c>
    </row>
    <row r="313" spans="1:2">
      <c r="A313" s="3">
        <v>23651</v>
      </c>
      <c r="B313" s="71">
        <v>15821</v>
      </c>
    </row>
    <row r="314" spans="1:2">
      <c r="A314" s="3">
        <v>23682</v>
      </c>
      <c r="B314" s="71">
        <v>16096</v>
      </c>
    </row>
    <row r="315" spans="1:2">
      <c r="A315" s="3">
        <v>23712</v>
      </c>
      <c r="B315" s="71">
        <v>16176</v>
      </c>
    </row>
    <row r="316" spans="1:2">
      <c r="A316" s="3">
        <v>23743</v>
      </c>
      <c r="B316" s="71">
        <v>16245</v>
      </c>
    </row>
    <row r="317" spans="1:2">
      <c r="A317" s="3">
        <v>23774</v>
      </c>
      <c r="B317" s="71">
        <v>16291</v>
      </c>
    </row>
    <row r="318" spans="1:2">
      <c r="A318" s="3">
        <v>23802</v>
      </c>
      <c r="B318" s="71">
        <v>16353</v>
      </c>
    </row>
    <row r="319" spans="1:2">
      <c r="A319" s="3">
        <v>23833</v>
      </c>
      <c r="B319" s="71">
        <v>16418</v>
      </c>
    </row>
    <row r="320" spans="1:2">
      <c r="A320" s="3">
        <v>23863</v>
      </c>
      <c r="B320" s="71">
        <v>16477</v>
      </c>
    </row>
    <row r="321" spans="1:2">
      <c r="A321" s="3">
        <v>23894</v>
      </c>
      <c r="B321" s="71">
        <v>16554</v>
      </c>
    </row>
    <row r="322" spans="1:2">
      <c r="A322" s="3">
        <v>23924</v>
      </c>
      <c r="B322" s="71">
        <v>16669</v>
      </c>
    </row>
    <row r="323" spans="1:2">
      <c r="A323" s="3">
        <v>23955</v>
      </c>
      <c r="B323" s="71">
        <v>16732</v>
      </c>
    </row>
    <row r="324" spans="1:2">
      <c r="A324" s="3">
        <v>23986</v>
      </c>
      <c r="B324" s="71">
        <v>16802</v>
      </c>
    </row>
    <row r="325" spans="1:2">
      <c r="A325" s="3">
        <v>24016</v>
      </c>
      <c r="B325" s="71">
        <v>16864</v>
      </c>
    </row>
    <row r="326" spans="1:2">
      <c r="A326" s="3">
        <v>24047</v>
      </c>
      <c r="B326" s="71">
        <v>16962</v>
      </c>
    </row>
    <row r="327" spans="1:2">
      <c r="A327" s="3">
        <v>24077</v>
      </c>
      <c r="B327" s="71">
        <v>17051</v>
      </c>
    </row>
    <row r="328" spans="1:2">
      <c r="A328" s="3">
        <v>24108</v>
      </c>
      <c r="B328" s="71">
        <v>17143</v>
      </c>
    </row>
    <row r="329" spans="1:2">
      <c r="A329" s="3">
        <v>24139</v>
      </c>
      <c r="B329" s="71">
        <v>17288</v>
      </c>
    </row>
    <row r="330" spans="1:2">
      <c r="A330" s="3">
        <v>24167</v>
      </c>
      <c r="B330" s="71">
        <v>17400</v>
      </c>
    </row>
    <row r="331" spans="1:2">
      <c r="A331" s="3">
        <v>24198</v>
      </c>
      <c r="B331" s="71">
        <v>17517</v>
      </c>
    </row>
    <row r="332" spans="1:2">
      <c r="A332" s="3">
        <v>24228</v>
      </c>
      <c r="B332" s="71">
        <v>17625</v>
      </c>
    </row>
    <row r="333" spans="1:2">
      <c r="A333" s="3">
        <v>24259</v>
      </c>
      <c r="B333" s="71">
        <v>17733</v>
      </c>
    </row>
    <row r="334" spans="1:2">
      <c r="A334" s="3">
        <v>24289</v>
      </c>
      <c r="B334" s="71">
        <v>17760</v>
      </c>
    </row>
    <row r="335" spans="1:2">
      <c r="A335" s="3">
        <v>24320</v>
      </c>
      <c r="B335" s="71">
        <v>17882</v>
      </c>
    </row>
    <row r="336" spans="1:2">
      <c r="A336" s="3">
        <v>24351</v>
      </c>
      <c r="B336" s="71">
        <v>17886</v>
      </c>
    </row>
    <row r="337" spans="1:2">
      <c r="A337" s="3">
        <v>24381</v>
      </c>
      <c r="B337" s="71">
        <v>17956</v>
      </c>
    </row>
    <row r="338" spans="1:2">
      <c r="A338" s="3">
        <v>24412</v>
      </c>
      <c r="B338" s="71">
        <v>17981</v>
      </c>
    </row>
    <row r="339" spans="1:2">
      <c r="A339" s="3">
        <v>24442</v>
      </c>
      <c r="B339" s="71">
        <v>17998</v>
      </c>
    </row>
    <row r="340" spans="1:2">
      <c r="A340" s="3">
        <v>24473</v>
      </c>
      <c r="B340" s="71">
        <v>18033</v>
      </c>
    </row>
    <row r="341" spans="1:2">
      <c r="A341" s="3">
        <v>24504</v>
      </c>
      <c r="B341" s="71">
        <v>17978</v>
      </c>
    </row>
    <row r="342" spans="1:2">
      <c r="A342" s="3">
        <v>24532</v>
      </c>
      <c r="B342" s="71">
        <v>17940</v>
      </c>
    </row>
    <row r="343" spans="1:2">
      <c r="A343" s="3">
        <v>24563</v>
      </c>
      <c r="B343" s="71">
        <v>17878</v>
      </c>
    </row>
    <row r="344" spans="1:2">
      <c r="A344" s="3">
        <v>24593</v>
      </c>
      <c r="B344" s="71">
        <v>17832</v>
      </c>
    </row>
    <row r="345" spans="1:2">
      <c r="A345" s="3">
        <v>24624</v>
      </c>
      <c r="B345" s="71">
        <v>17812</v>
      </c>
    </row>
    <row r="346" spans="1:2">
      <c r="A346" s="3">
        <v>24654</v>
      </c>
      <c r="B346" s="71">
        <v>17784</v>
      </c>
    </row>
    <row r="347" spans="1:2">
      <c r="A347" s="3">
        <v>24685</v>
      </c>
      <c r="B347" s="71">
        <v>17905</v>
      </c>
    </row>
    <row r="348" spans="1:2">
      <c r="A348" s="3">
        <v>24716</v>
      </c>
      <c r="B348" s="71">
        <v>17794</v>
      </c>
    </row>
    <row r="349" spans="1:2">
      <c r="A349" s="3">
        <v>24746</v>
      </c>
      <c r="B349" s="71">
        <v>17800</v>
      </c>
    </row>
    <row r="350" spans="1:2">
      <c r="A350" s="3">
        <v>24777</v>
      </c>
      <c r="B350" s="71">
        <v>17985</v>
      </c>
    </row>
    <row r="351" spans="1:2">
      <c r="A351" s="3">
        <v>24807</v>
      </c>
      <c r="B351" s="71">
        <v>18025</v>
      </c>
    </row>
    <row r="352" spans="1:2">
      <c r="A352" s="3">
        <v>24838</v>
      </c>
      <c r="B352" s="71">
        <v>18040</v>
      </c>
    </row>
    <row r="353" spans="1:2">
      <c r="A353" s="3">
        <v>24869</v>
      </c>
      <c r="B353" s="71">
        <v>18054</v>
      </c>
    </row>
    <row r="354" spans="1:2">
      <c r="A354" s="3">
        <v>24898</v>
      </c>
      <c r="B354" s="71">
        <v>18067</v>
      </c>
    </row>
    <row r="355" spans="1:2">
      <c r="A355" s="3">
        <v>24929</v>
      </c>
      <c r="B355" s="71">
        <v>18131</v>
      </c>
    </row>
    <row r="356" spans="1:2">
      <c r="A356" s="3">
        <v>24959</v>
      </c>
      <c r="B356" s="71">
        <v>18190</v>
      </c>
    </row>
    <row r="357" spans="1:2">
      <c r="A357" s="3">
        <v>24990</v>
      </c>
      <c r="B357" s="71">
        <v>18228</v>
      </c>
    </row>
    <row r="358" spans="1:2">
      <c r="A358" s="3">
        <v>25020</v>
      </c>
      <c r="B358" s="71">
        <v>18265</v>
      </c>
    </row>
    <row r="359" spans="1:2">
      <c r="A359" s="3">
        <v>25051</v>
      </c>
      <c r="B359" s="71">
        <v>18254</v>
      </c>
    </row>
    <row r="360" spans="1:2">
      <c r="A360" s="3">
        <v>25082</v>
      </c>
      <c r="B360" s="71">
        <v>18252</v>
      </c>
    </row>
    <row r="361" spans="1:2">
      <c r="A361" s="3">
        <v>25112</v>
      </c>
      <c r="B361" s="71">
        <v>18293</v>
      </c>
    </row>
    <row r="362" spans="1:2">
      <c r="A362" s="3">
        <v>25143</v>
      </c>
      <c r="B362" s="71">
        <v>18346</v>
      </c>
    </row>
    <row r="363" spans="1:2">
      <c r="A363" s="3">
        <v>25173</v>
      </c>
      <c r="B363" s="71">
        <v>18410</v>
      </c>
    </row>
    <row r="364" spans="1:2">
      <c r="A364" s="3">
        <v>25204</v>
      </c>
      <c r="B364" s="71">
        <v>18432</v>
      </c>
    </row>
    <row r="365" spans="1:2">
      <c r="A365" s="3">
        <v>25235</v>
      </c>
      <c r="B365" s="71">
        <v>18502</v>
      </c>
    </row>
    <row r="366" spans="1:2">
      <c r="A366" s="3">
        <v>25263</v>
      </c>
      <c r="B366" s="71">
        <v>18558</v>
      </c>
    </row>
    <row r="367" spans="1:2">
      <c r="A367" s="3">
        <v>25294</v>
      </c>
      <c r="B367" s="71">
        <v>18554</v>
      </c>
    </row>
    <row r="368" spans="1:2">
      <c r="A368" s="3">
        <v>25324</v>
      </c>
      <c r="B368" s="71">
        <v>18588</v>
      </c>
    </row>
    <row r="369" spans="1:2">
      <c r="A369" s="3">
        <v>25355</v>
      </c>
      <c r="B369" s="71">
        <v>18640</v>
      </c>
    </row>
    <row r="370" spans="1:2">
      <c r="A370" s="3">
        <v>25385</v>
      </c>
      <c r="B370" s="71">
        <v>18642</v>
      </c>
    </row>
    <row r="371" spans="1:2">
      <c r="A371" s="3">
        <v>25416</v>
      </c>
      <c r="B371" s="71">
        <v>18767</v>
      </c>
    </row>
    <row r="372" spans="1:2">
      <c r="A372" s="3">
        <v>25447</v>
      </c>
      <c r="B372" s="71">
        <v>18620</v>
      </c>
    </row>
    <row r="373" spans="1:2">
      <c r="A373" s="3">
        <v>25477</v>
      </c>
      <c r="B373" s="71">
        <v>18613</v>
      </c>
    </row>
    <row r="374" spans="1:2">
      <c r="A374" s="3">
        <v>25508</v>
      </c>
      <c r="B374" s="71">
        <v>18467</v>
      </c>
    </row>
    <row r="375" spans="1:2">
      <c r="A375" s="3">
        <v>25538</v>
      </c>
      <c r="B375" s="71">
        <v>18485</v>
      </c>
    </row>
    <row r="376" spans="1:2">
      <c r="A376" s="3">
        <v>25569</v>
      </c>
      <c r="B376" s="71">
        <v>18424</v>
      </c>
    </row>
    <row r="377" spans="1:2">
      <c r="A377" s="3">
        <v>25600</v>
      </c>
      <c r="B377" s="71">
        <v>18361</v>
      </c>
    </row>
    <row r="378" spans="1:2">
      <c r="A378" s="3">
        <v>25628</v>
      </c>
      <c r="B378" s="71">
        <v>18360</v>
      </c>
    </row>
    <row r="379" spans="1:2">
      <c r="A379" s="3">
        <v>25659</v>
      </c>
      <c r="B379" s="71">
        <v>18207</v>
      </c>
    </row>
    <row r="380" spans="1:2">
      <c r="A380" s="3">
        <v>25689</v>
      </c>
      <c r="B380" s="71">
        <v>18029</v>
      </c>
    </row>
    <row r="381" spans="1:2">
      <c r="A381" s="3">
        <v>25720</v>
      </c>
      <c r="B381" s="71">
        <v>17930</v>
      </c>
    </row>
    <row r="382" spans="1:2">
      <c r="A382" s="3">
        <v>25750</v>
      </c>
      <c r="B382" s="71">
        <v>17877</v>
      </c>
    </row>
    <row r="383" spans="1:2">
      <c r="A383" s="3">
        <v>25781</v>
      </c>
      <c r="B383" s="71">
        <v>17779</v>
      </c>
    </row>
    <row r="384" spans="1:2">
      <c r="A384" s="3">
        <v>25812</v>
      </c>
      <c r="B384" s="71">
        <v>17692</v>
      </c>
    </row>
    <row r="385" spans="1:2">
      <c r="A385" s="3">
        <v>25842</v>
      </c>
      <c r="B385" s="71">
        <v>17173</v>
      </c>
    </row>
    <row r="386" spans="1:2">
      <c r="A386" s="3">
        <v>25873</v>
      </c>
      <c r="B386" s="71">
        <v>17024</v>
      </c>
    </row>
    <row r="387" spans="1:2">
      <c r="A387" s="3">
        <v>25903</v>
      </c>
      <c r="B387" s="71">
        <v>17309</v>
      </c>
    </row>
    <row r="388" spans="1:2">
      <c r="A388" s="3">
        <v>25934</v>
      </c>
      <c r="B388" s="71">
        <v>17280</v>
      </c>
    </row>
    <row r="389" spans="1:2">
      <c r="A389" s="3">
        <v>25965</v>
      </c>
      <c r="B389" s="71">
        <v>17216</v>
      </c>
    </row>
    <row r="390" spans="1:2">
      <c r="A390" s="3">
        <v>25993</v>
      </c>
      <c r="B390" s="71">
        <v>17154</v>
      </c>
    </row>
    <row r="391" spans="1:2">
      <c r="A391" s="3">
        <v>26024</v>
      </c>
      <c r="B391" s="71">
        <v>17149</v>
      </c>
    </row>
    <row r="392" spans="1:2">
      <c r="A392" s="3">
        <v>26054</v>
      </c>
      <c r="B392" s="71">
        <v>17225</v>
      </c>
    </row>
    <row r="393" spans="1:2">
      <c r="A393" s="3">
        <v>26085</v>
      </c>
      <c r="B393" s="71">
        <v>17139</v>
      </c>
    </row>
    <row r="394" spans="1:2">
      <c r="A394" s="3">
        <v>26115</v>
      </c>
      <c r="B394" s="71">
        <v>17126</v>
      </c>
    </row>
    <row r="395" spans="1:2">
      <c r="A395" s="3">
        <v>26146</v>
      </c>
      <c r="B395" s="71">
        <v>17115</v>
      </c>
    </row>
    <row r="396" spans="1:2">
      <c r="A396" s="3">
        <v>26177</v>
      </c>
      <c r="B396" s="71">
        <v>17154</v>
      </c>
    </row>
    <row r="397" spans="1:2">
      <c r="A397" s="3">
        <v>26207</v>
      </c>
      <c r="B397" s="71">
        <v>17126</v>
      </c>
    </row>
    <row r="398" spans="1:2">
      <c r="A398" s="3">
        <v>26238</v>
      </c>
      <c r="B398" s="71">
        <v>17166</v>
      </c>
    </row>
    <row r="399" spans="1:2">
      <c r="A399" s="3">
        <v>26268</v>
      </c>
      <c r="B399" s="71">
        <v>17202</v>
      </c>
    </row>
    <row r="400" spans="1:2">
      <c r="A400" s="3">
        <v>26299</v>
      </c>
      <c r="B400" s="71">
        <v>17283</v>
      </c>
    </row>
    <row r="401" spans="1:2">
      <c r="A401" s="3">
        <v>26330</v>
      </c>
      <c r="B401" s="71">
        <v>17361</v>
      </c>
    </row>
    <row r="402" spans="1:2">
      <c r="A402" s="3">
        <v>26359</v>
      </c>
      <c r="B402" s="71">
        <v>17447</v>
      </c>
    </row>
    <row r="403" spans="1:2">
      <c r="A403" s="3">
        <v>26390</v>
      </c>
      <c r="B403" s="71">
        <v>17508</v>
      </c>
    </row>
    <row r="404" spans="1:2">
      <c r="A404" s="3">
        <v>26420</v>
      </c>
      <c r="B404" s="71">
        <v>17602</v>
      </c>
    </row>
    <row r="405" spans="1:2">
      <c r="A405" s="3">
        <v>26451</v>
      </c>
      <c r="B405" s="71">
        <v>17641</v>
      </c>
    </row>
    <row r="406" spans="1:2">
      <c r="A406" s="3">
        <v>26481</v>
      </c>
      <c r="B406" s="71">
        <v>17556</v>
      </c>
    </row>
    <row r="407" spans="1:2">
      <c r="A407" s="3">
        <v>26512</v>
      </c>
      <c r="B407" s="71">
        <v>17741</v>
      </c>
    </row>
    <row r="408" spans="1:2">
      <c r="A408" s="3">
        <v>26543</v>
      </c>
      <c r="B408" s="71">
        <v>17774</v>
      </c>
    </row>
    <row r="409" spans="1:2">
      <c r="A409" s="3">
        <v>26573</v>
      </c>
      <c r="B409" s="71">
        <v>17893</v>
      </c>
    </row>
    <row r="410" spans="1:2">
      <c r="A410" s="3">
        <v>26604</v>
      </c>
      <c r="B410" s="71">
        <v>18005</v>
      </c>
    </row>
    <row r="411" spans="1:2">
      <c r="A411" s="3">
        <v>26634</v>
      </c>
      <c r="B411" s="71">
        <v>18158</v>
      </c>
    </row>
    <row r="412" spans="1:2">
      <c r="A412" s="3">
        <v>26665</v>
      </c>
      <c r="B412" s="71">
        <v>18276</v>
      </c>
    </row>
    <row r="413" spans="1:2">
      <c r="A413" s="3">
        <v>26696</v>
      </c>
      <c r="B413" s="71">
        <v>18410</v>
      </c>
    </row>
    <row r="414" spans="1:2">
      <c r="A414" s="3">
        <v>26724</v>
      </c>
      <c r="B414" s="71">
        <v>18493</v>
      </c>
    </row>
    <row r="415" spans="1:2">
      <c r="A415" s="3">
        <v>26755</v>
      </c>
      <c r="B415" s="71">
        <v>18530</v>
      </c>
    </row>
    <row r="416" spans="1:2">
      <c r="A416" s="3">
        <v>26785</v>
      </c>
      <c r="B416" s="71">
        <v>18564</v>
      </c>
    </row>
    <row r="417" spans="1:2">
      <c r="A417" s="3">
        <v>26816</v>
      </c>
      <c r="B417" s="71">
        <v>18606</v>
      </c>
    </row>
    <row r="418" spans="1:2">
      <c r="A418" s="3">
        <v>26846</v>
      </c>
      <c r="B418" s="71">
        <v>18598</v>
      </c>
    </row>
    <row r="419" spans="1:2">
      <c r="A419" s="3">
        <v>26877</v>
      </c>
      <c r="B419" s="71">
        <v>18629</v>
      </c>
    </row>
    <row r="420" spans="1:2">
      <c r="A420" s="3">
        <v>26908</v>
      </c>
      <c r="B420" s="71">
        <v>18609</v>
      </c>
    </row>
    <row r="421" spans="1:2">
      <c r="A421" s="3">
        <v>26938</v>
      </c>
      <c r="B421" s="71">
        <v>18702</v>
      </c>
    </row>
    <row r="422" spans="1:2">
      <c r="A422" s="3">
        <v>26969</v>
      </c>
      <c r="B422" s="71">
        <v>18773</v>
      </c>
    </row>
    <row r="423" spans="1:2">
      <c r="A423" s="3">
        <v>26999</v>
      </c>
      <c r="B423" s="71">
        <v>18820</v>
      </c>
    </row>
    <row r="424" spans="1:2">
      <c r="A424" s="3">
        <v>27030</v>
      </c>
      <c r="B424" s="71">
        <v>18788</v>
      </c>
    </row>
    <row r="425" spans="1:2">
      <c r="A425" s="3">
        <v>27061</v>
      </c>
      <c r="B425" s="71">
        <v>18727</v>
      </c>
    </row>
    <row r="426" spans="1:2">
      <c r="A426" s="3">
        <v>27089</v>
      </c>
      <c r="B426" s="71">
        <v>18700</v>
      </c>
    </row>
    <row r="427" spans="1:2">
      <c r="A427" s="3">
        <v>27120</v>
      </c>
      <c r="B427" s="71">
        <v>18702</v>
      </c>
    </row>
    <row r="428" spans="1:2">
      <c r="A428" s="3">
        <v>27150</v>
      </c>
      <c r="B428" s="71">
        <v>18688</v>
      </c>
    </row>
    <row r="429" spans="1:2">
      <c r="A429" s="3">
        <v>27181</v>
      </c>
      <c r="B429" s="71">
        <v>18690</v>
      </c>
    </row>
    <row r="430" spans="1:2">
      <c r="A430" s="3">
        <v>27211</v>
      </c>
      <c r="B430" s="71">
        <v>18656</v>
      </c>
    </row>
    <row r="431" spans="1:2">
      <c r="A431" s="3">
        <v>27242</v>
      </c>
      <c r="B431" s="71">
        <v>18570</v>
      </c>
    </row>
    <row r="432" spans="1:2">
      <c r="A432" s="3">
        <v>27273</v>
      </c>
      <c r="B432" s="71">
        <v>18492</v>
      </c>
    </row>
    <row r="433" spans="1:2">
      <c r="A433" s="3">
        <v>27303</v>
      </c>
      <c r="B433" s="71">
        <v>18364</v>
      </c>
    </row>
    <row r="434" spans="1:2">
      <c r="A434" s="3">
        <v>27334</v>
      </c>
      <c r="B434" s="71">
        <v>18077</v>
      </c>
    </row>
    <row r="435" spans="1:2">
      <c r="A435" s="3">
        <v>27364</v>
      </c>
      <c r="B435" s="71">
        <v>17693</v>
      </c>
    </row>
    <row r="436" spans="1:2">
      <c r="A436" s="3">
        <v>27395</v>
      </c>
      <c r="B436" s="71">
        <v>17344</v>
      </c>
    </row>
    <row r="437" spans="1:2">
      <c r="A437" s="3">
        <v>27426</v>
      </c>
      <c r="B437" s="71">
        <v>17004</v>
      </c>
    </row>
    <row r="438" spans="1:2">
      <c r="A438" s="3">
        <v>27454</v>
      </c>
      <c r="B438" s="71">
        <v>16853</v>
      </c>
    </row>
    <row r="439" spans="1:2">
      <c r="A439" s="3">
        <v>27485</v>
      </c>
      <c r="B439" s="71">
        <v>16759</v>
      </c>
    </row>
    <row r="440" spans="1:2">
      <c r="A440" s="3">
        <v>27515</v>
      </c>
      <c r="B440" s="71">
        <v>16746</v>
      </c>
    </row>
    <row r="441" spans="1:2">
      <c r="A441" s="3">
        <v>27546</v>
      </c>
      <c r="B441" s="71">
        <v>16690</v>
      </c>
    </row>
    <row r="442" spans="1:2">
      <c r="A442" s="3">
        <v>27576</v>
      </c>
      <c r="B442" s="71">
        <v>16678</v>
      </c>
    </row>
    <row r="443" spans="1:2">
      <c r="A443" s="3">
        <v>27607</v>
      </c>
      <c r="B443" s="71">
        <v>16824</v>
      </c>
    </row>
    <row r="444" spans="1:2">
      <c r="A444" s="3">
        <v>27638</v>
      </c>
      <c r="B444" s="71">
        <v>16904</v>
      </c>
    </row>
    <row r="445" spans="1:2">
      <c r="A445" s="3">
        <v>27668</v>
      </c>
      <c r="B445" s="71">
        <v>16984</v>
      </c>
    </row>
    <row r="446" spans="1:2">
      <c r="A446" s="3">
        <v>27699</v>
      </c>
      <c r="B446" s="71">
        <v>17025</v>
      </c>
    </row>
    <row r="447" spans="1:2">
      <c r="A447" s="3">
        <v>27729</v>
      </c>
      <c r="B447" s="71">
        <v>17140</v>
      </c>
    </row>
    <row r="448" spans="1:2">
      <c r="A448" s="3">
        <v>27760</v>
      </c>
      <c r="B448" s="71">
        <v>17287</v>
      </c>
    </row>
    <row r="449" spans="1:2">
      <c r="A449" s="3">
        <v>27791</v>
      </c>
      <c r="B449" s="71">
        <v>17384</v>
      </c>
    </row>
    <row r="450" spans="1:2">
      <c r="A450" s="3">
        <v>27820</v>
      </c>
      <c r="B450" s="71">
        <v>17470</v>
      </c>
    </row>
    <row r="451" spans="1:2">
      <c r="A451" s="3">
        <v>27851</v>
      </c>
      <c r="B451" s="71">
        <v>17541</v>
      </c>
    </row>
    <row r="452" spans="1:2">
      <c r="A452" s="3">
        <v>27881</v>
      </c>
      <c r="B452" s="71">
        <v>17513</v>
      </c>
    </row>
    <row r="453" spans="1:2">
      <c r="A453" s="3">
        <v>27912</v>
      </c>
      <c r="B453" s="71">
        <v>17521</v>
      </c>
    </row>
    <row r="454" spans="1:2">
      <c r="A454" s="3">
        <v>27942</v>
      </c>
      <c r="B454" s="71">
        <v>17524</v>
      </c>
    </row>
    <row r="455" spans="1:2">
      <c r="A455" s="3">
        <v>27973</v>
      </c>
      <c r="B455" s="71">
        <v>17596</v>
      </c>
    </row>
    <row r="456" spans="1:2">
      <c r="A456" s="3">
        <v>28004</v>
      </c>
      <c r="B456" s="71">
        <v>17665</v>
      </c>
    </row>
    <row r="457" spans="1:2">
      <c r="A457" s="3">
        <v>28034</v>
      </c>
      <c r="B457" s="71">
        <v>17548</v>
      </c>
    </row>
    <row r="458" spans="1:2">
      <c r="A458" s="3">
        <v>28065</v>
      </c>
      <c r="B458" s="71">
        <v>17682</v>
      </c>
    </row>
    <row r="459" spans="1:2">
      <c r="A459" s="3">
        <v>28095</v>
      </c>
      <c r="B459" s="71">
        <v>17719</v>
      </c>
    </row>
    <row r="460" spans="1:2">
      <c r="A460" s="3">
        <v>28126</v>
      </c>
      <c r="B460" s="71">
        <v>17803</v>
      </c>
    </row>
    <row r="461" spans="1:2">
      <c r="A461" s="3">
        <v>28157</v>
      </c>
      <c r="B461" s="71">
        <v>17843</v>
      </c>
    </row>
    <row r="462" spans="1:2">
      <c r="A462" s="3">
        <v>28185</v>
      </c>
      <c r="B462" s="71">
        <v>17941</v>
      </c>
    </row>
    <row r="463" spans="1:2">
      <c r="A463" s="3">
        <v>28216</v>
      </c>
      <c r="B463" s="71">
        <v>18024</v>
      </c>
    </row>
    <row r="464" spans="1:2">
      <c r="A464" s="3">
        <v>28246</v>
      </c>
      <c r="B464" s="71">
        <v>18107</v>
      </c>
    </row>
    <row r="465" spans="1:2">
      <c r="A465" s="3">
        <v>28277</v>
      </c>
      <c r="B465" s="71">
        <v>18192</v>
      </c>
    </row>
    <row r="466" spans="1:2">
      <c r="A466" s="3">
        <v>28307</v>
      </c>
      <c r="B466" s="71">
        <v>18259</v>
      </c>
    </row>
    <row r="467" spans="1:2">
      <c r="A467" s="3">
        <v>28338</v>
      </c>
      <c r="B467" s="71">
        <v>18276</v>
      </c>
    </row>
    <row r="468" spans="1:2">
      <c r="A468" s="3">
        <v>28369</v>
      </c>
      <c r="B468" s="71">
        <v>18334</v>
      </c>
    </row>
    <row r="469" spans="1:2">
      <c r="A469" s="3">
        <v>28399</v>
      </c>
      <c r="B469" s="71">
        <v>18356</v>
      </c>
    </row>
    <row r="470" spans="1:2">
      <c r="A470" s="3">
        <v>28430</v>
      </c>
      <c r="B470" s="71">
        <v>18419</v>
      </c>
    </row>
    <row r="471" spans="1:2">
      <c r="A471" s="3">
        <v>28460</v>
      </c>
      <c r="B471" s="71">
        <v>18531</v>
      </c>
    </row>
    <row r="472" spans="1:2">
      <c r="A472" s="3">
        <v>28491</v>
      </c>
      <c r="B472" s="71">
        <v>18593</v>
      </c>
    </row>
    <row r="473" spans="1:2">
      <c r="A473" s="3">
        <v>28522</v>
      </c>
      <c r="B473" s="71">
        <v>18639</v>
      </c>
    </row>
    <row r="474" spans="1:2">
      <c r="A474" s="3">
        <v>28550</v>
      </c>
      <c r="B474" s="71">
        <v>18699</v>
      </c>
    </row>
    <row r="475" spans="1:2">
      <c r="A475" s="3">
        <v>28581</v>
      </c>
      <c r="B475" s="71">
        <v>18772</v>
      </c>
    </row>
    <row r="476" spans="1:2">
      <c r="A476" s="3">
        <v>28611</v>
      </c>
      <c r="B476" s="71">
        <v>18848</v>
      </c>
    </row>
    <row r="477" spans="1:2">
      <c r="A477" s="3">
        <v>28642</v>
      </c>
      <c r="B477" s="71">
        <v>18919</v>
      </c>
    </row>
    <row r="478" spans="1:2">
      <c r="A478" s="3">
        <v>28672</v>
      </c>
      <c r="B478" s="71">
        <v>18951</v>
      </c>
    </row>
    <row r="479" spans="1:2">
      <c r="A479" s="3">
        <v>28703</v>
      </c>
      <c r="B479" s="71">
        <v>19006</v>
      </c>
    </row>
    <row r="480" spans="1:2">
      <c r="A480" s="3">
        <v>28734</v>
      </c>
      <c r="B480" s="71">
        <v>19068</v>
      </c>
    </row>
    <row r="481" spans="1:2">
      <c r="A481" s="3">
        <v>28764</v>
      </c>
      <c r="B481" s="71">
        <v>19142</v>
      </c>
    </row>
    <row r="482" spans="1:2">
      <c r="A482" s="3">
        <v>28795</v>
      </c>
      <c r="B482" s="71">
        <v>19257</v>
      </c>
    </row>
    <row r="483" spans="1:2">
      <c r="A483" s="3">
        <v>28825</v>
      </c>
      <c r="B483" s="71">
        <v>19334</v>
      </c>
    </row>
    <row r="484" spans="1:2">
      <c r="A484" s="3">
        <v>28856</v>
      </c>
      <c r="B484" s="71">
        <v>19388</v>
      </c>
    </row>
    <row r="485" spans="1:2">
      <c r="A485" s="3">
        <v>28887</v>
      </c>
      <c r="B485" s="71">
        <v>19409</v>
      </c>
    </row>
    <row r="486" spans="1:2">
      <c r="A486" s="3">
        <v>28915</v>
      </c>
      <c r="B486" s="71">
        <v>19453</v>
      </c>
    </row>
    <row r="487" spans="1:2">
      <c r="A487" s="3">
        <v>28946</v>
      </c>
      <c r="B487" s="71">
        <v>19450</v>
      </c>
    </row>
    <row r="488" spans="1:2">
      <c r="A488" s="3">
        <v>28976</v>
      </c>
      <c r="B488" s="71">
        <v>19509</v>
      </c>
    </row>
    <row r="489" spans="1:2">
      <c r="A489" s="3">
        <v>29007</v>
      </c>
      <c r="B489" s="71">
        <v>19553</v>
      </c>
    </row>
    <row r="490" spans="1:2">
      <c r="A490" s="3">
        <v>29037</v>
      </c>
      <c r="B490" s="71">
        <v>19531</v>
      </c>
    </row>
    <row r="491" spans="1:2">
      <c r="A491" s="3">
        <v>29068</v>
      </c>
      <c r="B491" s="71">
        <v>19406</v>
      </c>
    </row>
    <row r="492" spans="1:2">
      <c r="A492" s="3">
        <v>29099</v>
      </c>
      <c r="B492" s="71">
        <v>19442</v>
      </c>
    </row>
    <row r="493" spans="1:2">
      <c r="A493" s="3">
        <v>29129</v>
      </c>
      <c r="B493" s="71">
        <v>19390</v>
      </c>
    </row>
    <row r="494" spans="1:2">
      <c r="A494" s="3">
        <v>29160</v>
      </c>
      <c r="B494" s="71">
        <v>19299</v>
      </c>
    </row>
    <row r="495" spans="1:2">
      <c r="A495" s="3">
        <v>29190</v>
      </c>
      <c r="B495" s="71">
        <v>19301</v>
      </c>
    </row>
    <row r="496" spans="1:2">
      <c r="A496" s="3">
        <v>29221</v>
      </c>
      <c r="B496" s="71">
        <v>19282</v>
      </c>
    </row>
    <row r="497" spans="1:2">
      <c r="A497" s="3">
        <v>29252</v>
      </c>
      <c r="B497" s="71">
        <v>19219</v>
      </c>
    </row>
    <row r="498" spans="1:2">
      <c r="A498" s="3">
        <v>29281</v>
      </c>
      <c r="B498" s="71">
        <v>19217</v>
      </c>
    </row>
    <row r="499" spans="1:2">
      <c r="A499" s="3">
        <v>29312</v>
      </c>
      <c r="B499" s="71">
        <v>18973</v>
      </c>
    </row>
    <row r="500" spans="1:2">
      <c r="A500" s="3">
        <v>29342</v>
      </c>
      <c r="B500" s="71">
        <v>18726</v>
      </c>
    </row>
    <row r="501" spans="1:2">
      <c r="A501" s="3">
        <v>29373</v>
      </c>
      <c r="B501" s="71">
        <v>18490</v>
      </c>
    </row>
    <row r="502" spans="1:2">
      <c r="A502" s="3">
        <v>29403</v>
      </c>
      <c r="B502" s="71">
        <v>18276</v>
      </c>
    </row>
    <row r="503" spans="1:2">
      <c r="A503" s="3">
        <v>29434</v>
      </c>
      <c r="B503" s="71">
        <v>18414</v>
      </c>
    </row>
    <row r="504" spans="1:2">
      <c r="A504" s="3">
        <v>29465</v>
      </c>
      <c r="B504" s="71">
        <v>18445</v>
      </c>
    </row>
    <row r="505" spans="1:2">
      <c r="A505" s="3">
        <v>29495</v>
      </c>
      <c r="B505" s="71">
        <v>18506</v>
      </c>
    </row>
    <row r="506" spans="1:2">
      <c r="A506" s="3">
        <v>29526</v>
      </c>
      <c r="B506" s="71">
        <v>18601</v>
      </c>
    </row>
    <row r="507" spans="1:2">
      <c r="A507" s="3">
        <v>29556</v>
      </c>
      <c r="B507" s="71">
        <v>18640</v>
      </c>
    </row>
    <row r="508" spans="1:2">
      <c r="A508" s="3">
        <v>29587</v>
      </c>
      <c r="B508" s="71">
        <v>18639</v>
      </c>
    </row>
    <row r="509" spans="1:2">
      <c r="A509" s="3">
        <v>29618</v>
      </c>
      <c r="B509" s="71">
        <v>18613</v>
      </c>
    </row>
    <row r="510" spans="1:2">
      <c r="A510" s="3">
        <v>29646</v>
      </c>
      <c r="B510" s="71">
        <v>18647</v>
      </c>
    </row>
    <row r="511" spans="1:2">
      <c r="A511" s="3">
        <v>29677</v>
      </c>
      <c r="B511" s="71">
        <v>18711</v>
      </c>
    </row>
    <row r="512" spans="1:2">
      <c r="A512" s="3">
        <v>29707</v>
      </c>
      <c r="B512" s="71">
        <v>18766</v>
      </c>
    </row>
    <row r="513" spans="1:2">
      <c r="A513" s="3">
        <v>29738</v>
      </c>
      <c r="B513" s="71">
        <v>18789</v>
      </c>
    </row>
    <row r="514" spans="1:2">
      <c r="A514" s="3">
        <v>29768</v>
      </c>
      <c r="B514" s="71">
        <v>18785</v>
      </c>
    </row>
    <row r="515" spans="1:2">
      <c r="A515" s="3">
        <v>29799</v>
      </c>
      <c r="B515" s="71">
        <v>18748</v>
      </c>
    </row>
    <row r="516" spans="1:2">
      <c r="A516" s="3">
        <v>29830</v>
      </c>
      <c r="B516" s="71">
        <v>18712</v>
      </c>
    </row>
    <row r="517" spans="1:2">
      <c r="A517" s="3">
        <v>29860</v>
      </c>
      <c r="B517" s="71">
        <v>18566</v>
      </c>
    </row>
    <row r="518" spans="1:2">
      <c r="A518" s="3">
        <v>29891</v>
      </c>
      <c r="B518" s="71">
        <v>18409</v>
      </c>
    </row>
    <row r="519" spans="1:2">
      <c r="A519" s="3">
        <v>29921</v>
      </c>
      <c r="B519" s="71">
        <v>18223</v>
      </c>
    </row>
    <row r="520" spans="1:2">
      <c r="A520" s="3">
        <v>29952</v>
      </c>
      <c r="B520" s="71">
        <v>18047</v>
      </c>
    </row>
    <row r="521" spans="1:2">
      <c r="A521" s="3">
        <v>29983</v>
      </c>
      <c r="B521" s="71">
        <v>17981</v>
      </c>
    </row>
    <row r="522" spans="1:2">
      <c r="A522" s="3">
        <v>30011</v>
      </c>
      <c r="B522" s="71">
        <v>17857</v>
      </c>
    </row>
    <row r="523" spans="1:2">
      <c r="A523" s="3">
        <v>30042</v>
      </c>
      <c r="B523" s="71">
        <v>17683</v>
      </c>
    </row>
    <row r="524" spans="1:2">
      <c r="A524" s="3">
        <v>30072</v>
      </c>
      <c r="B524" s="71">
        <v>17588</v>
      </c>
    </row>
    <row r="525" spans="1:2">
      <c r="A525" s="3">
        <v>30103</v>
      </c>
      <c r="B525" s="71">
        <v>17430</v>
      </c>
    </row>
    <row r="526" spans="1:2">
      <c r="A526" s="3">
        <v>30133</v>
      </c>
      <c r="B526" s="71">
        <v>17278</v>
      </c>
    </row>
    <row r="527" spans="1:2">
      <c r="A527" s="3">
        <v>30164</v>
      </c>
      <c r="B527" s="71">
        <v>17160</v>
      </c>
    </row>
    <row r="528" spans="1:2">
      <c r="A528" s="3">
        <v>30195</v>
      </c>
      <c r="B528" s="71">
        <v>17074</v>
      </c>
    </row>
    <row r="529" spans="1:2">
      <c r="A529" s="3">
        <v>30225</v>
      </c>
      <c r="B529" s="71">
        <v>16853</v>
      </c>
    </row>
    <row r="530" spans="1:2">
      <c r="A530" s="3">
        <v>30256</v>
      </c>
      <c r="B530" s="71">
        <v>16722</v>
      </c>
    </row>
    <row r="531" spans="1:2">
      <c r="A531" s="3">
        <v>30286</v>
      </c>
      <c r="B531" s="71">
        <v>16690</v>
      </c>
    </row>
    <row r="532" spans="1:2">
      <c r="A532" s="3">
        <v>30317</v>
      </c>
      <c r="B532" s="71">
        <v>16705</v>
      </c>
    </row>
    <row r="533" spans="1:2">
      <c r="A533" s="3">
        <v>30348</v>
      </c>
      <c r="B533" s="71">
        <v>16706</v>
      </c>
    </row>
    <row r="534" spans="1:2">
      <c r="A534" s="3">
        <v>30376</v>
      </c>
      <c r="B534" s="71">
        <v>16711</v>
      </c>
    </row>
    <row r="535" spans="1:2">
      <c r="A535" s="3">
        <v>30407</v>
      </c>
      <c r="B535" s="71">
        <v>16794</v>
      </c>
    </row>
    <row r="536" spans="1:2">
      <c r="A536" s="3">
        <v>30437</v>
      </c>
      <c r="B536" s="71">
        <v>16885</v>
      </c>
    </row>
    <row r="537" spans="1:2">
      <c r="A537" s="3">
        <v>30468</v>
      </c>
      <c r="B537" s="71">
        <v>16960</v>
      </c>
    </row>
    <row r="538" spans="1:2">
      <c r="A538" s="3">
        <v>30498</v>
      </c>
      <c r="B538" s="71">
        <v>17059</v>
      </c>
    </row>
    <row r="539" spans="1:2">
      <c r="A539" s="3">
        <v>30529</v>
      </c>
      <c r="B539" s="71">
        <v>17118</v>
      </c>
    </row>
    <row r="540" spans="1:2">
      <c r="A540" s="3">
        <v>30560</v>
      </c>
      <c r="B540" s="71">
        <v>17255</v>
      </c>
    </row>
    <row r="541" spans="1:2">
      <c r="A541" s="3">
        <v>30590</v>
      </c>
      <c r="B541" s="71">
        <v>17367</v>
      </c>
    </row>
    <row r="542" spans="1:2">
      <c r="A542" s="3">
        <v>30621</v>
      </c>
      <c r="B542" s="71">
        <v>17479</v>
      </c>
    </row>
    <row r="543" spans="1:2">
      <c r="A543" s="3">
        <v>30651</v>
      </c>
      <c r="B543" s="71">
        <v>17551</v>
      </c>
    </row>
    <row r="544" spans="1:2">
      <c r="A544" s="3">
        <v>30682</v>
      </c>
      <c r="B544" s="71">
        <v>17630</v>
      </c>
    </row>
    <row r="545" spans="1:2">
      <c r="A545" s="3">
        <v>30713</v>
      </c>
      <c r="B545" s="71">
        <v>17728</v>
      </c>
    </row>
    <row r="546" spans="1:2">
      <c r="A546" s="3">
        <v>30742</v>
      </c>
      <c r="B546" s="71">
        <v>17806</v>
      </c>
    </row>
    <row r="547" spans="1:2">
      <c r="A547" s="3">
        <v>30773</v>
      </c>
      <c r="B547" s="71">
        <v>17872</v>
      </c>
    </row>
    <row r="548" spans="1:2">
      <c r="A548" s="3">
        <v>30803</v>
      </c>
      <c r="B548" s="71">
        <v>17916</v>
      </c>
    </row>
    <row r="549" spans="1:2">
      <c r="A549" s="3">
        <v>30834</v>
      </c>
      <c r="B549" s="71">
        <v>17967</v>
      </c>
    </row>
    <row r="550" spans="1:2">
      <c r="A550" s="3">
        <v>30864</v>
      </c>
      <c r="B550" s="71">
        <v>18013</v>
      </c>
    </row>
    <row r="551" spans="1:2">
      <c r="A551" s="3">
        <v>30895</v>
      </c>
      <c r="B551" s="71">
        <v>18034</v>
      </c>
    </row>
    <row r="552" spans="1:2">
      <c r="A552" s="3">
        <v>30926</v>
      </c>
      <c r="B552" s="71">
        <v>18019</v>
      </c>
    </row>
    <row r="553" spans="1:2">
      <c r="A553" s="3">
        <v>30956</v>
      </c>
      <c r="B553" s="71">
        <v>18024</v>
      </c>
    </row>
    <row r="554" spans="1:2">
      <c r="A554" s="3">
        <v>30987</v>
      </c>
      <c r="B554" s="71">
        <v>18016</v>
      </c>
    </row>
    <row r="555" spans="1:2">
      <c r="A555" s="3">
        <v>31017</v>
      </c>
      <c r="B555" s="71">
        <v>18023</v>
      </c>
    </row>
    <row r="556" spans="1:2">
      <c r="A556" s="3">
        <v>31048</v>
      </c>
      <c r="B556" s="71">
        <v>18009</v>
      </c>
    </row>
    <row r="557" spans="1:2">
      <c r="A557" s="3">
        <v>31079</v>
      </c>
      <c r="B557" s="71">
        <v>17966</v>
      </c>
    </row>
    <row r="558" spans="1:2">
      <c r="A558" s="3">
        <v>31107</v>
      </c>
      <c r="B558" s="71">
        <v>17939</v>
      </c>
    </row>
    <row r="559" spans="1:2">
      <c r="A559" s="3">
        <v>31138</v>
      </c>
      <c r="B559" s="71">
        <v>17886</v>
      </c>
    </row>
    <row r="560" spans="1:2">
      <c r="A560" s="3">
        <v>31168</v>
      </c>
      <c r="B560" s="71">
        <v>17855</v>
      </c>
    </row>
    <row r="561" spans="1:2">
      <c r="A561" s="3">
        <v>31199</v>
      </c>
      <c r="B561" s="71">
        <v>17819</v>
      </c>
    </row>
    <row r="562" spans="1:2">
      <c r="A562" s="3">
        <v>31229</v>
      </c>
      <c r="B562" s="71">
        <v>17776</v>
      </c>
    </row>
    <row r="563" spans="1:2">
      <c r="A563" s="3">
        <v>31260</v>
      </c>
      <c r="B563" s="71">
        <v>17756</v>
      </c>
    </row>
    <row r="564" spans="1:2">
      <c r="A564" s="3">
        <v>31291</v>
      </c>
      <c r="B564" s="71">
        <v>17718</v>
      </c>
    </row>
    <row r="565" spans="1:2">
      <c r="A565" s="3">
        <v>31321</v>
      </c>
      <c r="B565" s="71">
        <v>17708</v>
      </c>
    </row>
    <row r="566" spans="1:2">
      <c r="A566" s="3">
        <v>31352</v>
      </c>
      <c r="B566" s="71">
        <v>17697</v>
      </c>
    </row>
    <row r="567" spans="1:2">
      <c r="A567" s="3">
        <v>31382</v>
      </c>
      <c r="B567" s="71">
        <v>17693</v>
      </c>
    </row>
    <row r="568" spans="1:2">
      <c r="A568" s="3">
        <v>31413</v>
      </c>
      <c r="B568" s="71">
        <v>17686</v>
      </c>
    </row>
    <row r="569" spans="1:2">
      <c r="A569" s="3">
        <v>31444</v>
      </c>
      <c r="B569" s="71">
        <v>17663</v>
      </c>
    </row>
    <row r="570" spans="1:2">
      <c r="A570" s="3">
        <v>31472</v>
      </c>
      <c r="B570" s="71">
        <v>17624</v>
      </c>
    </row>
    <row r="571" spans="1:2">
      <c r="A571" s="3">
        <v>31503</v>
      </c>
      <c r="B571" s="71">
        <v>17616</v>
      </c>
    </row>
    <row r="572" spans="1:2">
      <c r="A572" s="3">
        <v>31533</v>
      </c>
      <c r="B572" s="71">
        <v>17593</v>
      </c>
    </row>
    <row r="573" spans="1:2">
      <c r="A573" s="3">
        <v>31564</v>
      </c>
      <c r="B573" s="71">
        <v>17530</v>
      </c>
    </row>
    <row r="574" spans="1:2">
      <c r="A574" s="3">
        <v>31594</v>
      </c>
      <c r="B574" s="71">
        <v>17497</v>
      </c>
    </row>
    <row r="575" spans="1:2">
      <c r="A575" s="3">
        <v>31625</v>
      </c>
      <c r="B575" s="71">
        <v>17489</v>
      </c>
    </row>
    <row r="576" spans="1:2">
      <c r="A576" s="3">
        <v>31656</v>
      </c>
      <c r="B576" s="71">
        <v>17498</v>
      </c>
    </row>
    <row r="577" spans="1:2">
      <c r="A577" s="3">
        <v>31686</v>
      </c>
      <c r="B577" s="71">
        <v>17477</v>
      </c>
    </row>
    <row r="578" spans="1:2">
      <c r="A578" s="3">
        <v>31717</v>
      </c>
      <c r="B578" s="71">
        <v>17472</v>
      </c>
    </row>
    <row r="579" spans="1:2">
      <c r="A579" s="3">
        <v>31747</v>
      </c>
      <c r="B579" s="71">
        <v>17478</v>
      </c>
    </row>
    <row r="580" spans="1:2">
      <c r="A580" s="3">
        <v>31778</v>
      </c>
      <c r="B580" s="71">
        <v>17465</v>
      </c>
    </row>
    <row r="581" spans="1:2">
      <c r="A581" s="3">
        <v>31809</v>
      </c>
      <c r="B581" s="71">
        <v>17499</v>
      </c>
    </row>
    <row r="582" spans="1:2">
      <c r="A582" s="3">
        <v>31837</v>
      </c>
      <c r="B582" s="71">
        <v>17507</v>
      </c>
    </row>
    <row r="583" spans="1:2">
      <c r="A583" s="3">
        <v>31868</v>
      </c>
      <c r="B583" s="71">
        <v>17525</v>
      </c>
    </row>
    <row r="584" spans="1:2">
      <c r="A584" s="3">
        <v>31898</v>
      </c>
      <c r="B584" s="71">
        <v>17542</v>
      </c>
    </row>
    <row r="585" spans="1:2">
      <c r="A585" s="3">
        <v>31929</v>
      </c>
      <c r="B585" s="71">
        <v>17537</v>
      </c>
    </row>
    <row r="586" spans="1:2">
      <c r="A586" s="3">
        <v>31959</v>
      </c>
      <c r="B586" s="71">
        <v>17593</v>
      </c>
    </row>
    <row r="587" spans="1:2">
      <c r="A587" s="3">
        <v>31990</v>
      </c>
      <c r="B587" s="71">
        <v>17630</v>
      </c>
    </row>
    <row r="588" spans="1:2">
      <c r="A588" s="3">
        <v>32021</v>
      </c>
      <c r="B588" s="71">
        <v>17691</v>
      </c>
    </row>
    <row r="589" spans="1:2">
      <c r="A589" s="3">
        <v>32051</v>
      </c>
      <c r="B589" s="71">
        <v>17729</v>
      </c>
    </row>
    <row r="590" spans="1:2">
      <c r="A590" s="3">
        <v>32082</v>
      </c>
      <c r="B590" s="71">
        <v>17775</v>
      </c>
    </row>
    <row r="591" spans="1:2">
      <c r="A591" s="3">
        <v>32112</v>
      </c>
      <c r="B591" s="71">
        <v>17809</v>
      </c>
    </row>
    <row r="592" spans="1:2">
      <c r="A592" s="3">
        <v>32143</v>
      </c>
      <c r="B592" s="71">
        <v>17790</v>
      </c>
    </row>
    <row r="593" spans="1:2">
      <c r="A593" s="3">
        <v>32174</v>
      </c>
      <c r="B593" s="71">
        <v>17823</v>
      </c>
    </row>
    <row r="594" spans="1:2">
      <c r="A594" s="3">
        <v>32203</v>
      </c>
      <c r="B594" s="71">
        <v>17844</v>
      </c>
    </row>
    <row r="595" spans="1:2">
      <c r="A595" s="3">
        <v>32234</v>
      </c>
      <c r="B595" s="71">
        <v>17874</v>
      </c>
    </row>
    <row r="596" spans="1:2">
      <c r="A596" s="3">
        <v>32264</v>
      </c>
      <c r="B596" s="71">
        <v>17892</v>
      </c>
    </row>
    <row r="597" spans="1:2">
      <c r="A597" s="3">
        <v>32295</v>
      </c>
      <c r="B597" s="71">
        <v>17916</v>
      </c>
    </row>
    <row r="598" spans="1:2">
      <c r="A598" s="3">
        <v>32325</v>
      </c>
      <c r="B598" s="71">
        <v>17926</v>
      </c>
    </row>
    <row r="599" spans="1:2">
      <c r="A599" s="3">
        <v>32356</v>
      </c>
      <c r="B599" s="71">
        <v>17891</v>
      </c>
    </row>
    <row r="600" spans="1:2">
      <c r="A600" s="3">
        <v>32387</v>
      </c>
      <c r="B600" s="71">
        <v>17914</v>
      </c>
    </row>
    <row r="601" spans="1:2">
      <c r="A601" s="3">
        <v>32417</v>
      </c>
      <c r="B601" s="71">
        <v>17966</v>
      </c>
    </row>
    <row r="602" spans="1:2">
      <c r="A602" s="3">
        <v>32448</v>
      </c>
      <c r="B602" s="71">
        <v>18003</v>
      </c>
    </row>
    <row r="603" spans="1:2">
      <c r="A603" s="3">
        <v>32478</v>
      </c>
      <c r="B603" s="71">
        <v>18025</v>
      </c>
    </row>
    <row r="604" spans="1:2">
      <c r="A604" s="3">
        <v>32509</v>
      </c>
      <c r="B604" s="71">
        <v>18057</v>
      </c>
    </row>
    <row r="605" spans="1:2">
      <c r="A605" s="3">
        <v>32540</v>
      </c>
      <c r="B605" s="71">
        <v>18055</v>
      </c>
    </row>
    <row r="606" spans="1:2">
      <c r="A606" s="3">
        <v>32568</v>
      </c>
      <c r="B606" s="71">
        <v>18060</v>
      </c>
    </row>
    <row r="607" spans="1:2">
      <c r="A607" s="3">
        <v>32599</v>
      </c>
      <c r="B607" s="71">
        <v>18055</v>
      </c>
    </row>
    <row r="608" spans="1:2">
      <c r="A608" s="3">
        <v>32629</v>
      </c>
      <c r="B608" s="71">
        <v>18040</v>
      </c>
    </row>
    <row r="609" spans="1:2">
      <c r="A609" s="3">
        <v>32660</v>
      </c>
      <c r="B609" s="71">
        <v>18013</v>
      </c>
    </row>
    <row r="610" spans="1:2">
      <c r="A610" s="3">
        <v>32690</v>
      </c>
      <c r="B610" s="71">
        <v>17980</v>
      </c>
    </row>
    <row r="611" spans="1:2">
      <c r="A611" s="3">
        <v>32721</v>
      </c>
      <c r="B611" s="71">
        <v>17964</v>
      </c>
    </row>
    <row r="612" spans="1:2">
      <c r="A612" s="3">
        <v>32752</v>
      </c>
      <c r="B612" s="71">
        <v>17922</v>
      </c>
    </row>
    <row r="613" spans="1:2">
      <c r="A613" s="3">
        <v>32782</v>
      </c>
      <c r="B613" s="71">
        <v>17895</v>
      </c>
    </row>
    <row r="614" spans="1:2">
      <c r="A614" s="3">
        <v>32813</v>
      </c>
      <c r="B614" s="71">
        <v>17886</v>
      </c>
    </row>
    <row r="615" spans="1:2">
      <c r="A615" s="3">
        <v>32843</v>
      </c>
      <c r="B615" s="71">
        <v>17881</v>
      </c>
    </row>
    <row r="616" spans="1:2">
      <c r="A616" s="3">
        <v>32874</v>
      </c>
      <c r="B616" s="71">
        <v>17797</v>
      </c>
    </row>
    <row r="617" spans="1:2">
      <c r="A617" s="3">
        <v>32905</v>
      </c>
      <c r="B617" s="71">
        <v>17893</v>
      </c>
    </row>
    <row r="618" spans="1:2">
      <c r="A618" s="3">
        <v>32933</v>
      </c>
      <c r="B618" s="71">
        <v>17868</v>
      </c>
    </row>
    <row r="619" spans="1:2">
      <c r="A619" s="3">
        <v>32964</v>
      </c>
      <c r="B619" s="71">
        <v>17845</v>
      </c>
    </row>
    <row r="620" spans="1:2">
      <c r="A620" s="3">
        <v>32994</v>
      </c>
      <c r="B620" s="71">
        <v>17797</v>
      </c>
    </row>
    <row r="621" spans="1:2">
      <c r="A621" s="3">
        <v>33025</v>
      </c>
      <c r="B621" s="71">
        <v>17776</v>
      </c>
    </row>
    <row r="622" spans="1:2">
      <c r="A622" s="3">
        <v>33055</v>
      </c>
      <c r="B622" s="71">
        <v>17704</v>
      </c>
    </row>
    <row r="623" spans="1:2">
      <c r="A623" s="3">
        <v>33086</v>
      </c>
      <c r="B623" s="71">
        <v>17649</v>
      </c>
    </row>
    <row r="624" spans="1:2">
      <c r="A624" s="3">
        <v>33117</v>
      </c>
      <c r="B624" s="71">
        <v>17609</v>
      </c>
    </row>
    <row r="625" spans="1:2">
      <c r="A625" s="3">
        <v>33147</v>
      </c>
      <c r="B625" s="71">
        <v>17577</v>
      </c>
    </row>
    <row r="626" spans="1:2">
      <c r="A626" s="3">
        <v>33178</v>
      </c>
      <c r="B626" s="71">
        <v>17428</v>
      </c>
    </row>
    <row r="627" spans="1:2">
      <c r="A627" s="3">
        <v>33208</v>
      </c>
      <c r="B627" s="71">
        <v>17395</v>
      </c>
    </row>
    <row r="628" spans="1:2">
      <c r="A628" s="3">
        <v>33239</v>
      </c>
      <c r="B628" s="71">
        <v>17330</v>
      </c>
    </row>
    <row r="629" spans="1:2">
      <c r="A629" s="3">
        <v>33270</v>
      </c>
      <c r="B629" s="71">
        <v>17211</v>
      </c>
    </row>
    <row r="630" spans="1:2">
      <c r="A630" s="3">
        <v>33298</v>
      </c>
      <c r="B630" s="71">
        <v>17140</v>
      </c>
    </row>
    <row r="631" spans="1:2">
      <c r="A631" s="3">
        <v>33329</v>
      </c>
      <c r="B631" s="71">
        <v>17093</v>
      </c>
    </row>
    <row r="632" spans="1:2">
      <c r="A632" s="3">
        <v>33359</v>
      </c>
      <c r="B632" s="71">
        <v>17070</v>
      </c>
    </row>
    <row r="633" spans="1:2">
      <c r="A633" s="3">
        <v>33390</v>
      </c>
      <c r="B633" s="71">
        <v>17044</v>
      </c>
    </row>
    <row r="634" spans="1:2">
      <c r="A634" s="3">
        <v>33420</v>
      </c>
      <c r="B634" s="71">
        <v>17015</v>
      </c>
    </row>
    <row r="635" spans="1:2">
      <c r="A635" s="3">
        <v>33451</v>
      </c>
      <c r="B635" s="71">
        <v>17025</v>
      </c>
    </row>
    <row r="636" spans="1:2">
      <c r="A636" s="3">
        <v>33482</v>
      </c>
      <c r="B636" s="71">
        <v>17010</v>
      </c>
    </row>
    <row r="637" spans="1:2">
      <c r="A637" s="3">
        <v>33512</v>
      </c>
      <c r="B637" s="71">
        <v>16999</v>
      </c>
    </row>
    <row r="638" spans="1:2">
      <c r="A638" s="3">
        <v>33543</v>
      </c>
      <c r="B638" s="71">
        <v>16961</v>
      </c>
    </row>
    <row r="639" spans="1:2">
      <c r="A639" s="3">
        <v>33573</v>
      </c>
      <c r="B639" s="71">
        <v>16916</v>
      </c>
    </row>
    <row r="640" spans="1:2">
      <c r="A640" s="3">
        <v>33604</v>
      </c>
      <c r="B640" s="71">
        <v>16839</v>
      </c>
    </row>
    <row r="641" spans="1:2">
      <c r="A641" s="3">
        <v>33635</v>
      </c>
      <c r="B641" s="71">
        <v>16829</v>
      </c>
    </row>
    <row r="642" spans="1:2">
      <c r="A642" s="3">
        <v>33664</v>
      </c>
      <c r="B642" s="71">
        <v>16805</v>
      </c>
    </row>
    <row r="643" spans="1:2">
      <c r="A643" s="3">
        <v>33695</v>
      </c>
      <c r="B643" s="71">
        <v>16831</v>
      </c>
    </row>
    <row r="644" spans="1:2">
      <c r="A644" s="3">
        <v>33725</v>
      </c>
      <c r="B644" s="71">
        <v>16835</v>
      </c>
    </row>
    <row r="645" spans="1:2">
      <c r="A645" s="3">
        <v>33756</v>
      </c>
      <c r="B645" s="71">
        <v>16826</v>
      </c>
    </row>
    <row r="646" spans="1:2">
      <c r="A646" s="3">
        <v>33786</v>
      </c>
      <c r="B646" s="71">
        <v>16819</v>
      </c>
    </row>
    <row r="647" spans="1:2">
      <c r="A647" s="3">
        <v>33817</v>
      </c>
      <c r="B647" s="71">
        <v>16783</v>
      </c>
    </row>
    <row r="648" spans="1:2">
      <c r="A648" s="3">
        <v>33848</v>
      </c>
      <c r="B648" s="71">
        <v>16761</v>
      </c>
    </row>
    <row r="649" spans="1:2">
      <c r="A649" s="3">
        <v>33878</v>
      </c>
      <c r="B649" s="71">
        <v>16751</v>
      </c>
    </row>
    <row r="650" spans="1:2">
      <c r="A650" s="3">
        <v>33909</v>
      </c>
      <c r="B650" s="71">
        <v>16758</v>
      </c>
    </row>
    <row r="651" spans="1:2">
      <c r="A651" s="3">
        <v>33939</v>
      </c>
      <c r="B651" s="71">
        <v>16769</v>
      </c>
    </row>
    <row r="652" spans="1:2">
      <c r="A652" s="3">
        <v>33970</v>
      </c>
      <c r="B652" s="71">
        <v>16791</v>
      </c>
    </row>
    <row r="653" spans="1:2">
      <c r="A653" s="3">
        <v>34001</v>
      </c>
      <c r="B653" s="71">
        <v>16805</v>
      </c>
    </row>
    <row r="654" spans="1:2">
      <c r="A654" s="3">
        <v>34029</v>
      </c>
      <c r="B654" s="71">
        <v>16795</v>
      </c>
    </row>
    <row r="655" spans="1:2">
      <c r="A655" s="3">
        <v>34060</v>
      </c>
      <c r="B655" s="71">
        <v>16772</v>
      </c>
    </row>
    <row r="656" spans="1:2">
      <c r="A656" s="3">
        <v>34090</v>
      </c>
      <c r="B656" s="71">
        <v>16766</v>
      </c>
    </row>
    <row r="657" spans="1:2">
      <c r="A657" s="3">
        <v>34121</v>
      </c>
      <c r="B657" s="71">
        <v>16742</v>
      </c>
    </row>
    <row r="658" spans="1:2">
      <c r="A658" s="3">
        <v>34151</v>
      </c>
      <c r="B658" s="71">
        <v>16739</v>
      </c>
    </row>
    <row r="659" spans="1:2">
      <c r="A659" s="3">
        <v>34182</v>
      </c>
      <c r="B659" s="71">
        <v>16741</v>
      </c>
    </row>
    <row r="660" spans="1:2">
      <c r="A660" s="3">
        <v>34213</v>
      </c>
      <c r="B660" s="71">
        <v>16769</v>
      </c>
    </row>
    <row r="661" spans="1:2">
      <c r="A661" s="3">
        <v>34243</v>
      </c>
      <c r="B661" s="71">
        <v>16778</v>
      </c>
    </row>
    <row r="662" spans="1:2">
      <c r="A662" s="3">
        <v>34274</v>
      </c>
      <c r="B662" s="71">
        <v>16800</v>
      </c>
    </row>
    <row r="663" spans="1:2">
      <c r="A663" s="3">
        <v>34304</v>
      </c>
      <c r="B663" s="71">
        <v>16815</v>
      </c>
    </row>
    <row r="664" spans="1:2">
      <c r="A664" s="3">
        <v>34335</v>
      </c>
      <c r="B664" s="71">
        <v>16855</v>
      </c>
    </row>
    <row r="665" spans="1:2">
      <c r="A665" s="3">
        <v>34366</v>
      </c>
      <c r="B665" s="71">
        <v>16862</v>
      </c>
    </row>
    <row r="666" spans="1:2">
      <c r="A666" s="3">
        <v>34394</v>
      </c>
      <c r="B666" s="71">
        <v>16897</v>
      </c>
    </row>
    <row r="667" spans="1:2">
      <c r="A667" s="3">
        <v>34425</v>
      </c>
      <c r="B667" s="71">
        <v>16933</v>
      </c>
    </row>
    <row r="668" spans="1:2">
      <c r="A668" s="3">
        <v>34455</v>
      </c>
      <c r="B668" s="71">
        <v>16962</v>
      </c>
    </row>
    <row r="669" spans="1:2">
      <c r="A669" s="3">
        <v>34486</v>
      </c>
      <c r="B669" s="71">
        <v>17010</v>
      </c>
    </row>
    <row r="670" spans="1:2">
      <c r="A670" s="3">
        <v>34516</v>
      </c>
      <c r="B670" s="71">
        <v>17026</v>
      </c>
    </row>
    <row r="671" spans="1:2">
      <c r="A671" s="3">
        <v>34547</v>
      </c>
      <c r="B671" s="71">
        <v>17081</v>
      </c>
    </row>
    <row r="672" spans="1:2">
      <c r="A672" s="3">
        <v>34578</v>
      </c>
      <c r="B672" s="71">
        <v>17115</v>
      </c>
    </row>
    <row r="673" spans="1:2">
      <c r="A673" s="3">
        <v>34608</v>
      </c>
      <c r="B673" s="71">
        <v>17144</v>
      </c>
    </row>
    <row r="674" spans="1:2">
      <c r="A674" s="3">
        <v>34639</v>
      </c>
      <c r="B674" s="71">
        <v>17186</v>
      </c>
    </row>
    <row r="675" spans="1:2">
      <c r="A675" s="3">
        <v>34669</v>
      </c>
      <c r="B675" s="71">
        <v>17217</v>
      </c>
    </row>
    <row r="676" spans="1:2">
      <c r="A676" s="3">
        <v>34700</v>
      </c>
      <c r="B676" s="71">
        <v>17262</v>
      </c>
    </row>
    <row r="677" spans="1:2">
      <c r="A677" s="3">
        <v>34731</v>
      </c>
      <c r="B677" s="71">
        <v>17265</v>
      </c>
    </row>
    <row r="678" spans="1:2">
      <c r="A678" s="3">
        <v>34759</v>
      </c>
      <c r="B678" s="71">
        <v>17263</v>
      </c>
    </row>
    <row r="679" spans="1:2">
      <c r="A679" s="3">
        <v>34790</v>
      </c>
      <c r="B679" s="71">
        <v>17278</v>
      </c>
    </row>
    <row r="680" spans="1:2">
      <c r="A680" s="3">
        <v>34820</v>
      </c>
      <c r="B680" s="71">
        <v>17259</v>
      </c>
    </row>
    <row r="681" spans="1:2">
      <c r="A681" s="3">
        <v>34851</v>
      </c>
      <c r="B681" s="71">
        <v>17247</v>
      </c>
    </row>
    <row r="682" spans="1:2">
      <c r="A682" s="3">
        <v>34881</v>
      </c>
      <c r="B682" s="71">
        <v>17218</v>
      </c>
    </row>
    <row r="683" spans="1:2">
      <c r="A683" s="3">
        <v>34912</v>
      </c>
      <c r="B683" s="71">
        <v>17240</v>
      </c>
    </row>
    <row r="684" spans="1:2">
      <c r="A684" s="3">
        <v>34943</v>
      </c>
      <c r="B684" s="71">
        <v>17247</v>
      </c>
    </row>
    <row r="685" spans="1:2">
      <c r="A685" s="3">
        <v>34973</v>
      </c>
      <c r="B685" s="71">
        <v>17216</v>
      </c>
    </row>
    <row r="686" spans="1:2">
      <c r="A686" s="3">
        <v>35004</v>
      </c>
      <c r="B686" s="71">
        <v>17209</v>
      </c>
    </row>
    <row r="687" spans="1:2">
      <c r="A687" s="3">
        <v>35034</v>
      </c>
      <c r="B687" s="71">
        <v>17231</v>
      </c>
    </row>
    <row r="688" spans="1:2">
      <c r="A688" s="3">
        <v>35065</v>
      </c>
      <c r="B688" s="71">
        <v>17208</v>
      </c>
    </row>
    <row r="689" spans="1:2">
      <c r="A689" s="3">
        <v>35096</v>
      </c>
      <c r="B689" s="71">
        <v>17229</v>
      </c>
    </row>
    <row r="690" spans="1:2">
      <c r="A690" s="3">
        <v>35125</v>
      </c>
      <c r="B690" s="71">
        <v>17193</v>
      </c>
    </row>
    <row r="691" spans="1:2">
      <c r="A691" s="3">
        <v>35156</v>
      </c>
      <c r="B691" s="71">
        <v>17204</v>
      </c>
    </row>
    <row r="692" spans="1:2">
      <c r="A692" s="3">
        <v>35186</v>
      </c>
      <c r="B692" s="71">
        <v>17222</v>
      </c>
    </row>
    <row r="693" spans="1:2">
      <c r="A693" s="3">
        <v>35217</v>
      </c>
      <c r="B693" s="71">
        <v>17226</v>
      </c>
    </row>
    <row r="694" spans="1:2">
      <c r="A694" s="3">
        <v>35247</v>
      </c>
      <c r="B694" s="71">
        <v>17223</v>
      </c>
    </row>
    <row r="695" spans="1:2">
      <c r="A695" s="3">
        <v>35278</v>
      </c>
      <c r="B695" s="71">
        <v>17255</v>
      </c>
    </row>
    <row r="696" spans="1:2">
      <c r="A696" s="3">
        <v>35309</v>
      </c>
      <c r="B696" s="71">
        <v>17252</v>
      </c>
    </row>
    <row r="697" spans="1:2">
      <c r="A697" s="3">
        <v>35339</v>
      </c>
      <c r="B697" s="71">
        <v>17268</v>
      </c>
    </row>
    <row r="698" spans="1:2">
      <c r="A698" s="3">
        <v>35370</v>
      </c>
      <c r="B698" s="71">
        <v>17277</v>
      </c>
    </row>
    <row r="699" spans="1:2">
      <c r="A699" s="3">
        <v>35400</v>
      </c>
      <c r="B699" s="71">
        <v>17284</v>
      </c>
    </row>
    <row r="700" spans="1:2">
      <c r="A700" s="3">
        <v>35431</v>
      </c>
      <c r="B700" s="71">
        <v>17297</v>
      </c>
    </row>
    <row r="701" spans="1:2">
      <c r="A701" s="3">
        <v>35462</v>
      </c>
      <c r="B701" s="71">
        <v>17316</v>
      </c>
    </row>
    <row r="702" spans="1:2">
      <c r="A702" s="3">
        <v>35490</v>
      </c>
      <c r="B702" s="71">
        <v>17340</v>
      </c>
    </row>
    <row r="703" spans="1:2">
      <c r="A703" s="3">
        <v>35521</v>
      </c>
      <c r="B703" s="71">
        <v>17349</v>
      </c>
    </row>
    <row r="704" spans="1:2">
      <c r="A704" s="3">
        <v>35551</v>
      </c>
      <c r="B704" s="71">
        <v>17362</v>
      </c>
    </row>
    <row r="705" spans="1:2">
      <c r="A705" s="3">
        <v>35582</v>
      </c>
      <c r="B705" s="71">
        <v>17387</v>
      </c>
    </row>
    <row r="706" spans="1:2">
      <c r="A706" s="3">
        <v>35612</v>
      </c>
      <c r="B706" s="71">
        <v>17389</v>
      </c>
    </row>
    <row r="707" spans="1:2">
      <c r="A707" s="3">
        <v>35643</v>
      </c>
      <c r="B707" s="71">
        <v>17452</v>
      </c>
    </row>
    <row r="708" spans="1:2">
      <c r="A708" s="3">
        <v>35674</v>
      </c>
      <c r="B708" s="71">
        <v>17465</v>
      </c>
    </row>
    <row r="709" spans="1:2">
      <c r="A709" s="3">
        <v>35704</v>
      </c>
      <c r="B709" s="71">
        <v>17513</v>
      </c>
    </row>
    <row r="710" spans="1:2">
      <c r="A710" s="3">
        <v>35735</v>
      </c>
      <c r="B710" s="71">
        <v>17556</v>
      </c>
    </row>
    <row r="711" spans="1:2">
      <c r="A711" s="3">
        <v>35765</v>
      </c>
      <c r="B711" s="71">
        <v>17588</v>
      </c>
    </row>
    <row r="712" spans="1:2">
      <c r="A712" s="3">
        <v>35796</v>
      </c>
      <c r="B712" s="71">
        <v>17619</v>
      </c>
    </row>
    <row r="713" spans="1:2">
      <c r="A713" s="3">
        <v>35827</v>
      </c>
      <c r="B713" s="71">
        <v>17627</v>
      </c>
    </row>
    <row r="714" spans="1:2">
      <c r="A714" s="3">
        <v>35855</v>
      </c>
      <c r="B714" s="71">
        <v>17637</v>
      </c>
    </row>
    <row r="715" spans="1:2">
      <c r="A715" s="3">
        <v>35886</v>
      </c>
      <c r="B715" s="71">
        <v>17637</v>
      </c>
    </row>
    <row r="716" spans="1:2">
      <c r="A716" s="3">
        <v>35916</v>
      </c>
      <c r="B716" s="71">
        <v>17624</v>
      </c>
    </row>
    <row r="717" spans="1:2">
      <c r="A717" s="3">
        <v>35947</v>
      </c>
      <c r="B717" s="71">
        <v>17608</v>
      </c>
    </row>
    <row r="718" spans="1:2">
      <c r="A718" s="3">
        <v>35977</v>
      </c>
      <c r="B718" s="71">
        <v>17422</v>
      </c>
    </row>
    <row r="719" spans="1:2">
      <c r="A719" s="3">
        <v>36008</v>
      </c>
      <c r="B719" s="71">
        <v>17563</v>
      </c>
    </row>
    <row r="720" spans="1:2">
      <c r="A720" s="3">
        <v>36039</v>
      </c>
      <c r="B720" s="71">
        <v>17557</v>
      </c>
    </row>
    <row r="721" spans="1:2">
      <c r="A721" s="3">
        <v>36069</v>
      </c>
      <c r="B721" s="71">
        <v>17512</v>
      </c>
    </row>
    <row r="722" spans="1:2">
      <c r="A722" s="3">
        <v>36100</v>
      </c>
      <c r="B722" s="71">
        <v>17465</v>
      </c>
    </row>
    <row r="723" spans="1:2">
      <c r="A723" s="3">
        <v>36130</v>
      </c>
      <c r="B723" s="71">
        <v>17449</v>
      </c>
    </row>
    <row r="724" spans="1:2">
      <c r="A724" s="3">
        <v>36161</v>
      </c>
      <c r="B724" s="71">
        <v>17427</v>
      </c>
    </row>
    <row r="725" spans="1:2">
      <c r="A725" s="3">
        <v>36192</v>
      </c>
      <c r="B725" s="71">
        <v>17395</v>
      </c>
    </row>
    <row r="726" spans="1:2">
      <c r="A726" s="3">
        <v>36220</v>
      </c>
      <c r="B726" s="71">
        <v>17368</v>
      </c>
    </row>
    <row r="727" spans="1:2">
      <c r="A727" s="3">
        <v>36251</v>
      </c>
      <c r="B727" s="71">
        <v>17344</v>
      </c>
    </row>
    <row r="728" spans="1:2">
      <c r="A728" s="3">
        <v>36281</v>
      </c>
      <c r="B728" s="71">
        <v>17333</v>
      </c>
    </row>
    <row r="729" spans="1:2">
      <c r="A729" s="3">
        <v>36312</v>
      </c>
      <c r="B729" s="71">
        <v>17295</v>
      </c>
    </row>
    <row r="730" spans="1:2">
      <c r="A730" s="3">
        <v>36342</v>
      </c>
      <c r="B730" s="71">
        <v>17308</v>
      </c>
    </row>
    <row r="731" spans="1:2">
      <c r="A731" s="3">
        <v>36373</v>
      </c>
      <c r="B731" s="71">
        <v>17287</v>
      </c>
    </row>
    <row r="732" spans="1:2">
      <c r="A732" s="3">
        <v>36404</v>
      </c>
      <c r="B732" s="71">
        <v>17281</v>
      </c>
    </row>
    <row r="733" spans="1:2">
      <c r="A733" s="3">
        <v>36434</v>
      </c>
      <c r="B733" s="71">
        <v>17272</v>
      </c>
    </row>
    <row r="734" spans="1:2">
      <c r="A734" s="3">
        <v>36465</v>
      </c>
      <c r="B734" s="71">
        <v>17282</v>
      </c>
    </row>
    <row r="735" spans="1:2">
      <c r="A735" s="3">
        <v>36495</v>
      </c>
      <c r="B735" s="71">
        <v>17280</v>
      </c>
    </row>
    <row r="736" spans="1:2">
      <c r="A736" s="3">
        <v>36526</v>
      </c>
      <c r="B736" s="71">
        <v>17284</v>
      </c>
    </row>
    <row r="737" spans="1:2">
      <c r="A737" s="3">
        <v>36557</v>
      </c>
      <c r="B737" s="71">
        <v>17285</v>
      </c>
    </row>
    <row r="738" spans="1:2">
      <c r="A738" s="3">
        <v>36586</v>
      </c>
      <c r="B738" s="71">
        <v>17302</v>
      </c>
    </row>
    <row r="739" spans="1:2">
      <c r="A739" s="3">
        <v>36617</v>
      </c>
      <c r="B739" s="71">
        <v>17298</v>
      </c>
    </row>
    <row r="740" spans="1:2">
      <c r="A740" s="3">
        <v>36647</v>
      </c>
      <c r="B740" s="71">
        <v>17279</v>
      </c>
    </row>
    <row r="741" spans="1:2">
      <c r="A741" s="3">
        <v>36678</v>
      </c>
      <c r="B741" s="71">
        <v>17296</v>
      </c>
    </row>
    <row r="742" spans="1:2">
      <c r="A742" s="3">
        <v>36708</v>
      </c>
      <c r="B742" s="71">
        <v>17322</v>
      </c>
    </row>
    <row r="743" spans="1:2">
      <c r="A743" s="3">
        <v>36739</v>
      </c>
      <c r="B743" s="71">
        <v>17287</v>
      </c>
    </row>
    <row r="744" spans="1:2">
      <c r="A744" s="3">
        <v>36770</v>
      </c>
      <c r="B744" s="71">
        <v>17230</v>
      </c>
    </row>
    <row r="745" spans="1:2">
      <c r="A745" s="3">
        <v>36800</v>
      </c>
      <c r="B745" s="71">
        <v>17217</v>
      </c>
    </row>
    <row r="746" spans="1:2">
      <c r="A746" s="3">
        <v>36831</v>
      </c>
      <c r="B746" s="71">
        <v>17202</v>
      </c>
    </row>
    <row r="747" spans="1:2">
      <c r="A747" s="3">
        <v>36861</v>
      </c>
      <c r="B747" s="71">
        <v>17181</v>
      </c>
    </row>
    <row r="748" spans="1:2">
      <c r="A748" s="3">
        <v>36892</v>
      </c>
      <c r="B748" s="71">
        <v>17104</v>
      </c>
    </row>
    <row r="749" spans="1:2">
      <c r="A749" s="3">
        <v>36923</v>
      </c>
      <c r="B749" s="71">
        <v>17028</v>
      </c>
    </row>
    <row r="750" spans="1:2">
      <c r="A750" s="3">
        <v>36951</v>
      </c>
      <c r="B750" s="71">
        <v>16938</v>
      </c>
    </row>
    <row r="751" spans="1:2">
      <c r="A751" s="3">
        <v>36982</v>
      </c>
      <c r="B751" s="71">
        <v>16802</v>
      </c>
    </row>
    <row r="752" spans="1:2">
      <c r="A752" s="3">
        <v>37012</v>
      </c>
      <c r="B752" s="71">
        <v>16661</v>
      </c>
    </row>
    <row r="753" spans="1:2">
      <c r="A753" s="3">
        <v>37043</v>
      </c>
      <c r="B753" s="71">
        <v>16515</v>
      </c>
    </row>
    <row r="754" spans="1:2">
      <c r="A754" s="3">
        <v>37073</v>
      </c>
      <c r="B754" s="71">
        <v>16382</v>
      </c>
    </row>
    <row r="755" spans="1:2">
      <c r="A755" s="3">
        <v>37104</v>
      </c>
      <c r="B755" s="71">
        <v>16232</v>
      </c>
    </row>
    <row r="756" spans="1:2">
      <c r="A756" s="3">
        <v>37135</v>
      </c>
      <c r="B756" s="71">
        <v>16117</v>
      </c>
    </row>
    <row r="757" spans="1:2">
      <c r="A757" s="3">
        <v>37165</v>
      </c>
      <c r="B757" s="71">
        <v>15972</v>
      </c>
    </row>
    <row r="758" spans="1:2">
      <c r="A758" s="3">
        <v>37196</v>
      </c>
      <c r="B758" s="71">
        <v>15825</v>
      </c>
    </row>
    <row r="759" spans="1:2">
      <c r="A759" s="3">
        <v>37226</v>
      </c>
      <c r="B759" s="71">
        <v>15711</v>
      </c>
    </row>
    <row r="760" spans="1:2">
      <c r="A760" s="3">
        <v>37257</v>
      </c>
      <c r="B760" s="71">
        <v>15587</v>
      </c>
    </row>
    <row r="761" spans="1:2">
      <c r="A761" s="3">
        <v>37288</v>
      </c>
      <c r="B761" s="71">
        <v>15515</v>
      </c>
    </row>
    <row r="762" spans="1:2">
      <c r="A762" s="3">
        <v>37316</v>
      </c>
      <c r="B762" s="71">
        <v>15443</v>
      </c>
    </row>
    <row r="763" spans="1:2">
      <c r="A763" s="3">
        <v>37347</v>
      </c>
      <c r="B763" s="71">
        <v>15392</v>
      </c>
    </row>
    <row r="764" spans="1:2">
      <c r="A764" s="3">
        <v>37377</v>
      </c>
      <c r="B764" s="71">
        <v>15337</v>
      </c>
    </row>
    <row r="765" spans="1:2">
      <c r="A765" s="3">
        <v>37408</v>
      </c>
      <c r="B765" s="71">
        <v>15298</v>
      </c>
    </row>
    <row r="766" spans="1:2">
      <c r="A766" s="3">
        <v>37438</v>
      </c>
      <c r="B766" s="71">
        <v>15256</v>
      </c>
    </row>
    <row r="767" spans="1:2">
      <c r="A767" s="3">
        <v>37469</v>
      </c>
      <c r="B767" s="71">
        <v>15171</v>
      </c>
    </row>
    <row r="768" spans="1:2">
      <c r="A768" s="3">
        <v>37500</v>
      </c>
      <c r="B768" s="71">
        <v>15119</v>
      </c>
    </row>
    <row r="769" spans="1:2">
      <c r="A769" s="3">
        <v>37530</v>
      </c>
      <c r="B769" s="71">
        <v>15060</v>
      </c>
    </row>
    <row r="770" spans="1:2">
      <c r="A770" s="3">
        <v>37561</v>
      </c>
      <c r="B770" s="71">
        <v>14992</v>
      </c>
    </row>
    <row r="771" spans="1:2">
      <c r="A771" s="3">
        <v>37591</v>
      </c>
      <c r="B771" s="71">
        <v>14912</v>
      </c>
    </row>
    <row r="772" spans="1:2">
      <c r="A772" s="3">
        <v>37622</v>
      </c>
      <c r="B772" s="71">
        <v>14866</v>
      </c>
    </row>
    <row r="773" spans="1:2">
      <c r="A773" s="3">
        <v>37653</v>
      </c>
      <c r="B773" s="71">
        <v>14781</v>
      </c>
    </row>
    <row r="774" spans="1:2">
      <c r="A774" s="3">
        <v>37681</v>
      </c>
      <c r="B774" s="71">
        <v>14721</v>
      </c>
    </row>
    <row r="775" spans="1:2">
      <c r="A775" s="3">
        <v>37712</v>
      </c>
      <c r="B775" s="71">
        <v>14609</v>
      </c>
    </row>
    <row r="776" spans="1:2">
      <c r="A776" s="3">
        <v>37742</v>
      </c>
      <c r="B776" s="71">
        <v>14557</v>
      </c>
    </row>
    <row r="777" spans="1:2">
      <c r="A777" s="3">
        <v>37773</v>
      </c>
      <c r="B777" s="71">
        <v>14493</v>
      </c>
    </row>
    <row r="778" spans="1:2">
      <c r="A778" s="3">
        <v>37803</v>
      </c>
      <c r="B778" s="71">
        <v>14402</v>
      </c>
    </row>
    <row r="779" spans="1:2">
      <c r="A779" s="3">
        <v>37834</v>
      </c>
      <c r="B779" s="71">
        <v>14376</v>
      </c>
    </row>
    <row r="780" spans="1:2">
      <c r="A780" s="3">
        <v>37865</v>
      </c>
      <c r="B780" s="71">
        <v>14347</v>
      </c>
    </row>
    <row r="781" spans="1:2">
      <c r="A781" s="3">
        <v>37895</v>
      </c>
      <c r="B781" s="71">
        <v>14334</v>
      </c>
    </row>
    <row r="782" spans="1:2">
      <c r="A782" s="3">
        <v>37926</v>
      </c>
      <c r="B782" s="71">
        <v>14316</v>
      </c>
    </row>
    <row r="783" spans="1:2">
      <c r="A783" s="3">
        <v>37956</v>
      </c>
      <c r="B783" s="71">
        <v>14300</v>
      </c>
    </row>
    <row r="784" spans="1:2">
      <c r="A784" s="3">
        <v>37987</v>
      </c>
      <c r="B784" s="71">
        <v>14290</v>
      </c>
    </row>
    <row r="785" spans="1:2">
      <c r="A785" s="3">
        <v>38018</v>
      </c>
      <c r="B785" s="71">
        <v>14279</v>
      </c>
    </row>
    <row r="786" spans="1:2">
      <c r="A786" s="3">
        <v>38047</v>
      </c>
      <c r="B786" s="71">
        <v>14287</v>
      </c>
    </row>
    <row r="787" spans="1:2">
      <c r="A787" s="3">
        <v>38078</v>
      </c>
      <c r="B787" s="71">
        <v>14315</v>
      </c>
    </row>
    <row r="788" spans="1:2">
      <c r="A788" s="3">
        <v>38108</v>
      </c>
      <c r="B788" s="71">
        <v>14342</v>
      </c>
    </row>
    <row r="789" spans="1:2">
      <c r="A789" s="3">
        <v>38139</v>
      </c>
      <c r="B789" s="71">
        <v>14332</v>
      </c>
    </row>
    <row r="790" spans="1:2">
      <c r="A790" s="3">
        <v>38169</v>
      </c>
      <c r="B790" s="71">
        <v>14330</v>
      </c>
    </row>
    <row r="791" spans="1:2">
      <c r="A791" s="3">
        <v>38200</v>
      </c>
      <c r="B791" s="71">
        <v>14345</v>
      </c>
    </row>
    <row r="792" spans="1:2">
      <c r="A792" s="3">
        <v>38231</v>
      </c>
      <c r="B792" s="71">
        <v>14331</v>
      </c>
    </row>
    <row r="793" spans="1:2">
      <c r="A793" s="3">
        <v>38261</v>
      </c>
      <c r="B793" s="71">
        <v>14332</v>
      </c>
    </row>
    <row r="794" spans="1:2">
      <c r="A794" s="3">
        <v>38292</v>
      </c>
      <c r="B794" s="71">
        <v>14307</v>
      </c>
    </row>
    <row r="795" spans="1:2">
      <c r="A795" s="3">
        <v>38322</v>
      </c>
      <c r="B795" s="71">
        <v>14287</v>
      </c>
    </row>
    <row r="796" spans="1:2">
      <c r="A796" s="3">
        <v>38353</v>
      </c>
      <c r="B796" s="71">
        <v>14257</v>
      </c>
    </row>
    <row r="797" spans="1:2">
      <c r="A797" s="3">
        <v>38384</v>
      </c>
      <c r="B797" s="71">
        <v>14273</v>
      </c>
    </row>
    <row r="798" spans="1:2">
      <c r="A798" s="3">
        <v>38412</v>
      </c>
      <c r="B798" s="71">
        <v>14269</v>
      </c>
    </row>
    <row r="799" spans="1:2">
      <c r="A799" s="3">
        <v>38443</v>
      </c>
      <c r="B799" s="71">
        <v>14250</v>
      </c>
    </row>
    <row r="800" spans="1:2">
      <c r="A800" s="3">
        <v>38473</v>
      </c>
      <c r="B800" s="71">
        <v>14256</v>
      </c>
    </row>
    <row r="801" spans="1:2">
      <c r="A801" s="3">
        <v>38504</v>
      </c>
      <c r="B801" s="71">
        <v>14227</v>
      </c>
    </row>
    <row r="802" spans="1:2">
      <c r="A802" s="3">
        <v>38534</v>
      </c>
      <c r="B802" s="71">
        <v>14226</v>
      </c>
    </row>
    <row r="803" spans="1:2">
      <c r="A803" s="3">
        <v>38565</v>
      </c>
      <c r="B803" s="71">
        <v>14203</v>
      </c>
    </row>
    <row r="804" spans="1:2">
      <c r="A804" s="3">
        <v>38596</v>
      </c>
      <c r="B804" s="71">
        <v>14175</v>
      </c>
    </row>
    <row r="805" spans="1:2">
      <c r="A805" s="3">
        <v>38626</v>
      </c>
      <c r="B805" s="71">
        <v>14192</v>
      </c>
    </row>
    <row r="806" spans="1:2">
      <c r="A806" s="3">
        <v>38657</v>
      </c>
      <c r="B806" s="71">
        <v>14187</v>
      </c>
    </row>
    <row r="807" spans="1:2">
      <c r="A807" s="3">
        <v>38687</v>
      </c>
      <c r="B807" s="71">
        <v>14193</v>
      </c>
    </row>
    <row r="808" spans="1:2">
      <c r="A808" s="3">
        <v>38718</v>
      </c>
      <c r="B808" s="71">
        <v>14210</v>
      </c>
    </row>
    <row r="809" spans="1:2">
      <c r="A809" s="3">
        <v>38749</v>
      </c>
      <c r="B809" s="71">
        <v>14209</v>
      </c>
    </row>
    <row r="810" spans="1:2">
      <c r="A810" s="3">
        <v>38777</v>
      </c>
      <c r="B810" s="71">
        <v>14214</v>
      </c>
    </row>
    <row r="811" spans="1:2">
      <c r="A811" s="3">
        <v>38808</v>
      </c>
      <c r="B811" s="71">
        <v>14226</v>
      </c>
    </row>
    <row r="812" spans="1:2">
      <c r="A812" s="3">
        <v>38838</v>
      </c>
      <c r="B812" s="71">
        <v>14203</v>
      </c>
    </row>
    <row r="813" spans="1:2">
      <c r="A813" s="3">
        <v>38869</v>
      </c>
      <c r="B813" s="71">
        <v>14213</v>
      </c>
    </row>
    <row r="814" spans="1:2">
      <c r="A814" s="3">
        <v>38899</v>
      </c>
      <c r="B814" s="71">
        <v>14188</v>
      </c>
    </row>
    <row r="815" spans="1:2">
      <c r="A815" s="3">
        <v>38930</v>
      </c>
      <c r="B815" s="71">
        <v>14159</v>
      </c>
    </row>
    <row r="816" spans="1:2">
      <c r="A816" s="3">
        <v>38961</v>
      </c>
      <c r="B816" s="71">
        <v>14125</v>
      </c>
    </row>
    <row r="817" spans="1:2">
      <c r="A817" s="3">
        <v>38991</v>
      </c>
      <c r="B817" s="71">
        <v>14075</v>
      </c>
    </row>
    <row r="818" spans="1:2">
      <c r="A818" s="3">
        <v>39022</v>
      </c>
      <c r="B818" s="71">
        <v>14041</v>
      </c>
    </row>
    <row r="819" spans="1:2">
      <c r="A819" s="3">
        <v>39052</v>
      </c>
      <c r="B819" s="71">
        <v>14015</v>
      </c>
    </row>
    <row r="820" spans="1:2">
      <c r="A820" s="3">
        <v>39083</v>
      </c>
      <c r="B820" s="71">
        <v>14008</v>
      </c>
    </row>
    <row r="821" spans="1:2">
      <c r="A821" s="3">
        <v>39114</v>
      </c>
      <c r="B821" s="71">
        <v>13997</v>
      </c>
    </row>
    <row r="822" spans="1:2">
      <c r="A822" s="3">
        <v>39142</v>
      </c>
      <c r="B822" s="71">
        <v>13970</v>
      </c>
    </row>
    <row r="823" spans="1:2">
      <c r="A823" s="3">
        <v>39173</v>
      </c>
      <c r="B823" s="71">
        <v>13945</v>
      </c>
    </row>
    <row r="824" spans="1:2">
      <c r="A824" s="3">
        <v>39203</v>
      </c>
      <c r="B824" s="71">
        <v>13929</v>
      </c>
    </row>
    <row r="825" spans="1:2">
      <c r="A825" s="3">
        <v>39234</v>
      </c>
      <c r="B825" s="71">
        <v>13911</v>
      </c>
    </row>
    <row r="826" spans="1:2">
      <c r="A826" s="3">
        <v>39264</v>
      </c>
      <c r="B826" s="71">
        <v>13889</v>
      </c>
    </row>
    <row r="827" spans="1:2">
      <c r="A827" s="3">
        <v>39295</v>
      </c>
      <c r="B827" s="71">
        <v>13828</v>
      </c>
    </row>
    <row r="828" spans="1:2">
      <c r="A828" s="3">
        <v>39326</v>
      </c>
      <c r="B828" s="71">
        <v>13790</v>
      </c>
    </row>
    <row r="829" spans="1:2">
      <c r="A829" s="3">
        <v>39356</v>
      </c>
      <c r="B829" s="71">
        <v>13764</v>
      </c>
    </row>
    <row r="830" spans="1:2">
      <c r="A830" s="3">
        <v>39387</v>
      </c>
      <c r="B830" s="71">
        <v>13757</v>
      </c>
    </row>
    <row r="831" spans="1:2">
      <c r="A831" s="3">
        <v>39417</v>
      </c>
      <c r="B831" s="71">
        <v>13746</v>
      </c>
    </row>
    <row r="832" spans="1:2">
      <c r="A832" s="3">
        <v>39448</v>
      </c>
      <c r="B832" s="71">
        <v>13725</v>
      </c>
    </row>
    <row r="833" spans="1:2">
      <c r="A833" s="3">
        <v>39479</v>
      </c>
      <c r="B833" s="71">
        <v>13696</v>
      </c>
    </row>
    <row r="834" spans="1:2">
      <c r="A834" s="3">
        <v>39508</v>
      </c>
      <c r="B834" s="71">
        <v>13659</v>
      </c>
    </row>
    <row r="835" spans="1:2">
      <c r="A835" s="3">
        <v>39539</v>
      </c>
      <c r="B835" s="71">
        <v>13599</v>
      </c>
    </row>
    <row r="836" spans="1:2">
      <c r="A836" s="3">
        <v>39569</v>
      </c>
      <c r="B836" s="71">
        <v>13564</v>
      </c>
    </row>
    <row r="837" spans="1:2">
      <c r="A837" s="3">
        <v>39600</v>
      </c>
      <c r="B837" s="71">
        <v>13504</v>
      </c>
    </row>
    <row r="838" spans="1:2">
      <c r="A838" s="3">
        <v>39630</v>
      </c>
      <c r="B838" s="71">
        <v>13430</v>
      </c>
    </row>
    <row r="839" spans="1:2">
      <c r="A839" s="3">
        <v>39661</v>
      </c>
      <c r="B839" s="71">
        <v>13358</v>
      </c>
    </row>
    <row r="840" spans="1:2">
      <c r="A840" s="3">
        <v>39692</v>
      </c>
      <c r="B840" s="71">
        <v>13275</v>
      </c>
    </row>
    <row r="841" spans="1:2">
      <c r="A841" s="3">
        <v>39722</v>
      </c>
      <c r="B841" s="71">
        <v>13147</v>
      </c>
    </row>
    <row r="842" spans="1:2">
      <c r="A842" s="3">
        <v>39753</v>
      </c>
      <c r="B842" s="71">
        <v>13034</v>
      </c>
    </row>
    <row r="843" spans="1:2">
      <c r="A843" s="3">
        <v>39783</v>
      </c>
      <c r="B843" s="71">
        <v>12850</v>
      </c>
    </row>
    <row r="844" spans="1:2">
      <c r="A844" s="3">
        <v>39814</v>
      </c>
      <c r="B844" s="71">
        <v>12561</v>
      </c>
    </row>
    <row r="845" spans="1:2">
      <c r="A845" s="3">
        <v>39845</v>
      </c>
      <c r="B845" s="71">
        <v>12380</v>
      </c>
    </row>
    <row r="846" spans="1:2">
      <c r="A846" s="3">
        <v>39873</v>
      </c>
      <c r="B846" s="71">
        <v>12208</v>
      </c>
    </row>
    <row r="847" spans="1:2">
      <c r="A847" s="3">
        <v>39904</v>
      </c>
      <c r="B847" s="71">
        <v>12030</v>
      </c>
    </row>
    <row r="848" spans="1:2">
      <c r="A848" s="3">
        <v>39934</v>
      </c>
      <c r="B848" s="71">
        <v>11862</v>
      </c>
    </row>
    <row r="849" spans="1:2">
      <c r="A849" s="3">
        <v>39965</v>
      </c>
      <c r="B849" s="71">
        <v>11726</v>
      </c>
    </row>
    <row r="850" spans="1:2">
      <c r="A850" s="3">
        <v>39995</v>
      </c>
      <c r="B850" s="71">
        <v>11668</v>
      </c>
    </row>
    <row r="851" spans="1:2">
      <c r="A851" s="3">
        <v>40026</v>
      </c>
      <c r="B851" s="71">
        <v>11626</v>
      </c>
    </row>
    <row r="852" spans="1:2">
      <c r="A852" s="3">
        <v>40057</v>
      </c>
      <c r="B852" s="71">
        <v>11591</v>
      </c>
    </row>
    <row r="853" spans="1:2">
      <c r="A853" s="3">
        <v>40087</v>
      </c>
      <c r="B853" s="71">
        <v>11538</v>
      </c>
    </row>
    <row r="854" spans="1:2">
      <c r="A854" s="3">
        <v>40118</v>
      </c>
      <c r="B854" s="71">
        <v>11509</v>
      </c>
    </row>
    <row r="855" spans="1:2">
      <c r="A855" s="3">
        <v>40148</v>
      </c>
      <c r="B855" s="71">
        <v>11475</v>
      </c>
    </row>
    <row r="856" spans="1:2">
      <c r="A856" s="3">
        <v>40179</v>
      </c>
      <c r="B856" s="71">
        <v>11460</v>
      </c>
    </row>
    <row r="857" spans="1:2">
      <c r="A857" s="3">
        <v>40210</v>
      </c>
      <c r="B857" s="71">
        <v>11453</v>
      </c>
    </row>
    <row r="858" spans="1:2">
      <c r="A858" s="3">
        <v>40238</v>
      </c>
      <c r="B858" s="71">
        <v>11453</v>
      </c>
    </row>
    <row r="859" spans="1:2">
      <c r="A859" s="3">
        <v>40269</v>
      </c>
      <c r="B859" s="71">
        <v>11489</v>
      </c>
    </row>
    <row r="860" spans="1:2">
      <c r="A860" s="3">
        <v>40299</v>
      </c>
      <c r="B860" s="71">
        <v>11525</v>
      </c>
    </row>
    <row r="861" spans="1:2">
      <c r="A861" s="3">
        <v>40330</v>
      </c>
      <c r="B861" s="71">
        <v>11545</v>
      </c>
    </row>
    <row r="862" spans="1:2">
      <c r="A862" s="3">
        <v>40360</v>
      </c>
      <c r="B862" s="71">
        <v>11561</v>
      </c>
    </row>
    <row r="863" spans="1:2">
      <c r="A863" s="3">
        <v>40391</v>
      </c>
      <c r="B863" s="71">
        <v>11553</v>
      </c>
    </row>
    <row r="864" spans="1:2">
      <c r="A864" s="3">
        <v>40422</v>
      </c>
      <c r="B864" s="71">
        <v>11563</v>
      </c>
    </row>
    <row r="865" spans="1:2">
      <c r="A865" s="3">
        <v>40452</v>
      </c>
      <c r="B865" s="71">
        <v>11562</v>
      </c>
    </row>
    <row r="866" spans="1:2">
      <c r="A866" s="3">
        <v>40483</v>
      </c>
      <c r="B866" s="71">
        <v>11585</v>
      </c>
    </row>
    <row r="867" spans="1:2">
      <c r="A867" s="3">
        <v>40513</v>
      </c>
      <c r="B867" s="71">
        <v>11595</v>
      </c>
    </row>
    <row r="868" spans="1:2">
      <c r="A868" s="3">
        <v>40544</v>
      </c>
      <c r="B868" s="71">
        <v>11621</v>
      </c>
    </row>
    <row r="869" spans="1:2">
      <c r="A869" s="3">
        <v>40575</v>
      </c>
      <c r="B869" s="71">
        <v>11654</v>
      </c>
    </row>
    <row r="870" spans="1:2">
      <c r="A870" s="3">
        <v>40603</v>
      </c>
      <c r="B870" s="71">
        <v>11675</v>
      </c>
    </row>
    <row r="871" spans="1:2">
      <c r="A871" s="3">
        <v>40634</v>
      </c>
      <c r="B871" s="71">
        <v>11704</v>
      </c>
    </row>
    <row r="872" spans="1:2">
      <c r="A872" s="3">
        <v>40664</v>
      </c>
      <c r="B872" s="71">
        <v>11713</v>
      </c>
    </row>
    <row r="873" spans="1:2">
      <c r="A873" s="3">
        <v>40695</v>
      </c>
      <c r="B873" s="71">
        <v>11727</v>
      </c>
    </row>
    <row r="874" spans="1:2">
      <c r="A874" s="3">
        <v>40725</v>
      </c>
      <c r="B874" s="71">
        <v>11746</v>
      </c>
    </row>
    <row r="875" spans="1:2">
      <c r="A875" s="3">
        <v>40756</v>
      </c>
      <c r="B875" s="71">
        <v>11764</v>
      </c>
    </row>
    <row r="876" spans="1:2">
      <c r="A876" s="3">
        <v>40787</v>
      </c>
      <c r="B876" s="71">
        <v>11769</v>
      </c>
    </row>
    <row r="877" spans="1:2">
      <c r="A877" s="3">
        <v>40817</v>
      </c>
      <c r="B877" s="71">
        <v>11780</v>
      </c>
    </row>
    <row r="878" spans="1:2">
      <c r="A878" s="3">
        <v>40848</v>
      </c>
      <c r="B878" s="71">
        <v>11770</v>
      </c>
    </row>
    <row r="879" spans="1:2">
      <c r="A879" s="3">
        <v>40878</v>
      </c>
      <c r="B879" s="71">
        <v>11802</v>
      </c>
    </row>
    <row r="880" spans="1:2">
      <c r="A880" s="3">
        <v>40909</v>
      </c>
      <c r="B880" s="71">
        <v>11838</v>
      </c>
    </row>
    <row r="881" spans="1:2">
      <c r="A881" s="3">
        <v>40940</v>
      </c>
      <c r="B881" s="71">
        <v>11860</v>
      </c>
    </row>
    <row r="882" spans="1:2">
      <c r="A882" s="3">
        <v>40969</v>
      </c>
      <c r="B882" s="71">
        <v>11898</v>
      </c>
    </row>
    <row r="883" spans="1:2">
      <c r="A883" s="3">
        <v>41000</v>
      </c>
      <c r="B883" s="71">
        <v>11916</v>
      </c>
    </row>
    <row r="884" spans="1:2">
      <c r="A884" s="3">
        <v>41030</v>
      </c>
      <c r="B884" s="71">
        <v>11927</v>
      </c>
    </row>
    <row r="885" spans="1:2">
      <c r="A885" s="3">
        <v>41061</v>
      </c>
      <c r="B885" s="71">
        <v>11936</v>
      </c>
    </row>
    <row r="886" spans="1:2">
      <c r="A886" s="3">
        <v>41091</v>
      </c>
      <c r="B886" s="71">
        <v>11964</v>
      </c>
    </row>
    <row r="887" spans="1:2">
      <c r="A887" s="3">
        <v>41122</v>
      </c>
      <c r="B887" s="71">
        <v>11960</v>
      </c>
    </row>
    <row r="888" spans="1:2">
      <c r="A888" s="3">
        <v>41153</v>
      </c>
      <c r="B888" s="71">
        <v>11954</v>
      </c>
    </row>
    <row r="889" spans="1:2">
      <c r="A889" s="3">
        <v>41183</v>
      </c>
      <c r="B889" s="71">
        <v>11961</v>
      </c>
    </row>
    <row r="890" spans="1:2">
      <c r="A890" s="3">
        <v>41214</v>
      </c>
      <c r="B890" s="71">
        <v>11950</v>
      </c>
    </row>
    <row r="891" spans="1:2">
      <c r="A891" s="3">
        <v>41244</v>
      </c>
      <c r="B891" s="71">
        <v>11960</v>
      </c>
    </row>
    <row r="892" spans="1:2">
      <c r="A892" s="3">
        <v>41275</v>
      </c>
      <c r="B892" s="71">
        <v>11983</v>
      </c>
    </row>
    <row r="893" spans="1:2">
      <c r="A893" s="3">
        <v>41306</v>
      </c>
      <c r="B893" s="71">
        <v>11996</v>
      </c>
    </row>
    <row r="894" spans="1:2">
      <c r="A894" s="3">
        <v>41334</v>
      </c>
      <c r="B894" s="71">
        <v>11999</v>
      </c>
    </row>
    <row r="895" spans="1:2">
      <c r="A895" s="3">
        <v>41365</v>
      </c>
      <c r="B895" s="71">
        <v>12000</v>
      </c>
    </row>
    <row r="896" spans="1:2">
      <c r="A896" s="3">
        <v>41395</v>
      </c>
      <c r="B896" s="71">
        <v>12000</v>
      </c>
    </row>
    <row r="897" spans="1:2">
      <c r="A897" s="3">
        <v>41426</v>
      </c>
      <c r="B897" s="71">
        <v>12004</v>
      </c>
    </row>
    <row r="898" spans="1:2">
      <c r="A898" s="3">
        <v>41456</v>
      </c>
      <c r="B898" s="71">
        <v>11984</v>
      </c>
    </row>
    <row r="899" spans="1:2">
      <c r="A899" s="3">
        <v>41487</v>
      </c>
      <c r="B899" s="71">
        <v>12014</v>
      </c>
    </row>
    <row r="900" spans="1:2">
      <c r="A900" s="3">
        <v>41518</v>
      </c>
      <c r="B900" s="71">
        <v>12032</v>
      </c>
    </row>
    <row r="901" spans="1:2">
      <c r="A901" s="3">
        <v>41548</v>
      </c>
      <c r="B901" s="71">
        <v>12056</v>
      </c>
    </row>
    <row r="902" spans="1:2">
      <c r="A902" s="3">
        <v>41579</v>
      </c>
      <c r="B902" s="71">
        <v>12079</v>
      </c>
    </row>
    <row r="903" spans="1:2">
      <c r="A903" s="3">
        <v>41609</v>
      </c>
      <c r="B903" s="71">
        <v>12083</v>
      </c>
    </row>
    <row r="904" spans="1:2">
      <c r="A904" s="3">
        <v>41640</v>
      </c>
      <c r="B904" s="71">
        <v>12081</v>
      </c>
    </row>
    <row r="905" spans="1:2">
      <c r="A905" s="3">
        <v>41671</v>
      </c>
      <c r="B905" s="71">
        <v>12106</v>
      </c>
    </row>
    <row r="906" spans="1:2">
      <c r="A906" s="3">
        <v>41699</v>
      </c>
      <c r="B906" s="71">
        <v>12120</v>
      </c>
    </row>
    <row r="907" spans="1:2">
      <c r="A907" s="3">
        <v>41730</v>
      </c>
      <c r="B907" s="71">
        <v>12134</v>
      </c>
    </row>
    <row r="908" spans="1:2">
      <c r="A908" s="3">
        <v>41760</v>
      </c>
      <c r="B908" s="71">
        <v>12146</v>
      </c>
    </row>
    <row r="909" spans="1:2">
      <c r="A909" s="3">
        <v>41791</v>
      </c>
      <c r="B909" s="71">
        <v>12170</v>
      </c>
    </row>
    <row r="910" spans="1:2">
      <c r="A910" s="3">
        <v>41821</v>
      </c>
      <c r="B910" s="71">
        <v>12189</v>
      </c>
    </row>
    <row r="911" spans="1:2">
      <c r="A911" s="3">
        <v>41852</v>
      </c>
      <c r="B911" s="71">
        <v>12208</v>
      </c>
    </row>
    <row r="912" spans="1:2">
      <c r="A912" s="3">
        <v>41883</v>
      </c>
      <c r="B912" s="71">
        <v>12226</v>
      </c>
    </row>
    <row r="913" spans="1:2">
      <c r="A913" s="3">
        <v>41913</v>
      </c>
      <c r="B913" s="71">
        <v>12259</v>
      </c>
    </row>
    <row r="914" spans="1:2">
      <c r="A914" s="3">
        <v>41944</v>
      </c>
      <c r="B914" s="71">
        <v>12284</v>
      </c>
    </row>
    <row r="915" spans="1:2">
      <c r="A915" s="3">
        <v>41974</v>
      </c>
      <c r="B915" s="71">
        <v>12292</v>
      </c>
    </row>
    <row r="916" spans="1:2">
      <c r="A916" s="3">
        <v>42005</v>
      </c>
      <c r="B916" s="71">
        <v>12292</v>
      </c>
    </row>
    <row r="917" spans="1:2">
      <c r="A917" s="3">
        <v>42036</v>
      </c>
      <c r="B917" s="71">
        <v>12301</v>
      </c>
    </row>
    <row r="918" spans="1:2">
      <c r="A918" s="3">
        <v>42064</v>
      </c>
      <c r="B918" s="71">
        <v>12312</v>
      </c>
    </row>
    <row r="919" spans="1:2">
      <c r="A919" s="3">
        <v>42095</v>
      </c>
      <c r="B919" s="71">
        <v>12318</v>
      </c>
    </row>
    <row r="920" spans="1:2">
      <c r="A920" s="3">
        <v>42125</v>
      </c>
      <c r="B920" s="71">
        <v>12333</v>
      </c>
    </row>
    <row r="921" spans="1:2">
      <c r="A921" s="3">
        <v>42156</v>
      </c>
      <c r="B921" s="71">
        <v>12334</v>
      </c>
    </row>
    <row r="922" spans="1:2">
      <c r="A922" s="3">
        <v>42186</v>
      </c>
      <c r="B922" s="71">
        <v>12349</v>
      </c>
    </row>
    <row r="923" spans="1:2">
      <c r="A923" s="3">
        <v>42217</v>
      </c>
      <c r="B923" s="71">
        <v>12345</v>
      </c>
    </row>
    <row r="924" spans="1:2">
      <c r="A924" s="3">
        <v>42248</v>
      </c>
      <c r="B924" s="71">
        <v>12354</v>
      </c>
    </row>
    <row r="925" spans="1:2">
      <c r="A925" s="3">
        <v>42278</v>
      </c>
      <c r="B925" s="71">
        <v>12362</v>
      </c>
    </row>
    <row r="926" spans="1:2">
      <c r="A926" s="3">
        <v>42309</v>
      </c>
      <c r="B926" s="71">
        <v>12357</v>
      </c>
    </row>
    <row r="927" spans="1:2">
      <c r="A927" s="3">
        <v>42339</v>
      </c>
      <c r="B927" s="71">
        <v>12362</v>
      </c>
    </row>
    <row r="928" spans="1:2">
      <c r="A928" s="3">
        <v>42370</v>
      </c>
      <c r="B928" s="71">
        <v>12383</v>
      </c>
    </row>
    <row r="929" spans="1:2">
      <c r="A929" s="3">
        <v>42401</v>
      </c>
      <c r="B929" s="71">
        <v>12365</v>
      </c>
    </row>
    <row r="930" spans="1:2">
      <c r="A930" s="3">
        <v>42430</v>
      </c>
      <c r="B930" s="71">
        <v>12342</v>
      </c>
    </row>
    <row r="931" spans="1:2">
      <c r="A931" s="3">
        <v>42461</v>
      </c>
      <c r="B931" s="71">
        <v>12353</v>
      </c>
    </row>
    <row r="932" spans="1:2">
      <c r="A932" s="3">
        <v>42491</v>
      </c>
      <c r="B932" s="71">
        <v>12332</v>
      </c>
    </row>
    <row r="933" spans="1:2">
      <c r="A933" s="3">
        <v>42522</v>
      </c>
      <c r="B933" s="71">
        <v>12350</v>
      </c>
    </row>
    <row r="934" spans="1:2">
      <c r="A934" s="3">
        <v>42552</v>
      </c>
      <c r="B934" s="71">
        <v>12372</v>
      </c>
    </row>
    <row r="935" spans="1:2">
      <c r="A935" s="3">
        <v>42583</v>
      </c>
      <c r="B935" s="71">
        <v>12348</v>
      </c>
    </row>
    <row r="936" spans="1:2">
      <c r="A936" s="3">
        <v>42614</v>
      </c>
      <c r="B936" s="71">
        <v>12347</v>
      </c>
    </row>
    <row r="937" spans="1:2">
      <c r="A937" s="3">
        <v>42644</v>
      </c>
      <c r="B937" s="71">
        <v>12345</v>
      </c>
    </row>
    <row r="938" spans="1:2">
      <c r="A938" s="3">
        <v>42675</v>
      </c>
      <c r="B938" s="71">
        <v>12342</v>
      </c>
    </row>
    <row r="939" spans="1:2">
      <c r="A939" s="3">
        <v>42705</v>
      </c>
      <c r="B939" s="71">
        <v>12355</v>
      </c>
    </row>
    <row r="940" spans="1:2">
      <c r="A940" s="3">
        <v>42736</v>
      </c>
      <c r="B940" s="71">
        <v>12366</v>
      </c>
    </row>
    <row r="941" spans="1:2">
      <c r="A941" s="3">
        <v>42767</v>
      </c>
      <c r="B941" s="71">
        <v>12380</v>
      </c>
    </row>
    <row r="942" spans="1:2">
      <c r="A942" s="3">
        <v>42795</v>
      </c>
      <c r="B942" s="71">
        <v>12393</v>
      </c>
    </row>
    <row r="943" spans="1:2">
      <c r="A943" s="3">
        <v>42826</v>
      </c>
      <c r="B943" s="71">
        <v>12400</v>
      </c>
    </row>
    <row r="944" spans="1:2">
      <c r="A944" s="3">
        <v>42856</v>
      </c>
      <c r="B944" s="71">
        <v>12409</v>
      </c>
    </row>
    <row r="945" spans="1:2">
      <c r="A945" s="3">
        <v>42887</v>
      </c>
      <c r="B945" s="71">
        <v>12422</v>
      </c>
    </row>
    <row r="946" spans="1:2">
      <c r="A946" s="3">
        <v>42917</v>
      </c>
      <c r="B946" s="71">
        <v>12423</v>
      </c>
    </row>
    <row r="947" spans="1:2">
      <c r="A947" s="3">
        <v>42948</v>
      </c>
      <c r="B947" s="71">
        <v>12467</v>
      </c>
    </row>
    <row r="948" spans="1:2">
      <c r="A948" s="3">
        <v>42979</v>
      </c>
      <c r="B948" s="71">
        <v>12477</v>
      </c>
    </row>
    <row r="949" spans="1:2">
      <c r="A949" s="3">
        <v>43009</v>
      </c>
      <c r="B949" s="71">
        <v>12490</v>
      </c>
    </row>
    <row r="950" spans="1:2">
      <c r="A950" s="3">
        <v>43040</v>
      </c>
      <c r="B950" s="71">
        <v>12505</v>
      </c>
    </row>
    <row r="951" spans="1:2">
      <c r="A951" s="3">
        <v>43070</v>
      </c>
      <c r="B951" s="71">
        <v>12533</v>
      </c>
    </row>
    <row r="952" spans="1:2">
      <c r="A952" s="3">
        <v>43101</v>
      </c>
      <c r="B952" s="71">
        <v>12561</v>
      </c>
    </row>
    <row r="953" spans="1:2">
      <c r="A953" s="3">
        <v>43132</v>
      </c>
      <c r="B953" s="71">
        <v>12584</v>
      </c>
    </row>
    <row r="954" spans="1:2">
      <c r="A954" s="3">
        <v>43160</v>
      </c>
      <c r="B954" s="71">
        <v>12610</v>
      </c>
    </row>
    <row r="955" spans="1:2">
      <c r="A955" s="3">
        <v>43191</v>
      </c>
      <c r="B955" s="71">
        <v>12631</v>
      </c>
    </row>
    <row r="956" spans="1:2">
      <c r="A956" s="3">
        <v>43221</v>
      </c>
      <c r="B956" s="71">
        <v>12657</v>
      </c>
    </row>
    <row r="957" spans="1:2">
      <c r="A957" s="3">
        <v>43252</v>
      </c>
      <c r="B957" s="71">
        <v>12691</v>
      </c>
    </row>
    <row r="958" spans="1:2">
      <c r="A958" s="3">
        <v>43282</v>
      </c>
      <c r="B958" s="71">
        <v>12711</v>
      </c>
    </row>
    <row r="959" spans="1:2">
      <c r="A959" s="3">
        <v>43313</v>
      </c>
      <c r="B959" s="71">
        <v>12725</v>
      </c>
    </row>
    <row r="960" spans="1:2">
      <c r="A960" s="3">
        <v>43344</v>
      </c>
      <c r="B960" s="71">
        <v>12744</v>
      </c>
    </row>
    <row r="961" spans="1:2">
      <c r="A961" s="3">
        <v>43374</v>
      </c>
      <c r="B961" s="71">
        <v>12767</v>
      </c>
    </row>
    <row r="962" spans="1:2">
      <c r="A962" s="3">
        <v>43405</v>
      </c>
      <c r="B962" s="71">
        <v>12777</v>
      </c>
    </row>
    <row r="963" spans="1:2">
      <c r="A963" s="3">
        <v>43435</v>
      </c>
      <c r="B963" s="71">
        <v>12796</v>
      </c>
    </row>
    <row r="964" spans="1:2">
      <c r="A964" s="3">
        <v>43466</v>
      </c>
      <c r="B964" s="71">
        <v>12828</v>
      </c>
    </row>
    <row r="965" spans="1:2">
      <c r="A965" s="3">
        <v>43497</v>
      </c>
      <c r="B965" s="71">
        <v>12818</v>
      </c>
    </row>
    <row r="966" spans="1:2">
      <c r="A966" s="3">
        <v>43525</v>
      </c>
      <c r="B966" s="71">
        <v>12825</v>
      </c>
    </row>
    <row r="967" spans="1:2">
      <c r="A967" s="3">
        <v>43556</v>
      </c>
      <c r="B967" s="71">
        <v>12822</v>
      </c>
    </row>
    <row r="968" spans="1:2">
      <c r="A968" s="3">
        <v>43586</v>
      </c>
      <c r="B968" s="71">
        <v>12818</v>
      </c>
    </row>
    <row r="969" spans="1:2">
      <c r="A969" s="3">
        <v>43617</v>
      </c>
      <c r="B969" s="71">
        <v>12824</v>
      </c>
    </row>
    <row r="970" spans="1:2">
      <c r="A970" s="3">
        <v>43647</v>
      </c>
      <c r="B970" s="71">
        <v>12827</v>
      </c>
    </row>
    <row r="971" spans="1:2">
      <c r="A971" s="3">
        <v>43678</v>
      </c>
      <c r="B971" s="71">
        <v>12826</v>
      </c>
    </row>
    <row r="972" spans="1:2">
      <c r="A972" s="3">
        <v>43709</v>
      </c>
      <c r="B972" s="71">
        <v>12825</v>
      </c>
    </row>
    <row r="973" spans="1:2">
      <c r="A973" s="3">
        <v>43739</v>
      </c>
      <c r="B973" s="71">
        <v>12771</v>
      </c>
    </row>
    <row r="974" spans="1:2">
      <c r="A974" s="3">
        <v>43770</v>
      </c>
      <c r="B974" s="71">
        <v>12816</v>
      </c>
    </row>
    <row r="975" spans="1:2">
      <c r="A975" s="3">
        <v>43800</v>
      </c>
      <c r="B975" s="71">
        <v>12798</v>
      </c>
    </row>
    <row r="976" spans="1:2">
      <c r="A976" s="3">
        <v>43831</v>
      </c>
      <c r="B976" s="71">
        <v>12785</v>
      </c>
    </row>
    <row r="977" spans="1:2">
      <c r="A977" s="3">
        <v>43862</v>
      </c>
      <c r="B977" s="71">
        <v>12780</v>
      </c>
    </row>
    <row r="978" spans="1:2">
      <c r="A978" s="3">
        <v>43891</v>
      </c>
      <c r="B978" s="71">
        <v>12721</v>
      </c>
    </row>
    <row r="979" spans="1:2">
      <c r="A979" s="3">
        <v>43922</v>
      </c>
      <c r="B979" s="71">
        <v>11419</v>
      </c>
    </row>
    <row r="980" spans="1:2">
      <c r="A980" s="3">
        <v>43952</v>
      </c>
      <c r="B980" s="71">
        <v>11652</v>
      </c>
    </row>
    <row r="981" spans="1:2">
      <c r="A981" s="3">
        <v>43983</v>
      </c>
      <c r="B981" s="71">
        <v>11982</v>
      </c>
    </row>
    <row r="982" spans="1:2">
      <c r="A982" s="3">
        <v>44013</v>
      </c>
      <c r="B982" s="71">
        <v>12019</v>
      </c>
    </row>
    <row r="983" spans="1:2">
      <c r="A983" s="3">
        <v>44044</v>
      </c>
      <c r="B983" s="71">
        <v>12047</v>
      </c>
    </row>
    <row r="984" spans="1:2">
      <c r="A984" s="3">
        <v>44075</v>
      </c>
      <c r="B984" s="71">
        <v>12102</v>
      </c>
    </row>
    <row r="985" spans="1:2">
      <c r="A985" s="3">
        <v>44105</v>
      </c>
      <c r="B985" s="71">
        <v>12124</v>
      </c>
    </row>
    <row r="986" spans="1:2">
      <c r="A986" s="3">
        <v>44136</v>
      </c>
      <c r="B986" s="71">
        <v>12154</v>
      </c>
    </row>
    <row r="987" spans="1:2">
      <c r="A987" s="3">
        <v>44166</v>
      </c>
      <c r="B987" s="71">
        <v>12194</v>
      </c>
    </row>
    <row r="988" spans="1:2">
      <c r="A988" s="3">
        <v>44197</v>
      </c>
      <c r="B988" s="71">
        <v>12188</v>
      </c>
    </row>
    <row r="989" spans="1:2">
      <c r="A989" s="3">
        <v>44228</v>
      </c>
      <c r="B989" s="71">
        <v>12217</v>
      </c>
    </row>
    <row r="990" spans="1:2">
      <c r="A990" s="3">
        <v>44256</v>
      </c>
      <c r="B990" s="71">
        <v>12272</v>
      </c>
    </row>
    <row r="991" spans="1:2">
      <c r="A991" s="3">
        <v>44287</v>
      </c>
      <c r="B991" s="71">
        <v>12232</v>
      </c>
    </row>
    <row r="992" spans="1:2">
      <c r="A992" s="3">
        <v>44317</v>
      </c>
      <c r="B992" s="71">
        <v>12264</v>
      </c>
    </row>
    <row r="993" spans="1:2">
      <c r="A993" s="3">
        <v>44348</v>
      </c>
      <c r="B993" s="71">
        <v>12285</v>
      </c>
    </row>
    <row r="994" spans="1:2">
      <c r="A994" s="3">
        <v>44378</v>
      </c>
      <c r="B994" s="71">
        <v>12353</v>
      </c>
    </row>
    <row r="995" spans="1:2">
      <c r="A995" s="3">
        <v>44409</v>
      </c>
      <c r="B995" s="71">
        <v>12401</v>
      </c>
    </row>
    <row r="996" spans="1:2">
      <c r="A996" s="3">
        <v>44440</v>
      </c>
      <c r="B996" s="71">
        <v>12439</v>
      </c>
    </row>
    <row r="997" spans="1:2">
      <c r="A997" s="3">
        <v>44470</v>
      </c>
      <c r="B997" s="71">
        <v>12497</v>
      </c>
    </row>
    <row r="998" spans="1:2">
      <c r="A998" s="3">
        <v>44501</v>
      </c>
      <c r="B998" s="71">
        <v>12534</v>
      </c>
    </row>
    <row r="999" spans="1:2">
      <c r="A999" s="3">
        <v>44531</v>
      </c>
      <c r="B999" s="71">
        <v>12575</v>
      </c>
    </row>
    <row r="1000" spans="1:2">
      <c r="A1000" s="3">
        <v>44562</v>
      </c>
      <c r="B1000" s="71">
        <v>12602</v>
      </c>
    </row>
    <row r="1001" spans="1:2">
      <c r="A1001" s="3">
        <v>44593</v>
      </c>
      <c r="B1001" s="71">
        <v>12649</v>
      </c>
    </row>
    <row r="1002" spans="1:2">
      <c r="A1002" s="3">
        <v>44621</v>
      </c>
      <c r="B1002" s="71">
        <v>12717</v>
      </c>
    </row>
    <row r="1003" spans="1:2">
      <c r="A1003" s="3">
        <v>44652</v>
      </c>
      <c r="B1003" s="71">
        <v>12768</v>
      </c>
    </row>
    <row r="1004" spans="1:2">
      <c r="A1004" s="3">
        <v>44682</v>
      </c>
      <c r="B1004" s="71">
        <v>12787</v>
      </c>
    </row>
    <row r="1005" spans="1:2">
      <c r="A1005" s="3">
        <v>44713</v>
      </c>
      <c r="B1005" s="71">
        <v>12817</v>
      </c>
    </row>
    <row r="1006" spans="1:2">
      <c r="A1006" s="3">
        <v>44743</v>
      </c>
      <c r="B1006" s="71">
        <v>12852</v>
      </c>
    </row>
    <row r="1007" spans="1:2">
      <c r="A1007" s="3">
        <v>44774</v>
      </c>
      <c r="B1007" s="71">
        <v>12882</v>
      </c>
    </row>
    <row r="1008" spans="1:2">
      <c r="A1008" s="3">
        <v>44805</v>
      </c>
      <c r="B1008" s="71">
        <v>12899</v>
      </c>
    </row>
    <row r="1009" spans="1:2">
      <c r="A1009" s="3">
        <v>44835</v>
      </c>
      <c r="B1009" s="71">
        <v>12930</v>
      </c>
    </row>
    <row r="1010" spans="1:2">
      <c r="A1010" s="3">
        <v>44866</v>
      </c>
      <c r="B1010" s="71">
        <v>12935</v>
      </c>
    </row>
    <row r="1011" spans="1:2">
      <c r="A1011" s="3">
        <v>44896</v>
      </c>
      <c r="B1011" s="71">
        <v>12934</v>
      </c>
    </row>
    <row r="1012" spans="1:2">
      <c r="A1012" s="3">
        <v>44927</v>
      </c>
      <c r="B1012" s="71">
        <v>12942</v>
      </c>
    </row>
    <row r="1013" spans="1:2">
      <c r="A1013" s="3">
        <v>44958</v>
      </c>
      <c r="B1013" s="71">
        <v>12940</v>
      </c>
    </row>
    <row r="1014" spans="1:2">
      <c r="A1014" s="3">
        <v>44986</v>
      </c>
      <c r="B1014" s="71">
        <v>12932</v>
      </c>
    </row>
    <row r="1015" spans="1:2">
      <c r="A1015" s="3">
        <v>45017</v>
      </c>
      <c r="B1015" s="71">
        <v>12941</v>
      </c>
    </row>
    <row r="1016" spans="1:2">
      <c r="A1016" s="3">
        <v>45047</v>
      </c>
      <c r="B1016" s="71">
        <v>12936</v>
      </c>
    </row>
    <row r="1017" spans="1:2">
      <c r="A1017" s="3">
        <v>45078</v>
      </c>
      <c r="B1017" s="71">
        <v>12945</v>
      </c>
    </row>
    <row r="1018" spans="1:2">
      <c r="A1018" s="3">
        <v>45108</v>
      </c>
      <c r="B1018" s="71">
        <v>12939</v>
      </c>
    </row>
    <row r="1019" spans="1:2">
      <c r="A1019" s="3">
        <v>45139</v>
      </c>
      <c r="B1019" s="71">
        <v>12941</v>
      </c>
    </row>
    <row r="1020" spans="1:2">
      <c r="A1020" s="3">
        <v>45170</v>
      </c>
      <c r="B1020" s="71">
        <v>12954</v>
      </c>
    </row>
    <row r="1021" spans="1:2">
      <c r="A1021" s="3">
        <v>45200</v>
      </c>
      <c r="B1021" s="71">
        <v>12923</v>
      </c>
    </row>
    <row r="1022" spans="1:2">
      <c r="A1022" s="3">
        <v>45231</v>
      </c>
      <c r="B1022" s="71">
        <v>12948</v>
      </c>
    </row>
    <row r="1023" spans="1:2">
      <c r="A1023" s="3">
        <v>45261</v>
      </c>
      <c r="B1023" s="71">
        <v>12960</v>
      </c>
    </row>
    <row r="1024" spans="1:2">
      <c r="A1024" s="3">
        <v>45292</v>
      </c>
      <c r="B1024" s="71">
        <v>12966</v>
      </c>
    </row>
    <row r="1025" spans="1:2">
      <c r="A1025" s="3">
        <v>45323</v>
      </c>
      <c r="B1025" s="71">
        <v>12957</v>
      </c>
    </row>
    <row r="1026" spans="1:2">
      <c r="A1026" s="3">
        <v>45352</v>
      </c>
      <c r="B1026" s="71">
        <v>12951</v>
      </c>
    </row>
    <row r="1027" spans="1:2">
      <c r="A1027" s="3">
        <v>45383</v>
      </c>
      <c r="B1027" s="71">
        <v>12958</v>
      </c>
    </row>
    <row r="1028" spans="1:2">
      <c r="A1028" s="3">
        <v>45413</v>
      </c>
      <c r="B1028" s="71">
        <v>12958</v>
      </c>
    </row>
    <row r="1029" spans="1:2">
      <c r="A1029" s="3">
        <v>45444</v>
      </c>
      <c r="B1029" s="71">
        <v>12950</v>
      </c>
    </row>
  </sheetData>
  <hyperlinks>
    <hyperlink ref="B1" r:id="rId1" xr:uid="{2DA7B8A0-3407-4F2B-80CF-A3B04BC0DB5A}"/>
    <hyperlink ref="B3" location="Summary!A41" display="MANEMP" xr:uid="{8C2FEEE1-6D71-476D-840A-AB1ACD12E804}"/>
  </hyperlinks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B1F0-B633-4D45-AF49-F0279DC1FD9B}">
  <sheetPr>
    <tabColor rgb="FF00B050"/>
  </sheetPr>
  <dimension ref="A1:B921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161</v>
      </c>
    </row>
    <row r="3" spans="1:2" ht="14.5">
      <c r="A3" s="5" t="s">
        <v>1</v>
      </c>
      <c r="B3" s="77" t="s">
        <v>110</v>
      </c>
    </row>
    <row r="4" spans="1:2">
      <c r="A4" s="3">
        <v>17533</v>
      </c>
      <c r="B4" s="64">
        <v>3.4</v>
      </c>
    </row>
    <row r="5" spans="1:2">
      <c r="A5" s="3">
        <v>17564</v>
      </c>
      <c r="B5" s="64">
        <v>3.8</v>
      </c>
    </row>
    <row r="6" spans="1:2">
      <c r="A6" s="3">
        <v>17593</v>
      </c>
      <c r="B6" s="64">
        <v>4</v>
      </c>
    </row>
    <row r="7" spans="1:2">
      <c r="A7" s="3">
        <v>17624</v>
      </c>
      <c r="B7" s="64">
        <v>3.9</v>
      </c>
    </row>
    <row r="8" spans="1:2">
      <c r="A8" s="3">
        <v>17654</v>
      </c>
      <c r="B8" s="64">
        <v>3.5</v>
      </c>
    </row>
    <row r="9" spans="1:2">
      <c r="A9" s="3">
        <v>17685</v>
      </c>
      <c r="B9" s="64">
        <v>3.6</v>
      </c>
    </row>
    <row r="10" spans="1:2">
      <c r="A10" s="3">
        <v>17715</v>
      </c>
      <c r="B10" s="64">
        <v>3.6</v>
      </c>
    </row>
    <row r="11" spans="1:2">
      <c r="A11" s="3">
        <v>17746</v>
      </c>
      <c r="B11" s="64">
        <v>3.9</v>
      </c>
    </row>
    <row r="12" spans="1:2">
      <c r="A12" s="3">
        <v>17777</v>
      </c>
      <c r="B12" s="64">
        <v>3.8</v>
      </c>
    </row>
    <row r="13" spans="1:2">
      <c r="A13" s="3">
        <v>17807</v>
      </c>
      <c r="B13" s="64">
        <v>3.7</v>
      </c>
    </row>
    <row r="14" spans="1:2">
      <c r="A14" s="3">
        <v>17838</v>
      </c>
      <c r="B14" s="64">
        <v>3.8</v>
      </c>
    </row>
    <row r="15" spans="1:2">
      <c r="A15" s="3">
        <v>17868</v>
      </c>
      <c r="B15" s="64">
        <v>4</v>
      </c>
    </row>
    <row r="16" spans="1:2">
      <c r="A16" s="3">
        <v>17899</v>
      </c>
      <c r="B16" s="64">
        <v>4.3</v>
      </c>
    </row>
    <row r="17" spans="1:2">
      <c r="A17" s="3">
        <v>17930</v>
      </c>
      <c r="B17" s="64">
        <v>4.7</v>
      </c>
    </row>
    <row r="18" spans="1:2">
      <c r="A18" s="3">
        <v>17958</v>
      </c>
      <c r="B18" s="64">
        <v>5</v>
      </c>
    </row>
    <row r="19" spans="1:2">
      <c r="A19" s="3">
        <v>17989</v>
      </c>
      <c r="B19" s="64">
        <v>5.3</v>
      </c>
    </row>
    <row r="20" spans="1:2">
      <c r="A20" s="3">
        <v>18019</v>
      </c>
      <c r="B20" s="64">
        <v>6.1</v>
      </c>
    </row>
    <row r="21" spans="1:2">
      <c r="A21" s="3">
        <v>18050</v>
      </c>
      <c r="B21" s="64">
        <v>6.2</v>
      </c>
    </row>
    <row r="22" spans="1:2">
      <c r="A22" s="3">
        <v>18080</v>
      </c>
      <c r="B22" s="64">
        <v>6.7</v>
      </c>
    </row>
    <row r="23" spans="1:2">
      <c r="A23" s="3">
        <v>18111</v>
      </c>
      <c r="B23" s="64">
        <v>6.8</v>
      </c>
    </row>
    <row r="24" spans="1:2">
      <c r="A24" s="3">
        <v>18142</v>
      </c>
      <c r="B24" s="64">
        <v>6.6</v>
      </c>
    </row>
    <row r="25" spans="1:2">
      <c r="A25" s="3">
        <v>18172</v>
      </c>
      <c r="B25" s="64">
        <v>7.9</v>
      </c>
    </row>
    <row r="26" spans="1:2">
      <c r="A26" s="3">
        <v>18203</v>
      </c>
      <c r="B26" s="64">
        <v>6.4</v>
      </c>
    </row>
    <row r="27" spans="1:2">
      <c r="A27" s="3">
        <v>18233</v>
      </c>
      <c r="B27" s="64">
        <v>6.6</v>
      </c>
    </row>
    <row r="28" spans="1:2">
      <c r="A28" s="3">
        <v>18264</v>
      </c>
      <c r="B28" s="64">
        <v>6.5</v>
      </c>
    </row>
    <row r="29" spans="1:2">
      <c r="A29" s="3">
        <v>18295</v>
      </c>
      <c r="B29" s="64">
        <v>6.4</v>
      </c>
    </row>
    <row r="30" spans="1:2">
      <c r="A30" s="3">
        <v>18323</v>
      </c>
      <c r="B30" s="64">
        <v>6.3</v>
      </c>
    </row>
    <row r="31" spans="1:2">
      <c r="A31" s="3">
        <v>18354</v>
      </c>
      <c r="B31" s="64">
        <v>5.8</v>
      </c>
    </row>
    <row r="32" spans="1:2">
      <c r="A32" s="3">
        <v>18384</v>
      </c>
      <c r="B32" s="64">
        <v>5.5</v>
      </c>
    </row>
    <row r="33" spans="1:2">
      <c r="A33" s="3">
        <v>18415</v>
      </c>
      <c r="B33" s="64">
        <v>5.4</v>
      </c>
    </row>
    <row r="34" spans="1:2">
      <c r="A34" s="3">
        <v>18445</v>
      </c>
      <c r="B34" s="64">
        <v>5</v>
      </c>
    </row>
    <row r="35" spans="1:2">
      <c r="A35" s="3">
        <v>18476</v>
      </c>
      <c r="B35" s="64">
        <v>4.5</v>
      </c>
    </row>
    <row r="36" spans="1:2">
      <c r="A36" s="3">
        <v>18507</v>
      </c>
      <c r="B36" s="64">
        <v>4.4000000000000004</v>
      </c>
    </row>
    <row r="37" spans="1:2">
      <c r="A37" s="3">
        <v>18537</v>
      </c>
      <c r="B37" s="64">
        <v>4.2</v>
      </c>
    </row>
    <row r="38" spans="1:2">
      <c r="A38" s="3">
        <v>18568</v>
      </c>
      <c r="B38" s="64">
        <v>4.2</v>
      </c>
    </row>
    <row r="39" spans="1:2">
      <c r="A39" s="3">
        <v>18598</v>
      </c>
      <c r="B39" s="64">
        <v>4.3</v>
      </c>
    </row>
    <row r="40" spans="1:2">
      <c r="A40" s="3">
        <v>18629</v>
      </c>
      <c r="B40" s="64">
        <v>3.7</v>
      </c>
    </row>
    <row r="41" spans="1:2">
      <c r="A41" s="3">
        <v>18660</v>
      </c>
      <c r="B41" s="64">
        <v>3.4</v>
      </c>
    </row>
    <row r="42" spans="1:2">
      <c r="A42" s="3">
        <v>18688</v>
      </c>
      <c r="B42" s="64">
        <v>3.4</v>
      </c>
    </row>
    <row r="43" spans="1:2">
      <c r="A43" s="3">
        <v>18719</v>
      </c>
      <c r="B43" s="64">
        <v>3.1</v>
      </c>
    </row>
    <row r="44" spans="1:2">
      <c r="A44" s="3">
        <v>18749</v>
      </c>
      <c r="B44" s="64">
        <v>3</v>
      </c>
    </row>
    <row r="45" spans="1:2">
      <c r="A45" s="3">
        <v>18780</v>
      </c>
      <c r="B45" s="64">
        <v>3.2</v>
      </c>
    </row>
    <row r="46" spans="1:2">
      <c r="A46" s="3">
        <v>18810</v>
      </c>
      <c r="B46" s="64">
        <v>3.1</v>
      </c>
    </row>
    <row r="47" spans="1:2">
      <c r="A47" s="3">
        <v>18841</v>
      </c>
      <c r="B47" s="64">
        <v>3.1</v>
      </c>
    </row>
    <row r="48" spans="1:2">
      <c r="A48" s="3">
        <v>18872</v>
      </c>
      <c r="B48" s="64">
        <v>3.3</v>
      </c>
    </row>
    <row r="49" spans="1:2">
      <c r="A49" s="3">
        <v>18902</v>
      </c>
      <c r="B49" s="64">
        <v>3.5</v>
      </c>
    </row>
    <row r="50" spans="1:2">
      <c r="A50" s="3">
        <v>18933</v>
      </c>
      <c r="B50" s="64">
        <v>3.5</v>
      </c>
    </row>
    <row r="51" spans="1:2">
      <c r="A51" s="3">
        <v>18963</v>
      </c>
      <c r="B51" s="64">
        <v>3.1</v>
      </c>
    </row>
    <row r="52" spans="1:2">
      <c r="A52" s="3">
        <v>18994</v>
      </c>
      <c r="B52" s="64">
        <v>3.2</v>
      </c>
    </row>
    <row r="53" spans="1:2">
      <c r="A53" s="3">
        <v>19025</v>
      </c>
      <c r="B53" s="64">
        <v>3.1</v>
      </c>
    </row>
    <row r="54" spans="1:2">
      <c r="A54" s="3">
        <v>19054</v>
      </c>
      <c r="B54" s="64">
        <v>2.9</v>
      </c>
    </row>
    <row r="55" spans="1:2">
      <c r="A55" s="3">
        <v>19085</v>
      </c>
      <c r="B55" s="64">
        <v>2.9</v>
      </c>
    </row>
    <row r="56" spans="1:2">
      <c r="A56" s="3">
        <v>19115</v>
      </c>
      <c r="B56" s="64">
        <v>3</v>
      </c>
    </row>
    <row r="57" spans="1:2">
      <c r="A57" s="3">
        <v>19146</v>
      </c>
      <c r="B57" s="64">
        <v>3</v>
      </c>
    </row>
    <row r="58" spans="1:2">
      <c r="A58" s="3">
        <v>19176</v>
      </c>
      <c r="B58" s="64">
        <v>3.2</v>
      </c>
    </row>
    <row r="59" spans="1:2">
      <c r="A59" s="3">
        <v>19207</v>
      </c>
      <c r="B59" s="64">
        <v>3.4</v>
      </c>
    </row>
    <row r="60" spans="1:2">
      <c r="A60" s="3">
        <v>19238</v>
      </c>
      <c r="B60" s="64">
        <v>3.1</v>
      </c>
    </row>
    <row r="61" spans="1:2">
      <c r="A61" s="3">
        <v>19268</v>
      </c>
      <c r="B61" s="64">
        <v>3</v>
      </c>
    </row>
    <row r="62" spans="1:2">
      <c r="A62" s="3">
        <v>19299</v>
      </c>
      <c r="B62" s="64">
        <v>2.8</v>
      </c>
    </row>
    <row r="63" spans="1:2">
      <c r="A63" s="3">
        <v>19329</v>
      </c>
      <c r="B63" s="64">
        <v>2.7</v>
      </c>
    </row>
    <row r="64" spans="1:2">
      <c r="A64" s="3">
        <v>19360</v>
      </c>
      <c r="B64" s="64">
        <v>2.9</v>
      </c>
    </row>
    <row r="65" spans="1:2">
      <c r="A65" s="3">
        <v>19391</v>
      </c>
      <c r="B65" s="64">
        <v>2.6</v>
      </c>
    </row>
    <row r="66" spans="1:2">
      <c r="A66" s="3">
        <v>19419</v>
      </c>
      <c r="B66" s="64">
        <v>2.6</v>
      </c>
    </row>
    <row r="67" spans="1:2">
      <c r="A67" s="3">
        <v>19450</v>
      </c>
      <c r="B67" s="64">
        <v>2.7</v>
      </c>
    </row>
    <row r="68" spans="1:2">
      <c r="A68" s="3">
        <v>19480</v>
      </c>
      <c r="B68" s="64">
        <v>2.5</v>
      </c>
    </row>
    <row r="69" spans="1:2">
      <c r="A69" s="3">
        <v>19511</v>
      </c>
      <c r="B69" s="64">
        <v>2.5</v>
      </c>
    </row>
    <row r="70" spans="1:2">
      <c r="A70" s="3">
        <v>19541</v>
      </c>
      <c r="B70" s="64">
        <v>2.6</v>
      </c>
    </row>
    <row r="71" spans="1:2">
      <c r="A71" s="3">
        <v>19572</v>
      </c>
      <c r="B71" s="64">
        <v>2.7</v>
      </c>
    </row>
    <row r="72" spans="1:2">
      <c r="A72" s="3">
        <v>19603</v>
      </c>
      <c r="B72" s="64">
        <v>2.9</v>
      </c>
    </row>
    <row r="73" spans="1:2">
      <c r="A73" s="3">
        <v>19633</v>
      </c>
      <c r="B73" s="64">
        <v>3.1</v>
      </c>
    </row>
    <row r="74" spans="1:2">
      <c r="A74" s="3">
        <v>19664</v>
      </c>
      <c r="B74" s="64">
        <v>3.5</v>
      </c>
    </row>
    <row r="75" spans="1:2">
      <c r="A75" s="3">
        <v>19694</v>
      </c>
      <c r="B75" s="64">
        <v>4.5</v>
      </c>
    </row>
    <row r="76" spans="1:2">
      <c r="A76" s="3">
        <v>19725</v>
      </c>
      <c r="B76" s="64">
        <v>4.9000000000000004</v>
      </c>
    </row>
    <row r="77" spans="1:2">
      <c r="A77" s="3">
        <v>19756</v>
      </c>
      <c r="B77" s="64">
        <v>5.2</v>
      </c>
    </row>
    <row r="78" spans="1:2">
      <c r="A78" s="3">
        <v>19784</v>
      </c>
      <c r="B78" s="64">
        <v>5.7</v>
      </c>
    </row>
    <row r="79" spans="1:2">
      <c r="A79" s="3">
        <v>19815</v>
      </c>
      <c r="B79" s="64">
        <v>5.9</v>
      </c>
    </row>
    <row r="80" spans="1:2">
      <c r="A80" s="3">
        <v>19845</v>
      </c>
      <c r="B80" s="64">
        <v>5.9</v>
      </c>
    </row>
    <row r="81" spans="1:2">
      <c r="A81" s="3">
        <v>19876</v>
      </c>
      <c r="B81" s="64">
        <v>5.6</v>
      </c>
    </row>
    <row r="82" spans="1:2">
      <c r="A82" s="3">
        <v>19906</v>
      </c>
      <c r="B82" s="64">
        <v>5.8</v>
      </c>
    </row>
    <row r="83" spans="1:2">
      <c r="A83" s="3">
        <v>19937</v>
      </c>
      <c r="B83" s="64">
        <v>6</v>
      </c>
    </row>
    <row r="84" spans="1:2">
      <c r="A84" s="3">
        <v>19968</v>
      </c>
      <c r="B84" s="64">
        <v>6.1</v>
      </c>
    </row>
    <row r="85" spans="1:2">
      <c r="A85" s="3">
        <v>19998</v>
      </c>
      <c r="B85" s="64">
        <v>5.7</v>
      </c>
    </row>
    <row r="86" spans="1:2">
      <c r="A86" s="3">
        <v>20029</v>
      </c>
      <c r="B86" s="64">
        <v>5.3</v>
      </c>
    </row>
    <row r="87" spans="1:2">
      <c r="A87" s="3">
        <v>20059</v>
      </c>
      <c r="B87" s="64">
        <v>5</v>
      </c>
    </row>
    <row r="88" spans="1:2">
      <c r="A88" s="3">
        <v>20090</v>
      </c>
      <c r="B88" s="64">
        <v>4.9000000000000004</v>
      </c>
    </row>
    <row r="89" spans="1:2">
      <c r="A89" s="3">
        <v>20121</v>
      </c>
      <c r="B89" s="64">
        <v>4.7</v>
      </c>
    </row>
    <row r="90" spans="1:2">
      <c r="A90" s="3">
        <v>20149</v>
      </c>
      <c r="B90" s="64">
        <v>4.5999999999999996</v>
      </c>
    </row>
    <row r="91" spans="1:2">
      <c r="A91" s="3">
        <v>20180</v>
      </c>
      <c r="B91" s="64">
        <v>4.7</v>
      </c>
    </row>
    <row r="92" spans="1:2">
      <c r="A92" s="3">
        <v>20210</v>
      </c>
      <c r="B92" s="64">
        <v>4.3</v>
      </c>
    </row>
    <row r="93" spans="1:2">
      <c r="A93" s="3">
        <v>20241</v>
      </c>
      <c r="B93" s="64">
        <v>4.2</v>
      </c>
    </row>
    <row r="94" spans="1:2">
      <c r="A94" s="3">
        <v>20271</v>
      </c>
      <c r="B94" s="64">
        <v>4</v>
      </c>
    </row>
    <row r="95" spans="1:2">
      <c r="A95" s="3">
        <v>20302</v>
      </c>
      <c r="B95" s="64">
        <v>4.2</v>
      </c>
    </row>
    <row r="96" spans="1:2">
      <c r="A96" s="3">
        <v>20333</v>
      </c>
      <c r="B96" s="64">
        <v>4.0999999999999996</v>
      </c>
    </row>
    <row r="97" spans="1:2">
      <c r="A97" s="3">
        <v>20363</v>
      </c>
      <c r="B97" s="64">
        <v>4.3</v>
      </c>
    </row>
    <row r="98" spans="1:2">
      <c r="A98" s="3">
        <v>20394</v>
      </c>
      <c r="B98" s="64">
        <v>4.2</v>
      </c>
    </row>
    <row r="99" spans="1:2">
      <c r="A99" s="3">
        <v>20424</v>
      </c>
      <c r="B99" s="64">
        <v>4.2</v>
      </c>
    </row>
    <row r="100" spans="1:2">
      <c r="A100" s="3">
        <v>20455</v>
      </c>
      <c r="B100" s="64">
        <v>4</v>
      </c>
    </row>
    <row r="101" spans="1:2">
      <c r="A101" s="3">
        <v>20486</v>
      </c>
      <c r="B101" s="64">
        <v>3.9</v>
      </c>
    </row>
    <row r="102" spans="1:2">
      <c r="A102" s="3">
        <v>20515</v>
      </c>
      <c r="B102" s="64">
        <v>4.2</v>
      </c>
    </row>
    <row r="103" spans="1:2">
      <c r="A103" s="3">
        <v>20546</v>
      </c>
      <c r="B103" s="64">
        <v>4</v>
      </c>
    </row>
    <row r="104" spans="1:2">
      <c r="A104" s="3">
        <v>20576</v>
      </c>
      <c r="B104" s="64">
        <v>4.3</v>
      </c>
    </row>
    <row r="105" spans="1:2">
      <c r="A105" s="3">
        <v>20607</v>
      </c>
      <c r="B105" s="64">
        <v>4.3</v>
      </c>
    </row>
    <row r="106" spans="1:2">
      <c r="A106" s="3">
        <v>20637</v>
      </c>
      <c r="B106" s="64">
        <v>4.4000000000000004</v>
      </c>
    </row>
    <row r="107" spans="1:2">
      <c r="A107" s="3">
        <v>20668</v>
      </c>
      <c r="B107" s="64">
        <v>4.0999999999999996</v>
      </c>
    </row>
    <row r="108" spans="1:2">
      <c r="A108" s="3">
        <v>20699</v>
      </c>
      <c r="B108" s="64">
        <v>3.9</v>
      </c>
    </row>
    <row r="109" spans="1:2">
      <c r="A109" s="3">
        <v>20729</v>
      </c>
      <c r="B109" s="64">
        <v>3.9</v>
      </c>
    </row>
    <row r="110" spans="1:2">
      <c r="A110" s="3">
        <v>20760</v>
      </c>
      <c r="B110" s="64">
        <v>4.3</v>
      </c>
    </row>
    <row r="111" spans="1:2">
      <c r="A111" s="3">
        <v>20790</v>
      </c>
      <c r="B111" s="64">
        <v>4.2</v>
      </c>
    </row>
    <row r="112" spans="1:2">
      <c r="A112" s="3">
        <v>20821</v>
      </c>
      <c r="B112" s="64">
        <v>4.2</v>
      </c>
    </row>
    <row r="113" spans="1:2">
      <c r="A113" s="3">
        <v>20852</v>
      </c>
      <c r="B113" s="64">
        <v>3.9</v>
      </c>
    </row>
    <row r="114" spans="1:2">
      <c r="A114" s="3">
        <v>20880</v>
      </c>
      <c r="B114" s="64">
        <v>3.7</v>
      </c>
    </row>
    <row r="115" spans="1:2">
      <c r="A115" s="3">
        <v>20911</v>
      </c>
      <c r="B115" s="64">
        <v>3.9</v>
      </c>
    </row>
    <row r="116" spans="1:2">
      <c r="A116" s="3">
        <v>20941</v>
      </c>
      <c r="B116" s="64">
        <v>4.0999999999999996</v>
      </c>
    </row>
    <row r="117" spans="1:2">
      <c r="A117" s="3">
        <v>20972</v>
      </c>
      <c r="B117" s="64">
        <v>4.3</v>
      </c>
    </row>
    <row r="118" spans="1:2">
      <c r="A118" s="3">
        <v>21002</v>
      </c>
      <c r="B118" s="64">
        <v>4.2</v>
      </c>
    </row>
    <row r="119" spans="1:2">
      <c r="A119" s="3">
        <v>21033</v>
      </c>
      <c r="B119" s="64">
        <v>4.0999999999999996</v>
      </c>
    </row>
    <row r="120" spans="1:2">
      <c r="A120" s="3">
        <v>21064</v>
      </c>
      <c r="B120" s="64">
        <v>4.4000000000000004</v>
      </c>
    </row>
    <row r="121" spans="1:2">
      <c r="A121" s="3">
        <v>21094</v>
      </c>
      <c r="B121" s="64">
        <v>4.5</v>
      </c>
    </row>
    <row r="122" spans="1:2">
      <c r="A122" s="3">
        <v>21125</v>
      </c>
      <c r="B122" s="64">
        <v>5.0999999999999996</v>
      </c>
    </row>
    <row r="123" spans="1:2">
      <c r="A123" s="3">
        <v>21155</v>
      </c>
      <c r="B123" s="64">
        <v>5.2</v>
      </c>
    </row>
    <row r="124" spans="1:2">
      <c r="A124" s="3">
        <v>21186</v>
      </c>
      <c r="B124" s="64">
        <v>5.8</v>
      </c>
    </row>
    <row r="125" spans="1:2">
      <c r="A125" s="3">
        <v>21217</v>
      </c>
      <c r="B125" s="64">
        <v>6.4</v>
      </c>
    </row>
    <row r="126" spans="1:2">
      <c r="A126" s="3">
        <v>21245</v>
      </c>
      <c r="B126" s="64">
        <v>6.7</v>
      </c>
    </row>
    <row r="127" spans="1:2">
      <c r="A127" s="3">
        <v>21276</v>
      </c>
      <c r="B127" s="64">
        <v>7.4</v>
      </c>
    </row>
    <row r="128" spans="1:2">
      <c r="A128" s="3">
        <v>21306</v>
      </c>
      <c r="B128" s="64">
        <v>7.4</v>
      </c>
    </row>
    <row r="129" spans="1:2">
      <c r="A129" s="3">
        <v>21337</v>
      </c>
      <c r="B129" s="64">
        <v>7.3</v>
      </c>
    </row>
    <row r="130" spans="1:2">
      <c r="A130" s="3">
        <v>21367</v>
      </c>
      <c r="B130" s="64">
        <v>7.5</v>
      </c>
    </row>
    <row r="131" spans="1:2">
      <c r="A131" s="3">
        <v>21398</v>
      </c>
      <c r="B131" s="64">
        <v>7.4</v>
      </c>
    </row>
    <row r="132" spans="1:2">
      <c r="A132" s="3">
        <v>21429</v>
      </c>
      <c r="B132" s="64">
        <v>7.1</v>
      </c>
    </row>
    <row r="133" spans="1:2">
      <c r="A133" s="3">
        <v>21459</v>
      </c>
      <c r="B133" s="64">
        <v>6.7</v>
      </c>
    </row>
    <row r="134" spans="1:2">
      <c r="A134" s="3">
        <v>21490</v>
      </c>
      <c r="B134" s="64">
        <v>6.2</v>
      </c>
    </row>
    <row r="135" spans="1:2">
      <c r="A135" s="3">
        <v>21520</v>
      </c>
      <c r="B135" s="64">
        <v>6.2</v>
      </c>
    </row>
    <row r="136" spans="1:2">
      <c r="A136" s="3">
        <v>21551</v>
      </c>
      <c r="B136" s="64">
        <v>6</v>
      </c>
    </row>
    <row r="137" spans="1:2">
      <c r="A137" s="3">
        <v>21582</v>
      </c>
      <c r="B137" s="64">
        <v>5.9</v>
      </c>
    </row>
    <row r="138" spans="1:2">
      <c r="A138" s="3">
        <v>21610</v>
      </c>
      <c r="B138" s="64">
        <v>5.6</v>
      </c>
    </row>
    <row r="139" spans="1:2">
      <c r="A139" s="3">
        <v>21641</v>
      </c>
      <c r="B139" s="64">
        <v>5.2</v>
      </c>
    </row>
    <row r="140" spans="1:2">
      <c r="A140" s="3">
        <v>21671</v>
      </c>
      <c r="B140" s="64">
        <v>5.0999999999999996</v>
      </c>
    </row>
    <row r="141" spans="1:2">
      <c r="A141" s="3">
        <v>21702</v>
      </c>
      <c r="B141" s="64">
        <v>5</v>
      </c>
    </row>
    <row r="142" spans="1:2">
      <c r="A142" s="3">
        <v>21732</v>
      </c>
      <c r="B142" s="64">
        <v>5.0999999999999996</v>
      </c>
    </row>
    <row r="143" spans="1:2">
      <c r="A143" s="3">
        <v>21763</v>
      </c>
      <c r="B143" s="64">
        <v>5.2</v>
      </c>
    </row>
    <row r="144" spans="1:2">
      <c r="A144" s="3">
        <v>21794</v>
      </c>
      <c r="B144" s="64">
        <v>5.5</v>
      </c>
    </row>
    <row r="145" spans="1:2">
      <c r="A145" s="3">
        <v>21824</v>
      </c>
      <c r="B145" s="64">
        <v>5.7</v>
      </c>
    </row>
    <row r="146" spans="1:2">
      <c r="A146" s="3">
        <v>21855</v>
      </c>
      <c r="B146" s="64">
        <v>5.8</v>
      </c>
    </row>
    <row r="147" spans="1:2">
      <c r="A147" s="3">
        <v>21885</v>
      </c>
      <c r="B147" s="64">
        <v>5.3</v>
      </c>
    </row>
    <row r="148" spans="1:2">
      <c r="A148" s="3">
        <v>21916</v>
      </c>
      <c r="B148" s="64">
        <v>5.2</v>
      </c>
    </row>
    <row r="149" spans="1:2">
      <c r="A149" s="3">
        <v>21947</v>
      </c>
      <c r="B149" s="64">
        <v>4.8</v>
      </c>
    </row>
    <row r="150" spans="1:2">
      <c r="A150" s="3">
        <v>21976</v>
      </c>
      <c r="B150" s="64">
        <v>5.4</v>
      </c>
    </row>
    <row r="151" spans="1:2">
      <c r="A151" s="3">
        <v>22007</v>
      </c>
      <c r="B151" s="64">
        <v>5.2</v>
      </c>
    </row>
    <row r="152" spans="1:2">
      <c r="A152" s="3">
        <v>22037</v>
      </c>
      <c r="B152" s="64">
        <v>5.0999999999999996</v>
      </c>
    </row>
    <row r="153" spans="1:2">
      <c r="A153" s="3">
        <v>22068</v>
      </c>
      <c r="B153" s="64">
        <v>5.4</v>
      </c>
    </row>
    <row r="154" spans="1:2">
      <c r="A154" s="3">
        <v>22098</v>
      </c>
      <c r="B154" s="64">
        <v>5.5</v>
      </c>
    </row>
    <row r="155" spans="1:2">
      <c r="A155" s="3">
        <v>22129</v>
      </c>
      <c r="B155" s="64">
        <v>5.6</v>
      </c>
    </row>
    <row r="156" spans="1:2">
      <c r="A156" s="3">
        <v>22160</v>
      </c>
      <c r="B156" s="64">
        <v>5.5</v>
      </c>
    </row>
    <row r="157" spans="1:2">
      <c r="A157" s="3">
        <v>22190</v>
      </c>
      <c r="B157" s="64">
        <v>6.1</v>
      </c>
    </row>
    <row r="158" spans="1:2">
      <c r="A158" s="3">
        <v>22221</v>
      </c>
      <c r="B158" s="64">
        <v>6.1</v>
      </c>
    </row>
    <row r="159" spans="1:2">
      <c r="A159" s="3">
        <v>22251</v>
      </c>
      <c r="B159" s="64">
        <v>6.6</v>
      </c>
    </row>
    <row r="160" spans="1:2">
      <c r="A160" s="3">
        <v>22282</v>
      </c>
      <c r="B160" s="64">
        <v>6.6</v>
      </c>
    </row>
    <row r="161" spans="1:2">
      <c r="A161" s="3">
        <v>22313</v>
      </c>
      <c r="B161" s="64">
        <v>6.9</v>
      </c>
    </row>
    <row r="162" spans="1:2">
      <c r="A162" s="3">
        <v>22341</v>
      </c>
      <c r="B162" s="64">
        <v>6.9</v>
      </c>
    </row>
    <row r="163" spans="1:2">
      <c r="A163" s="3">
        <v>22372</v>
      </c>
      <c r="B163" s="64">
        <v>7</v>
      </c>
    </row>
    <row r="164" spans="1:2">
      <c r="A164" s="3">
        <v>22402</v>
      </c>
      <c r="B164" s="64">
        <v>7.1</v>
      </c>
    </row>
    <row r="165" spans="1:2">
      <c r="A165" s="3">
        <v>22433</v>
      </c>
      <c r="B165" s="64">
        <v>6.9</v>
      </c>
    </row>
    <row r="166" spans="1:2">
      <c r="A166" s="3">
        <v>22463</v>
      </c>
      <c r="B166" s="64">
        <v>7</v>
      </c>
    </row>
    <row r="167" spans="1:2">
      <c r="A167" s="3">
        <v>22494</v>
      </c>
      <c r="B167" s="64">
        <v>6.6</v>
      </c>
    </row>
    <row r="168" spans="1:2">
      <c r="A168" s="3">
        <v>22525</v>
      </c>
      <c r="B168" s="64">
        <v>6.7</v>
      </c>
    </row>
    <row r="169" spans="1:2">
      <c r="A169" s="3">
        <v>22555</v>
      </c>
      <c r="B169" s="64">
        <v>6.5</v>
      </c>
    </row>
    <row r="170" spans="1:2">
      <c r="A170" s="3">
        <v>22586</v>
      </c>
      <c r="B170" s="64">
        <v>6.1</v>
      </c>
    </row>
    <row r="171" spans="1:2">
      <c r="A171" s="3">
        <v>22616</v>
      </c>
      <c r="B171" s="64">
        <v>6</v>
      </c>
    </row>
    <row r="172" spans="1:2">
      <c r="A172" s="3">
        <v>22647</v>
      </c>
      <c r="B172" s="64">
        <v>5.8</v>
      </c>
    </row>
    <row r="173" spans="1:2">
      <c r="A173" s="3">
        <v>22678</v>
      </c>
      <c r="B173" s="64">
        <v>5.5</v>
      </c>
    </row>
    <row r="174" spans="1:2">
      <c r="A174" s="3">
        <v>22706</v>
      </c>
      <c r="B174" s="64">
        <v>5.6</v>
      </c>
    </row>
    <row r="175" spans="1:2">
      <c r="A175" s="3">
        <v>22737</v>
      </c>
      <c r="B175" s="64">
        <v>5.6</v>
      </c>
    </row>
    <row r="176" spans="1:2">
      <c r="A176" s="3">
        <v>22767</v>
      </c>
      <c r="B176" s="64">
        <v>5.5</v>
      </c>
    </row>
    <row r="177" spans="1:2">
      <c r="A177" s="3">
        <v>22798</v>
      </c>
      <c r="B177" s="64">
        <v>5.5</v>
      </c>
    </row>
    <row r="178" spans="1:2">
      <c r="A178" s="3">
        <v>22828</v>
      </c>
      <c r="B178" s="64">
        <v>5.4</v>
      </c>
    </row>
    <row r="179" spans="1:2">
      <c r="A179" s="3">
        <v>22859</v>
      </c>
      <c r="B179" s="64">
        <v>5.7</v>
      </c>
    </row>
    <row r="180" spans="1:2">
      <c r="A180" s="3">
        <v>22890</v>
      </c>
      <c r="B180" s="64">
        <v>5.6</v>
      </c>
    </row>
    <row r="181" spans="1:2">
      <c r="A181" s="3">
        <v>22920</v>
      </c>
      <c r="B181" s="64">
        <v>5.4</v>
      </c>
    </row>
    <row r="182" spans="1:2">
      <c r="A182" s="3">
        <v>22951</v>
      </c>
      <c r="B182" s="64">
        <v>5.7</v>
      </c>
    </row>
    <row r="183" spans="1:2">
      <c r="A183" s="3">
        <v>22981</v>
      </c>
      <c r="B183" s="64">
        <v>5.5</v>
      </c>
    </row>
    <row r="184" spans="1:2">
      <c r="A184" s="3">
        <v>23012</v>
      </c>
      <c r="B184" s="64">
        <v>5.7</v>
      </c>
    </row>
    <row r="185" spans="1:2">
      <c r="A185" s="3">
        <v>23043</v>
      </c>
      <c r="B185" s="64">
        <v>5.9</v>
      </c>
    </row>
    <row r="186" spans="1:2">
      <c r="A186" s="3">
        <v>23071</v>
      </c>
      <c r="B186" s="64">
        <v>5.7</v>
      </c>
    </row>
    <row r="187" spans="1:2">
      <c r="A187" s="3">
        <v>23102</v>
      </c>
      <c r="B187" s="64">
        <v>5.7</v>
      </c>
    </row>
    <row r="188" spans="1:2">
      <c r="A188" s="3">
        <v>23132</v>
      </c>
      <c r="B188" s="64">
        <v>5.9</v>
      </c>
    </row>
    <row r="189" spans="1:2">
      <c r="A189" s="3">
        <v>23163</v>
      </c>
      <c r="B189" s="64">
        <v>5.6</v>
      </c>
    </row>
    <row r="190" spans="1:2">
      <c r="A190" s="3">
        <v>23193</v>
      </c>
      <c r="B190" s="64">
        <v>5.6</v>
      </c>
    </row>
    <row r="191" spans="1:2">
      <c r="A191" s="3">
        <v>23224</v>
      </c>
      <c r="B191" s="64">
        <v>5.4</v>
      </c>
    </row>
    <row r="192" spans="1:2">
      <c r="A192" s="3">
        <v>23255</v>
      </c>
      <c r="B192" s="64">
        <v>5.5</v>
      </c>
    </row>
    <row r="193" spans="1:2">
      <c r="A193" s="3">
        <v>23285</v>
      </c>
      <c r="B193" s="64">
        <v>5.5</v>
      </c>
    </row>
    <row r="194" spans="1:2">
      <c r="A194" s="3">
        <v>23316</v>
      </c>
      <c r="B194" s="64">
        <v>5.7</v>
      </c>
    </row>
    <row r="195" spans="1:2">
      <c r="A195" s="3">
        <v>23346</v>
      </c>
      <c r="B195" s="64">
        <v>5.5</v>
      </c>
    </row>
    <row r="196" spans="1:2">
      <c r="A196" s="3">
        <v>23377</v>
      </c>
      <c r="B196" s="64">
        <v>5.6</v>
      </c>
    </row>
    <row r="197" spans="1:2">
      <c r="A197" s="3">
        <v>23408</v>
      </c>
      <c r="B197" s="64">
        <v>5.4</v>
      </c>
    </row>
    <row r="198" spans="1:2">
      <c r="A198" s="3">
        <v>23437</v>
      </c>
      <c r="B198" s="64">
        <v>5.4</v>
      </c>
    </row>
    <row r="199" spans="1:2">
      <c r="A199" s="3">
        <v>23468</v>
      </c>
      <c r="B199" s="64">
        <v>5.3</v>
      </c>
    </row>
    <row r="200" spans="1:2">
      <c r="A200" s="3">
        <v>23498</v>
      </c>
      <c r="B200" s="64">
        <v>5.0999999999999996</v>
      </c>
    </row>
    <row r="201" spans="1:2">
      <c r="A201" s="3">
        <v>23529</v>
      </c>
      <c r="B201" s="64">
        <v>5.2</v>
      </c>
    </row>
    <row r="202" spans="1:2">
      <c r="A202" s="3">
        <v>23559</v>
      </c>
      <c r="B202" s="64">
        <v>4.9000000000000004</v>
      </c>
    </row>
    <row r="203" spans="1:2">
      <c r="A203" s="3">
        <v>23590</v>
      </c>
      <c r="B203" s="64">
        <v>5</v>
      </c>
    </row>
    <row r="204" spans="1:2">
      <c r="A204" s="3">
        <v>23621</v>
      </c>
      <c r="B204" s="64">
        <v>5.0999999999999996</v>
      </c>
    </row>
    <row r="205" spans="1:2">
      <c r="A205" s="3">
        <v>23651</v>
      </c>
      <c r="B205" s="64">
        <v>5.0999999999999996</v>
      </c>
    </row>
    <row r="206" spans="1:2">
      <c r="A206" s="3">
        <v>23682</v>
      </c>
      <c r="B206" s="64">
        <v>4.8</v>
      </c>
    </row>
    <row r="207" spans="1:2">
      <c r="A207" s="3">
        <v>23712</v>
      </c>
      <c r="B207" s="64">
        <v>5</v>
      </c>
    </row>
    <row r="208" spans="1:2">
      <c r="A208" s="3">
        <v>23743</v>
      </c>
      <c r="B208" s="64">
        <v>4.9000000000000004</v>
      </c>
    </row>
    <row r="209" spans="1:2">
      <c r="A209" s="3">
        <v>23774</v>
      </c>
      <c r="B209" s="64">
        <v>5.0999999999999996</v>
      </c>
    </row>
    <row r="210" spans="1:2">
      <c r="A210" s="3">
        <v>23802</v>
      </c>
      <c r="B210" s="64">
        <v>4.7</v>
      </c>
    </row>
    <row r="211" spans="1:2">
      <c r="A211" s="3">
        <v>23833</v>
      </c>
      <c r="B211" s="64">
        <v>4.8</v>
      </c>
    </row>
    <row r="212" spans="1:2">
      <c r="A212" s="3">
        <v>23863</v>
      </c>
      <c r="B212" s="64">
        <v>4.5999999999999996</v>
      </c>
    </row>
    <row r="213" spans="1:2">
      <c r="A213" s="3">
        <v>23894</v>
      </c>
      <c r="B213" s="64">
        <v>4.5999999999999996</v>
      </c>
    </row>
    <row r="214" spans="1:2">
      <c r="A214" s="3">
        <v>23924</v>
      </c>
      <c r="B214" s="64">
        <v>4.4000000000000004</v>
      </c>
    </row>
    <row r="215" spans="1:2">
      <c r="A215" s="3">
        <v>23955</v>
      </c>
      <c r="B215" s="64">
        <v>4.4000000000000004</v>
      </c>
    </row>
    <row r="216" spans="1:2">
      <c r="A216" s="3">
        <v>23986</v>
      </c>
      <c r="B216" s="64">
        <v>4.3</v>
      </c>
    </row>
    <row r="217" spans="1:2">
      <c r="A217" s="3">
        <v>24016</v>
      </c>
      <c r="B217" s="64">
        <v>4.2</v>
      </c>
    </row>
    <row r="218" spans="1:2">
      <c r="A218" s="3">
        <v>24047</v>
      </c>
      <c r="B218" s="64">
        <v>4.0999999999999996</v>
      </c>
    </row>
    <row r="219" spans="1:2">
      <c r="A219" s="3">
        <v>24077</v>
      </c>
      <c r="B219" s="64">
        <v>4</v>
      </c>
    </row>
    <row r="220" spans="1:2">
      <c r="A220" s="3">
        <v>24108</v>
      </c>
      <c r="B220" s="64">
        <v>4</v>
      </c>
    </row>
    <row r="221" spans="1:2">
      <c r="A221" s="3">
        <v>24139</v>
      </c>
      <c r="B221" s="64">
        <v>3.8</v>
      </c>
    </row>
    <row r="222" spans="1:2">
      <c r="A222" s="3">
        <v>24167</v>
      </c>
      <c r="B222" s="64">
        <v>3.8</v>
      </c>
    </row>
    <row r="223" spans="1:2">
      <c r="A223" s="3">
        <v>24198</v>
      </c>
      <c r="B223" s="64">
        <v>3.8</v>
      </c>
    </row>
    <row r="224" spans="1:2">
      <c r="A224" s="3">
        <v>24228</v>
      </c>
      <c r="B224" s="64">
        <v>3.9</v>
      </c>
    </row>
    <row r="225" spans="1:2">
      <c r="A225" s="3">
        <v>24259</v>
      </c>
      <c r="B225" s="64">
        <v>3.8</v>
      </c>
    </row>
    <row r="226" spans="1:2">
      <c r="A226" s="3">
        <v>24289</v>
      </c>
      <c r="B226" s="64">
        <v>3.8</v>
      </c>
    </row>
    <row r="227" spans="1:2">
      <c r="A227" s="3">
        <v>24320</v>
      </c>
      <c r="B227" s="64">
        <v>3.8</v>
      </c>
    </row>
    <row r="228" spans="1:2">
      <c r="A228" s="3">
        <v>24351</v>
      </c>
      <c r="B228" s="64">
        <v>3.7</v>
      </c>
    </row>
    <row r="229" spans="1:2">
      <c r="A229" s="3">
        <v>24381</v>
      </c>
      <c r="B229" s="64">
        <v>3.7</v>
      </c>
    </row>
    <row r="230" spans="1:2">
      <c r="A230" s="3">
        <v>24412</v>
      </c>
      <c r="B230" s="64">
        <v>3.6</v>
      </c>
    </row>
    <row r="231" spans="1:2">
      <c r="A231" s="3">
        <v>24442</v>
      </c>
      <c r="B231" s="64">
        <v>3.8</v>
      </c>
    </row>
    <row r="232" spans="1:2">
      <c r="A232" s="3">
        <v>24473</v>
      </c>
      <c r="B232" s="64">
        <v>3.9</v>
      </c>
    </row>
    <row r="233" spans="1:2">
      <c r="A233" s="3">
        <v>24504</v>
      </c>
      <c r="B233" s="64">
        <v>3.8</v>
      </c>
    </row>
    <row r="234" spans="1:2">
      <c r="A234" s="3">
        <v>24532</v>
      </c>
      <c r="B234" s="64">
        <v>3.8</v>
      </c>
    </row>
    <row r="235" spans="1:2">
      <c r="A235" s="3">
        <v>24563</v>
      </c>
      <c r="B235" s="64">
        <v>3.8</v>
      </c>
    </row>
    <row r="236" spans="1:2">
      <c r="A236" s="3">
        <v>24593</v>
      </c>
      <c r="B236" s="64">
        <v>3.8</v>
      </c>
    </row>
    <row r="237" spans="1:2">
      <c r="A237" s="3">
        <v>24624</v>
      </c>
      <c r="B237" s="64">
        <v>3.9</v>
      </c>
    </row>
    <row r="238" spans="1:2">
      <c r="A238" s="3">
        <v>24654</v>
      </c>
      <c r="B238" s="64">
        <v>3.8</v>
      </c>
    </row>
    <row r="239" spans="1:2">
      <c r="A239" s="3">
        <v>24685</v>
      </c>
      <c r="B239" s="64">
        <v>3.8</v>
      </c>
    </row>
    <row r="240" spans="1:2">
      <c r="A240" s="3">
        <v>24716</v>
      </c>
      <c r="B240" s="64">
        <v>3.8</v>
      </c>
    </row>
    <row r="241" spans="1:2">
      <c r="A241" s="3">
        <v>24746</v>
      </c>
      <c r="B241" s="64">
        <v>4</v>
      </c>
    </row>
    <row r="242" spans="1:2">
      <c r="A242" s="3">
        <v>24777</v>
      </c>
      <c r="B242" s="64">
        <v>3.9</v>
      </c>
    </row>
    <row r="243" spans="1:2">
      <c r="A243" s="3">
        <v>24807</v>
      </c>
      <c r="B243" s="64">
        <v>3.8</v>
      </c>
    </row>
    <row r="244" spans="1:2">
      <c r="A244" s="3">
        <v>24838</v>
      </c>
      <c r="B244" s="64">
        <v>3.7</v>
      </c>
    </row>
    <row r="245" spans="1:2">
      <c r="A245" s="3">
        <v>24869</v>
      </c>
      <c r="B245" s="64">
        <v>3.8</v>
      </c>
    </row>
    <row r="246" spans="1:2">
      <c r="A246" s="3">
        <v>24898</v>
      </c>
      <c r="B246" s="64">
        <v>3.7</v>
      </c>
    </row>
    <row r="247" spans="1:2">
      <c r="A247" s="3">
        <v>24929</v>
      </c>
      <c r="B247" s="64">
        <v>3.5</v>
      </c>
    </row>
    <row r="248" spans="1:2">
      <c r="A248" s="3">
        <v>24959</v>
      </c>
      <c r="B248" s="64">
        <v>3.5</v>
      </c>
    </row>
    <row r="249" spans="1:2">
      <c r="A249" s="3">
        <v>24990</v>
      </c>
      <c r="B249" s="64">
        <v>3.7</v>
      </c>
    </row>
    <row r="250" spans="1:2">
      <c r="A250" s="3">
        <v>25020</v>
      </c>
      <c r="B250" s="64">
        <v>3.7</v>
      </c>
    </row>
    <row r="251" spans="1:2">
      <c r="A251" s="3">
        <v>25051</v>
      </c>
      <c r="B251" s="64">
        <v>3.5</v>
      </c>
    </row>
    <row r="252" spans="1:2">
      <c r="A252" s="3">
        <v>25082</v>
      </c>
      <c r="B252" s="64">
        <v>3.4</v>
      </c>
    </row>
    <row r="253" spans="1:2">
      <c r="A253" s="3">
        <v>25112</v>
      </c>
      <c r="B253" s="64">
        <v>3.4</v>
      </c>
    </row>
    <row r="254" spans="1:2">
      <c r="A254" s="3">
        <v>25143</v>
      </c>
      <c r="B254" s="64">
        <v>3.4</v>
      </c>
    </row>
    <row r="255" spans="1:2">
      <c r="A255" s="3">
        <v>25173</v>
      </c>
      <c r="B255" s="64">
        <v>3.4</v>
      </c>
    </row>
    <row r="256" spans="1:2">
      <c r="A256" s="3">
        <v>25204</v>
      </c>
      <c r="B256" s="64">
        <v>3.4</v>
      </c>
    </row>
    <row r="257" spans="1:2">
      <c r="A257" s="3">
        <v>25235</v>
      </c>
      <c r="B257" s="64">
        <v>3.4</v>
      </c>
    </row>
    <row r="258" spans="1:2">
      <c r="A258" s="3">
        <v>25263</v>
      </c>
      <c r="B258" s="64">
        <v>3.4</v>
      </c>
    </row>
    <row r="259" spans="1:2">
      <c r="A259" s="3">
        <v>25294</v>
      </c>
      <c r="B259" s="64">
        <v>3.4</v>
      </c>
    </row>
    <row r="260" spans="1:2">
      <c r="A260" s="3">
        <v>25324</v>
      </c>
      <c r="B260" s="64">
        <v>3.4</v>
      </c>
    </row>
    <row r="261" spans="1:2">
      <c r="A261" s="3">
        <v>25355</v>
      </c>
      <c r="B261" s="64">
        <v>3.5</v>
      </c>
    </row>
    <row r="262" spans="1:2">
      <c r="A262" s="3">
        <v>25385</v>
      </c>
      <c r="B262" s="64">
        <v>3.5</v>
      </c>
    </row>
    <row r="263" spans="1:2">
      <c r="A263" s="3">
        <v>25416</v>
      </c>
      <c r="B263" s="64">
        <v>3.5</v>
      </c>
    </row>
    <row r="264" spans="1:2">
      <c r="A264" s="3">
        <v>25447</v>
      </c>
      <c r="B264" s="64">
        <v>3.7</v>
      </c>
    </row>
    <row r="265" spans="1:2">
      <c r="A265" s="3">
        <v>25477</v>
      </c>
      <c r="B265" s="64">
        <v>3.7</v>
      </c>
    </row>
    <row r="266" spans="1:2">
      <c r="A266" s="3">
        <v>25508</v>
      </c>
      <c r="B266" s="64">
        <v>3.5</v>
      </c>
    </row>
    <row r="267" spans="1:2">
      <c r="A267" s="3">
        <v>25538</v>
      </c>
      <c r="B267" s="64">
        <v>3.5</v>
      </c>
    </row>
    <row r="268" spans="1:2">
      <c r="A268" s="3">
        <v>25569</v>
      </c>
      <c r="B268" s="64">
        <v>3.9</v>
      </c>
    </row>
    <row r="269" spans="1:2">
      <c r="A269" s="3">
        <v>25600</v>
      </c>
      <c r="B269" s="64">
        <v>4.2</v>
      </c>
    </row>
    <row r="270" spans="1:2">
      <c r="A270" s="3">
        <v>25628</v>
      </c>
      <c r="B270" s="64">
        <v>4.4000000000000004</v>
      </c>
    </row>
    <row r="271" spans="1:2">
      <c r="A271" s="3">
        <v>25659</v>
      </c>
      <c r="B271" s="64">
        <v>4.5999999999999996</v>
      </c>
    </row>
    <row r="272" spans="1:2">
      <c r="A272" s="3">
        <v>25689</v>
      </c>
      <c r="B272" s="64">
        <v>4.8</v>
      </c>
    </row>
    <row r="273" spans="1:2">
      <c r="A273" s="3">
        <v>25720</v>
      </c>
      <c r="B273" s="64">
        <v>4.9000000000000004</v>
      </c>
    </row>
    <row r="274" spans="1:2">
      <c r="A274" s="3">
        <v>25750</v>
      </c>
      <c r="B274" s="64">
        <v>5</v>
      </c>
    </row>
    <row r="275" spans="1:2">
      <c r="A275" s="3">
        <v>25781</v>
      </c>
      <c r="B275" s="64">
        <v>5.0999999999999996</v>
      </c>
    </row>
    <row r="276" spans="1:2">
      <c r="A276" s="3">
        <v>25812</v>
      </c>
      <c r="B276" s="64">
        <v>5.4</v>
      </c>
    </row>
    <row r="277" spans="1:2">
      <c r="A277" s="3">
        <v>25842</v>
      </c>
      <c r="B277" s="64">
        <v>5.5</v>
      </c>
    </row>
    <row r="278" spans="1:2">
      <c r="A278" s="3">
        <v>25873</v>
      </c>
      <c r="B278" s="64">
        <v>5.9</v>
      </c>
    </row>
    <row r="279" spans="1:2">
      <c r="A279" s="3">
        <v>25903</v>
      </c>
      <c r="B279" s="64">
        <v>6.1</v>
      </c>
    </row>
    <row r="280" spans="1:2">
      <c r="A280" s="3">
        <v>25934</v>
      </c>
      <c r="B280" s="64">
        <v>5.9</v>
      </c>
    </row>
    <row r="281" spans="1:2">
      <c r="A281" s="3">
        <v>25965</v>
      </c>
      <c r="B281" s="64">
        <v>5.9</v>
      </c>
    </row>
    <row r="282" spans="1:2">
      <c r="A282" s="3">
        <v>25993</v>
      </c>
      <c r="B282" s="64">
        <v>6</v>
      </c>
    </row>
    <row r="283" spans="1:2">
      <c r="A283" s="3">
        <v>26024</v>
      </c>
      <c r="B283" s="64">
        <v>5.9</v>
      </c>
    </row>
    <row r="284" spans="1:2">
      <c r="A284" s="3">
        <v>26054</v>
      </c>
      <c r="B284" s="64">
        <v>5.9</v>
      </c>
    </row>
    <row r="285" spans="1:2">
      <c r="A285" s="3">
        <v>26085</v>
      </c>
      <c r="B285" s="64">
        <v>5.9</v>
      </c>
    </row>
    <row r="286" spans="1:2">
      <c r="A286" s="3">
        <v>26115</v>
      </c>
      <c r="B286" s="64">
        <v>6</v>
      </c>
    </row>
    <row r="287" spans="1:2">
      <c r="A287" s="3">
        <v>26146</v>
      </c>
      <c r="B287" s="64">
        <v>6.1</v>
      </c>
    </row>
    <row r="288" spans="1:2">
      <c r="A288" s="3">
        <v>26177</v>
      </c>
      <c r="B288" s="64">
        <v>6</v>
      </c>
    </row>
    <row r="289" spans="1:2">
      <c r="A289" s="3">
        <v>26207</v>
      </c>
      <c r="B289" s="64">
        <v>5.8</v>
      </c>
    </row>
    <row r="290" spans="1:2">
      <c r="A290" s="3">
        <v>26238</v>
      </c>
      <c r="B290" s="64">
        <v>6</v>
      </c>
    </row>
    <row r="291" spans="1:2">
      <c r="A291" s="3">
        <v>26268</v>
      </c>
      <c r="B291" s="64">
        <v>6</v>
      </c>
    </row>
    <row r="292" spans="1:2">
      <c r="A292" s="3">
        <v>26299</v>
      </c>
      <c r="B292" s="64">
        <v>5.8</v>
      </c>
    </row>
    <row r="293" spans="1:2">
      <c r="A293" s="3">
        <v>26330</v>
      </c>
      <c r="B293" s="64">
        <v>5.7</v>
      </c>
    </row>
    <row r="294" spans="1:2">
      <c r="A294" s="3">
        <v>26359</v>
      </c>
      <c r="B294" s="64">
        <v>5.8</v>
      </c>
    </row>
    <row r="295" spans="1:2">
      <c r="A295" s="3">
        <v>26390</v>
      </c>
      <c r="B295" s="64">
        <v>5.7</v>
      </c>
    </row>
    <row r="296" spans="1:2">
      <c r="A296" s="3">
        <v>26420</v>
      </c>
      <c r="B296" s="64">
        <v>5.7</v>
      </c>
    </row>
    <row r="297" spans="1:2">
      <c r="A297" s="3">
        <v>26451</v>
      </c>
      <c r="B297" s="64">
        <v>5.7</v>
      </c>
    </row>
    <row r="298" spans="1:2">
      <c r="A298" s="3">
        <v>26481</v>
      </c>
      <c r="B298" s="64">
        <v>5.6</v>
      </c>
    </row>
    <row r="299" spans="1:2">
      <c r="A299" s="3">
        <v>26512</v>
      </c>
      <c r="B299" s="64">
        <v>5.6</v>
      </c>
    </row>
    <row r="300" spans="1:2">
      <c r="A300" s="3">
        <v>26543</v>
      </c>
      <c r="B300" s="64">
        <v>5.5</v>
      </c>
    </row>
    <row r="301" spans="1:2">
      <c r="A301" s="3">
        <v>26573</v>
      </c>
      <c r="B301" s="64">
        <v>5.6</v>
      </c>
    </row>
    <row r="302" spans="1:2">
      <c r="A302" s="3">
        <v>26604</v>
      </c>
      <c r="B302" s="64">
        <v>5.3</v>
      </c>
    </row>
    <row r="303" spans="1:2">
      <c r="A303" s="3">
        <v>26634</v>
      </c>
      <c r="B303" s="64">
        <v>5.2</v>
      </c>
    </row>
    <row r="304" spans="1:2">
      <c r="A304" s="3">
        <v>26665</v>
      </c>
      <c r="B304" s="64">
        <v>4.9000000000000004</v>
      </c>
    </row>
    <row r="305" spans="1:2">
      <c r="A305" s="3">
        <v>26696</v>
      </c>
      <c r="B305" s="64">
        <v>5</v>
      </c>
    </row>
    <row r="306" spans="1:2">
      <c r="A306" s="3">
        <v>26724</v>
      </c>
      <c r="B306" s="64">
        <v>4.9000000000000004</v>
      </c>
    </row>
    <row r="307" spans="1:2">
      <c r="A307" s="3">
        <v>26755</v>
      </c>
      <c r="B307" s="64">
        <v>5</v>
      </c>
    </row>
    <row r="308" spans="1:2">
      <c r="A308" s="3">
        <v>26785</v>
      </c>
      <c r="B308" s="64">
        <v>4.9000000000000004</v>
      </c>
    </row>
    <row r="309" spans="1:2">
      <c r="A309" s="3">
        <v>26816</v>
      </c>
      <c r="B309" s="64">
        <v>4.9000000000000004</v>
      </c>
    </row>
    <row r="310" spans="1:2">
      <c r="A310" s="3">
        <v>26846</v>
      </c>
      <c r="B310" s="64">
        <v>4.8</v>
      </c>
    </row>
    <row r="311" spans="1:2">
      <c r="A311" s="3">
        <v>26877</v>
      </c>
      <c r="B311" s="64">
        <v>4.8</v>
      </c>
    </row>
    <row r="312" spans="1:2">
      <c r="A312" s="3">
        <v>26908</v>
      </c>
      <c r="B312" s="64">
        <v>4.8</v>
      </c>
    </row>
    <row r="313" spans="1:2">
      <c r="A313" s="3">
        <v>26938</v>
      </c>
      <c r="B313" s="64">
        <v>4.5999999999999996</v>
      </c>
    </row>
    <row r="314" spans="1:2">
      <c r="A314" s="3">
        <v>26969</v>
      </c>
      <c r="B314" s="64">
        <v>4.8</v>
      </c>
    </row>
    <row r="315" spans="1:2">
      <c r="A315" s="3">
        <v>26999</v>
      </c>
      <c r="B315" s="64">
        <v>4.9000000000000004</v>
      </c>
    </row>
    <row r="316" spans="1:2">
      <c r="A316" s="3">
        <v>27030</v>
      </c>
      <c r="B316" s="64">
        <v>5.0999999999999996</v>
      </c>
    </row>
    <row r="317" spans="1:2">
      <c r="A317" s="3">
        <v>27061</v>
      </c>
      <c r="B317" s="64">
        <v>5.2</v>
      </c>
    </row>
    <row r="318" spans="1:2">
      <c r="A318" s="3">
        <v>27089</v>
      </c>
      <c r="B318" s="64">
        <v>5.0999999999999996</v>
      </c>
    </row>
    <row r="319" spans="1:2">
      <c r="A319" s="3">
        <v>27120</v>
      </c>
      <c r="B319" s="64">
        <v>5.0999999999999996</v>
      </c>
    </row>
    <row r="320" spans="1:2">
      <c r="A320" s="3">
        <v>27150</v>
      </c>
      <c r="B320" s="64">
        <v>5.0999999999999996</v>
      </c>
    </row>
    <row r="321" spans="1:2">
      <c r="A321" s="3">
        <v>27181</v>
      </c>
      <c r="B321" s="64">
        <v>5.4</v>
      </c>
    </row>
    <row r="322" spans="1:2">
      <c r="A322" s="3">
        <v>27211</v>
      </c>
      <c r="B322" s="64">
        <v>5.5</v>
      </c>
    </row>
    <row r="323" spans="1:2">
      <c r="A323" s="3">
        <v>27242</v>
      </c>
      <c r="B323" s="64">
        <v>5.5</v>
      </c>
    </row>
    <row r="324" spans="1:2">
      <c r="A324" s="3">
        <v>27273</v>
      </c>
      <c r="B324" s="64">
        <v>5.9</v>
      </c>
    </row>
    <row r="325" spans="1:2">
      <c r="A325" s="3">
        <v>27303</v>
      </c>
      <c r="B325" s="64">
        <v>6</v>
      </c>
    </row>
    <row r="326" spans="1:2">
      <c r="A326" s="3">
        <v>27334</v>
      </c>
      <c r="B326" s="64">
        <v>6.6</v>
      </c>
    </row>
    <row r="327" spans="1:2">
      <c r="A327" s="3">
        <v>27364</v>
      </c>
      <c r="B327" s="64">
        <v>7.2</v>
      </c>
    </row>
    <row r="328" spans="1:2">
      <c r="A328" s="3">
        <v>27395</v>
      </c>
      <c r="B328" s="64">
        <v>8.1</v>
      </c>
    </row>
    <row r="329" spans="1:2">
      <c r="A329" s="3">
        <v>27426</v>
      </c>
      <c r="B329" s="64">
        <v>8.1</v>
      </c>
    </row>
    <row r="330" spans="1:2">
      <c r="A330" s="3">
        <v>27454</v>
      </c>
      <c r="B330" s="64">
        <v>8.6</v>
      </c>
    </row>
    <row r="331" spans="1:2">
      <c r="A331" s="3">
        <v>27485</v>
      </c>
      <c r="B331" s="64">
        <v>8.8000000000000007</v>
      </c>
    </row>
    <row r="332" spans="1:2">
      <c r="A332" s="3">
        <v>27515</v>
      </c>
      <c r="B332" s="64">
        <v>9</v>
      </c>
    </row>
    <row r="333" spans="1:2">
      <c r="A333" s="3">
        <v>27546</v>
      </c>
      <c r="B333" s="64">
        <v>8.8000000000000007</v>
      </c>
    </row>
    <row r="334" spans="1:2">
      <c r="A334" s="3">
        <v>27576</v>
      </c>
      <c r="B334" s="64">
        <v>8.6</v>
      </c>
    </row>
    <row r="335" spans="1:2">
      <c r="A335" s="3">
        <v>27607</v>
      </c>
      <c r="B335" s="64">
        <v>8.4</v>
      </c>
    </row>
    <row r="336" spans="1:2">
      <c r="A336" s="3">
        <v>27638</v>
      </c>
      <c r="B336" s="64">
        <v>8.4</v>
      </c>
    </row>
    <row r="337" spans="1:2">
      <c r="A337" s="3">
        <v>27668</v>
      </c>
      <c r="B337" s="64">
        <v>8.4</v>
      </c>
    </row>
    <row r="338" spans="1:2">
      <c r="A338" s="3">
        <v>27699</v>
      </c>
      <c r="B338" s="64">
        <v>8.3000000000000007</v>
      </c>
    </row>
    <row r="339" spans="1:2">
      <c r="A339" s="3">
        <v>27729</v>
      </c>
      <c r="B339" s="64">
        <v>8.1999999999999993</v>
      </c>
    </row>
    <row r="340" spans="1:2">
      <c r="A340" s="3">
        <v>27760</v>
      </c>
      <c r="B340" s="64">
        <v>7.9</v>
      </c>
    </row>
    <row r="341" spans="1:2">
      <c r="A341" s="3">
        <v>27791</v>
      </c>
      <c r="B341" s="64">
        <v>7.7</v>
      </c>
    </row>
    <row r="342" spans="1:2">
      <c r="A342" s="3">
        <v>27820</v>
      </c>
      <c r="B342" s="64">
        <v>7.6</v>
      </c>
    </row>
    <row r="343" spans="1:2">
      <c r="A343" s="3">
        <v>27851</v>
      </c>
      <c r="B343" s="64">
        <v>7.7</v>
      </c>
    </row>
    <row r="344" spans="1:2">
      <c r="A344" s="3">
        <v>27881</v>
      </c>
      <c r="B344" s="64">
        <v>7.4</v>
      </c>
    </row>
    <row r="345" spans="1:2">
      <c r="A345" s="3">
        <v>27912</v>
      </c>
      <c r="B345" s="64">
        <v>7.6</v>
      </c>
    </row>
    <row r="346" spans="1:2">
      <c r="A346" s="3">
        <v>27942</v>
      </c>
      <c r="B346" s="64">
        <v>7.8</v>
      </c>
    </row>
    <row r="347" spans="1:2">
      <c r="A347" s="3">
        <v>27973</v>
      </c>
      <c r="B347" s="64">
        <v>7.8</v>
      </c>
    </row>
    <row r="348" spans="1:2">
      <c r="A348" s="3">
        <v>28004</v>
      </c>
      <c r="B348" s="64">
        <v>7.6</v>
      </c>
    </row>
    <row r="349" spans="1:2">
      <c r="A349" s="3">
        <v>28034</v>
      </c>
      <c r="B349" s="64">
        <v>7.7</v>
      </c>
    </row>
    <row r="350" spans="1:2">
      <c r="A350" s="3">
        <v>28065</v>
      </c>
      <c r="B350" s="64">
        <v>7.8</v>
      </c>
    </row>
    <row r="351" spans="1:2">
      <c r="A351" s="3">
        <v>28095</v>
      </c>
      <c r="B351" s="64">
        <v>7.8</v>
      </c>
    </row>
    <row r="352" spans="1:2">
      <c r="A352" s="3">
        <v>28126</v>
      </c>
      <c r="B352" s="64">
        <v>7.5</v>
      </c>
    </row>
    <row r="353" spans="1:2">
      <c r="A353" s="3">
        <v>28157</v>
      </c>
      <c r="B353" s="64">
        <v>7.6</v>
      </c>
    </row>
    <row r="354" spans="1:2">
      <c r="A354" s="3">
        <v>28185</v>
      </c>
      <c r="B354" s="64">
        <v>7.4</v>
      </c>
    </row>
    <row r="355" spans="1:2">
      <c r="A355" s="3">
        <v>28216</v>
      </c>
      <c r="B355" s="64">
        <v>7.2</v>
      </c>
    </row>
    <row r="356" spans="1:2">
      <c r="A356" s="3">
        <v>28246</v>
      </c>
      <c r="B356" s="64">
        <v>7</v>
      </c>
    </row>
    <row r="357" spans="1:2">
      <c r="A357" s="3">
        <v>28277</v>
      </c>
      <c r="B357" s="64">
        <v>7.2</v>
      </c>
    </row>
    <row r="358" spans="1:2">
      <c r="A358" s="3">
        <v>28307</v>
      </c>
      <c r="B358" s="64">
        <v>6.9</v>
      </c>
    </row>
    <row r="359" spans="1:2">
      <c r="A359" s="3">
        <v>28338</v>
      </c>
      <c r="B359" s="64">
        <v>7</v>
      </c>
    </row>
    <row r="360" spans="1:2">
      <c r="A360" s="3">
        <v>28369</v>
      </c>
      <c r="B360" s="64">
        <v>6.8</v>
      </c>
    </row>
    <row r="361" spans="1:2">
      <c r="A361" s="3">
        <v>28399</v>
      </c>
      <c r="B361" s="64">
        <v>6.8</v>
      </c>
    </row>
    <row r="362" spans="1:2">
      <c r="A362" s="3">
        <v>28430</v>
      </c>
      <c r="B362" s="64">
        <v>6.8</v>
      </c>
    </row>
    <row r="363" spans="1:2">
      <c r="A363" s="3">
        <v>28460</v>
      </c>
      <c r="B363" s="64">
        <v>6.4</v>
      </c>
    </row>
    <row r="364" spans="1:2">
      <c r="A364" s="3">
        <v>28491</v>
      </c>
      <c r="B364" s="64">
        <v>6.4</v>
      </c>
    </row>
    <row r="365" spans="1:2">
      <c r="A365" s="3">
        <v>28522</v>
      </c>
      <c r="B365" s="64">
        <v>6.3</v>
      </c>
    </row>
    <row r="366" spans="1:2">
      <c r="A366" s="3">
        <v>28550</v>
      </c>
      <c r="B366" s="64">
        <v>6.3</v>
      </c>
    </row>
    <row r="367" spans="1:2">
      <c r="A367" s="3">
        <v>28581</v>
      </c>
      <c r="B367" s="64">
        <v>6.1</v>
      </c>
    </row>
    <row r="368" spans="1:2">
      <c r="A368" s="3">
        <v>28611</v>
      </c>
      <c r="B368" s="64">
        <v>6</v>
      </c>
    </row>
    <row r="369" spans="1:2">
      <c r="A369" s="3">
        <v>28642</v>
      </c>
      <c r="B369" s="64">
        <v>5.9</v>
      </c>
    </row>
    <row r="370" spans="1:2">
      <c r="A370" s="3">
        <v>28672</v>
      </c>
      <c r="B370" s="64">
        <v>6.2</v>
      </c>
    </row>
    <row r="371" spans="1:2">
      <c r="A371" s="3">
        <v>28703</v>
      </c>
      <c r="B371" s="64">
        <v>5.9</v>
      </c>
    </row>
    <row r="372" spans="1:2">
      <c r="A372" s="3">
        <v>28734</v>
      </c>
      <c r="B372" s="64">
        <v>6</v>
      </c>
    </row>
    <row r="373" spans="1:2">
      <c r="A373" s="3">
        <v>28764</v>
      </c>
      <c r="B373" s="64">
        <v>5.8</v>
      </c>
    </row>
    <row r="374" spans="1:2">
      <c r="A374" s="3">
        <v>28795</v>
      </c>
      <c r="B374" s="64">
        <v>5.9</v>
      </c>
    </row>
    <row r="375" spans="1:2">
      <c r="A375" s="3">
        <v>28825</v>
      </c>
      <c r="B375" s="64">
        <v>6</v>
      </c>
    </row>
    <row r="376" spans="1:2">
      <c r="A376" s="3">
        <v>28856</v>
      </c>
      <c r="B376" s="64">
        <v>5.9</v>
      </c>
    </row>
    <row r="377" spans="1:2">
      <c r="A377" s="3">
        <v>28887</v>
      </c>
      <c r="B377" s="64">
        <v>5.9</v>
      </c>
    </row>
    <row r="378" spans="1:2">
      <c r="A378" s="3">
        <v>28915</v>
      </c>
      <c r="B378" s="64">
        <v>5.8</v>
      </c>
    </row>
    <row r="379" spans="1:2">
      <c r="A379" s="3">
        <v>28946</v>
      </c>
      <c r="B379" s="64">
        <v>5.8</v>
      </c>
    </row>
    <row r="380" spans="1:2">
      <c r="A380" s="3">
        <v>28976</v>
      </c>
      <c r="B380" s="64">
        <v>5.6</v>
      </c>
    </row>
    <row r="381" spans="1:2">
      <c r="A381" s="3">
        <v>29007</v>
      </c>
      <c r="B381" s="64">
        <v>5.7</v>
      </c>
    </row>
    <row r="382" spans="1:2">
      <c r="A382" s="3">
        <v>29037</v>
      </c>
      <c r="B382" s="64">
        <v>5.7</v>
      </c>
    </row>
    <row r="383" spans="1:2">
      <c r="A383" s="3">
        <v>29068</v>
      </c>
      <c r="B383" s="64">
        <v>6</v>
      </c>
    </row>
    <row r="384" spans="1:2">
      <c r="A384" s="3">
        <v>29099</v>
      </c>
      <c r="B384" s="64">
        <v>5.9</v>
      </c>
    </row>
    <row r="385" spans="1:2">
      <c r="A385" s="3">
        <v>29129</v>
      </c>
      <c r="B385" s="64">
        <v>6</v>
      </c>
    </row>
    <row r="386" spans="1:2">
      <c r="A386" s="3">
        <v>29160</v>
      </c>
      <c r="B386" s="64">
        <v>5.9</v>
      </c>
    </row>
    <row r="387" spans="1:2">
      <c r="A387" s="3">
        <v>29190</v>
      </c>
      <c r="B387" s="64">
        <v>6</v>
      </c>
    </row>
    <row r="388" spans="1:2">
      <c r="A388" s="3">
        <v>29221</v>
      </c>
      <c r="B388" s="64">
        <v>6.3</v>
      </c>
    </row>
    <row r="389" spans="1:2">
      <c r="A389" s="3">
        <v>29252</v>
      </c>
      <c r="B389" s="64">
        <v>6.3</v>
      </c>
    </row>
    <row r="390" spans="1:2">
      <c r="A390" s="3">
        <v>29281</v>
      </c>
      <c r="B390" s="64">
        <v>6.3</v>
      </c>
    </row>
    <row r="391" spans="1:2">
      <c r="A391" s="3">
        <v>29312</v>
      </c>
      <c r="B391" s="64">
        <v>6.9</v>
      </c>
    </row>
    <row r="392" spans="1:2">
      <c r="A392" s="3">
        <v>29342</v>
      </c>
      <c r="B392" s="64">
        <v>7.5</v>
      </c>
    </row>
    <row r="393" spans="1:2">
      <c r="A393" s="3">
        <v>29373</v>
      </c>
      <c r="B393" s="64">
        <v>7.6</v>
      </c>
    </row>
    <row r="394" spans="1:2">
      <c r="A394" s="3">
        <v>29403</v>
      </c>
      <c r="B394" s="64">
        <v>7.8</v>
      </c>
    </row>
    <row r="395" spans="1:2">
      <c r="A395" s="3">
        <v>29434</v>
      </c>
      <c r="B395" s="64">
        <v>7.7</v>
      </c>
    </row>
    <row r="396" spans="1:2">
      <c r="A396" s="3">
        <v>29465</v>
      </c>
      <c r="B396" s="64">
        <v>7.5</v>
      </c>
    </row>
    <row r="397" spans="1:2">
      <c r="A397" s="3">
        <v>29495</v>
      </c>
      <c r="B397" s="64">
        <v>7.5</v>
      </c>
    </row>
    <row r="398" spans="1:2">
      <c r="A398" s="3">
        <v>29526</v>
      </c>
      <c r="B398" s="64">
        <v>7.5</v>
      </c>
    </row>
    <row r="399" spans="1:2">
      <c r="A399" s="3">
        <v>29556</v>
      </c>
      <c r="B399" s="64">
        <v>7.2</v>
      </c>
    </row>
    <row r="400" spans="1:2">
      <c r="A400" s="3">
        <v>29587</v>
      </c>
      <c r="B400" s="64">
        <v>7.5</v>
      </c>
    </row>
    <row r="401" spans="1:2">
      <c r="A401" s="3">
        <v>29618</v>
      </c>
      <c r="B401" s="64">
        <v>7.4</v>
      </c>
    </row>
    <row r="402" spans="1:2">
      <c r="A402" s="3">
        <v>29646</v>
      </c>
      <c r="B402" s="64">
        <v>7.4</v>
      </c>
    </row>
    <row r="403" spans="1:2">
      <c r="A403" s="3">
        <v>29677</v>
      </c>
      <c r="B403" s="64">
        <v>7.2</v>
      </c>
    </row>
    <row r="404" spans="1:2">
      <c r="A404" s="3">
        <v>29707</v>
      </c>
      <c r="B404" s="64">
        <v>7.5</v>
      </c>
    </row>
    <row r="405" spans="1:2">
      <c r="A405" s="3">
        <v>29738</v>
      </c>
      <c r="B405" s="64">
        <v>7.5</v>
      </c>
    </row>
    <row r="406" spans="1:2">
      <c r="A406" s="3">
        <v>29768</v>
      </c>
      <c r="B406" s="64">
        <v>7.2</v>
      </c>
    </row>
    <row r="407" spans="1:2">
      <c r="A407" s="3">
        <v>29799</v>
      </c>
      <c r="B407" s="64">
        <v>7.4</v>
      </c>
    </row>
    <row r="408" spans="1:2">
      <c r="A408" s="3">
        <v>29830</v>
      </c>
      <c r="B408" s="64">
        <v>7.6</v>
      </c>
    </row>
    <row r="409" spans="1:2">
      <c r="A409" s="3">
        <v>29860</v>
      </c>
      <c r="B409" s="64">
        <v>7.9</v>
      </c>
    </row>
    <row r="410" spans="1:2">
      <c r="A410" s="3">
        <v>29891</v>
      </c>
      <c r="B410" s="64">
        <v>8.3000000000000007</v>
      </c>
    </row>
    <row r="411" spans="1:2">
      <c r="A411" s="3">
        <v>29921</v>
      </c>
      <c r="B411" s="64">
        <v>8.5</v>
      </c>
    </row>
    <row r="412" spans="1:2">
      <c r="A412" s="3">
        <v>29952</v>
      </c>
      <c r="B412" s="64">
        <v>8.6</v>
      </c>
    </row>
    <row r="413" spans="1:2">
      <c r="A413" s="3">
        <v>29983</v>
      </c>
      <c r="B413" s="64">
        <v>8.9</v>
      </c>
    </row>
    <row r="414" spans="1:2">
      <c r="A414" s="3">
        <v>30011</v>
      </c>
      <c r="B414" s="64">
        <v>9</v>
      </c>
    </row>
    <row r="415" spans="1:2">
      <c r="A415" s="3">
        <v>30042</v>
      </c>
      <c r="B415" s="64">
        <v>9.3000000000000007</v>
      </c>
    </row>
    <row r="416" spans="1:2">
      <c r="A416" s="3">
        <v>30072</v>
      </c>
      <c r="B416" s="64">
        <v>9.4</v>
      </c>
    </row>
    <row r="417" spans="1:2">
      <c r="A417" s="3">
        <v>30103</v>
      </c>
      <c r="B417" s="64">
        <v>9.6</v>
      </c>
    </row>
    <row r="418" spans="1:2">
      <c r="A418" s="3">
        <v>30133</v>
      </c>
      <c r="B418" s="64">
        <v>9.8000000000000007</v>
      </c>
    </row>
    <row r="419" spans="1:2">
      <c r="A419" s="3">
        <v>30164</v>
      </c>
      <c r="B419" s="64">
        <v>9.8000000000000007</v>
      </c>
    </row>
    <row r="420" spans="1:2">
      <c r="A420" s="3">
        <v>30195</v>
      </c>
      <c r="B420" s="64">
        <v>10.1</v>
      </c>
    </row>
    <row r="421" spans="1:2">
      <c r="A421" s="3">
        <v>30225</v>
      </c>
      <c r="B421" s="64">
        <v>10.4</v>
      </c>
    </row>
    <row r="422" spans="1:2">
      <c r="A422" s="3">
        <v>30256</v>
      </c>
      <c r="B422" s="64">
        <v>10.8</v>
      </c>
    </row>
    <row r="423" spans="1:2">
      <c r="A423" s="3">
        <v>30286</v>
      </c>
      <c r="B423" s="64">
        <v>10.8</v>
      </c>
    </row>
    <row r="424" spans="1:2">
      <c r="A424" s="3">
        <v>30317</v>
      </c>
      <c r="B424" s="64">
        <v>10.4</v>
      </c>
    </row>
    <row r="425" spans="1:2">
      <c r="A425" s="3">
        <v>30348</v>
      </c>
      <c r="B425" s="64">
        <v>10.4</v>
      </c>
    </row>
    <row r="426" spans="1:2">
      <c r="A426" s="3">
        <v>30376</v>
      </c>
      <c r="B426" s="64">
        <v>10.3</v>
      </c>
    </row>
    <row r="427" spans="1:2">
      <c r="A427" s="3">
        <v>30407</v>
      </c>
      <c r="B427" s="64">
        <v>10.199999999999999</v>
      </c>
    </row>
    <row r="428" spans="1:2">
      <c r="A428" s="3">
        <v>30437</v>
      </c>
      <c r="B428" s="64">
        <v>10.1</v>
      </c>
    </row>
    <row r="429" spans="1:2">
      <c r="A429" s="3">
        <v>30468</v>
      </c>
      <c r="B429" s="64">
        <v>10.1</v>
      </c>
    </row>
    <row r="430" spans="1:2">
      <c r="A430" s="3">
        <v>30498</v>
      </c>
      <c r="B430" s="64">
        <v>9.4</v>
      </c>
    </row>
    <row r="431" spans="1:2">
      <c r="A431" s="3">
        <v>30529</v>
      </c>
      <c r="B431" s="64">
        <v>9.5</v>
      </c>
    </row>
    <row r="432" spans="1:2">
      <c r="A432" s="3">
        <v>30560</v>
      </c>
      <c r="B432" s="64">
        <v>9.1999999999999993</v>
      </c>
    </row>
    <row r="433" spans="1:2">
      <c r="A433" s="3">
        <v>30590</v>
      </c>
      <c r="B433" s="64">
        <v>8.8000000000000007</v>
      </c>
    </row>
    <row r="434" spans="1:2">
      <c r="A434" s="3">
        <v>30621</v>
      </c>
      <c r="B434" s="64">
        <v>8.5</v>
      </c>
    </row>
    <row r="435" spans="1:2">
      <c r="A435" s="3">
        <v>30651</v>
      </c>
      <c r="B435" s="64">
        <v>8.3000000000000007</v>
      </c>
    </row>
    <row r="436" spans="1:2">
      <c r="A436" s="3">
        <v>30682</v>
      </c>
      <c r="B436" s="64">
        <v>8</v>
      </c>
    </row>
    <row r="437" spans="1:2">
      <c r="A437" s="3">
        <v>30713</v>
      </c>
      <c r="B437" s="64">
        <v>7.8</v>
      </c>
    </row>
    <row r="438" spans="1:2">
      <c r="A438" s="3">
        <v>30742</v>
      </c>
      <c r="B438" s="64">
        <v>7.8</v>
      </c>
    </row>
    <row r="439" spans="1:2">
      <c r="A439" s="3">
        <v>30773</v>
      </c>
      <c r="B439" s="64">
        <v>7.7</v>
      </c>
    </row>
    <row r="440" spans="1:2">
      <c r="A440" s="3">
        <v>30803</v>
      </c>
      <c r="B440" s="64">
        <v>7.4</v>
      </c>
    </row>
    <row r="441" spans="1:2">
      <c r="A441" s="3">
        <v>30834</v>
      </c>
      <c r="B441" s="64">
        <v>7.2</v>
      </c>
    </row>
    <row r="442" spans="1:2">
      <c r="A442" s="3">
        <v>30864</v>
      </c>
      <c r="B442" s="64">
        <v>7.5</v>
      </c>
    </row>
    <row r="443" spans="1:2">
      <c r="A443" s="3">
        <v>30895</v>
      </c>
      <c r="B443" s="64">
        <v>7.5</v>
      </c>
    </row>
    <row r="444" spans="1:2">
      <c r="A444" s="3">
        <v>30926</v>
      </c>
      <c r="B444" s="64">
        <v>7.3</v>
      </c>
    </row>
    <row r="445" spans="1:2">
      <c r="A445" s="3">
        <v>30956</v>
      </c>
      <c r="B445" s="64">
        <v>7.4</v>
      </c>
    </row>
    <row r="446" spans="1:2">
      <c r="A446" s="3">
        <v>30987</v>
      </c>
      <c r="B446" s="64">
        <v>7.2</v>
      </c>
    </row>
    <row r="447" spans="1:2">
      <c r="A447" s="3">
        <v>31017</v>
      </c>
      <c r="B447" s="64">
        <v>7.3</v>
      </c>
    </row>
    <row r="448" spans="1:2">
      <c r="A448" s="3">
        <v>31048</v>
      </c>
      <c r="B448" s="64">
        <v>7.3</v>
      </c>
    </row>
    <row r="449" spans="1:2">
      <c r="A449" s="3">
        <v>31079</v>
      </c>
      <c r="B449" s="64">
        <v>7.2</v>
      </c>
    </row>
    <row r="450" spans="1:2">
      <c r="A450" s="3">
        <v>31107</v>
      </c>
      <c r="B450" s="64">
        <v>7.2</v>
      </c>
    </row>
    <row r="451" spans="1:2">
      <c r="A451" s="3">
        <v>31138</v>
      </c>
      <c r="B451" s="64">
        <v>7.3</v>
      </c>
    </row>
    <row r="452" spans="1:2">
      <c r="A452" s="3">
        <v>31168</v>
      </c>
      <c r="B452" s="64">
        <v>7.2</v>
      </c>
    </row>
    <row r="453" spans="1:2">
      <c r="A453" s="3">
        <v>31199</v>
      </c>
      <c r="B453" s="64">
        <v>7.4</v>
      </c>
    </row>
    <row r="454" spans="1:2">
      <c r="A454" s="3">
        <v>31229</v>
      </c>
      <c r="B454" s="64">
        <v>7.4</v>
      </c>
    </row>
    <row r="455" spans="1:2">
      <c r="A455" s="3">
        <v>31260</v>
      </c>
      <c r="B455" s="64">
        <v>7.1</v>
      </c>
    </row>
    <row r="456" spans="1:2">
      <c r="A456" s="3">
        <v>31291</v>
      </c>
      <c r="B456" s="64">
        <v>7.1</v>
      </c>
    </row>
    <row r="457" spans="1:2">
      <c r="A457" s="3">
        <v>31321</v>
      </c>
      <c r="B457" s="64">
        <v>7.1</v>
      </c>
    </row>
    <row r="458" spans="1:2">
      <c r="A458" s="3">
        <v>31352</v>
      </c>
      <c r="B458" s="64">
        <v>7</v>
      </c>
    </row>
    <row r="459" spans="1:2">
      <c r="A459" s="3">
        <v>31382</v>
      </c>
      <c r="B459" s="64">
        <v>7</v>
      </c>
    </row>
    <row r="460" spans="1:2">
      <c r="A460" s="3">
        <v>31413</v>
      </c>
      <c r="B460" s="64">
        <v>6.7</v>
      </c>
    </row>
    <row r="461" spans="1:2">
      <c r="A461" s="3">
        <v>31444</v>
      </c>
      <c r="B461" s="64">
        <v>7.2</v>
      </c>
    </row>
    <row r="462" spans="1:2">
      <c r="A462" s="3">
        <v>31472</v>
      </c>
      <c r="B462" s="64">
        <v>7.2</v>
      </c>
    </row>
    <row r="463" spans="1:2">
      <c r="A463" s="3">
        <v>31503</v>
      </c>
      <c r="B463" s="64">
        <v>7.1</v>
      </c>
    </row>
    <row r="464" spans="1:2">
      <c r="A464" s="3">
        <v>31533</v>
      </c>
      <c r="B464" s="64">
        <v>7.2</v>
      </c>
    </row>
    <row r="465" spans="1:2">
      <c r="A465" s="3">
        <v>31564</v>
      </c>
      <c r="B465" s="64">
        <v>7.2</v>
      </c>
    </row>
    <row r="466" spans="1:2">
      <c r="A466" s="3">
        <v>31594</v>
      </c>
      <c r="B466" s="64">
        <v>7</v>
      </c>
    </row>
    <row r="467" spans="1:2">
      <c r="A467" s="3">
        <v>31625</v>
      </c>
      <c r="B467" s="64">
        <v>6.9</v>
      </c>
    </row>
    <row r="468" spans="1:2">
      <c r="A468" s="3">
        <v>31656</v>
      </c>
      <c r="B468" s="64">
        <v>7</v>
      </c>
    </row>
    <row r="469" spans="1:2">
      <c r="A469" s="3">
        <v>31686</v>
      </c>
      <c r="B469" s="64">
        <v>7</v>
      </c>
    </row>
    <row r="470" spans="1:2">
      <c r="A470" s="3">
        <v>31717</v>
      </c>
      <c r="B470" s="64">
        <v>6.9</v>
      </c>
    </row>
    <row r="471" spans="1:2">
      <c r="A471" s="3">
        <v>31747</v>
      </c>
      <c r="B471" s="64">
        <v>6.6</v>
      </c>
    </row>
    <row r="472" spans="1:2">
      <c r="A472" s="3">
        <v>31778</v>
      </c>
      <c r="B472" s="64">
        <v>6.6</v>
      </c>
    </row>
    <row r="473" spans="1:2">
      <c r="A473" s="3">
        <v>31809</v>
      </c>
      <c r="B473" s="64">
        <v>6.6</v>
      </c>
    </row>
    <row r="474" spans="1:2">
      <c r="A474" s="3">
        <v>31837</v>
      </c>
      <c r="B474" s="64">
        <v>6.6</v>
      </c>
    </row>
    <row r="475" spans="1:2">
      <c r="A475" s="3">
        <v>31868</v>
      </c>
      <c r="B475" s="64">
        <v>6.3</v>
      </c>
    </row>
    <row r="476" spans="1:2">
      <c r="A476" s="3">
        <v>31898</v>
      </c>
      <c r="B476" s="64">
        <v>6.3</v>
      </c>
    </row>
    <row r="477" spans="1:2">
      <c r="A477" s="3">
        <v>31929</v>
      </c>
      <c r="B477" s="64">
        <v>6.2</v>
      </c>
    </row>
    <row r="478" spans="1:2">
      <c r="A478" s="3">
        <v>31959</v>
      </c>
      <c r="B478" s="64">
        <v>6.1</v>
      </c>
    </row>
    <row r="479" spans="1:2">
      <c r="A479" s="3">
        <v>31990</v>
      </c>
      <c r="B479" s="64">
        <v>6</v>
      </c>
    </row>
    <row r="480" spans="1:2">
      <c r="A480" s="3">
        <v>32021</v>
      </c>
      <c r="B480" s="64">
        <v>5.9</v>
      </c>
    </row>
    <row r="481" spans="1:2">
      <c r="A481" s="3">
        <v>32051</v>
      </c>
      <c r="B481" s="64">
        <v>6</v>
      </c>
    </row>
    <row r="482" spans="1:2">
      <c r="A482" s="3">
        <v>32082</v>
      </c>
      <c r="B482" s="64">
        <v>5.8</v>
      </c>
    </row>
    <row r="483" spans="1:2">
      <c r="A483" s="3">
        <v>32112</v>
      </c>
      <c r="B483" s="64">
        <v>5.7</v>
      </c>
    </row>
    <row r="484" spans="1:2">
      <c r="A484" s="3">
        <v>32143</v>
      </c>
      <c r="B484" s="64">
        <v>5.7</v>
      </c>
    </row>
    <row r="485" spans="1:2">
      <c r="A485" s="3">
        <v>32174</v>
      </c>
      <c r="B485" s="64">
        <v>5.7</v>
      </c>
    </row>
    <row r="486" spans="1:2">
      <c r="A486" s="3">
        <v>32203</v>
      </c>
      <c r="B486" s="64">
        <v>5.7</v>
      </c>
    </row>
    <row r="487" spans="1:2">
      <c r="A487" s="3">
        <v>32234</v>
      </c>
      <c r="B487" s="64">
        <v>5.4</v>
      </c>
    </row>
    <row r="488" spans="1:2">
      <c r="A488" s="3">
        <v>32264</v>
      </c>
      <c r="B488" s="64">
        <v>5.6</v>
      </c>
    </row>
    <row r="489" spans="1:2">
      <c r="A489" s="3">
        <v>32295</v>
      </c>
      <c r="B489" s="64">
        <v>5.4</v>
      </c>
    </row>
    <row r="490" spans="1:2">
      <c r="A490" s="3">
        <v>32325</v>
      </c>
      <c r="B490" s="64">
        <v>5.4</v>
      </c>
    </row>
    <row r="491" spans="1:2">
      <c r="A491" s="3">
        <v>32356</v>
      </c>
      <c r="B491" s="64">
        <v>5.6</v>
      </c>
    </row>
    <row r="492" spans="1:2">
      <c r="A492" s="3">
        <v>32387</v>
      </c>
      <c r="B492" s="64">
        <v>5.4</v>
      </c>
    </row>
    <row r="493" spans="1:2">
      <c r="A493" s="3">
        <v>32417</v>
      </c>
      <c r="B493" s="64">
        <v>5.4</v>
      </c>
    </row>
    <row r="494" spans="1:2">
      <c r="A494" s="3">
        <v>32448</v>
      </c>
      <c r="B494" s="64">
        <v>5.3</v>
      </c>
    </row>
    <row r="495" spans="1:2">
      <c r="A495" s="3">
        <v>32478</v>
      </c>
      <c r="B495" s="64">
        <v>5.3</v>
      </c>
    </row>
    <row r="496" spans="1:2">
      <c r="A496" s="3">
        <v>32509</v>
      </c>
      <c r="B496" s="64">
        <v>5.4</v>
      </c>
    </row>
    <row r="497" spans="1:2">
      <c r="A497" s="3">
        <v>32540</v>
      </c>
      <c r="B497" s="64">
        <v>5.2</v>
      </c>
    </row>
    <row r="498" spans="1:2">
      <c r="A498" s="3">
        <v>32568</v>
      </c>
      <c r="B498" s="64">
        <v>5</v>
      </c>
    </row>
    <row r="499" spans="1:2">
      <c r="A499" s="3">
        <v>32599</v>
      </c>
      <c r="B499" s="64">
        <v>5.2</v>
      </c>
    </row>
    <row r="500" spans="1:2">
      <c r="A500" s="3">
        <v>32629</v>
      </c>
      <c r="B500" s="64">
        <v>5.2</v>
      </c>
    </row>
    <row r="501" spans="1:2">
      <c r="A501" s="3">
        <v>32660</v>
      </c>
      <c r="B501" s="64">
        <v>5.3</v>
      </c>
    </row>
    <row r="502" spans="1:2">
      <c r="A502" s="3">
        <v>32690</v>
      </c>
      <c r="B502" s="64">
        <v>5.2</v>
      </c>
    </row>
    <row r="503" spans="1:2">
      <c r="A503" s="3">
        <v>32721</v>
      </c>
      <c r="B503" s="64">
        <v>5.2</v>
      </c>
    </row>
    <row r="504" spans="1:2">
      <c r="A504" s="3">
        <v>32752</v>
      </c>
      <c r="B504" s="64">
        <v>5.3</v>
      </c>
    </row>
    <row r="505" spans="1:2">
      <c r="A505" s="3">
        <v>32782</v>
      </c>
      <c r="B505" s="64">
        <v>5.3</v>
      </c>
    </row>
    <row r="506" spans="1:2">
      <c r="A506" s="3">
        <v>32813</v>
      </c>
      <c r="B506" s="64">
        <v>5.4</v>
      </c>
    </row>
    <row r="507" spans="1:2">
      <c r="A507" s="3">
        <v>32843</v>
      </c>
      <c r="B507" s="64">
        <v>5.4</v>
      </c>
    </row>
    <row r="508" spans="1:2">
      <c r="A508" s="3">
        <v>32874</v>
      </c>
      <c r="B508" s="64">
        <v>5.4</v>
      </c>
    </row>
    <row r="509" spans="1:2">
      <c r="A509" s="3">
        <v>32905</v>
      </c>
      <c r="B509" s="64">
        <v>5.3</v>
      </c>
    </row>
    <row r="510" spans="1:2">
      <c r="A510" s="3">
        <v>32933</v>
      </c>
      <c r="B510" s="64">
        <v>5.2</v>
      </c>
    </row>
    <row r="511" spans="1:2">
      <c r="A511" s="3">
        <v>32964</v>
      </c>
      <c r="B511" s="64">
        <v>5.4</v>
      </c>
    </row>
    <row r="512" spans="1:2">
      <c r="A512" s="3">
        <v>32994</v>
      </c>
      <c r="B512" s="64">
        <v>5.4</v>
      </c>
    </row>
    <row r="513" spans="1:2">
      <c r="A513" s="3">
        <v>33025</v>
      </c>
      <c r="B513" s="64">
        <v>5.2</v>
      </c>
    </row>
    <row r="514" spans="1:2">
      <c r="A514" s="3">
        <v>33055</v>
      </c>
      <c r="B514" s="64">
        <v>5.5</v>
      </c>
    </row>
    <row r="515" spans="1:2">
      <c r="A515" s="3">
        <v>33086</v>
      </c>
      <c r="B515" s="64">
        <v>5.7</v>
      </c>
    </row>
    <row r="516" spans="1:2">
      <c r="A516" s="3">
        <v>33117</v>
      </c>
      <c r="B516" s="64">
        <v>5.9</v>
      </c>
    </row>
    <row r="517" spans="1:2">
      <c r="A517" s="3">
        <v>33147</v>
      </c>
      <c r="B517" s="64">
        <v>5.9</v>
      </c>
    </row>
    <row r="518" spans="1:2">
      <c r="A518" s="3">
        <v>33178</v>
      </c>
      <c r="B518" s="64">
        <v>6.2</v>
      </c>
    </row>
    <row r="519" spans="1:2">
      <c r="A519" s="3">
        <v>33208</v>
      </c>
      <c r="B519" s="64">
        <v>6.3</v>
      </c>
    </row>
    <row r="520" spans="1:2">
      <c r="A520" s="3">
        <v>33239</v>
      </c>
      <c r="B520" s="64">
        <v>6.4</v>
      </c>
    </row>
    <row r="521" spans="1:2">
      <c r="A521" s="3">
        <v>33270</v>
      </c>
      <c r="B521" s="64">
        <v>6.6</v>
      </c>
    </row>
    <row r="522" spans="1:2">
      <c r="A522" s="3">
        <v>33298</v>
      </c>
      <c r="B522" s="64">
        <v>6.8</v>
      </c>
    </row>
    <row r="523" spans="1:2">
      <c r="A523" s="3">
        <v>33329</v>
      </c>
      <c r="B523" s="64">
        <v>6.7</v>
      </c>
    </row>
    <row r="524" spans="1:2">
      <c r="A524" s="3">
        <v>33359</v>
      </c>
      <c r="B524" s="64">
        <v>6.9</v>
      </c>
    </row>
    <row r="525" spans="1:2">
      <c r="A525" s="3">
        <v>33390</v>
      </c>
      <c r="B525" s="64">
        <v>6.9</v>
      </c>
    </row>
    <row r="526" spans="1:2">
      <c r="A526" s="3">
        <v>33420</v>
      </c>
      <c r="B526" s="64">
        <v>6.8</v>
      </c>
    </row>
    <row r="527" spans="1:2">
      <c r="A527" s="3">
        <v>33451</v>
      </c>
      <c r="B527" s="64">
        <v>6.9</v>
      </c>
    </row>
    <row r="528" spans="1:2">
      <c r="A528" s="3">
        <v>33482</v>
      </c>
      <c r="B528" s="64">
        <v>6.9</v>
      </c>
    </row>
    <row r="529" spans="1:2">
      <c r="A529" s="3">
        <v>33512</v>
      </c>
      <c r="B529" s="64">
        <v>7</v>
      </c>
    </row>
    <row r="530" spans="1:2">
      <c r="A530" s="3">
        <v>33543</v>
      </c>
      <c r="B530" s="64">
        <v>7</v>
      </c>
    </row>
    <row r="531" spans="1:2">
      <c r="A531" s="3">
        <v>33573</v>
      </c>
      <c r="B531" s="64">
        <v>7.3</v>
      </c>
    </row>
    <row r="532" spans="1:2">
      <c r="A532" s="3">
        <v>33604</v>
      </c>
      <c r="B532" s="64">
        <v>7.3</v>
      </c>
    </row>
    <row r="533" spans="1:2">
      <c r="A533" s="3">
        <v>33635</v>
      </c>
      <c r="B533" s="64">
        <v>7.4</v>
      </c>
    </row>
    <row r="534" spans="1:2">
      <c r="A534" s="3">
        <v>33664</v>
      </c>
      <c r="B534" s="64">
        <v>7.4</v>
      </c>
    </row>
    <row r="535" spans="1:2">
      <c r="A535" s="3">
        <v>33695</v>
      </c>
      <c r="B535" s="64">
        <v>7.4</v>
      </c>
    </row>
    <row r="536" spans="1:2">
      <c r="A536" s="3">
        <v>33725</v>
      </c>
      <c r="B536" s="64">
        <v>7.6</v>
      </c>
    </row>
    <row r="537" spans="1:2">
      <c r="A537" s="3">
        <v>33756</v>
      </c>
      <c r="B537" s="64">
        <v>7.8</v>
      </c>
    </row>
    <row r="538" spans="1:2">
      <c r="A538" s="3">
        <v>33786</v>
      </c>
      <c r="B538" s="64">
        <v>7.7</v>
      </c>
    </row>
    <row r="539" spans="1:2">
      <c r="A539" s="3">
        <v>33817</v>
      </c>
      <c r="B539" s="64">
        <v>7.6</v>
      </c>
    </row>
    <row r="540" spans="1:2">
      <c r="A540" s="3">
        <v>33848</v>
      </c>
      <c r="B540" s="64">
        <v>7.6</v>
      </c>
    </row>
    <row r="541" spans="1:2">
      <c r="A541" s="3">
        <v>33878</v>
      </c>
      <c r="B541" s="64">
        <v>7.3</v>
      </c>
    </row>
    <row r="542" spans="1:2">
      <c r="A542" s="3">
        <v>33909</v>
      </c>
      <c r="B542" s="64">
        <v>7.4</v>
      </c>
    </row>
    <row r="543" spans="1:2">
      <c r="A543" s="3">
        <v>33939</v>
      </c>
      <c r="B543" s="64">
        <v>7.4</v>
      </c>
    </row>
    <row r="544" spans="1:2">
      <c r="A544" s="3">
        <v>33970</v>
      </c>
      <c r="B544" s="64">
        <v>7.3</v>
      </c>
    </row>
    <row r="545" spans="1:2">
      <c r="A545" s="3">
        <v>34001</v>
      </c>
      <c r="B545" s="64">
        <v>7.1</v>
      </c>
    </row>
    <row r="546" spans="1:2">
      <c r="A546" s="3">
        <v>34029</v>
      </c>
      <c r="B546" s="64">
        <v>7</v>
      </c>
    </row>
    <row r="547" spans="1:2">
      <c r="A547" s="3">
        <v>34060</v>
      </c>
      <c r="B547" s="64">
        <v>7.1</v>
      </c>
    </row>
    <row r="548" spans="1:2">
      <c r="A548" s="3">
        <v>34090</v>
      </c>
      <c r="B548" s="64">
        <v>7.1</v>
      </c>
    </row>
    <row r="549" spans="1:2">
      <c r="A549" s="3">
        <v>34121</v>
      </c>
      <c r="B549" s="64">
        <v>7</v>
      </c>
    </row>
    <row r="550" spans="1:2">
      <c r="A550" s="3">
        <v>34151</v>
      </c>
      <c r="B550" s="64">
        <v>6.9</v>
      </c>
    </row>
    <row r="551" spans="1:2">
      <c r="A551" s="3">
        <v>34182</v>
      </c>
      <c r="B551" s="64">
        <v>6.8</v>
      </c>
    </row>
    <row r="552" spans="1:2">
      <c r="A552" s="3">
        <v>34213</v>
      </c>
      <c r="B552" s="64">
        <v>6.7</v>
      </c>
    </row>
    <row r="553" spans="1:2">
      <c r="A553" s="3">
        <v>34243</v>
      </c>
      <c r="B553" s="64">
        <v>6.8</v>
      </c>
    </row>
    <row r="554" spans="1:2">
      <c r="A554" s="3">
        <v>34274</v>
      </c>
      <c r="B554" s="64">
        <v>6.6</v>
      </c>
    </row>
    <row r="555" spans="1:2">
      <c r="A555" s="3">
        <v>34304</v>
      </c>
      <c r="B555" s="64">
        <v>6.5</v>
      </c>
    </row>
    <row r="556" spans="1:2">
      <c r="A556" s="3">
        <v>34335</v>
      </c>
      <c r="B556" s="64">
        <v>6.6</v>
      </c>
    </row>
    <row r="557" spans="1:2">
      <c r="A557" s="3">
        <v>34366</v>
      </c>
      <c r="B557" s="64">
        <v>6.6</v>
      </c>
    </row>
    <row r="558" spans="1:2">
      <c r="A558" s="3">
        <v>34394</v>
      </c>
      <c r="B558" s="64">
        <v>6.5</v>
      </c>
    </row>
    <row r="559" spans="1:2">
      <c r="A559" s="3">
        <v>34425</v>
      </c>
      <c r="B559" s="64">
        <v>6.4</v>
      </c>
    </row>
    <row r="560" spans="1:2">
      <c r="A560" s="3">
        <v>34455</v>
      </c>
      <c r="B560" s="64">
        <v>6.1</v>
      </c>
    </row>
    <row r="561" spans="1:2">
      <c r="A561" s="3">
        <v>34486</v>
      </c>
      <c r="B561" s="64">
        <v>6.1</v>
      </c>
    </row>
    <row r="562" spans="1:2">
      <c r="A562" s="3">
        <v>34516</v>
      </c>
      <c r="B562" s="64">
        <v>6.1</v>
      </c>
    </row>
    <row r="563" spans="1:2">
      <c r="A563" s="3">
        <v>34547</v>
      </c>
      <c r="B563" s="64">
        <v>6</v>
      </c>
    </row>
    <row r="564" spans="1:2">
      <c r="A564" s="3">
        <v>34578</v>
      </c>
      <c r="B564" s="64">
        <v>5.9</v>
      </c>
    </row>
    <row r="565" spans="1:2">
      <c r="A565" s="3">
        <v>34608</v>
      </c>
      <c r="B565" s="64">
        <v>5.8</v>
      </c>
    </row>
    <row r="566" spans="1:2">
      <c r="A566" s="3">
        <v>34639</v>
      </c>
      <c r="B566" s="64">
        <v>5.6</v>
      </c>
    </row>
    <row r="567" spans="1:2">
      <c r="A567" s="3">
        <v>34669</v>
      </c>
      <c r="B567" s="64">
        <v>5.5</v>
      </c>
    </row>
    <row r="568" spans="1:2">
      <c r="A568" s="3">
        <v>34700</v>
      </c>
      <c r="B568" s="64">
        <v>5.6</v>
      </c>
    </row>
    <row r="569" spans="1:2">
      <c r="A569" s="3">
        <v>34731</v>
      </c>
      <c r="B569" s="64">
        <v>5.4</v>
      </c>
    </row>
    <row r="570" spans="1:2">
      <c r="A570" s="3">
        <v>34759</v>
      </c>
      <c r="B570" s="64">
        <v>5.4</v>
      </c>
    </row>
    <row r="571" spans="1:2">
      <c r="A571" s="3">
        <v>34790</v>
      </c>
      <c r="B571" s="64">
        <v>5.8</v>
      </c>
    </row>
    <row r="572" spans="1:2">
      <c r="A572" s="3">
        <v>34820</v>
      </c>
      <c r="B572" s="64">
        <v>5.6</v>
      </c>
    </row>
    <row r="573" spans="1:2">
      <c r="A573" s="3">
        <v>34851</v>
      </c>
      <c r="B573" s="64">
        <v>5.6</v>
      </c>
    </row>
    <row r="574" spans="1:2">
      <c r="A574" s="3">
        <v>34881</v>
      </c>
      <c r="B574" s="64">
        <v>5.7</v>
      </c>
    </row>
    <row r="575" spans="1:2">
      <c r="A575" s="3">
        <v>34912</v>
      </c>
      <c r="B575" s="64">
        <v>5.7</v>
      </c>
    </row>
    <row r="576" spans="1:2">
      <c r="A576" s="3">
        <v>34943</v>
      </c>
      <c r="B576" s="64">
        <v>5.6</v>
      </c>
    </row>
    <row r="577" spans="1:2">
      <c r="A577" s="3">
        <v>34973</v>
      </c>
      <c r="B577" s="64">
        <v>5.5</v>
      </c>
    </row>
    <row r="578" spans="1:2">
      <c r="A578" s="3">
        <v>35004</v>
      </c>
      <c r="B578" s="64">
        <v>5.6</v>
      </c>
    </row>
    <row r="579" spans="1:2">
      <c r="A579" s="3">
        <v>35034</v>
      </c>
      <c r="B579" s="64">
        <v>5.6</v>
      </c>
    </row>
    <row r="580" spans="1:2">
      <c r="A580" s="3">
        <v>35065</v>
      </c>
      <c r="B580" s="64">
        <v>5.6</v>
      </c>
    </row>
    <row r="581" spans="1:2">
      <c r="A581" s="3">
        <v>35096</v>
      </c>
      <c r="B581" s="64">
        <v>5.5</v>
      </c>
    </row>
    <row r="582" spans="1:2">
      <c r="A582" s="3">
        <v>35125</v>
      </c>
      <c r="B582" s="64">
        <v>5.5</v>
      </c>
    </row>
    <row r="583" spans="1:2">
      <c r="A583" s="3">
        <v>35156</v>
      </c>
      <c r="B583" s="64">
        <v>5.6</v>
      </c>
    </row>
    <row r="584" spans="1:2">
      <c r="A584" s="3">
        <v>35186</v>
      </c>
      <c r="B584" s="64">
        <v>5.6</v>
      </c>
    </row>
    <row r="585" spans="1:2">
      <c r="A585" s="3">
        <v>35217</v>
      </c>
      <c r="B585" s="64">
        <v>5.3</v>
      </c>
    </row>
    <row r="586" spans="1:2">
      <c r="A586" s="3">
        <v>35247</v>
      </c>
      <c r="B586" s="64">
        <v>5.5</v>
      </c>
    </row>
    <row r="587" spans="1:2">
      <c r="A587" s="3">
        <v>35278</v>
      </c>
      <c r="B587" s="64">
        <v>5.0999999999999996</v>
      </c>
    </row>
    <row r="588" spans="1:2">
      <c r="A588" s="3">
        <v>35309</v>
      </c>
      <c r="B588" s="64">
        <v>5.2</v>
      </c>
    </row>
    <row r="589" spans="1:2">
      <c r="A589" s="3">
        <v>35339</v>
      </c>
      <c r="B589" s="64">
        <v>5.2</v>
      </c>
    </row>
    <row r="590" spans="1:2">
      <c r="A590" s="3">
        <v>35370</v>
      </c>
      <c r="B590" s="64">
        <v>5.4</v>
      </c>
    </row>
    <row r="591" spans="1:2">
      <c r="A591" s="3">
        <v>35400</v>
      </c>
      <c r="B591" s="64">
        <v>5.4</v>
      </c>
    </row>
    <row r="592" spans="1:2">
      <c r="A592" s="3">
        <v>35431</v>
      </c>
      <c r="B592" s="64">
        <v>5.3</v>
      </c>
    </row>
    <row r="593" spans="1:2">
      <c r="A593" s="3">
        <v>35462</v>
      </c>
      <c r="B593" s="64">
        <v>5.2</v>
      </c>
    </row>
    <row r="594" spans="1:2">
      <c r="A594" s="3">
        <v>35490</v>
      </c>
      <c r="B594" s="64">
        <v>5.2</v>
      </c>
    </row>
    <row r="595" spans="1:2">
      <c r="A595" s="3">
        <v>35521</v>
      </c>
      <c r="B595" s="64">
        <v>5.0999999999999996</v>
      </c>
    </row>
    <row r="596" spans="1:2">
      <c r="A596" s="3">
        <v>35551</v>
      </c>
      <c r="B596" s="64">
        <v>4.9000000000000004</v>
      </c>
    </row>
    <row r="597" spans="1:2">
      <c r="A597" s="3">
        <v>35582</v>
      </c>
      <c r="B597" s="64">
        <v>5</v>
      </c>
    </row>
    <row r="598" spans="1:2">
      <c r="A598" s="3">
        <v>35612</v>
      </c>
      <c r="B598" s="64">
        <v>4.9000000000000004</v>
      </c>
    </row>
    <row r="599" spans="1:2">
      <c r="A599" s="3">
        <v>35643</v>
      </c>
      <c r="B599" s="64">
        <v>4.8</v>
      </c>
    </row>
    <row r="600" spans="1:2">
      <c r="A600" s="3">
        <v>35674</v>
      </c>
      <c r="B600" s="64">
        <v>4.9000000000000004</v>
      </c>
    </row>
    <row r="601" spans="1:2">
      <c r="A601" s="3">
        <v>35704</v>
      </c>
      <c r="B601" s="64">
        <v>4.7</v>
      </c>
    </row>
    <row r="602" spans="1:2">
      <c r="A602" s="3">
        <v>35735</v>
      </c>
      <c r="B602" s="64">
        <v>4.5999999999999996</v>
      </c>
    </row>
    <row r="603" spans="1:2">
      <c r="A603" s="3">
        <v>35765</v>
      </c>
      <c r="B603" s="64">
        <v>4.7</v>
      </c>
    </row>
    <row r="604" spans="1:2">
      <c r="A604" s="3">
        <v>35796</v>
      </c>
      <c r="B604" s="64">
        <v>4.5999999999999996</v>
      </c>
    </row>
    <row r="605" spans="1:2">
      <c r="A605" s="3">
        <v>35827</v>
      </c>
      <c r="B605" s="64">
        <v>4.5999999999999996</v>
      </c>
    </row>
    <row r="606" spans="1:2">
      <c r="A606" s="3">
        <v>35855</v>
      </c>
      <c r="B606" s="64">
        <v>4.7</v>
      </c>
    </row>
    <row r="607" spans="1:2">
      <c r="A607" s="3">
        <v>35886</v>
      </c>
      <c r="B607" s="64">
        <v>4.3</v>
      </c>
    </row>
    <row r="608" spans="1:2">
      <c r="A608" s="3">
        <v>35916</v>
      </c>
      <c r="B608" s="64">
        <v>4.4000000000000004</v>
      </c>
    </row>
    <row r="609" spans="1:2">
      <c r="A609" s="3">
        <v>35947</v>
      </c>
      <c r="B609" s="64">
        <v>4.5</v>
      </c>
    </row>
    <row r="610" spans="1:2">
      <c r="A610" s="3">
        <v>35977</v>
      </c>
      <c r="B610" s="64">
        <v>4.5</v>
      </c>
    </row>
    <row r="611" spans="1:2">
      <c r="A611" s="3">
        <v>36008</v>
      </c>
      <c r="B611" s="64">
        <v>4.5</v>
      </c>
    </row>
    <row r="612" spans="1:2">
      <c r="A612" s="3">
        <v>36039</v>
      </c>
      <c r="B612" s="64">
        <v>4.5999999999999996</v>
      </c>
    </row>
    <row r="613" spans="1:2">
      <c r="A613" s="3">
        <v>36069</v>
      </c>
      <c r="B613" s="64">
        <v>4.5</v>
      </c>
    </row>
    <row r="614" spans="1:2">
      <c r="A614" s="3">
        <v>36100</v>
      </c>
      <c r="B614" s="64">
        <v>4.4000000000000004</v>
      </c>
    </row>
    <row r="615" spans="1:2">
      <c r="A615" s="3">
        <v>36130</v>
      </c>
      <c r="B615" s="64">
        <v>4.4000000000000004</v>
      </c>
    </row>
    <row r="616" spans="1:2">
      <c r="A616" s="3">
        <v>36161</v>
      </c>
      <c r="B616" s="64">
        <v>4.3</v>
      </c>
    </row>
    <row r="617" spans="1:2">
      <c r="A617" s="3">
        <v>36192</v>
      </c>
      <c r="B617" s="64">
        <v>4.4000000000000004</v>
      </c>
    </row>
    <row r="618" spans="1:2">
      <c r="A618" s="3">
        <v>36220</v>
      </c>
      <c r="B618" s="64">
        <v>4.2</v>
      </c>
    </row>
    <row r="619" spans="1:2">
      <c r="A619" s="3">
        <v>36251</v>
      </c>
      <c r="B619" s="64">
        <v>4.3</v>
      </c>
    </row>
    <row r="620" spans="1:2">
      <c r="A620" s="3">
        <v>36281</v>
      </c>
      <c r="B620" s="64">
        <v>4.2</v>
      </c>
    </row>
    <row r="621" spans="1:2">
      <c r="A621" s="3">
        <v>36312</v>
      </c>
      <c r="B621" s="64">
        <v>4.3</v>
      </c>
    </row>
    <row r="622" spans="1:2">
      <c r="A622" s="3">
        <v>36342</v>
      </c>
      <c r="B622" s="64">
        <v>4.3</v>
      </c>
    </row>
    <row r="623" spans="1:2">
      <c r="A623" s="3">
        <v>36373</v>
      </c>
      <c r="B623" s="64">
        <v>4.2</v>
      </c>
    </row>
    <row r="624" spans="1:2">
      <c r="A624" s="3">
        <v>36404</v>
      </c>
      <c r="B624" s="64">
        <v>4.2</v>
      </c>
    </row>
    <row r="625" spans="1:2">
      <c r="A625" s="3">
        <v>36434</v>
      </c>
      <c r="B625" s="64">
        <v>4.0999999999999996</v>
      </c>
    </row>
    <row r="626" spans="1:2">
      <c r="A626" s="3">
        <v>36465</v>
      </c>
      <c r="B626" s="64">
        <v>4.0999999999999996</v>
      </c>
    </row>
    <row r="627" spans="1:2">
      <c r="A627" s="3">
        <v>36495</v>
      </c>
      <c r="B627" s="64">
        <v>4</v>
      </c>
    </row>
    <row r="628" spans="1:2">
      <c r="A628" s="3">
        <v>36526</v>
      </c>
      <c r="B628" s="64">
        <v>4</v>
      </c>
    </row>
    <row r="629" spans="1:2">
      <c r="A629" s="3">
        <v>36557</v>
      </c>
      <c r="B629" s="64">
        <v>4.0999999999999996</v>
      </c>
    </row>
    <row r="630" spans="1:2">
      <c r="A630" s="3">
        <v>36586</v>
      </c>
      <c r="B630" s="64">
        <v>4</v>
      </c>
    </row>
    <row r="631" spans="1:2">
      <c r="A631" s="3">
        <v>36617</v>
      </c>
      <c r="B631" s="64">
        <v>3.8</v>
      </c>
    </row>
    <row r="632" spans="1:2">
      <c r="A632" s="3">
        <v>36647</v>
      </c>
      <c r="B632" s="64">
        <v>4</v>
      </c>
    </row>
    <row r="633" spans="1:2">
      <c r="A633" s="3">
        <v>36678</v>
      </c>
      <c r="B633" s="64">
        <v>4</v>
      </c>
    </row>
    <row r="634" spans="1:2">
      <c r="A634" s="3">
        <v>36708</v>
      </c>
      <c r="B634" s="64">
        <v>4</v>
      </c>
    </row>
    <row r="635" spans="1:2">
      <c r="A635" s="3">
        <v>36739</v>
      </c>
      <c r="B635" s="64">
        <v>4.0999999999999996</v>
      </c>
    </row>
    <row r="636" spans="1:2">
      <c r="A636" s="3">
        <v>36770</v>
      </c>
      <c r="B636" s="64">
        <v>3.9</v>
      </c>
    </row>
    <row r="637" spans="1:2">
      <c r="A637" s="3">
        <v>36800</v>
      </c>
      <c r="B637" s="64">
        <v>3.9</v>
      </c>
    </row>
    <row r="638" spans="1:2">
      <c r="A638" s="3">
        <v>36831</v>
      </c>
      <c r="B638" s="64">
        <v>3.9</v>
      </c>
    </row>
    <row r="639" spans="1:2">
      <c r="A639" s="3">
        <v>36861</v>
      </c>
      <c r="B639" s="64">
        <v>3.9</v>
      </c>
    </row>
    <row r="640" spans="1:2">
      <c r="A640" s="3">
        <v>36892</v>
      </c>
      <c r="B640" s="64">
        <v>4.2</v>
      </c>
    </row>
    <row r="641" spans="1:2">
      <c r="A641" s="3">
        <v>36923</v>
      </c>
      <c r="B641" s="64">
        <v>4.2</v>
      </c>
    </row>
    <row r="642" spans="1:2">
      <c r="A642" s="3">
        <v>36951</v>
      </c>
      <c r="B642" s="64">
        <v>4.3</v>
      </c>
    </row>
    <row r="643" spans="1:2">
      <c r="A643" s="3">
        <v>36982</v>
      </c>
      <c r="B643" s="64">
        <v>4.4000000000000004</v>
      </c>
    </row>
    <row r="644" spans="1:2">
      <c r="A644" s="3">
        <v>37012</v>
      </c>
      <c r="B644" s="64">
        <v>4.3</v>
      </c>
    </row>
    <row r="645" spans="1:2">
      <c r="A645" s="3">
        <v>37043</v>
      </c>
      <c r="B645" s="64">
        <v>4.5</v>
      </c>
    </row>
    <row r="646" spans="1:2">
      <c r="A646" s="3">
        <v>37073</v>
      </c>
      <c r="B646" s="64">
        <v>4.5999999999999996</v>
      </c>
    </row>
    <row r="647" spans="1:2">
      <c r="A647" s="3">
        <v>37104</v>
      </c>
      <c r="B647" s="64">
        <v>4.9000000000000004</v>
      </c>
    </row>
    <row r="648" spans="1:2">
      <c r="A648" s="3">
        <v>37135</v>
      </c>
      <c r="B648" s="64">
        <v>5</v>
      </c>
    </row>
    <row r="649" spans="1:2">
      <c r="A649" s="3">
        <v>37165</v>
      </c>
      <c r="B649" s="64">
        <v>5.3</v>
      </c>
    </row>
    <row r="650" spans="1:2">
      <c r="A650" s="3">
        <v>37196</v>
      </c>
      <c r="B650" s="64">
        <v>5.5</v>
      </c>
    </row>
    <row r="651" spans="1:2">
      <c r="A651" s="3">
        <v>37226</v>
      </c>
      <c r="B651" s="64">
        <v>5.7</v>
      </c>
    </row>
    <row r="652" spans="1:2">
      <c r="A652" s="3">
        <v>37257</v>
      </c>
      <c r="B652" s="64">
        <v>5.7</v>
      </c>
    </row>
    <row r="653" spans="1:2">
      <c r="A653" s="3">
        <v>37288</v>
      </c>
      <c r="B653" s="64">
        <v>5.7</v>
      </c>
    </row>
    <row r="654" spans="1:2">
      <c r="A654" s="3">
        <v>37316</v>
      </c>
      <c r="B654" s="64">
        <v>5.7</v>
      </c>
    </row>
    <row r="655" spans="1:2">
      <c r="A655" s="3">
        <v>37347</v>
      </c>
      <c r="B655" s="64">
        <v>5.9</v>
      </c>
    </row>
    <row r="656" spans="1:2">
      <c r="A656" s="3">
        <v>37377</v>
      </c>
      <c r="B656" s="64">
        <v>5.8</v>
      </c>
    </row>
    <row r="657" spans="1:2">
      <c r="A657" s="3">
        <v>37408</v>
      </c>
      <c r="B657" s="64">
        <v>5.8</v>
      </c>
    </row>
    <row r="658" spans="1:2">
      <c r="A658" s="3">
        <v>37438</v>
      </c>
      <c r="B658" s="64">
        <v>5.8</v>
      </c>
    </row>
    <row r="659" spans="1:2">
      <c r="A659" s="3">
        <v>37469</v>
      </c>
      <c r="B659" s="64">
        <v>5.7</v>
      </c>
    </row>
    <row r="660" spans="1:2">
      <c r="A660" s="3">
        <v>37500</v>
      </c>
      <c r="B660" s="64">
        <v>5.7</v>
      </c>
    </row>
    <row r="661" spans="1:2">
      <c r="A661" s="3">
        <v>37530</v>
      </c>
      <c r="B661" s="64">
        <v>5.7</v>
      </c>
    </row>
    <row r="662" spans="1:2">
      <c r="A662" s="3">
        <v>37561</v>
      </c>
      <c r="B662" s="64">
        <v>5.9</v>
      </c>
    </row>
    <row r="663" spans="1:2">
      <c r="A663" s="3">
        <v>37591</v>
      </c>
      <c r="B663" s="64">
        <v>6</v>
      </c>
    </row>
    <row r="664" spans="1:2">
      <c r="A664" s="3">
        <v>37622</v>
      </c>
      <c r="B664" s="64">
        <v>5.8</v>
      </c>
    </row>
    <row r="665" spans="1:2">
      <c r="A665" s="3">
        <v>37653</v>
      </c>
      <c r="B665" s="64">
        <v>5.9</v>
      </c>
    </row>
    <row r="666" spans="1:2">
      <c r="A666" s="3">
        <v>37681</v>
      </c>
      <c r="B666" s="64">
        <v>5.9</v>
      </c>
    </row>
    <row r="667" spans="1:2">
      <c r="A667" s="3">
        <v>37712</v>
      </c>
      <c r="B667" s="64">
        <v>6</v>
      </c>
    </row>
    <row r="668" spans="1:2">
      <c r="A668" s="3">
        <v>37742</v>
      </c>
      <c r="B668" s="64">
        <v>6.1</v>
      </c>
    </row>
    <row r="669" spans="1:2">
      <c r="A669" s="3">
        <v>37773</v>
      </c>
      <c r="B669" s="64">
        <v>6.3</v>
      </c>
    </row>
    <row r="670" spans="1:2">
      <c r="A670" s="3">
        <v>37803</v>
      </c>
      <c r="B670" s="64">
        <v>6.2</v>
      </c>
    </row>
    <row r="671" spans="1:2">
      <c r="A671" s="3">
        <v>37834</v>
      </c>
      <c r="B671" s="64">
        <v>6.1</v>
      </c>
    </row>
    <row r="672" spans="1:2">
      <c r="A672" s="3">
        <v>37865</v>
      </c>
      <c r="B672" s="64">
        <v>6.1</v>
      </c>
    </row>
    <row r="673" spans="1:2">
      <c r="A673" s="3">
        <v>37895</v>
      </c>
      <c r="B673" s="64">
        <v>6</v>
      </c>
    </row>
    <row r="674" spans="1:2">
      <c r="A674" s="3">
        <v>37926</v>
      </c>
      <c r="B674" s="64">
        <v>5.8</v>
      </c>
    </row>
    <row r="675" spans="1:2">
      <c r="A675" s="3">
        <v>37956</v>
      </c>
      <c r="B675" s="64">
        <v>5.7</v>
      </c>
    </row>
    <row r="676" spans="1:2">
      <c r="A676" s="3">
        <v>37987</v>
      </c>
      <c r="B676" s="64">
        <v>5.7</v>
      </c>
    </row>
    <row r="677" spans="1:2">
      <c r="A677" s="3">
        <v>38018</v>
      </c>
      <c r="B677" s="64">
        <v>5.6</v>
      </c>
    </row>
    <row r="678" spans="1:2">
      <c r="A678" s="3">
        <v>38047</v>
      </c>
      <c r="B678" s="64">
        <v>5.8</v>
      </c>
    </row>
    <row r="679" spans="1:2">
      <c r="A679" s="3">
        <v>38078</v>
      </c>
      <c r="B679" s="64">
        <v>5.6</v>
      </c>
    </row>
    <row r="680" spans="1:2">
      <c r="A680" s="3">
        <v>38108</v>
      </c>
      <c r="B680" s="64">
        <v>5.6</v>
      </c>
    </row>
    <row r="681" spans="1:2">
      <c r="A681" s="3">
        <v>38139</v>
      </c>
      <c r="B681" s="64">
        <v>5.6</v>
      </c>
    </row>
    <row r="682" spans="1:2">
      <c r="A682" s="3">
        <v>38169</v>
      </c>
      <c r="B682" s="64">
        <v>5.5</v>
      </c>
    </row>
    <row r="683" spans="1:2">
      <c r="A683" s="3">
        <v>38200</v>
      </c>
      <c r="B683" s="64">
        <v>5.4</v>
      </c>
    </row>
    <row r="684" spans="1:2">
      <c r="A684" s="3">
        <v>38231</v>
      </c>
      <c r="B684" s="64">
        <v>5.4</v>
      </c>
    </row>
    <row r="685" spans="1:2">
      <c r="A685" s="3">
        <v>38261</v>
      </c>
      <c r="B685" s="64">
        <v>5.5</v>
      </c>
    </row>
    <row r="686" spans="1:2">
      <c r="A686" s="3">
        <v>38292</v>
      </c>
      <c r="B686" s="64">
        <v>5.4</v>
      </c>
    </row>
    <row r="687" spans="1:2">
      <c r="A687" s="3">
        <v>38322</v>
      </c>
      <c r="B687" s="64">
        <v>5.4</v>
      </c>
    </row>
    <row r="688" spans="1:2">
      <c r="A688" s="3">
        <v>38353</v>
      </c>
      <c r="B688" s="64">
        <v>5.3</v>
      </c>
    </row>
    <row r="689" spans="1:2">
      <c r="A689" s="3">
        <v>38384</v>
      </c>
      <c r="B689" s="64">
        <v>5.4</v>
      </c>
    </row>
    <row r="690" spans="1:2">
      <c r="A690" s="3">
        <v>38412</v>
      </c>
      <c r="B690" s="64">
        <v>5.2</v>
      </c>
    </row>
    <row r="691" spans="1:2">
      <c r="A691" s="3">
        <v>38443</v>
      </c>
      <c r="B691" s="64">
        <v>5.2</v>
      </c>
    </row>
    <row r="692" spans="1:2">
      <c r="A692" s="3">
        <v>38473</v>
      </c>
      <c r="B692" s="64">
        <v>5.0999999999999996</v>
      </c>
    </row>
    <row r="693" spans="1:2">
      <c r="A693" s="3">
        <v>38504</v>
      </c>
      <c r="B693" s="64">
        <v>5</v>
      </c>
    </row>
    <row r="694" spans="1:2">
      <c r="A694" s="3">
        <v>38534</v>
      </c>
      <c r="B694" s="64">
        <v>5</v>
      </c>
    </row>
    <row r="695" spans="1:2">
      <c r="A695" s="3">
        <v>38565</v>
      </c>
      <c r="B695" s="64">
        <v>4.9000000000000004</v>
      </c>
    </row>
    <row r="696" spans="1:2">
      <c r="A696" s="3">
        <v>38596</v>
      </c>
      <c r="B696" s="64">
        <v>5</v>
      </c>
    </row>
    <row r="697" spans="1:2">
      <c r="A697" s="3">
        <v>38626</v>
      </c>
      <c r="B697" s="64">
        <v>5</v>
      </c>
    </row>
    <row r="698" spans="1:2">
      <c r="A698" s="3">
        <v>38657</v>
      </c>
      <c r="B698" s="64">
        <v>5</v>
      </c>
    </row>
    <row r="699" spans="1:2">
      <c r="A699" s="3">
        <v>38687</v>
      </c>
      <c r="B699" s="64">
        <v>4.9000000000000004</v>
      </c>
    </row>
    <row r="700" spans="1:2">
      <c r="A700" s="3">
        <v>38718</v>
      </c>
      <c r="B700" s="64">
        <v>4.7</v>
      </c>
    </row>
    <row r="701" spans="1:2">
      <c r="A701" s="3">
        <v>38749</v>
      </c>
      <c r="B701" s="64">
        <v>4.8</v>
      </c>
    </row>
    <row r="702" spans="1:2">
      <c r="A702" s="3">
        <v>38777</v>
      </c>
      <c r="B702" s="64">
        <v>4.7</v>
      </c>
    </row>
    <row r="703" spans="1:2">
      <c r="A703" s="3">
        <v>38808</v>
      </c>
      <c r="B703" s="64">
        <v>4.7</v>
      </c>
    </row>
    <row r="704" spans="1:2">
      <c r="A704" s="3">
        <v>38838</v>
      </c>
      <c r="B704" s="64">
        <v>4.5999999999999996</v>
      </c>
    </row>
    <row r="705" spans="1:2">
      <c r="A705" s="3">
        <v>38869</v>
      </c>
      <c r="B705" s="64">
        <v>4.5999999999999996</v>
      </c>
    </row>
    <row r="706" spans="1:2">
      <c r="A706" s="3">
        <v>38899</v>
      </c>
      <c r="B706" s="64">
        <v>4.7</v>
      </c>
    </row>
    <row r="707" spans="1:2">
      <c r="A707" s="3">
        <v>38930</v>
      </c>
      <c r="B707" s="64">
        <v>4.7</v>
      </c>
    </row>
    <row r="708" spans="1:2">
      <c r="A708" s="3">
        <v>38961</v>
      </c>
      <c r="B708" s="64">
        <v>4.5</v>
      </c>
    </row>
    <row r="709" spans="1:2">
      <c r="A709" s="3">
        <v>38991</v>
      </c>
      <c r="B709" s="64">
        <v>4.4000000000000004</v>
      </c>
    </row>
    <row r="710" spans="1:2">
      <c r="A710" s="3">
        <v>39022</v>
      </c>
      <c r="B710" s="64">
        <v>4.5</v>
      </c>
    </row>
    <row r="711" spans="1:2">
      <c r="A711" s="3">
        <v>39052</v>
      </c>
      <c r="B711" s="64">
        <v>4.4000000000000004</v>
      </c>
    </row>
    <row r="712" spans="1:2">
      <c r="A712" s="3">
        <v>39083</v>
      </c>
      <c r="B712" s="64">
        <v>4.5999999999999996</v>
      </c>
    </row>
    <row r="713" spans="1:2">
      <c r="A713" s="3">
        <v>39114</v>
      </c>
      <c r="B713" s="64">
        <v>4.5</v>
      </c>
    </row>
    <row r="714" spans="1:2">
      <c r="A714" s="3">
        <v>39142</v>
      </c>
      <c r="B714" s="64">
        <v>4.4000000000000004</v>
      </c>
    </row>
    <row r="715" spans="1:2">
      <c r="A715" s="3">
        <v>39173</v>
      </c>
      <c r="B715" s="64">
        <v>4.5</v>
      </c>
    </row>
    <row r="716" spans="1:2">
      <c r="A716" s="3">
        <v>39203</v>
      </c>
      <c r="B716" s="64">
        <v>4.4000000000000004</v>
      </c>
    </row>
    <row r="717" spans="1:2">
      <c r="A717" s="3">
        <v>39234</v>
      </c>
      <c r="B717" s="64">
        <v>4.5999999999999996</v>
      </c>
    </row>
    <row r="718" spans="1:2">
      <c r="A718" s="3">
        <v>39264</v>
      </c>
      <c r="B718" s="64">
        <v>4.7</v>
      </c>
    </row>
    <row r="719" spans="1:2">
      <c r="A719" s="3">
        <v>39295</v>
      </c>
      <c r="B719" s="64">
        <v>4.5999999999999996</v>
      </c>
    </row>
    <row r="720" spans="1:2">
      <c r="A720" s="3">
        <v>39326</v>
      </c>
      <c r="B720" s="64">
        <v>4.7</v>
      </c>
    </row>
    <row r="721" spans="1:2">
      <c r="A721" s="3">
        <v>39356</v>
      </c>
      <c r="B721" s="64">
        <v>4.7</v>
      </c>
    </row>
    <row r="722" spans="1:2">
      <c r="A722" s="3">
        <v>39387</v>
      </c>
      <c r="B722" s="64">
        <v>4.7</v>
      </c>
    </row>
    <row r="723" spans="1:2">
      <c r="A723" s="3">
        <v>39417</v>
      </c>
      <c r="B723" s="64">
        <v>5</v>
      </c>
    </row>
    <row r="724" spans="1:2">
      <c r="A724" s="3">
        <v>39448</v>
      </c>
      <c r="B724" s="64">
        <v>5</v>
      </c>
    </row>
    <row r="725" spans="1:2">
      <c r="A725" s="3">
        <v>39479</v>
      </c>
      <c r="B725" s="64">
        <v>4.9000000000000004</v>
      </c>
    </row>
    <row r="726" spans="1:2">
      <c r="A726" s="3">
        <v>39508</v>
      </c>
      <c r="B726" s="64">
        <v>5.0999999999999996</v>
      </c>
    </row>
    <row r="727" spans="1:2">
      <c r="A727" s="3">
        <v>39539</v>
      </c>
      <c r="B727" s="64">
        <v>5</v>
      </c>
    </row>
    <row r="728" spans="1:2">
      <c r="A728" s="3">
        <v>39569</v>
      </c>
      <c r="B728" s="64">
        <v>5.4</v>
      </c>
    </row>
    <row r="729" spans="1:2">
      <c r="A729" s="3">
        <v>39600</v>
      </c>
      <c r="B729" s="64">
        <v>5.6</v>
      </c>
    </row>
    <row r="730" spans="1:2">
      <c r="A730" s="3">
        <v>39630</v>
      </c>
      <c r="B730" s="64">
        <v>5.8</v>
      </c>
    </row>
    <row r="731" spans="1:2">
      <c r="A731" s="3">
        <v>39661</v>
      </c>
      <c r="B731" s="64">
        <v>6.1</v>
      </c>
    </row>
    <row r="732" spans="1:2">
      <c r="A732" s="3">
        <v>39692</v>
      </c>
      <c r="B732" s="64">
        <v>6.1</v>
      </c>
    </row>
    <row r="733" spans="1:2">
      <c r="A733" s="3">
        <v>39722</v>
      </c>
      <c r="B733" s="64">
        <v>6.5</v>
      </c>
    </row>
    <row r="734" spans="1:2">
      <c r="A734" s="3">
        <v>39753</v>
      </c>
      <c r="B734" s="64">
        <v>6.8</v>
      </c>
    </row>
    <row r="735" spans="1:2">
      <c r="A735" s="3">
        <v>39783</v>
      </c>
      <c r="B735" s="64">
        <v>7.3</v>
      </c>
    </row>
    <row r="736" spans="1:2">
      <c r="A736" s="3">
        <v>39814</v>
      </c>
      <c r="B736" s="64">
        <v>7.8</v>
      </c>
    </row>
    <row r="737" spans="1:2">
      <c r="A737" s="3">
        <v>39845</v>
      </c>
      <c r="B737" s="64">
        <v>8.3000000000000007</v>
      </c>
    </row>
    <row r="738" spans="1:2">
      <c r="A738" s="3">
        <v>39873</v>
      </c>
      <c r="B738" s="64">
        <v>8.6999999999999993</v>
      </c>
    </row>
    <row r="739" spans="1:2">
      <c r="A739" s="3">
        <v>39904</v>
      </c>
      <c r="B739" s="64">
        <v>9</v>
      </c>
    </row>
    <row r="740" spans="1:2">
      <c r="A740" s="3">
        <v>39934</v>
      </c>
      <c r="B740" s="64">
        <v>9.4</v>
      </c>
    </row>
    <row r="741" spans="1:2">
      <c r="A741" s="3">
        <v>39965</v>
      </c>
      <c r="B741" s="64">
        <v>9.5</v>
      </c>
    </row>
    <row r="742" spans="1:2">
      <c r="A742" s="3">
        <v>39995</v>
      </c>
      <c r="B742" s="64">
        <v>9.5</v>
      </c>
    </row>
    <row r="743" spans="1:2">
      <c r="A743" s="3">
        <v>40026</v>
      </c>
      <c r="B743" s="64">
        <v>9.6</v>
      </c>
    </row>
    <row r="744" spans="1:2">
      <c r="A744" s="3">
        <v>40057</v>
      </c>
      <c r="B744" s="64">
        <v>9.8000000000000007</v>
      </c>
    </row>
    <row r="745" spans="1:2">
      <c r="A745" s="3">
        <v>40087</v>
      </c>
      <c r="B745" s="64">
        <v>10</v>
      </c>
    </row>
    <row r="746" spans="1:2">
      <c r="A746" s="3">
        <v>40118</v>
      </c>
      <c r="B746" s="64">
        <v>9.9</v>
      </c>
    </row>
    <row r="747" spans="1:2">
      <c r="A747" s="3">
        <v>40148</v>
      </c>
      <c r="B747" s="64">
        <v>9.9</v>
      </c>
    </row>
    <row r="748" spans="1:2">
      <c r="A748" s="3">
        <v>40179</v>
      </c>
      <c r="B748" s="64">
        <v>9.8000000000000007</v>
      </c>
    </row>
    <row r="749" spans="1:2">
      <c r="A749" s="3">
        <v>40210</v>
      </c>
      <c r="B749" s="64">
        <v>9.8000000000000007</v>
      </c>
    </row>
    <row r="750" spans="1:2">
      <c r="A750" s="3">
        <v>40238</v>
      </c>
      <c r="B750" s="64">
        <v>9.9</v>
      </c>
    </row>
    <row r="751" spans="1:2">
      <c r="A751" s="3">
        <v>40269</v>
      </c>
      <c r="B751" s="64">
        <v>9.9</v>
      </c>
    </row>
    <row r="752" spans="1:2">
      <c r="A752" s="3">
        <v>40299</v>
      </c>
      <c r="B752" s="64">
        <v>9.6</v>
      </c>
    </row>
    <row r="753" spans="1:2">
      <c r="A753" s="3">
        <v>40330</v>
      </c>
      <c r="B753" s="64">
        <v>9.4</v>
      </c>
    </row>
    <row r="754" spans="1:2">
      <c r="A754" s="3">
        <v>40360</v>
      </c>
      <c r="B754" s="64">
        <v>9.4</v>
      </c>
    </row>
    <row r="755" spans="1:2">
      <c r="A755" s="3">
        <v>40391</v>
      </c>
      <c r="B755" s="64">
        <v>9.5</v>
      </c>
    </row>
    <row r="756" spans="1:2">
      <c r="A756" s="3">
        <v>40422</v>
      </c>
      <c r="B756" s="64">
        <v>9.5</v>
      </c>
    </row>
    <row r="757" spans="1:2">
      <c r="A757" s="3">
        <v>40452</v>
      </c>
      <c r="B757" s="64">
        <v>9.4</v>
      </c>
    </row>
    <row r="758" spans="1:2">
      <c r="A758" s="3">
        <v>40483</v>
      </c>
      <c r="B758" s="64">
        <v>9.8000000000000007</v>
      </c>
    </row>
    <row r="759" spans="1:2">
      <c r="A759" s="3">
        <v>40513</v>
      </c>
      <c r="B759" s="64">
        <v>9.3000000000000007</v>
      </c>
    </row>
    <row r="760" spans="1:2">
      <c r="A760" s="3">
        <v>40544</v>
      </c>
      <c r="B760" s="64">
        <v>9.1</v>
      </c>
    </row>
    <row r="761" spans="1:2">
      <c r="A761" s="3">
        <v>40575</v>
      </c>
      <c r="B761" s="64">
        <v>9</v>
      </c>
    </row>
    <row r="762" spans="1:2">
      <c r="A762" s="3">
        <v>40603</v>
      </c>
      <c r="B762" s="64">
        <v>9</v>
      </c>
    </row>
    <row r="763" spans="1:2">
      <c r="A763" s="3">
        <v>40634</v>
      </c>
      <c r="B763" s="64">
        <v>9.1</v>
      </c>
    </row>
    <row r="764" spans="1:2">
      <c r="A764" s="3">
        <v>40664</v>
      </c>
      <c r="B764" s="64">
        <v>9</v>
      </c>
    </row>
    <row r="765" spans="1:2">
      <c r="A765" s="3">
        <v>40695</v>
      </c>
      <c r="B765" s="64">
        <v>9.1</v>
      </c>
    </row>
    <row r="766" spans="1:2">
      <c r="A766" s="3">
        <v>40725</v>
      </c>
      <c r="B766" s="64">
        <v>9</v>
      </c>
    </row>
    <row r="767" spans="1:2">
      <c r="A767" s="3">
        <v>40756</v>
      </c>
      <c r="B767" s="64">
        <v>9</v>
      </c>
    </row>
    <row r="768" spans="1:2">
      <c r="A768" s="3">
        <v>40787</v>
      </c>
      <c r="B768" s="64">
        <v>9</v>
      </c>
    </row>
    <row r="769" spans="1:2">
      <c r="A769" s="3">
        <v>40817</v>
      </c>
      <c r="B769" s="64">
        <v>8.8000000000000007</v>
      </c>
    </row>
    <row r="770" spans="1:2">
      <c r="A770" s="3">
        <v>40848</v>
      </c>
      <c r="B770" s="64">
        <v>8.6</v>
      </c>
    </row>
    <row r="771" spans="1:2">
      <c r="A771" s="3">
        <v>40878</v>
      </c>
      <c r="B771" s="64">
        <v>8.5</v>
      </c>
    </row>
    <row r="772" spans="1:2">
      <c r="A772" s="3">
        <v>40909</v>
      </c>
      <c r="B772" s="64">
        <v>8.3000000000000007</v>
      </c>
    </row>
    <row r="773" spans="1:2">
      <c r="A773" s="3">
        <v>40940</v>
      </c>
      <c r="B773" s="64">
        <v>8.3000000000000007</v>
      </c>
    </row>
    <row r="774" spans="1:2">
      <c r="A774" s="3">
        <v>40969</v>
      </c>
      <c r="B774" s="64">
        <v>8.1999999999999993</v>
      </c>
    </row>
    <row r="775" spans="1:2">
      <c r="A775" s="3">
        <v>41000</v>
      </c>
      <c r="B775" s="64">
        <v>8.1999999999999993</v>
      </c>
    </row>
    <row r="776" spans="1:2">
      <c r="A776" s="3">
        <v>41030</v>
      </c>
      <c r="B776" s="64">
        <v>8.1999999999999993</v>
      </c>
    </row>
    <row r="777" spans="1:2">
      <c r="A777" s="3">
        <v>41061</v>
      </c>
      <c r="B777" s="64">
        <v>8.1999999999999993</v>
      </c>
    </row>
    <row r="778" spans="1:2">
      <c r="A778" s="3">
        <v>41091</v>
      </c>
      <c r="B778" s="64">
        <v>8.1999999999999993</v>
      </c>
    </row>
    <row r="779" spans="1:2">
      <c r="A779" s="3">
        <v>41122</v>
      </c>
      <c r="B779" s="64">
        <v>8.1</v>
      </c>
    </row>
    <row r="780" spans="1:2">
      <c r="A780" s="3">
        <v>41153</v>
      </c>
      <c r="B780" s="64">
        <v>7.8</v>
      </c>
    </row>
    <row r="781" spans="1:2">
      <c r="A781" s="3">
        <v>41183</v>
      </c>
      <c r="B781" s="64">
        <v>7.8</v>
      </c>
    </row>
    <row r="782" spans="1:2">
      <c r="A782" s="3">
        <v>41214</v>
      </c>
      <c r="B782" s="64">
        <v>7.7</v>
      </c>
    </row>
    <row r="783" spans="1:2">
      <c r="A783" s="3">
        <v>41244</v>
      </c>
      <c r="B783" s="64">
        <v>7.9</v>
      </c>
    </row>
    <row r="784" spans="1:2">
      <c r="A784" s="3">
        <v>41275</v>
      </c>
      <c r="B784" s="64">
        <v>8</v>
      </c>
    </row>
    <row r="785" spans="1:2">
      <c r="A785" s="3">
        <v>41306</v>
      </c>
      <c r="B785" s="64">
        <v>7.7</v>
      </c>
    </row>
    <row r="786" spans="1:2">
      <c r="A786" s="3">
        <v>41334</v>
      </c>
      <c r="B786" s="64">
        <v>7.5</v>
      </c>
    </row>
    <row r="787" spans="1:2">
      <c r="A787" s="3">
        <v>41365</v>
      </c>
      <c r="B787" s="64">
        <v>7.6</v>
      </c>
    </row>
    <row r="788" spans="1:2">
      <c r="A788" s="3">
        <v>41395</v>
      </c>
      <c r="B788" s="64">
        <v>7.5</v>
      </c>
    </row>
    <row r="789" spans="1:2">
      <c r="A789" s="3">
        <v>41426</v>
      </c>
      <c r="B789" s="64">
        <v>7.5</v>
      </c>
    </row>
    <row r="790" spans="1:2">
      <c r="A790" s="3">
        <v>41456</v>
      </c>
      <c r="B790" s="64">
        <v>7.3</v>
      </c>
    </row>
    <row r="791" spans="1:2">
      <c r="A791" s="3">
        <v>41487</v>
      </c>
      <c r="B791" s="64">
        <v>7.2</v>
      </c>
    </row>
    <row r="792" spans="1:2">
      <c r="A792" s="3">
        <v>41518</v>
      </c>
      <c r="B792" s="64">
        <v>7.2</v>
      </c>
    </row>
    <row r="793" spans="1:2">
      <c r="A793" s="3">
        <v>41548</v>
      </c>
      <c r="B793" s="64">
        <v>7.2</v>
      </c>
    </row>
    <row r="794" spans="1:2">
      <c r="A794" s="3">
        <v>41579</v>
      </c>
      <c r="B794" s="64">
        <v>6.9</v>
      </c>
    </row>
    <row r="795" spans="1:2">
      <c r="A795" s="3">
        <v>41609</v>
      </c>
      <c r="B795" s="64">
        <v>6.7</v>
      </c>
    </row>
    <row r="796" spans="1:2">
      <c r="A796" s="3">
        <v>41640</v>
      </c>
      <c r="B796" s="64">
        <v>6.6</v>
      </c>
    </row>
    <row r="797" spans="1:2">
      <c r="A797" s="3">
        <v>41671</v>
      </c>
      <c r="B797" s="64">
        <v>6.7</v>
      </c>
    </row>
    <row r="798" spans="1:2">
      <c r="A798" s="3">
        <v>41699</v>
      </c>
      <c r="B798" s="64">
        <v>6.7</v>
      </c>
    </row>
    <row r="799" spans="1:2">
      <c r="A799" s="3">
        <v>41730</v>
      </c>
      <c r="B799" s="64">
        <v>6.2</v>
      </c>
    </row>
    <row r="800" spans="1:2">
      <c r="A800" s="3">
        <v>41760</v>
      </c>
      <c r="B800" s="64">
        <v>6.3</v>
      </c>
    </row>
    <row r="801" spans="1:2">
      <c r="A801" s="3">
        <v>41791</v>
      </c>
      <c r="B801" s="64">
        <v>6.1</v>
      </c>
    </row>
    <row r="802" spans="1:2">
      <c r="A802" s="3">
        <v>41821</v>
      </c>
      <c r="B802" s="64">
        <v>6.2</v>
      </c>
    </row>
    <row r="803" spans="1:2">
      <c r="A803" s="3">
        <v>41852</v>
      </c>
      <c r="B803" s="64">
        <v>6.1</v>
      </c>
    </row>
    <row r="804" spans="1:2">
      <c r="A804" s="3">
        <v>41883</v>
      </c>
      <c r="B804" s="64">
        <v>5.9</v>
      </c>
    </row>
    <row r="805" spans="1:2">
      <c r="A805" s="3">
        <v>41913</v>
      </c>
      <c r="B805" s="64">
        <v>5.7</v>
      </c>
    </row>
    <row r="806" spans="1:2">
      <c r="A806" s="3">
        <v>41944</v>
      </c>
      <c r="B806" s="64">
        <v>5.8</v>
      </c>
    </row>
    <row r="807" spans="1:2">
      <c r="A807" s="3">
        <v>41974</v>
      </c>
      <c r="B807" s="64">
        <v>5.6</v>
      </c>
    </row>
    <row r="808" spans="1:2">
      <c r="A808" s="3">
        <v>42005</v>
      </c>
      <c r="B808" s="64">
        <v>5.7</v>
      </c>
    </row>
    <row r="809" spans="1:2">
      <c r="A809" s="3">
        <v>42036</v>
      </c>
      <c r="B809" s="64">
        <v>5.5</v>
      </c>
    </row>
    <row r="810" spans="1:2">
      <c r="A810" s="3">
        <v>42064</v>
      </c>
      <c r="B810" s="64">
        <v>5.4</v>
      </c>
    </row>
    <row r="811" spans="1:2">
      <c r="A811" s="3">
        <v>42095</v>
      </c>
      <c r="B811" s="64">
        <v>5.4</v>
      </c>
    </row>
    <row r="812" spans="1:2">
      <c r="A812" s="3">
        <v>42125</v>
      </c>
      <c r="B812" s="64">
        <v>5.6</v>
      </c>
    </row>
    <row r="813" spans="1:2">
      <c r="A813" s="3">
        <v>42156</v>
      </c>
      <c r="B813" s="64">
        <v>5.3</v>
      </c>
    </row>
    <row r="814" spans="1:2">
      <c r="A814" s="3">
        <v>42186</v>
      </c>
      <c r="B814" s="64">
        <v>5.2</v>
      </c>
    </row>
    <row r="815" spans="1:2">
      <c r="A815" s="3">
        <v>42217</v>
      </c>
      <c r="B815" s="64">
        <v>5.0999999999999996</v>
      </c>
    </row>
    <row r="816" spans="1:2">
      <c r="A816" s="3">
        <v>42248</v>
      </c>
      <c r="B816" s="64">
        <v>5</v>
      </c>
    </row>
    <row r="817" spans="1:2">
      <c r="A817" s="3">
        <v>42278</v>
      </c>
      <c r="B817" s="64">
        <v>5</v>
      </c>
    </row>
    <row r="818" spans="1:2">
      <c r="A818" s="3">
        <v>42309</v>
      </c>
      <c r="B818" s="64">
        <v>5.0999999999999996</v>
      </c>
    </row>
    <row r="819" spans="1:2">
      <c r="A819" s="3">
        <v>42339</v>
      </c>
      <c r="B819" s="64">
        <v>5</v>
      </c>
    </row>
    <row r="820" spans="1:2">
      <c r="A820" s="3">
        <v>42370</v>
      </c>
      <c r="B820" s="64">
        <v>4.8</v>
      </c>
    </row>
    <row r="821" spans="1:2">
      <c r="A821" s="3">
        <v>42401</v>
      </c>
      <c r="B821" s="64">
        <v>4.9000000000000004</v>
      </c>
    </row>
    <row r="822" spans="1:2">
      <c r="A822" s="3">
        <v>42430</v>
      </c>
      <c r="B822" s="64">
        <v>5</v>
      </c>
    </row>
    <row r="823" spans="1:2">
      <c r="A823" s="3">
        <v>42461</v>
      </c>
      <c r="B823" s="64">
        <v>5.0999999999999996</v>
      </c>
    </row>
    <row r="824" spans="1:2">
      <c r="A824" s="3">
        <v>42491</v>
      </c>
      <c r="B824" s="64">
        <v>4.8</v>
      </c>
    </row>
    <row r="825" spans="1:2">
      <c r="A825" s="3">
        <v>42522</v>
      </c>
      <c r="B825" s="64">
        <v>4.9000000000000004</v>
      </c>
    </row>
    <row r="826" spans="1:2">
      <c r="A826" s="3">
        <v>42552</v>
      </c>
      <c r="B826" s="64">
        <v>4.8</v>
      </c>
    </row>
    <row r="827" spans="1:2">
      <c r="A827" s="3">
        <v>42583</v>
      </c>
      <c r="B827" s="64">
        <v>4.9000000000000004</v>
      </c>
    </row>
    <row r="828" spans="1:2">
      <c r="A828" s="3">
        <v>42614</v>
      </c>
      <c r="B828" s="64">
        <v>5</v>
      </c>
    </row>
    <row r="829" spans="1:2">
      <c r="A829" s="3">
        <v>42644</v>
      </c>
      <c r="B829" s="64">
        <v>4.9000000000000004</v>
      </c>
    </row>
    <row r="830" spans="1:2">
      <c r="A830" s="3">
        <v>42675</v>
      </c>
      <c r="B830" s="64">
        <v>4.7</v>
      </c>
    </row>
    <row r="831" spans="1:2">
      <c r="A831" s="3">
        <v>42705</v>
      </c>
      <c r="B831" s="64">
        <v>4.7</v>
      </c>
    </row>
    <row r="832" spans="1:2">
      <c r="A832" s="3">
        <v>42736</v>
      </c>
      <c r="B832" s="64">
        <v>4.7</v>
      </c>
    </row>
    <row r="833" spans="1:2">
      <c r="A833" s="3">
        <v>42767</v>
      </c>
      <c r="B833" s="64">
        <v>4.5999999999999996</v>
      </c>
    </row>
    <row r="834" spans="1:2">
      <c r="A834" s="3">
        <v>42795</v>
      </c>
      <c r="B834" s="64">
        <v>4.4000000000000004</v>
      </c>
    </row>
    <row r="835" spans="1:2">
      <c r="A835" s="3">
        <v>42826</v>
      </c>
      <c r="B835" s="64">
        <v>4.4000000000000004</v>
      </c>
    </row>
    <row r="836" spans="1:2">
      <c r="A836" s="3">
        <v>42856</v>
      </c>
      <c r="B836" s="64">
        <v>4.4000000000000004</v>
      </c>
    </row>
    <row r="837" spans="1:2">
      <c r="A837" s="3">
        <v>42887</v>
      </c>
      <c r="B837" s="64">
        <v>4.3</v>
      </c>
    </row>
    <row r="838" spans="1:2">
      <c r="A838" s="3">
        <v>42917</v>
      </c>
      <c r="B838" s="64">
        <v>4.3</v>
      </c>
    </row>
    <row r="839" spans="1:2">
      <c r="A839" s="3">
        <v>42948</v>
      </c>
      <c r="B839" s="64">
        <v>4.4000000000000004</v>
      </c>
    </row>
    <row r="840" spans="1:2">
      <c r="A840" s="3">
        <v>42979</v>
      </c>
      <c r="B840" s="64">
        <v>4.3</v>
      </c>
    </row>
    <row r="841" spans="1:2">
      <c r="A841" s="3">
        <v>43009</v>
      </c>
      <c r="B841" s="64">
        <v>4.2</v>
      </c>
    </row>
    <row r="842" spans="1:2">
      <c r="A842" s="3">
        <v>43040</v>
      </c>
      <c r="B842" s="64">
        <v>4.2</v>
      </c>
    </row>
    <row r="843" spans="1:2">
      <c r="A843" s="3">
        <v>43070</v>
      </c>
      <c r="B843" s="64">
        <v>4.0999999999999996</v>
      </c>
    </row>
    <row r="844" spans="1:2">
      <c r="A844" s="3">
        <v>43101</v>
      </c>
      <c r="B844" s="64">
        <v>4</v>
      </c>
    </row>
    <row r="845" spans="1:2">
      <c r="A845" s="3">
        <v>43132</v>
      </c>
      <c r="B845" s="64">
        <v>4.0999999999999996</v>
      </c>
    </row>
    <row r="846" spans="1:2">
      <c r="A846" s="3">
        <v>43160</v>
      </c>
      <c r="B846" s="64">
        <v>4</v>
      </c>
    </row>
    <row r="847" spans="1:2">
      <c r="A847" s="3">
        <v>43191</v>
      </c>
      <c r="B847" s="64">
        <v>4</v>
      </c>
    </row>
    <row r="848" spans="1:2">
      <c r="A848" s="3">
        <v>43221</v>
      </c>
      <c r="B848" s="64">
        <v>3.8</v>
      </c>
    </row>
    <row r="849" spans="1:2">
      <c r="A849" s="3">
        <v>43252</v>
      </c>
      <c r="B849" s="64">
        <v>4</v>
      </c>
    </row>
    <row r="850" spans="1:2">
      <c r="A850" s="3">
        <v>43282</v>
      </c>
      <c r="B850" s="64">
        <v>3.8</v>
      </c>
    </row>
    <row r="851" spans="1:2">
      <c r="A851" s="3">
        <v>43313</v>
      </c>
      <c r="B851" s="64">
        <v>3.8</v>
      </c>
    </row>
    <row r="852" spans="1:2">
      <c r="A852" s="3">
        <v>43344</v>
      </c>
      <c r="B852" s="64">
        <v>3.7</v>
      </c>
    </row>
    <row r="853" spans="1:2">
      <c r="A853" s="3">
        <v>43374</v>
      </c>
      <c r="B853" s="64">
        <v>3.8</v>
      </c>
    </row>
    <row r="854" spans="1:2">
      <c r="A854" s="3">
        <v>43405</v>
      </c>
      <c r="B854" s="64">
        <v>3.8</v>
      </c>
    </row>
    <row r="855" spans="1:2">
      <c r="A855" s="3">
        <v>43435</v>
      </c>
      <c r="B855" s="64">
        <v>3.9</v>
      </c>
    </row>
    <row r="856" spans="1:2">
      <c r="A856" s="3">
        <v>43466</v>
      </c>
      <c r="B856" s="64">
        <v>4</v>
      </c>
    </row>
    <row r="857" spans="1:2">
      <c r="A857" s="3">
        <v>43497</v>
      </c>
      <c r="B857" s="64">
        <v>3.8</v>
      </c>
    </row>
    <row r="858" spans="1:2">
      <c r="A858" s="3">
        <v>43525</v>
      </c>
      <c r="B858" s="64">
        <v>3.8</v>
      </c>
    </row>
    <row r="859" spans="1:2">
      <c r="A859" s="3">
        <v>43556</v>
      </c>
      <c r="B859" s="64">
        <v>3.7</v>
      </c>
    </row>
    <row r="860" spans="1:2">
      <c r="A860" s="3">
        <v>43586</v>
      </c>
      <c r="B860" s="64">
        <v>3.6</v>
      </c>
    </row>
    <row r="861" spans="1:2">
      <c r="A861" s="3">
        <v>43617</v>
      </c>
      <c r="B861" s="64">
        <v>3.6</v>
      </c>
    </row>
    <row r="862" spans="1:2">
      <c r="A862" s="3">
        <v>43647</v>
      </c>
      <c r="B862" s="64">
        <v>3.7</v>
      </c>
    </row>
    <row r="863" spans="1:2">
      <c r="A863" s="3">
        <v>43678</v>
      </c>
      <c r="B863" s="64">
        <v>3.6</v>
      </c>
    </row>
    <row r="864" spans="1:2">
      <c r="A864" s="3">
        <v>43709</v>
      </c>
      <c r="B864" s="64">
        <v>3.5</v>
      </c>
    </row>
    <row r="865" spans="1:2">
      <c r="A865" s="3">
        <v>43739</v>
      </c>
      <c r="B865" s="64">
        <v>3.6</v>
      </c>
    </row>
    <row r="866" spans="1:2">
      <c r="A866" s="3">
        <v>43770</v>
      </c>
      <c r="B866" s="64">
        <v>3.6</v>
      </c>
    </row>
    <row r="867" spans="1:2">
      <c r="A867" s="3">
        <v>43800</v>
      </c>
      <c r="B867" s="64">
        <v>3.6</v>
      </c>
    </row>
    <row r="868" spans="1:2">
      <c r="A868" s="3">
        <v>43831</v>
      </c>
      <c r="B868" s="64">
        <v>3.6</v>
      </c>
    </row>
    <row r="869" spans="1:2">
      <c r="A869" s="3">
        <v>43862</v>
      </c>
      <c r="B869" s="64">
        <v>3.5</v>
      </c>
    </row>
    <row r="870" spans="1:2">
      <c r="A870" s="3">
        <v>43891</v>
      </c>
      <c r="B870" s="64">
        <v>4.4000000000000004</v>
      </c>
    </row>
    <row r="871" spans="1:2">
      <c r="A871" s="3">
        <v>43922</v>
      </c>
      <c r="B871" s="64">
        <v>14.8</v>
      </c>
    </row>
    <row r="872" spans="1:2">
      <c r="A872" s="3">
        <v>43952</v>
      </c>
      <c r="B872" s="64">
        <v>13.2</v>
      </c>
    </row>
    <row r="873" spans="1:2">
      <c r="A873" s="3">
        <v>43983</v>
      </c>
      <c r="B873" s="64">
        <v>11</v>
      </c>
    </row>
    <row r="874" spans="1:2">
      <c r="A874" s="3">
        <v>44013</v>
      </c>
      <c r="B874" s="64">
        <v>10.199999999999999</v>
      </c>
    </row>
    <row r="875" spans="1:2">
      <c r="A875" s="3">
        <v>44044</v>
      </c>
      <c r="B875" s="64">
        <v>8.4</v>
      </c>
    </row>
    <row r="876" spans="1:2">
      <c r="A876" s="3">
        <v>44075</v>
      </c>
      <c r="B876" s="64">
        <v>7.8</v>
      </c>
    </row>
    <row r="877" spans="1:2">
      <c r="A877" s="3">
        <v>44105</v>
      </c>
      <c r="B877" s="64">
        <v>6.8</v>
      </c>
    </row>
    <row r="878" spans="1:2">
      <c r="A878" s="3">
        <v>44136</v>
      </c>
      <c r="B878" s="64">
        <v>6.7</v>
      </c>
    </row>
    <row r="879" spans="1:2">
      <c r="A879" s="3">
        <v>44166</v>
      </c>
      <c r="B879" s="64">
        <v>6.7</v>
      </c>
    </row>
    <row r="880" spans="1:2">
      <c r="A880" s="3">
        <v>44197</v>
      </c>
      <c r="B880" s="64">
        <v>6.4</v>
      </c>
    </row>
    <row r="881" spans="1:2">
      <c r="A881" s="3">
        <v>44228</v>
      </c>
      <c r="B881" s="64">
        <v>6.2</v>
      </c>
    </row>
    <row r="882" spans="1:2">
      <c r="A882" s="3">
        <v>44256</v>
      </c>
      <c r="B882" s="64">
        <v>6.1</v>
      </c>
    </row>
    <row r="883" spans="1:2">
      <c r="A883" s="3">
        <v>44287</v>
      </c>
      <c r="B883" s="64">
        <v>6.1</v>
      </c>
    </row>
    <row r="884" spans="1:2">
      <c r="A884" s="3">
        <v>44317</v>
      </c>
      <c r="B884" s="64">
        <v>5.8</v>
      </c>
    </row>
    <row r="885" spans="1:2">
      <c r="A885" s="3">
        <v>44348</v>
      </c>
      <c r="B885" s="64">
        <v>5.9</v>
      </c>
    </row>
    <row r="886" spans="1:2">
      <c r="A886" s="3">
        <v>44378</v>
      </c>
      <c r="B886" s="64">
        <v>5.4</v>
      </c>
    </row>
    <row r="887" spans="1:2">
      <c r="A887" s="3">
        <v>44409</v>
      </c>
      <c r="B887" s="64">
        <v>5.0999999999999996</v>
      </c>
    </row>
    <row r="888" spans="1:2">
      <c r="A888" s="3">
        <v>44440</v>
      </c>
      <c r="B888" s="64">
        <v>4.7</v>
      </c>
    </row>
    <row r="889" spans="1:2">
      <c r="A889" s="3">
        <v>44470</v>
      </c>
      <c r="B889" s="64">
        <v>4.5</v>
      </c>
    </row>
    <row r="890" spans="1:2">
      <c r="A890" s="3">
        <v>44501</v>
      </c>
      <c r="B890" s="64">
        <v>4.0999999999999996</v>
      </c>
    </row>
    <row r="891" spans="1:2">
      <c r="A891" s="3">
        <v>44531</v>
      </c>
      <c r="B891" s="64">
        <v>3.9</v>
      </c>
    </row>
    <row r="892" spans="1:2">
      <c r="A892" s="3">
        <v>44562</v>
      </c>
      <c r="B892" s="64">
        <v>4</v>
      </c>
    </row>
    <row r="893" spans="1:2">
      <c r="A893" s="3">
        <v>44593</v>
      </c>
      <c r="B893" s="64">
        <v>3.8</v>
      </c>
    </row>
    <row r="894" spans="1:2">
      <c r="A894" s="3">
        <v>44621</v>
      </c>
      <c r="B894" s="64">
        <v>3.6</v>
      </c>
    </row>
    <row r="895" spans="1:2">
      <c r="A895" s="3">
        <v>44652</v>
      </c>
      <c r="B895" s="64">
        <v>3.7</v>
      </c>
    </row>
    <row r="896" spans="1:2">
      <c r="A896" s="3">
        <v>44682</v>
      </c>
      <c r="B896" s="64">
        <v>3.6</v>
      </c>
    </row>
    <row r="897" spans="1:2">
      <c r="A897" s="3">
        <v>44713</v>
      </c>
      <c r="B897" s="64">
        <v>3.6</v>
      </c>
    </row>
    <row r="898" spans="1:2">
      <c r="A898" s="3">
        <v>44743</v>
      </c>
      <c r="B898" s="64">
        <v>3.5</v>
      </c>
    </row>
    <row r="899" spans="1:2">
      <c r="A899" s="3">
        <v>44774</v>
      </c>
      <c r="B899" s="64">
        <v>3.6</v>
      </c>
    </row>
    <row r="900" spans="1:2">
      <c r="A900" s="3">
        <v>44805</v>
      </c>
      <c r="B900" s="64">
        <v>3.5</v>
      </c>
    </row>
    <row r="901" spans="1:2">
      <c r="A901" s="3">
        <v>44835</v>
      </c>
      <c r="B901" s="64">
        <v>3.6</v>
      </c>
    </row>
    <row r="902" spans="1:2">
      <c r="A902" s="3">
        <v>44866</v>
      </c>
      <c r="B902" s="64">
        <v>3.6</v>
      </c>
    </row>
    <row r="903" spans="1:2">
      <c r="A903" s="3">
        <v>44896</v>
      </c>
      <c r="B903" s="64">
        <v>3.5</v>
      </c>
    </row>
    <row r="904" spans="1:2">
      <c r="A904" s="3">
        <v>44927</v>
      </c>
      <c r="B904" s="64">
        <v>3.4</v>
      </c>
    </row>
    <row r="905" spans="1:2">
      <c r="A905" s="3">
        <v>44958</v>
      </c>
      <c r="B905" s="64">
        <v>3.6</v>
      </c>
    </row>
    <row r="906" spans="1:2">
      <c r="A906" s="3">
        <v>44986</v>
      </c>
      <c r="B906" s="64">
        <v>3.5</v>
      </c>
    </row>
    <row r="907" spans="1:2">
      <c r="A907" s="3">
        <v>45017</v>
      </c>
      <c r="B907" s="64">
        <v>3.4</v>
      </c>
    </row>
    <row r="908" spans="1:2">
      <c r="A908" s="3">
        <v>45047</v>
      </c>
      <c r="B908" s="64">
        <v>3.7</v>
      </c>
    </row>
    <row r="909" spans="1:2">
      <c r="A909" s="3">
        <v>45078</v>
      </c>
      <c r="B909" s="64">
        <v>3.6</v>
      </c>
    </row>
    <row r="910" spans="1:2">
      <c r="A910" s="3">
        <v>45108</v>
      </c>
      <c r="B910" s="64">
        <v>3.5</v>
      </c>
    </row>
    <row r="911" spans="1:2">
      <c r="A911" s="3">
        <v>45139</v>
      </c>
      <c r="B911" s="64">
        <v>3.8</v>
      </c>
    </row>
    <row r="912" spans="1:2">
      <c r="A912" s="3">
        <v>45170</v>
      </c>
      <c r="B912" s="64">
        <v>3.8</v>
      </c>
    </row>
    <row r="913" spans="1:2">
      <c r="A913" s="3">
        <v>45200</v>
      </c>
      <c r="B913" s="64">
        <v>3.8</v>
      </c>
    </row>
    <row r="914" spans="1:2">
      <c r="A914" s="3">
        <v>45231</v>
      </c>
      <c r="B914" s="64">
        <v>3.7</v>
      </c>
    </row>
    <row r="915" spans="1:2">
      <c r="A915" s="3">
        <v>45261</v>
      </c>
      <c r="B915" s="64">
        <v>3.7</v>
      </c>
    </row>
    <row r="916" spans="1:2">
      <c r="A916" s="3">
        <v>45292</v>
      </c>
      <c r="B916" s="64">
        <v>3.7</v>
      </c>
    </row>
    <row r="917" spans="1:2">
      <c r="A917" s="3">
        <v>45323</v>
      </c>
      <c r="B917" s="64">
        <v>3.9</v>
      </c>
    </row>
    <row r="918" spans="1:2">
      <c r="A918" s="3">
        <v>45352</v>
      </c>
      <c r="B918" s="64">
        <v>3.8</v>
      </c>
    </row>
    <row r="919" spans="1:2">
      <c r="A919" s="3">
        <v>45383</v>
      </c>
      <c r="B919" s="64">
        <v>3.9</v>
      </c>
    </row>
    <row r="920" spans="1:2">
      <c r="A920" s="3">
        <v>45413</v>
      </c>
      <c r="B920" s="64">
        <v>4</v>
      </c>
    </row>
    <row r="921" spans="1:2">
      <c r="A921" s="3">
        <v>45444</v>
      </c>
      <c r="B921" s="64">
        <v>4.0999999999999996</v>
      </c>
    </row>
  </sheetData>
  <hyperlinks>
    <hyperlink ref="B1" r:id="rId1" xr:uid="{DC3A2B6E-F0C6-4401-942E-ECBB39BBD7B0}"/>
    <hyperlink ref="B3" location="Summary!A41" display="UNRATE" xr:uid="{297A0B51-C6AC-477C-AEC8-C62D8A219D4A}"/>
  </hyperlinks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F4F3-9126-472D-9C1C-65ABFAB43336}">
  <sheetPr>
    <tabColor rgb="FFFFC000"/>
  </sheetPr>
  <dimension ref="A1:B104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166</v>
      </c>
    </row>
    <row r="3" spans="1:2" ht="14.5">
      <c r="A3" s="5" t="s">
        <v>1</v>
      </c>
      <c r="B3" s="77" t="s">
        <v>108</v>
      </c>
    </row>
    <row r="4" spans="1:2">
      <c r="A4" s="3">
        <v>36161</v>
      </c>
      <c r="B4" s="71">
        <v>235387</v>
      </c>
    </row>
    <row r="5" spans="1:2">
      <c r="A5" s="3">
        <v>36251</v>
      </c>
      <c r="B5" s="71">
        <v>238878</v>
      </c>
    </row>
    <row r="6" spans="1:2">
      <c r="A6" s="3">
        <v>36342</v>
      </c>
      <c r="B6" s="71">
        <v>247493</v>
      </c>
    </row>
    <row r="7" spans="1:2">
      <c r="A7" s="3">
        <v>36434</v>
      </c>
      <c r="B7" s="71">
        <v>254767</v>
      </c>
    </row>
    <row r="8" spans="1:2">
      <c r="A8" s="3">
        <v>36526</v>
      </c>
      <c r="B8" s="71">
        <v>260656</v>
      </c>
    </row>
    <row r="9" spans="1:2">
      <c r="A9" s="3">
        <v>36617</v>
      </c>
      <c r="B9" s="71">
        <v>269952</v>
      </c>
    </row>
    <row r="10" spans="1:2">
      <c r="A10" s="3">
        <v>36708</v>
      </c>
      <c r="B10" s="71">
        <v>277204</v>
      </c>
    </row>
    <row r="11" spans="1:2">
      <c r="A11" s="3">
        <v>36800</v>
      </c>
      <c r="B11" s="71">
        <v>275151</v>
      </c>
    </row>
    <row r="12" spans="1:2">
      <c r="A12" s="3">
        <v>36892</v>
      </c>
      <c r="B12" s="71">
        <v>271148</v>
      </c>
    </row>
    <row r="13" spans="1:2">
      <c r="A13" s="3">
        <v>36982</v>
      </c>
      <c r="B13" s="71">
        <v>262318</v>
      </c>
    </row>
    <row r="14" spans="1:2">
      <c r="A14" s="3">
        <v>37073</v>
      </c>
      <c r="B14" s="71">
        <v>246592</v>
      </c>
    </row>
    <row r="15" spans="1:2">
      <c r="A15" s="3">
        <v>37165</v>
      </c>
      <c r="B15" s="71">
        <v>235308</v>
      </c>
    </row>
    <row r="16" spans="1:2">
      <c r="A16" s="3">
        <v>37257</v>
      </c>
      <c r="B16" s="71">
        <v>238868</v>
      </c>
    </row>
    <row r="17" spans="1:2">
      <c r="A17" s="3">
        <v>37347</v>
      </c>
      <c r="B17" s="71">
        <v>248063</v>
      </c>
    </row>
    <row r="18" spans="1:2">
      <c r="A18" s="3">
        <v>37438</v>
      </c>
      <c r="B18" s="71">
        <v>250900</v>
      </c>
    </row>
    <row r="19" spans="1:2">
      <c r="A19" s="3">
        <v>37530</v>
      </c>
      <c r="B19" s="71">
        <v>248265</v>
      </c>
    </row>
    <row r="20" spans="1:2">
      <c r="A20" s="3">
        <v>37622</v>
      </c>
      <c r="B20" s="71">
        <v>248764</v>
      </c>
    </row>
    <row r="21" spans="1:2">
      <c r="A21" s="3">
        <v>37712</v>
      </c>
      <c r="B21" s="71">
        <v>250369</v>
      </c>
    </row>
    <row r="22" spans="1:2">
      <c r="A22" s="3">
        <v>37803</v>
      </c>
      <c r="B22" s="71">
        <v>257817</v>
      </c>
    </row>
    <row r="23" spans="1:2">
      <c r="A23" s="3">
        <v>37895</v>
      </c>
      <c r="B23" s="71">
        <v>271236</v>
      </c>
    </row>
    <row r="24" spans="1:2">
      <c r="A24" s="3">
        <v>37987</v>
      </c>
      <c r="B24" s="71">
        <v>281402</v>
      </c>
    </row>
    <row r="25" spans="1:2">
      <c r="A25" s="3">
        <v>38078</v>
      </c>
      <c r="B25" s="71">
        <v>290368</v>
      </c>
    </row>
    <row r="26" spans="1:2">
      <c r="A26" s="3">
        <v>38169</v>
      </c>
      <c r="B26" s="71">
        <v>292984</v>
      </c>
    </row>
    <row r="27" spans="1:2">
      <c r="A27" s="3">
        <v>38261</v>
      </c>
      <c r="B27" s="71">
        <v>303365</v>
      </c>
    </row>
    <row r="28" spans="1:2">
      <c r="A28" s="3">
        <v>38353</v>
      </c>
      <c r="B28" s="71">
        <v>312313</v>
      </c>
    </row>
    <row r="29" spans="1:2">
      <c r="A29" s="3">
        <v>38443</v>
      </c>
      <c r="B29" s="71">
        <v>321381</v>
      </c>
    </row>
    <row r="30" spans="1:2">
      <c r="A30" s="3">
        <v>38534</v>
      </c>
      <c r="B30" s="71">
        <v>322713</v>
      </c>
    </row>
    <row r="31" spans="1:2">
      <c r="A31" s="3">
        <v>38626</v>
      </c>
      <c r="B31" s="71">
        <v>335097</v>
      </c>
    </row>
    <row r="32" spans="1:2">
      <c r="A32" s="3">
        <v>38718</v>
      </c>
      <c r="B32" s="71">
        <v>351522</v>
      </c>
    </row>
    <row r="33" spans="1:2">
      <c r="A33" s="3">
        <v>38808</v>
      </c>
      <c r="B33" s="71">
        <v>363491</v>
      </c>
    </row>
    <row r="34" spans="1:2">
      <c r="A34" s="3">
        <v>38899</v>
      </c>
      <c r="B34" s="71">
        <v>367262</v>
      </c>
    </row>
    <row r="35" spans="1:2">
      <c r="A35" s="3">
        <v>38991</v>
      </c>
      <c r="B35" s="71">
        <v>381715</v>
      </c>
    </row>
    <row r="36" spans="1:2">
      <c r="A36" s="3">
        <v>39083</v>
      </c>
      <c r="B36" s="71">
        <v>393965</v>
      </c>
    </row>
    <row r="37" spans="1:2">
      <c r="A37" s="3">
        <v>39173</v>
      </c>
      <c r="B37" s="71">
        <v>406499</v>
      </c>
    </row>
    <row r="38" spans="1:2">
      <c r="A38" s="3">
        <v>39264</v>
      </c>
      <c r="B38" s="71">
        <v>422133</v>
      </c>
    </row>
    <row r="39" spans="1:2">
      <c r="A39" s="3">
        <v>39356</v>
      </c>
      <c r="B39" s="71">
        <v>438218</v>
      </c>
    </row>
    <row r="40" spans="1:2">
      <c r="A40" s="3">
        <v>39448</v>
      </c>
      <c r="B40" s="71">
        <v>457655</v>
      </c>
    </row>
    <row r="41" spans="1:2">
      <c r="A41" s="3">
        <v>39539</v>
      </c>
      <c r="B41" s="71">
        <v>480517</v>
      </c>
    </row>
    <row r="42" spans="1:2">
      <c r="A42" s="3">
        <v>39630</v>
      </c>
      <c r="B42" s="71">
        <v>484178</v>
      </c>
    </row>
    <row r="43" spans="1:2">
      <c r="A43" s="3">
        <v>39722</v>
      </c>
      <c r="B43" s="71">
        <v>427236</v>
      </c>
    </row>
    <row r="44" spans="1:2">
      <c r="A44" s="3">
        <v>39814</v>
      </c>
      <c r="B44" s="71">
        <v>380229</v>
      </c>
    </row>
    <row r="45" spans="1:2">
      <c r="A45" s="3">
        <v>39904</v>
      </c>
      <c r="B45" s="71">
        <v>382461</v>
      </c>
    </row>
    <row r="46" spans="1:2">
      <c r="A46" s="3">
        <v>39995</v>
      </c>
      <c r="B46" s="71">
        <v>401492</v>
      </c>
    </row>
    <row r="47" spans="1:2">
      <c r="A47" s="3">
        <v>40087</v>
      </c>
      <c r="B47" s="71">
        <v>428611</v>
      </c>
    </row>
    <row r="48" spans="1:2">
      <c r="A48" s="3">
        <v>40179</v>
      </c>
      <c r="B48" s="71">
        <v>443647</v>
      </c>
    </row>
    <row r="49" spans="1:2">
      <c r="A49" s="3">
        <v>40269</v>
      </c>
      <c r="B49" s="71">
        <v>457151</v>
      </c>
    </row>
    <row r="50" spans="1:2">
      <c r="A50" s="3">
        <v>40360</v>
      </c>
      <c r="B50" s="71">
        <v>473157</v>
      </c>
    </row>
    <row r="51" spans="1:2">
      <c r="A51" s="3">
        <v>40452</v>
      </c>
      <c r="B51" s="71">
        <v>498366</v>
      </c>
    </row>
    <row r="52" spans="1:2">
      <c r="A52" s="3">
        <v>40544</v>
      </c>
      <c r="B52" s="71">
        <v>515237</v>
      </c>
    </row>
    <row r="53" spans="1:2">
      <c r="A53" s="3">
        <v>40634</v>
      </c>
      <c r="B53" s="71">
        <v>534589</v>
      </c>
    </row>
    <row r="54" spans="1:2">
      <c r="A54" s="3">
        <v>40725</v>
      </c>
      <c r="B54" s="71">
        <v>547836</v>
      </c>
    </row>
    <row r="55" spans="1:2">
      <c r="A55" s="3">
        <v>40817</v>
      </c>
      <c r="B55" s="71">
        <v>545890</v>
      </c>
    </row>
    <row r="56" spans="1:2">
      <c r="A56" s="3">
        <v>40909</v>
      </c>
      <c r="B56" s="71">
        <v>556021</v>
      </c>
    </row>
    <row r="57" spans="1:2">
      <c r="A57" s="3">
        <v>41000</v>
      </c>
      <c r="B57" s="71">
        <v>561715</v>
      </c>
    </row>
    <row r="58" spans="1:2">
      <c r="A58" s="3">
        <v>41091</v>
      </c>
      <c r="B58" s="71">
        <v>562896</v>
      </c>
    </row>
    <row r="59" spans="1:2">
      <c r="A59" s="3">
        <v>41183</v>
      </c>
      <c r="B59" s="71">
        <v>566821</v>
      </c>
    </row>
    <row r="60" spans="1:2">
      <c r="A60" s="3">
        <v>41275</v>
      </c>
      <c r="B60" s="71">
        <v>572575</v>
      </c>
    </row>
    <row r="61" spans="1:2">
      <c r="A61" s="3">
        <v>41365</v>
      </c>
      <c r="B61" s="71">
        <v>573361</v>
      </c>
    </row>
    <row r="62" spans="1:2">
      <c r="A62" s="3">
        <v>41456</v>
      </c>
      <c r="B62" s="71">
        <v>577079</v>
      </c>
    </row>
    <row r="63" spans="1:2">
      <c r="A63" s="3">
        <v>41548</v>
      </c>
      <c r="B63" s="71">
        <v>590106</v>
      </c>
    </row>
    <row r="64" spans="1:2">
      <c r="A64" s="3">
        <v>41640</v>
      </c>
      <c r="B64" s="71">
        <v>590406</v>
      </c>
    </row>
    <row r="65" spans="1:2">
      <c r="A65" s="3">
        <v>41730</v>
      </c>
      <c r="B65" s="71">
        <v>600988</v>
      </c>
    </row>
    <row r="66" spans="1:2">
      <c r="A66" s="3">
        <v>41821</v>
      </c>
      <c r="B66" s="71">
        <v>602540</v>
      </c>
    </row>
    <row r="67" spans="1:2">
      <c r="A67" s="3">
        <v>41913</v>
      </c>
      <c r="B67" s="71">
        <v>598681</v>
      </c>
    </row>
    <row r="68" spans="1:2">
      <c r="A68" s="3">
        <v>42005</v>
      </c>
      <c r="B68" s="71">
        <v>578451</v>
      </c>
    </row>
    <row r="69" spans="1:2">
      <c r="A69" s="3">
        <v>42095</v>
      </c>
      <c r="B69" s="71">
        <v>576516</v>
      </c>
    </row>
    <row r="70" spans="1:2">
      <c r="A70" s="3">
        <v>42186</v>
      </c>
      <c r="B70" s="71">
        <v>568079</v>
      </c>
    </row>
    <row r="71" spans="1:2">
      <c r="A71" s="3">
        <v>42278</v>
      </c>
      <c r="B71" s="71">
        <v>557732</v>
      </c>
    </row>
    <row r="72" spans="1:2">
      <c r="A72" s="3">
        <v>42370</v>
      </c>
      <c r="B72" s="71">
        <v>546038</v>
      </c>
    </row>
    <row r="73" spans="1:2">
      <c r="A73" s="3">
        <v>42461</v>
      </c>
      <c r="B73" s="71">
        <v>556124</v>
      </c>
    </row>
    <row r="74" spans="1:2">
      <c r="A74" s="3">
        <v>42552</v>
      </c>
      <c r="B74" s="71">
        <v>569082</v>
      </c>
    </row>
    <row r="75" spans="1:2">
      <c r="A75" s="3">
        <v>42644</v>
      </c>
      <c r="B75" s="71">
        <v>569580</v>
      </c>
    </row>
    <row r="76" spans="1:2">
      <c r="A76" s="3">
        <v>42736</v>
      </c>
      <c r="B76" s="71">
        <v>588141</v>
      </c>
    </row>
    <row r="77" spans="1:2">
      <c r="A77" s="3">
        <v>42826</v>
      </c>
      <c r="B77" s="71">
        <v>589560</v>
      </c>
    </row>
    <row r="78" spans="1:2">
      <c r="A78" s="3">
        <v>42917</v>
      </c>
      <c r="B78" s="71">
        <v>597341</v>
      </c>
    </row>
    <row r="79" spans="1:2">
      <c r="A79" s="3">
        <v>43009</v>
      </c>
      <c r="B79" s="71">
        <v>619434</v>
      </c>
    </row>
    <row r="80" spans="1:2">
      <c r="A80" s="3">
        <v>43101</v>
      </c>
      <c r="B80" s="71">
        <v>630980</v>
      </c>
    </row>
    <row r="81" spans="1:2">
      <c r="A81" s="3">
        <v>43191</v>
      </c>
      <c r="B81" s="71">
        <v>641255</v>
      </c>
    </row>
    <row r="82" spans="1:2">
      <c r="A82" s="3">
        <v>43282</v>
      </c>
      <c r="B82" s="71">
        <v>635787</v>
      </c>
    </row>
    <row r="83" spans="1:2">
      <c r="A83" s="3">
        <v>43374</v>
      </c>
      <c r="B83" s="71">
        <v>634441</v>
      </c>
    </row>
    <row r="84" spans="1:2">
      <c r="A84" s="3">
        <v>43466</v>
      </c>
      <c r="B84" s="71">
        <v>637317</v>
      </c>
    </row>
    <row r="85" spans="1:2">
      <c r="A85" s="3">
        <v>43556</v>
      </c>
      <c r="B85" s="71">
        <v>637977</v>
      </c>
    </row>
    <row r="86" spans="1:2">
      <c r="A86" s="3">
        <v>43647</v>
      </c>
      <c r="B86" s="71">
        <v>634979</v>
      </c>
    </row>
    <row r="87" spans="1:2">
      <c r="A87" s="3">
        <v>43739</v>
      </c>
      <c r="B87" s="71">
        <v>636002</v>
      </c>
    </row>
    <row r="88" spans="1:2">
      <c r="A88" s="3">
        <v>43831</v>
      </c>
      <c r="B88" s="71">
        <v>604531</v>
      </c>
    </row>
    <row r="89" spans="1:2">
      <c r="A89" s="3">
        <v>43922</v>
      </c>
      <c r="B89" s="71">
        <v>455935</v>
      </c>
    </row>
    <row r="90" spans="1:2">
      <c r="A90" s="3">
        <v>44013</v>
      </c>
      <c r="B90" s="71">
        <v>529121</v>
      </c>
    </row>
    <row r="91" spans="1:2">
      <c r="A91" s="3">
        <v>44105</v>
      </c>
      <c r="B91" s="71">
        <v>570561</v>
      </c>
    </row>
    <row r="92" spans="1:2">
      <c r="A92" s="3">
        <v>44197</v>
      </c>
      <c r="B92" s="71">
        <v>600913</v>
      </c>
    </row>
    <row r="93" spans="1:2">
      <c r="A93" s="3">
        <v>44287</v>
      </c>
      <c r="B93" s="71">
        <v>630371</v>
      </c>
    </row>
    <row r="94" spans="1:2">
      <c r="A94" s="3">
        <v>44378</v>
      </c>
      <c r="B94" s="71">
        <v>645308</v>
      </c>
    </row>
    <row r="95" spans="1:2">
      <c r="A95" s="3">
        <v>44470</v>
      </c>
      <c r="B95" s="71">
        <v>694210</v>
      </c>
    </row>
    <row r="96" spans="1:2">
      <c r="A96" s="3">
        <v>44562</v>
      </c>
      <c r="B96" s="71">
        <v>713701</v>
      </c>
    </row>
    <row r="97" spans="1:2">
      <c r="A97" s="3">
        <v>44652</v>
      </c>
      <c r="B97" s="71">
        <v>772938</v>
      </c>
    </row>
    <row r="98" spans="1:2">
      <c r="A98" s="3">
        <v>44743</v>
      </c>
      <c r="B98" s="71">
        <v>786131</v>
      </c>
    </row>
    <row r="99" spans="1:2">
      <c r="A99" s="3">
        <v>44835</v>
      </c>
      <c r="B99" s="71">
        <v>766634</v>
      </c>
    </row>
    <row r="100" spans="1:2">
      <c r="A100" s="3">
        <v>44927</v>
      </c>
      <c r="B100" s="71">
        <v>767632</v>
      </c>
    </row>
    <row r="101" spans="1:2">
      <c r="A101" s="3">
        <v>45017</v>
      </c>
      <c r="B101" s="71">
        <v>752913</v>
      </c>
    </row>
    <row r="102" spans="1:2">
      <c r="A102" s="3">
        <v>45108</v>
      </c>
      <c r="B102" s="71">
        <v>774070</v>
      </c>
    </row>
    <row r="103" spans="1:2">
      <c r="A103" s="3">
        <v>45200</v>
      </c>
      <c r="B103" s="71">
        <v>777201</v>
      </c>
    </row>
    <row r="104" spans="1:2">
      <c r="A104" s="3">
        <v>45292</v>
      </c>
      <c r="B104" s="71">
        <v>787178</v>
      </c>
    </row>
  </sheetData>
  <hyperlinks>
    <hyperlink ref="B1" r:id="rId1" xr:uid="{4967C414-A1A0-472E-9A8C-E626AD7D35C8}"/>
    <hyperlink ref="B3" location="Summary!A48" display="IEAXGS" xr:uid="{B4B97791-FFC8-41A6-AF55-6682313B11EA}"/>
  </hyperlinks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4D6B-4868-4CFF-8A22-8E70792A74C3}">
  <sheetPr>
    <tabColor rgb="FFFFC000"/>
  </sheetPr>
  <dimension ref="A1:B104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167</v>
      </c>
    </row>
    <row r="3" spans="1:2" ht="14.5">
      <c r="A3" s="5" t="s">
        <v>1</v>
      </c>
      <c r="B3" s="77" t="s">
        <v>107</v>
      </c>
    </row>
    <row r="4" spans="1:2">
      <c r="A4" s="3">
        <v>36161</v>
      </c>
      <c r="B4" s="71">
        <v>275721</v>
      </c>
    </row>
    <row r="5" spans="1:2">
      <c r="A5" s="3">
        <v>36251</v>
      </c>
      <c r="B5" s="71">
        <v>300975</v>
      </c>
    </row>
    <row r="6" spans="1:2">
      <c r="A6" s="3">
        <v>36342</v>
      </c>
      <c r="B6" s="71">
        <v>323481</v>
      </c>
    </row>
    <row r="7" spans="1:2">
      <c r="A7" s="3">
        <v>36434</v>
      </c>
      <c r="B7" s="71">
        <v>332158</v>
      </c>
    </row>
    <row r="8" spans="1:2">
      <c r="A8" s="3">
        <v>36526</v>
      </c>
      <c r="B8" s="71">
        <v>335244</v>
      </c>
    </row>
    <row r="9" spans="1:2">
      <c r="A9" s="3">
        <v>36617</v>
      </c>
      <c r="B9" s="71">
        <v>359940</v>
      </c>
    </row>
    <row r="10" spans="1:2">
      <c r="A10" s="3">
        <v>36708</v>
      </c>
      <c r="B10" s="71">
        <v>380471</v>
      </c>
    </row>
    <row r="11" spans="1:2">
      <c r="A11" s="3">
        <v>36800</v>
      </c>
      <c r="B11" s="71">
        <v>376995</v>
      </c>
    </row>
    <row r="12" spans="1:2">
      <c r="A12" s="3">
        <v>36892</v>
      </c>
      <c r="B12" s="71">
        <v>353790</v>
      </c>
    </row>
    <row r="13" spans="1:2">
      <c r="A13" s="3">
        <v>36982</v>
      </c>
      <c r="B13" s="71">
        <v>350895</v>
      </c>
    </row>
    <row r="14" spans="1:2">
      <c r="A14" s="3">
        <v>37073</v>
      </c>
      <c r="B14" s="71">
        <v>342129</v>
      </c>
    </row>
    <row r="15" spans="1:2">
      <c r="A15" s="3">
        <v>37165</v>
      </c>
      <c r="B15" s="71">
        <v>328926</v>
      </c>
    </row>
    <row r="16" spans="1:2">
      <c r="A16" s="3">
        <v>37257</v>
      </c>
      <c r="B16" s="71">
        <v>316241</v>
      </c>
    </row>
    <row r="17" spans="1:2">
      <c r="A17" s="3">
        <v>37347</v>
      </c>
      <c r="B17" s="71">
        <v>352884</v>
      </c>
    </row>
    <row r="18" spans="1:2">
      <c r="A18" s="3">
        <v>37438</v>
      </c>
      <c r="B18" s="71">
        <v>366600</v>
      </c>
    </row>
    <row r="19" spans="1:2">
      <c r="A19" s="3">
        <v>37530</v>
      </c>
      <c r="B19" s="71">
        <v>371036</v>
      </c>
    </row>
    <row r="20" spans="1:2">
      <c r="A20" s="3">
        <v>37622</v>
      </c>
      <c r="B20" s="71">
        <v>357255</v>
      </c>
    </row>
    <row r="21" spans="1:2">
      <c r="A21" s="3">
        <v>37712</v>
      </c>
      <c r="B21" s="71">
        <v>374998</v>
      </c>
    </row>
    <row r="22" spans="1:2">
      <c r="A22" s="3">
        <v>37803</v>
      </c>
      <c r="B22" s="71">
        <v>390136</v>
      </c>
    </row>
    <row r="23" spans="1:2">
      <c r="A23" s="3">
        <v>37895</v>
      </c>
      <c r="B23" s="71">
        <v>402039</v>
      </c>
    </row>
    <row r="24" spans="1:2">
      <c r="A24" s="3">
        <v>37987</v>
      </c>
      <c r="B24" s="71">
        <v>402007</v>
      </c>
    </row>
    <row r="25" spans="1:2">
      <c r="A25" s="3">
        <v>38078</v>
      </c>
      <c r="B25" s="71">
        <v>442193</v>
      </c>
    </row>
    <row r="26" spans="1:2">
      <c r="A26" s="3">
        <v>38169</v>
      </c>
      <c r="B26" s="71">
        <v>458736</v>
      </c>
    </row>
    <row r="27" spans="1:2">
      <c r="A27" s="3">
        <v>38261</v>
      </c>
      <c r="B27" s="71">
        <v>476022</v>
      </c>
    </row>
    <row r="28" spans="1:2">
      <c r="A28" s="3">
        <v>38353</v>
      </c>
      <c r="B28" s="71">
        <v>457771</v>
      </c>
    </row>
    <row r="29" spans="1:2">
      <c r="A29" s="3">
        <v>38443</v>
      </c>
      <c r="B29" s="71">
        <v>497369</v>
      </c>
    </row>
    <row r="30" spans="1:2">
      <c r="A30" s="3">
        <v>38534</v>
      </c>
      <c r="B30" s="71">
        <v>517349</v>
      </c>
    </row>
    <row r="31" spans="1:2">
      <c r="A31" s="3">
        <v>38626</v>
      </c>
      <c r="B31" s="71">
        <v>535556</v>
      </c>
    </row>
    <row r="32" spans="1:2">
      <c r="A32" s="3">
        <v>38718</v>
      </c>
      <c r="B32" s="71">
        <v>519011</v>
      </c>
    </row>
    <row r="33" spans="1:2">
      <c r="A33" s="3">
        <v>38808</v>
      </c>
      <c r="B33" s="71">
        <v>561873</v>
      </c>
    </row>
    <row r="34" spans="1:2">
      <c r="A34" s="3">
        <v>38899</v>
      </c>
      <c r="B34" s="71">
        <v>581748</v>
      </c>
    </row>
    <row r="35" spans="1:2">
      <c r="A35" s="3">
        <v>38991</v>
      </c>
      <c r="B35" s="71">
        <v>564891</v>
      </c>
    </row>
    <row r="36" spans="1:2">
      <c r="A36" s="3">
        <v>39083</v>
      </c>
      <c r="B36" s="71">
        <v>546127</v>
      </c>
    </row>
    <row r="37" spans="1:2">
      <c r="A37" s="3">
        <v>39173</v>
      </c>
      <c r="B37" s="71">
        <v>589255</v>
      </c>
    </row>
    <row r="38" spans="1:2">
      <c r="A38" s="3">
        <v>39264</v>
      </c>
      <c r="B38" s="71">
        <v>610628</v>
      </c>
    </row>
    <row r="39" spans="1:2">
      <c r="A39" s="3">
        <v>39356</v>
      </c>
      <c r="B39" s="71">
        <v>625802</v>
      </c>
    </row>
    <row r="40" spans="1:2">
      <c r="A40" s="3">
        <v>39448</v>
      </c>
      <c r="B40" s="71">
        <v>611523</v>
      </c>
    </row>
    <row r="41" spans="1:2">
      <c r="A41" s="3">
        <v>39539</v>
      </c>
      <c r="B41" s="71">
        <v>671616</v>
      </c>
    </row>
    <row r="42" spans="1:2">
      <c r="A42" s="3">
        <v>39630</v>
      </c>
      <c r="B42" s="71">
        <v>695360</v>
      </c>
    </row>
    <row r="43" spans="1:2">
      <c r="A43" s="3">
        <v>39722</v>
      </c>
      <c r="B43" s="71">
        <v>583437</v>
      </c>
    </row>
    <row r="44" spans="1:2">
      <c r="A44" s="3">
        <v>39814</v>
      </c>
      <c r="B44" s="71">
        <v>452794</v>
      </c>
    </row>
    <row r="45" spans="1:2">
      <c r="A45" s="3">
        <v>39904</v>
      </c>
      <c r="B45" s="71">
        <v>469189</v>
      </c>
    </row>
    <row r="46" spans="1:2">
      <c r="A46" s="3">
        <v>39995</v>
      </c>
      <c r="B46" s="71">
        <v>519368</v>
      </c>
    </row>
    <row r="47" spans="1:2">
      <c r="A47" s="3">
        <v>40087</v>
      </c>
      <c r="B47" s="71">
        <v>546213</v>
      </c>
    </row>
    <row r="48" spans="1:2">
      <c r="A48" s="3">
        <v>40179</v>
      </c>
      <c r="B48" s="71">
        <v>533929</v>
      </c>
    </row>
    <row r="49" spans="1:2">
      <c r="A49" s="3">
        <v>40269</v>
      </c>
      <c r="B49" s="71">
        <v>594254</v>
      </c>
    </row>
    <row r="50" spans="1:2">
      <c r="A50" s="3">
        <v>40360</v>
      </c>
      <c r="B50" s="71">
        <v>623733</v>
      </c>
    </row>
    <row r="51" spans="1:2">
      <c r="A51" s="3">
        <v>40452</v>
      </c>
      <c r="B51" s="71">
        <v>623491</v>
      </c>
    </row>
    <row r="52" spans="1:2">
      <c r="A52" s="3">
        <v>40544</v>
      </c>
      <c r="B52" s="71">
        <v>621214</v>
      </c>
    </row>
    <row r="53" spans="1:2">
      <c r="A53" s="3">
        <v>40634</v>
      </c>
      <c r="B53" s="71">
        <v>684873</v>
      </c>
    </row>
    <row r="54" spans="1:2">
      <c r="A54" s="3">
        <v>40725</v>
      </c>
      <c r="B54" s="71">
        <v>703339</v>
      </c>
    </row>
    <row r="55" spans="1:2">
      <c r="A55" s="3">
        <v>40817</v>
      </c>
      <c r="B55" s="71">
        <v>688648</v>
      </c>
    </row>
    <row r="56" spans="1:2">
      <c r="A56" s="3">
        <v>40909</v>
      </c>
      <c r="B56" s="71">
        <v>669651</v>
      </c>
    </row>
    <row r="57" spans="1:2">
      <c r="A57" s="3">
        <v>41000</v>
      </c>
      <c r="B57" s="71">
        <v>707427</v>
      </c>
    </row>
    <row r="58" spans="1:2">
      <c r="A58" s="3">
        <v>41091</v>
      </c>
      <c r="B58" s="71">
        <v>703042</v>
      </c>
    </row>
    <row r="59" spans="1:2">
      <c r="A59" s="3">
        <v>41183</v>
      </c>
      <c r="B59" s="71">
        <v>693239</v>
      </c>
    </row>
    <row r="60" spans="1:2">
      <c r="A60" s="3">
        <v>41275</v>
      </c>
      <c r="B60" s="71">
        <v>652331</v>
      </c>
    </row>
    <row r="61" spans="1:2">
      <c r="A61" s="3">
        <v>41365</v>
      </c>
      <c r="B61" s="71">
        <v>697566</v>
      </c>
    </row>
    <row r="62" spans="1:2">
      <c r="A62" s="3">
        <v>41456</v>
      </c>
      <c r="B62" s="71">
        <v>709488</v>
      </c>
    </row>
    <row r="63" spans="1:2">
      <c r="A63" s="3">
        <v>41548</v>
      </c>
      <c r="B63" s="71">
        <v>700597</v>
      </c>
    </row>
    <row r="64" spans="1:2">
      <c r="A64" s="3">
        <v>41640</v>
      </c>
      <c r="B64" s="71">
        <v>673637</v>
      </c>
    </row>
    <row r="65" spans="1:2">
      <c r="A65" s="3">
        <v>41730</v>
      </c>
      <c r="B65" s="71">
        <v>733444</v>
      </c>
    </row>
    <row r="66" spans="1:2">
      <c r="A66" s="3">
        <v>41821</v>
      </c>
      <c r="B66" s="71">
        <v>739806</v>
      </c>
    </row>
    <row r="67" spans="1:2">
      <c r="A67" s="3">
        <v>41913</v>
      </c>
      <c r="B67" s="71">
        <v>729678</v>
      </c>
    </row>
    <row r="68" spans="1:2">
      <c r="A68" s="3">
        <v>42005</v>
      </c>
      <c r="B68" s="71">
        <v>664293</v>
      </c>
    </row>
    <row r="69" spans="1:2">
      <c r="A69" s="3">
        <v>42095</v>
      </c>
      <c r="B69" s="71">
        <v>707777</v>
      </c>
    </row>
    <row r="70" spans="1:2">
      <c r="A70" s="3">
        <v>42186</v>
      </c>
      <c r="B70" s="71">
        <v>710557</v>
      </c>
    </row>
    <row r="71" spans="1:2">
      <c r="A71" s="3">
        <v>42278</v>
      </c>
      <c r="B71" s="71">
        <v>688927</v>
      </c>
    </row>
    <row r="72" spans="1:2">
      <c r="A72" s="3">
        <v>42370</v>
      </c>
      <c r="B72" s="71">
        <v>637029</v>
      </c>
    </row>
    <row r="73" spans="1:2">
      <c r="A73" s="3">
        <v>42461</v>
      </c>
      <c r="B73" s="71">
        <v>682207</v>
      </c>
    </row>
    <row r="74" spans="1:2">
      <c r="A74" s="3">
        <v>42552</v>
      </c>
      <c r="B74" s="71">
        <v>700539</v>
      </c>
    </row>
    <row r="75" spans="1:2">
      <c r="A75" s="3">
        <v>42644</v>
      </c>
      <c r="B75" s="71">
        <v>700507</v>
      </c>
    </row>
    <row r="76" spans="1:2">
      <c r="A76" s="3">
        <v>42736</v>
      </c>
      <c r="B76" s="71">
        <v>679096</v>
      </c>
    </row>
    <row r="77" spans="1:2">
      <c r="A77" s="3">
        <v>42826</v>
      </c>
      <c r="B77" s="71">
        <v>729062</v>
      </c>
    </row>
    <row r="78" spans="1:2">
      <c r="A78" s="3">
        <v>42917</v>
      </c>
      <c r="B78" s="71">
        <v>739693</v>
      </c>
    </row>
    <row r="79" spans="1:2">
      <c r="A79" s="3">
        <v>43009</v>
      </c>
      <c r="B79" s="71">
        <v>763564</v>
      </c>
    </row>
    <row r="80" spans="1:2">
      <c r="A80" s="3">
        <v>43101</v>
      </c>
      <c r="B80" s="71">
        <v>733502</v>
      </c>
    </row>
    <row r="81" spans="1:2">
      <c r="A81" s="3">
        <v>43191</v>
      </c>
      <c r="B81" s="71">
        <v>781641</v>
      </c>
    </row>
    <row r="82" spans="1:2">
      <c r="A82" s="3">
        <v>43282</v>
      </c>
      <c r="B82" s="71">
        <v>800944</v>
      </c>
    </row>
    <row r="83" spans="1:2">
      <c r="A83" s="3">
        <v>43374</v>
      </c>
      <c r="B83" s="71">
        <v>804970</v>
      </c>
    </row>
    <row r="84" spans="1:2">
      <c r="A84" s="3">
        <v>43466</v>
      </c>
      <c r="B84" s="71">
        <v>740454</v>
      </c>
    </row>
    <row r="85" spans="1:2">
      <c r="A85" s="3">
        <v>43556</v>
      </c>
      <c r="B85" s="71">
        <v>793786</v>
      </c>
    </row>
    <row r="86" spans="1:2">
      <c r="A86" s="3">
        <v>43647</v>
      </c>
      <c r="B86" s="71">
        <v>798665</v>
      </c>
    </row>
    <row r="87" spans="1:2">
      <c r="A87" s="3">
        <v>43739</v>
      </c>
      <c r="B87" s="71">
        <v>772766</v>
      </c>
    </row>
    <row r="88" spans="1:2">
      <c r="A88" s="3">
        <v>43831</v>
      </c>
      <c r="B88" s="71">
        <v>705495</v>
      </c>
    </row>
    <row r="89" spans="1:2">
      <c r="A89" s="3">
        <v>43922</v>
      </c>
      <c r="B89" s="71">
        <v>612528</v>
      </c>
    </row>
    <row r="90" spans="1:2">
      <c r="A90" s="3">
        <v>44013</v>
      </c>
      <c r="B90" s="71">
        <v>722250</v>
      </c>
    </row>
    <row r="91" spans="1:2">
      <c r="A91" s="3">
        <v>44105</v>
      </c>
      <c r="B91" s="71">
        <v>773565</v>
      </c>
    </row>
    <row r="92" spans="1:2">
      <c r="A92" s="3">
        <v>44197</v>
      </c>
      <c r="B92" s="71">
        <v>758909</v>
      </c>
    </row>
    <row r="93" spans="1:2">
      <c r="A93" s="3">
        <v>44287</v>
      </c>
      <c r="B93" s="71">
        <v>838564</v>
      </c>
    </row>
    <row r="94" spans="1:2">
      <c r="A94" s="3">
        <v>44378</v>
      </c>
      <c r="B94" s="71">
        <v>885930</v>
      </c>
    </row>
    <row r="95" spans="1:2">
      <c r="A95" s="3">
        <v>44470</v>
      </c>
      <c r="B95" s="71">
        <v>935469</v>
      </c>
    </row>
    <row r="96" spans="1:2">
      <c r="A96" s="3">
        <v>44562</v>
      </c>
      <c r="B96" s="71">
        <v>942380</v>
      </c>
    </row>
    <row r="97" spans="1:2">
      <c r="A97" s="3">
        <v>44652</v>
      </c>
      <c r="B97" s="71">
        <v>1032979</v>
      </c>
    </row>
    <row r="98" spans="1:2">
      <c r="A98" s="3">
        <v>44743</v>
      </c>
      <c r="B98" s="71">
        <v>1026104</v>
      </c>
    </row>
    <row r="99" spans="1:2">
      <c r="A99" s="3">
        <v>44835</v>
      </c>
      <c r="B99" s="71">
        <v>982704</v>
      </c>
    </row>
    <row r="100" spans="1:2">
      <c r="A100" s="3">
        <v>44927</v>
      </c>
      <c r="B100" s="71">
        <v>926524</v>
      </c>
    </row>
    <row r="101" spans="1:2">
      <c r="A101" s="3">
        <v>45017</v>
      </c>
      <c r="B101" s="71">
        <v>968246</v>
      </c>
    </row>
    <row r="102" spans="1:2">
      <c r="A102" s="3">
        <v>45108</v>
      </c>
      <c r="B102" s="71">
        <v>982551</v>
      </c>
    </row>
    <row r="103" spans="1:2">
      <c r="A103" s="3">
        <v>45200</v>
      </c>
      <c r="B103" s="71">
        <v>979387</v>
      </c>
    </row>
    <row r="104" spans="1:2">
      <c r="A104" s="3">
        <v>45292</v>
      </c>
      <c r="B104" s="71">
        <v>948773</v>
      </c>
    </row>
  </sheetData>
  <hyperlinks>
    <hyperlink ref="B1" r:id="rId1" xr:uid="{43C816D6-3972-448A-88DA-D6E5CE425E81}"/>
    <hyperlink ref="B3" location="Summary!A48" display="IEAMGSN" xr:uid="{C30D9669-79FA-4412-81D1-32D24B3039A2}"/>
  </hyperlinks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B7F5-CD4C-49A8-BE85-C7A85F12B052}">
  <sheetPr>
    <tabColor rgb="FFFFC000"/>
  </sheetPr>
  <dimension ref="A1:B236"/>
  <sheetViews>
    <sheetView workbookViewId="0">
      <selection activeCell="B3" sqref="B3"/>
    </sheetView>
  </sheetViews>
  <sheetFormatPr defaultRowHeight="12.5"/>
  <cols>
    <col min="1" max="256" width="20.7265625" style="1" customWidth="1"/>
    <col min="257" max="16384" width="8.7265625" style="1"/>
  </cols>
  <sheetData>
    <row r="1" spans="1:2">
      <c r="A1" s="8" t="s">
        <v>135</v>
      </c>
      <c r="B1" s="66" t="s">
        <v>168</v>
      </c>
    </row>
    <row r="3" spans="1:2" ht="14.5">
      <c r="A3" s="5" t="s">
        <v>1</v>
      </c>
      <c r="B3" s="77" t="s">
        <v>106</v>
      </c>
    </row>
    <row r="4" spans="1:2">
      <c r="A4" s="3">
        <v>24108</v>
      </c>
      <c r="B4" s="9">
        <v>40.33999</v>
      </c>
    </row>
    <row r="5" spans="1:2">
      <c r="A5" s="3">
        <v>24198</v>
      </c>
      <c r="B5" s="9">
        <v>39.267629999999997</v>
      </c>
    </row>
    <row r="6" spans="1:2">
      <c r="A6" s="3">
        <v>24289</v>
      </c>
      <c r="B6" s="9">
        <v>39.620910000000002</v>
      </c>
    </row>
    <row r="7" spans="1:2">
      <c r="A7" s="3">
        <v>24381</v>
      </c>
      <c r="B7" s="9">
        <v>39.519770000000001</v>
      </c>
    </row>
    <row r="8" spans="1:2">
      <c r="A8" s="3">
        <v>24473</v>
      </c>
      <c r="B8" s="9">
        <v>39.203830000000004</v>
      </c>
    </row>
    <row r="9" spans="1:2">
      <c r="A9" s="3">
        <v>24563</v>
      </c>
      <c r="B9" s="9">
        <v>38.032919999999997</v>
      </c>
    </row>
    <row r="10" spans="1:2">
      <c r="A10" s="3">
        <v>24654</v>
      </c>
      <c r="B10" s="9">
        <v>38.821449999999999</v>
      </c>
    </row>
    <row r="11" spans="1:2">
      <c r="A11" s="3">
        <v>24746</v>
      </c>
      <c r="B11" s="9">
        <v>39.102310000000003</v>
      </c>
    </row>
    <row r="12" spans="1:2">
      <c r="A12" s="3">
        <v>24838</v>
      </c>
      <c r="B12" s="9">
        <v>38.429510000000001</v>
      </c>
    </row>
    <row r="13" spans="1:2">
      <c r="A13" s="3">
        <v>24929</v>
      </c>
      <c r="B13" s="9">
        <v>36.963790000000003</v>
      </c>
    </row>
    <row r="14" spans="1:2">
      <c r="A14" s="3">
        <v>25020</v>
      </c>
      <c r="B14" s="9">
        <v>37.308970000000002</v>
      </c>
    </row>
    <row r="15" spans="1:2">
      <c r="A15" s="3">
        <v>25112</v>
      </c>
      <c r="B15" s="9">
        <v>36.985320000000002</v>
      </c>
    </row>
    <row r="16" spans="1:2">
      <c r="A16" s="3">
        <v>25204</v>
      </c>
      <c r="B16" s="9">
        <v>36.195770000000003</v>
      </c>
    </row>
    <row r="17" spans="1:2">
      <c r="A17" s="3">
        <v>25294</v>
      </c>
      <c r="B17" s="9">
        <v>34.974029999999999</v>
      </c>
    </row>
    <row r="18" spans="1:2">
      <c r="A18" s="3">
        <v>25385</v>
      </c>
      <c r="B18" s="9">
        <v>35.019460000000002</v>
      </c>
    </row>
    <row r="19" spans="1:2">
      <c r="A19" s="3">
        <v>25477</v>
      </c>
      <c r="B19" s="9">
        <v>35.469540000000002</v>
      </c>
    </row>
    <row r="20" spans="1:2">
      <c r="A20" s="3">
        <v>25569</v>
      </c>
      <c r="B20" s="9">
        <v>35.38879</v>
      </c>
    </row>
    <row r="21" spans="1:2">
      <c r="A21" s="3">
        <v>25659</v>
      </c>
      <c r="B21" s="9">
        <v>34.673290000000001</v>
      </c>
    </row>
    <row r="22" spans="1:2">
      <c r="A22" s="3">
        <v>25750</v>
      </c>
      <c r="B22" s="9">
        <v>34.867170000000002</v>
      </c>
    </row>
    <row r="23" spans="1:2">
      <c r="A23" s="3">
        <v>25842</v>
      </c>
      <c r="B23" s="9">
        <v>35.748220000000003</v>
      </c>
    </row>
    <row r="24" spans="1:2">
      <c r="A24" s="3">
        <v>25934</v>
      </c>
      <c r="B24" s="9">
        <v>34.503450000000001</v>
      </c>
    </row>
    <row r="25" spans="1:2">
      <c r="A25" s="3">
        <v>26024</v>
      </c>
      <c r="B25" s="9">
        <v>34.360889999999998</v>
      </c>
    </row>
    <row r="26" spans="1:2">
      <c r="A26" s="3">
        <v>26115</v>
      </c>
      <c r="B26" s="9">
        <v>35.00694</v>
      </c>
    </row>
    <row r="27" spans="1:2">
      <c r="A27" s="3">
        <v>26207</v>
      </c>
      <c r="B27" s="9">
        <v>35.632370000000002</v>
      </c>
    </row>
    <row r="28" spans="1:2">
      <c r="A28" s="3">
        <v>26299</v>
      </c>
      <c r="B28" s="9">
        <v>34.726219999999998</v>
      </c>
    </row>
    <row r="29" spans="1:2">
      <c r="A29" s="3">
        <v>26390</v>
      </c>
      <c r="B29" s="9">
        <v>33.673830000000002</v>
      </c>
    </row>
    <row r="30" spans="1:2">
      <c r="A30" s="3">
        <v>26481</v>
      </c>
      <c r="B30" s="9">
        <v>33.624470000000002</v>
      </c>
    </row>
    <row r="31" spans="1:2">
      <c r="A31" s="3">
        <v>26573</v>
      </c>
      <c r="B31" s="9">
        <v>33.747579999999999</v>
      </c>
    </row>
    <row r="32" spans="1:2">
      <c r="A32" s="3">
        <v>26665</v>
      </c>
      <c r="B32" s="9">
        <v>33.292870000000001</v>
      </c>
    </row>
    <row r="33" spans="1:2">
      <c r="A33" s="3">
        <v>26755</v>
      </c>
      <c r="B33" s="9">
        <v>32.344659999999998</v>
      </c>
    </row>
    <row r="34" spans="1:2">
      <c r="A34" s="3">
        <v>26846</v>
      </c>
      <c r="B34" s="9">
        <v>32.124549999999999</v>
      </c>
    </row>
    <row r="35" spans="1:2">
      <c r="A35" s="3">
        <v>26938</v>
      </c>
      <c r="B35" s="9">
        <v>31.773790000000002</v>
      </c>
    </row>
    <row r="36" spans="1:2">
      <c r="A36" s="3">
        <v>27030</v>
      </c>
      <c r="B36" s="9">
        <v>31.764489999999999</v>
      </c>
    </row>
    <row r="37" spans="1:2">
      <c r="A37" s="3">
        <v>27120</v>
      </c>
      <c r="B37" s="9">
        <v>30.994620000000001</v>
      </c>
    </row>
    <row r="38" spans="1:2">
      <c r="A38" s="3">
        <v>27211</v>
      </c>
      <c r="B38" s="9">
        <v>30.862690000000001</v>
      </c>
    </row>
    <row r="39" spans="1:2">
      <c r="A39" s="3">
        <v>27303</v>
      </c>
      <c r="B39" s="9">
        <v>30.79768</v>
      </c>
    </row>
    <row r="40" spans="1:2">
      <c r="A40" s="3">
        <v>27395</v>
      </c>
      <c r="B40" s="9">
        <v>31.53604</v>
      </c>
    </row>
    <row r="41" spans="1:2">
      <c r="A41" s="3">
        <v>27485</v>
      </c>
      <c r="B41" s="9">
        <v>32.278170000000003</v>
      </c>
    </row>
    <row r="42" spans="1:2">
      <c r="A42" s="3">
        <v>27576</v>
      </c>
      <c r="B42" s="9">
        <v>32.380429999999997</v>
      </c>
    </row>
    <row r="43" spans="1:2">
      <c r="A43" s="3">
        <v>27668</v>
      </c>
      <c r="B43" s="9">
        <v>32.7301</v>
      </c>
    </row>
    <row r="44" spans="1:2">
      <c r="A44" s="3">
        <v>27760</v>
      </c>
      <c r="B44" s="9">
        <v>32.985129999999998</v>
      </c>
    </row>
    <row r="45" spans="1:2">
      <c r="A45" s="3">
        <v>27851</v>
      </c>
      <c r="B45" s="9">
        <v>33.494639999999997</v>
      </c>
    </row>
    <row r="46" spans="1:2">
      <c r="A46" s="3">
        <v>27942</v>
      </c>
      <c r="B46" s="9">
        <v>33.643329999999999</v>
      </c>
    </row>
    <row r="47" spans="1:2">
      <c r="A47" s="3">
        <v>28034</v>
      </c>
      <c r="B47" s="9">
        <v>33.787529999999997</v>
      </c>
    </row>
    <row r="48" spans="1:2">
      <c r="A48" s="3">
        <v>28126</v>
      </c>
      <c r="B48" s="9">
        <v>33.651359999999997</v>
      </c>
    </row>
    <row r="49" spans="1:2">
      <c r="A49" s="3">
        <v>28216</v>
      </c>
      <c r="B49" s="9">
        <v>32.804220000000001</v>
      </c>
    </row>
    <row r="50" spans="1:2">
      <c r="A50" s="3">
        <v>28307</v>
      </c>
      <c r="B50" s="9">
        <v>32.987909999999999</v>
      </c>
    </row>
    <row r="51" spans="1:2">
      <c r="A51" s="3">
        <v>28399</v>
      </c>
      <c r="B51" s="9">
        <v>33.218730000000001</v>
      </c>
    </row>
    <row r="52" spans="1:2">
      <c r="A52" s="3">
        <v>28491</v>
      </c>
      <c r="B52" s="9">
        <v>33.501199999999997</v>
      </c>
    </row>
    <row r="53" spans="1:2">
      <c r="A53" s="3">
        <v>28581</v>
      </c>
      <c r="B53" s="9">
        <v>32.12444</v>
      </c>
    </row>
    <row r="54" spans="1:2">
      <c r="A54" s="3">
        <v>28672</v>
      </c>
      <c r="B54" s="9">
        <v>32.21407</v>
      </c>
    </row>
    <row r="55" spans="1:2">
      <c r="A55" s="3">
        <v>28764</v>
      </c>
      <c r="B55" s="9">
        <v>31.86206</v>
      </c>
    </row>
    <row r="56" spans="1:2">
      <c r="A56" s="3">
        <v>28856</v>
      </c>
      <c r="B56" s="9">
        <v>31.536010000000001</v>
      </c>
    </row>
    <row r="57" spans="1:2">
      <c r="A57" s="3">
        <v>28946</v>
      </c>
      <c r="B57" s="9">
        <v>31.06277</v>
      </c>
    </row>
    <row r="58" spans="1:2">
      <c r="A58" s="3">
        <v>29037</v>
      </c>
      <c r="B58" s="9">
        <v>30.984020000000001</v>
      </c>
    </row>
    <row r="59" spans="1:2">
      <c r="A59" s="3">
        <v>29129</v>
      </c>
      <c r="B59" s="9">
        <v>31.026150000000001</v>
      </c>
    </row>
    <row r="60" spans="1:2">
      <c r="A60" s="3">
        <v>29221</v>
      </c>
      <c r="B60" s="9">
        <v>30.949819999999999</v>
      </c>
    </row>
    <row r="61" spans="1:2">
      <c r="A61" s="3">
        <v>29312</v>
      </c>
      <c r="B61" s="9">
        <v>31.37303</v>
      </c>
    </row>
    <row r="62" spans="1:2">
      <c r="A62" s="3">
        <v>29403</v>
      </c>
      <c r="B62" s="9">
        <v>31.776869999999999</v>
      </c>
    </row>
    <row r="63" spans="1:2">
      <c r="A63" s="3">
        <v>29495</v>
      </c>
      <c r="B63" s="9">
        <v>31.157</v>
      </c>
    </row>
    <row r="64" spans="1:2">
      <c r="A64" s="3">
        <v>29587</v>
      </c>
      <c r="B64" s="9">
        <v>30.87284</v>
      </c>
    </row>
    <row r="65" spans="1:2">
      <c r="A65" s="3">
        <v>29677</v>
      </c>
      <c r="B65" s="9">
        <v>30.708749999999998</v>
      </c>
    </row>
    <row r="66" spans="1:2">
      <c r="A66" s="3">
        <v>29768</v>
      </c>
      <c r="B66" s="9">
        <v>30.60333</v>
      </c>
    </row>
    <row r="67" spans="1:2">
      <c r="A67" s="3">
        <v>29860</v>
      </c>
      <c r="B67" s="9">
        <v>31.355869999999999</v>
      </c>
    </row>
    <row r="68" spans="1:2">
      <c r="A68" s="3">
        <v>29952</v>
      </c>
      <c r="B68" s="9">
        <v>32.412979999999997</v>
      </c>
    </row>
    <row r="69" spans="1:2">
      <c r="A69" s="3">
        <v>30042</v>
      </c>
      <c r="B69" s="9">
        <v>32.40213</v>
      </c>
    </row>
    <row r="70" spans="1:2">
      <c r="A70" s="3">
        <v>30133</v>
      </c>
      <c r="B70" s="9">
        <v>33.9253</v>
      </c>
    </row>
    <row r="71" spans="1:2">
      <c r="A71" s="3">
        <v>30225</v>
      </c>
      <c r="B71" s="9">
        <v>35.181559999999998</v>
      </c>
    </row>
    <row r="72" spans="1:2">
      <c r="A72" s="3">
        <v>30317</v>
      </c>
      <c r="B72" s="9">
        <v>35.82911</v>
      </c>
    </row>
    <row r="73" spans="1:2">
      <c r="A73" s="3">
        <v>30407</v>
      </c>
      <c r="B73" s="9">
        <v>36.871670000000002</v>
      </c>
    </row>
    <row r="74" spans="1:2">
      <c r="A74" s="3">
        <v>30498</v>
      </c>
      <c r="B74" s="9">
        <v>37.331099999999999</v>
      </c>
    </row>
    <row r="75" spans="1:2">
      <c r="A75" s="3">
        <v>30590</v>
      </c>
      <c r="B75" s="9">
        <v>37.175530000000002</v>
      </c>
    </row>
    <row r="76" spans="1:2">
      <c r="A76" s="3">
        <v>30682</v>
      </c>
      <c r="B76" s="9">
        <v>37.454470000000001</v>
      </c>
    </row>
    <row r="77" spans="1:2">
      <c r="A77" s="3">
        <v>30773</v>
      </c>
      <c r="B77" s="9">
        <v>37.726869999999998</v>
      </c>
    </row>
    <row r="78" spans="1:2">
      <c r="A78" s="3">
        <v>30864</v>
      </c>
      <c r="B78" s="9">
        <v>38.49586</v>
      </c>
    </row>
    <row r="79" spans="1:2">
      <c r="A79" s="3">
        <v>30956</v>
      </c>
      <c r="B79" s="9">
        <v>40.085470000000001</v>
      </c>
    </row>
    <row r="80" spans="1:2">
      <c r="A80" s="3">
        <v>31048</v>
      </c>
      <c r="B80" s="9">
        <v>40.441209999999998</v>
      </c>
    </row>
    <row r="81" spans="1:2">
      <c r="A81" s="3">
        <v>31138</v>
      </c>
      <c r="B81" s="9">
        <v>41.319830000000003</v>
      </c>
    </row>
    <row r="82" spans="1:2">
      <c r="A82" s="3">
        <v>31229</v>
      </c>
      <c r="B82" s="9">
        <v>41.559089999999998</v>
      </c>
    </row>
    <row r="83" spans="1:2">
      <c r="A83" s="3">
        <v>31321</v>
      </c>
      <c r="B83" s="9">
        <v>43.787149999999997</v>
      </c>
    </row>
    <row r="84" spans="1:2">
      <c r="A84" s="3">
        <v>31413</v>
      </c>
      <c r="B84" s="9">
        <v>44.074150000000003</v>
      </c>
    </row>
    <row r="85" spans="1:2">
      <c r="A85" s="3">
        <v>31503</v>
      </c>
      <c r="B85" s="9">
        <v>45.306820000000002</v>
      </c>
    </row>
    <row r="86" spans="1:2">
      <c r="A86" s="3">
        <v>31594</v>
      </c>
      <c r="B86" s="9">
        <v>46.125360000000001</v>
      </c>
    </row>
    <row r="87" spans="1:2">
      <c r="A87" s="3">
        <v>31686</v>
      </c>
      <c r="B87" s="9">
        <v>47.552860000000003</v>
      </c>
    </row>
    <row r="88" spans="1:2">
      <c r="A88" s="3">
        <v>31778</v>
      </c>
      <c r="B88" s="9">
        <v>47.57835</v>
      </c>
    </row>
    <row r="89" spans="1:2">
      <c r="A89" s="3">
        <v>31868</v>
      </c>
      <c r="B89" s="9">
        <v>48.048670000000001</v>
      </c>
    </row>
    <row r="90" spans="1:2">
      <c r="A90" s="3">
        <v>31959</v>
      </c>
      <c r="B90" s="9">
        <v>48.116500000000002</v>
      </c>
    </row>
    <row r="91" spans="1:2">
      <c r="A91" s="3">
        <v>32051</v>
      </c>
      <c r="B91" s="9">
        <v>48.556669999999997</v>
      </c>
    </row>
    <row r="92" spans="1:2">
      <c r="A92" s="3">
        <v>32143</v>
      </c>
      <c r="B92" s="9">
        <v>49.031509999999997</v>
      </c>
    </row>
    <row r="93" spans="1:2">
      <c r="A93" s="3">
        <v>32234</v>
      </c>
      <c r="B93" s="9">
        <v>49.087440000000001</v>
      </c>
    </row>
    <row r="94" spans="1:2">
      <c r="A94" s="3">
        <v>32325</v>
      </c>
      <c r="B94" s="9">
        <v>49.25732</v>
      </c>
    </row>
    <row r="95" spans="1:2">
      <c r="A95" s="3">
        <v>32417</v>
      </c>
      <c r="B95" s="9">
        <v>49.715479999999999</v>
      </c>
    </row>
    <row r="96" spans="1:2">
      <c r="A96" s="3">
        <v>32509</v>
      </c>
      <c r="B96" s="9">
        <v>49.732759999999999</v>
      </c>
    </row>
    <row r="97" spans="1:2">
      <c r="A97" s="3">
        <v>32599</v>
      </c>
      <c r="B97" s="9">
        <v>49.887599999999999</v>
      </c>
    </row>
    <row r="98" spans="1:2">
      <c r="A98" s="3">
        <v>32690</v>
      </c>
      <c r="B98" s="9">
        <v>50.171169999999996</v>
      </c>
    </row>
    <row r="99" spans="1:2">
      <c r="A99" s="3">
        <v>32782</v>
      </c>
      <c r="B99" s="9">
        <v>51.38111</v>
      </c>
    </row>
    <row r="100" spans="1:2">
      <c r="A100" s="3">
        <v>32874</v>
      </c>
      <c r="B100" s="9">
        <v>51.968559999999997</v>
      </c>
    </row>
    <row r="101" spans="1:2">
      <c r="A101" s="3">
        <v>32964</v>
      </c>
      <c r="B101" s="9">
        <v>52.747300000000003</v>
      </c>
    </row>
    <row r="102" spans="1:2">
      <c r="A102" s="3">
        <v>33055</v>
      </c>
      <c r="B102" s="9">
        <v>53.753129999999999</v>
      </c>
    </row>
    <row r="103" spans="1:2">
      <c r="A103" s="3">
        <v>33147</v>
      </c>
      <c r="B103" s="9">
        <v>56.03613</v>
      </c>
    </row>
    <row r="104" spans="1:2">
      <c r="A104" s="3">
        <v>33239</v>
      </c>
      <c r="B104" s="9">
        <v>57.416519999999998</v>
      </c>
    </row>
    <row r="105" spans="1:2">
      <c r="A105" s="3">
        <v>33329</v>
      </c>
      <c r="B105" s="9">
        <v>57.745510000000003</v>
      </c>
    </row>
    <row r="106" spans="1:2">
      <c r="A106" s="3">
        <v>33420</v>
      </c>
      <c r="B106" s="9">
        <v>59.061230000000002</v>
      </c>
    </row>
    <row r="107" spans="1:2">
      <c r="A107" s="3">
        <v>33512</v>
      </c>
      <c r="B107" s="9">
        <v>60.685989999999997</v>
      </c>
    </row>
    <row r="108" spans="1:2">
      <c r="A108" s="3">
        <v>33604</v>
      </c>
      <c r="B108" s="9">
        <v>60.996789999999997</v>
      </c>
    </row>
    <row r="109" spans="1:2">
      <c r="A109" s="3">
        <v>33695</v>
      </c>
      <c r="B109" s="9">
        <v>61.57938</v>
      </c>
    </row>
    <row r="110" spans="1:2">
      <c r="A110" s="3">
        <v>33786</v>
      </c>
      <c r="B110" s="9">
        <v>61.898020000000002</v>
      </c>
    </row>
    <row r="111" spans="1:2">
      <c r="A111" s="3">
        <v>33878</v>
      </c>
      <c r="B111" s="9">
        <v>62.522559999999999</v>
      </c>
    </row>
    <row r="112" spans="1:2">
      <c r="A112" s="3">
        <v>33970</v>
      </c>
      <c r="B112" s="9">
        <v>62.866570000000003</v>
      </c>
    </row>
    <row r="113" spans="1:2">
      <c r="A113" s="3">
        <v>34060</v>
      </c>
      <c r="B113" s="9">
        <v>63.915239999999997</v>
      </c>
    </row>
    <row r="114" spans="1:2">
      <c r="A114" s="3">
        <v>34151</v>
      </c>
      <c r="B114" s="9">
        <v>64.100930000000005</v>
      </c>
    </row>
    <row r="115" spans="1:2">
      <c r="A115" s="3">
        <v>34243</v>
      </c>
      <c r="B115" s="9">
        <v>64.668610000000001</v>
      </c>
    </row>
    <row r="116" spans="1:2">
      <c r="A116" s="3">
        <v>34335</v>
      </c>
      <c r="B116" s="9">
        <v>64.307090000000002</v>
      </c>
    </row>
    <row r="117" spans="1:2">
      <c r="A117" s="3">
        <v>34425</v>
      </c>
      <c r="B117" s="9">
        <v>64.107159999999993</v>
      </c>
    </row>
    <row r="118" spans="1:2">
      <c r="A118" s="3">
        <v>34516</v>
      </c>
      <c r="B118" s="9">
        <v>64.011759999999995</v>
      </c>
    </row>
    <row r="119" spans="1:2">
      <c r="A119" s="3">
        <v>34608</v>
      </c>
      <c r="B119" s="9">
        <v>64.385840000000002</v>
      </c>
    </row>
    <row r="120" spans="1:2">
      <c r="A120" s="3">
        <v>34700</v>
      </c>
      <c r="B120" s="9">
        <v>64.662710000000004</v>
      </c>
    </row>
    <row r="121" spans="1:2">
      <c r="A121" s="3">
        <v>34790</v>
      </c>
      <c r="B121" s="9">
        <v>65.312939999999998</v>
      </c>
    </row>
    <row r="122" spans="1:2">
      <c r="A122" s="3">
        <v>34881</v>
      </c>
      <c r="B122" s="9">
        <v>64.739059999999995</v>
      </c>
    </row>
    <row r="123" spans="1:2">
      <c r="A123" s="3">
        <v>34973</v>
      </c>
      <c r="B123" s="9">
        <v>64.182820000000007</v>
      </c>
    </row>
    <row r="124" spans="1:2">
      <c r="A124" s="3">
        <v>35065</v>
      </c>
      <c r="B124" s="9">
        <v>65.041709999999995</v>
      </c>
    </row>
    <row r="125" spans="1:2">
      <c r="A125" s="3">
        <v>35156</v>
      </c>
      <c r="B125" s="9">
        <v>64.249700000000004</v>
      </c>
    </row>
    <row r="126" spans="1:2">
      <c r="A126" s="3">
        <v>35247</v>
      </c>
      <c r="B126" s="9">
        <v>64.254689999999997</v>
      </c>
    </row>
    <row r="127" spans="1:2">
      <c r="A127" s="3">
        <v>35339</v>
      </c>
      <c r="B127" s="9">
        <v>64.446969999999993</v>
      </c>
    </row>
    <row r="128" spans="1:2">
      <c r="A128" s="3">
        <v>35431</v>
      </c>
      <c r="B128" s="9">
        <v>64.344279999999998</v>
      </c>
    </row>
    <row r="129" spans="1:2">
      <c r="A129" s="3">
        <v>35521</v>
      </c>
      <c r="B129" s="9">
        <v>63.109070000000003</v>
      </c>
    </row>
    <row r="130" spans="1:2">
      <c r="A130" s="3">
        <v>35612</v>
      </c>
      <c r="B130" s="9">
        <v>62.487090000000002</v>
      </c>
    </row>
    <row r="131" spans="1:2">
      <c r="A131" s="3">
        <v>35704</v>
      </c>
      <c r="B131" s="9">
        <v>62.770319999999998</v>
      </c>
    </row>
    <row r="132" spans="1:2">
      <c r="A132" s="3">
        <v>35796</v>
      </c>
      <c r="B132" s="9">
        <v>62.509880000000003</v>
      </c>
    </row>
    <row r="133" spans="1:2">
      <c r="A133" s="3">
        <v>35886</v>
      </c>
      <c r="B133" s="9">
        <v>61.851959999999998</v>
      </c>
    </row>
    <row r="134" spans="1:2">
      <c r="A134" s="3">
        <v>35977</v>
      </c>
      <c r="B134" s="9">
        <v>60.586930000000002</v>
      </c>
    </row>
    <row r="135" spans="1:2">
      <c r="A135" s="3">
        <v>36069</v>
      </c>
      <c r="B135" s="9">
        <v>60.406959999999998</v>
      </c>
    </row>
    <row r="136" spans="1:2">
      <c r="A136" s="3">
        <v>36161</v>
      </c>
      <c r="B136" s="9">
        <v>60.048940000000002</v>
      </c>
    </row>
    <row r="137" spans="1:2">
      <c r="A137" s="3">
        <v>36251</v>
      </c>
      <c r="B137" s="9">
        <v>59.192270000000001</v>
      </c>
    </row>
    <row r="138" spans="1:2">
      <c r="A138" s="3">
        <v>36342</v>
      </c>
      <c r="B138" s="9">
        <v>58.392580000000002</v>
      </c>
    </row>
    <row r="139" spans="1:2">
      <c r="A139" s="3">
        <v>36434</v>
      </c>
      <c r="B139" s="9">
        <v>58.343359999999997</v>
      </c>
    </row>
    <row r="140" spans="1:2">
      <c r="A140" s="3">
        <v>36526</v>
      </c>
      <c r="B140" s="9">
        <v>57.721339999999998</v>
      </c>
    </row>
    <row r="141" spans="1:2">
      <c r="A141" s="3">
        <v>36617</v>
      </c>
      <c r="B141" s="9">
        <v>55.484909999999999</v>
      </c>
    </row>
    <row r="142" spans="1:2">
      <c r="A142" s="3">
        <v>36708</v>
      </c>
      <c r="B142" s="9">
        <v>54.992130000000003</v>
      </c>
    </row>
    <row r="143" spans="1:2">
      <c r="A143" s="3">
        <v>36800</v>
      </c>
      <c r="B143" s="9">
        <v>54.257899999999999</v>
      </c>
    </row>
    <row r="144" spans="1:2">
      <c r="A144" s="3">
        <v>36892</v>
      </c>
      <c r="B144" s="9">
        <v>55.14434</v>
      </c>
    </row>
    <row r="145" spans="1:2">
      <c r="A145" s="3">
        <v>36982</v>
      </c>
      <c r="B145" s="9">
        <v>54.031649999999999</v>
      </c>
    </row>
    <row r="146" spans="1:2">
      <c r="A146" s="3">
        <v>37073</v>
      </c>
      <c r="B146" s="9">
        <v>54.797629999999998</v>
      </c>
    </row>
    <row r="147" spans="1:2">
      <c r="A147" s="3">
        <v>37165</v>
      </c>
      <c r="B147" s="9">
        <v>55.752160000000003</v>
      </c>
    </row>
    <row r="148" spans="1:2">
      <c r="A148" s="3">
        <v>37257</v>
      </c>
      <c r="B148" s="9">
        <v>55.6965</v>
      </c>
    </row>
    <row r="149" spans="1:2">
      <c r="A149" s="3">
        <v>37347</v>
      </c>
      <c r="B149" s="9">
        <v>56.270870000000002</v>
      </c>
    </row>
    <row r="150" spans="1:2">
      <c r="A150" s="3">
        <v>37438</v>
      </c>
      <c r="B150" s="9">
        <v>56.702599999999997</v>
      </c>
    </row>
    <row r="151" spans="1:2">
      <c r="A151" s="3">
        <v>37530</v>
      </c>
      <c r="B151" s="9">
        <v>57.91028</v>
      </c>
    </row>
    <row r="152" spans="1:2">
      <c r="A152" s="3">
        <v>37622</v>
      </c>
      <c r="B152" s="9">
        <v>57.81906</v>
      </c>
    </row>
    <row r="153" spans="1:2">
      <c r="A153" s="3">
        <v>37712</v>
      </c>
      <c r="B153" s="9">
        <v>58.961010000000002</v>
      </c>
    </row>
    <row r="154" spans="1:2">
      <c r="A154" s="3">
        <v>37803</v>
      </c>
      <c r="B154" s="9">
        <v>58.645409999999998</v>
      </c>
    </row>
    <row r="155" spans="1:2">
      <c r="A155" s="3">
        <v>37895</v>
      </c>
      <c r="B155" s="9">
        <v>59.444659999999999</v>
      </c>
    </row>
    <row r="156" spans="1:2">
      <c r="A156" s="3">
        <v>37987</v>
      </c>
      <c r="B156" s="9">
        <v>59.807099999999998</v>
      </c>
    </row>
    <row r="157" spans="1:2">
      <c r="A157" s="3">
        <v>38078</v>
      </c>
      <c r="B157" s="9">
        <v>60.054870000000001</v>
      </c>
    </row>
    <row r="158" spans="1:2">
      <c r="A158" s="3">
        <v>38169</v>
      </c>
      <c r="B158" s="9">
        <v>59.966430000000003</v>
      </c>
    </row>
    <row r="159" spans="1:2">
      <c r="A159" s="3">
        <v>38261</v>
      </c>
      <c r="B159" s="9">
        <v>60.637129999999999</v>
      </c>
    </row>
    <row r="160" spans="1:2">
      <c r="A160" s="3">
        <v>38353</v>
      </c>
      <c r="B160" s="9">
        <v>60.913020000000003</v>
      </c>
    </row>
    <row r="161" spans="1:2">
      <c r="A161" s="3">
        <v>38443</v>
      </c>
      <c r="B161" s="9">
        <v>60.641530000000003</v>
      </c>
    </row>
    <row r="162" spans="1:2">
      <c r="A162" s="3">
        <v>38534</v>
      </c>
      <c r="B162" s="9">
        <v>60.358559999999997</v>
      </c>
    </row>
    <row r="163" spans="1:2">
      <c r="A163" s="3">
        <v>38626</v>
      </c>
      <c r="B163" s="9">
        <v>61.320079999999997</v>
      </c>
    </row>
    <row r="164" spans="1:2">
      <c r="A164" s="3">
        <v>38718</v>
      </c>
      <c r="B164" s="9">
        <v>61.556420000000003</v>
      </c>
    </row>
    <row r="165" spans="1:2">
      <c r="A165" s="3">
        <v>38808</v>
      </c>
      <c r="B165" s="9">
        <v>61.221420000000002</v>
      </c>
    </row>
    <row r="166" spans="1:2">
      <c r="A166" s="3">
        <v>38899</v>
      </c>
      <c r="B166" s="9">
        <v>61.332799999999999</v>
      </c>
    </row>
    <row r="167" spans="1:2">
      <c r="A167" s="3">
        <v>38991</v>
      </c>
      <c r="B167" s="9">
        <v>61.826889999999999</v>
      </c>
    </row>
    <row r="168" spans="1:2">
      <c r="A168" s="3">
        <v>39083</v>
      </c>
      <c r="B168" s="9">
        <v>62.252969999999998</v>
      </c>
    </row>
    <row r="169" spans="1:2">
      <c r="A169" s="3">
        <v>39173</v>
      </c>
      <c r="B169" s="9">
        <v>61.572189999999999</v>
      </c>
    </row>
    <row r="170" spans="1:2">
      <c r="A170" s="3">
        <v>39264</v>
      </c>
      <c r="B170" s="9">
        <v>61.848260000000003</v>
      </c>
    </row>
    <row r="171" spans="1:2">
      <c r="A171" s="3">
        <v>39356</v>
      </c>
      <c r="B171" s="9">
        <v>62.719239999999999</v>
      </c>
    </row>
    <row r="172" spans="1:2">
      <c r="A172" s="3">
        <v>39448</v>
      </c>
      <c r="B172" s="9">
        <v>64.172780000000003</v>
      </c>
    </row>
    <row r="173" spans="1:2">
      <c r="A173" s="3">
        <v>39539</v>
      </c>
      <c r="B173" s="9">
        <v>63.85172</v>
      </c>
    </row>
    <row r="174" spans="1:2">
      <c r="A174" s="3">
        <v>39630</v>
      </c>
      <c r="B174" s="9">
        <v>67.284549999999996</v>
      </c>
    </row>
    <row r="175" spans="1:2">
      <c r="A175" s="3">
        <v>39722</v>
      </c>
      <c r="B175" s="9">
        <v>73.245149999999995</v>
      </c>
    </row>
    <row r="176" spans="1:2">
      <c r="A176" s="3">
        <v>39814</v>
      </c>
      <c r="B176" s="9">
        <v>77.104960000000005</v>
      </c>
    </row>
    <row r="177" spans="1:2">
      <c r="A177" s="3">
        <v>39904</v>
      </c>
      <c r="B177" s="9">
        <v>80.28013</v>
      </c>
    </row>
    <row r="178" spans="1:2">
      <c r="A178" s="3">
        <v>39995</v>
      </c>
      <c r="B178" s="9">
        <v>82.427329999999998</v>
      </c>
    </row>
    <row r="179" spans="1:2">
      <c r="A179" s="3">
        <v>40087</v>
      </c>
      <c r="B179" s="9">
        <v>84.029349999999994</v>
      </c>
    </row>
    <row r="180" spans="1:2">
      <c r="A180" s="3">
        <v>40179</v>
      </c>
      <c r="B180" s="9">
        <v>86.511750000000006</v>
      </c>
    </row>
    <row r="181" spans="1:2">
      <c r="A181" s="3">
        <v>40269</v>
      </c>
      <c r="B181" s="9">
        <v>88.128320000000002</v>
      </c>
    </row>
    <row r="182" spans="1:2">
      <c r="A182" s="3">
        <v>40360</v>
      </c>
      <c r="B182" s="9">
        <v>89.565280000000001</v>
      </c>
    </row>
    <row r="183" spans="1:2">
      <c r="A183" s="3">
        <v>40452</v>
      </c>
      <c r="B183" s="9">
        <v>91.611339999999998</v>
      </c>
    </row>
    <row r="184" spans="1:2">
      <c r="A184" s="3">
        <v>40544</v>
      </c>
      <c r="B184" s="9">
        <v>92.956140000000005</v>
      </c>
    </row>
    <row r="185" spans="1:2">
      <c r="A185" s="3">
        <v>40634</v>
      </c>
      <c r="B185" s="9">
        <v>92.193799999999996</v>
      </c>
    </row>
    <row r="186" spans="1:2">
      <c r="A186" s="3">
        <v>40725</v>
      </c>
      <c r="B186" s="9">
        <v>94.520979999999994</v>
      </c>
    </row>
    <row r="187" spans="1:2">
      <c r="A187" s="3">
        <v>40817</v>
      </c>
      <c r="B187" s="9">
        <v>96.090720000000005</v>
      </c>
    </row>
    <row r="188" spans="1:2">
      <c r="A188" s="3">
        <v>40909</v>
      </c>
      <c r="B188" s="9">
        <v>97.123080000000002</v>
      </c>
    </row>
    <row r="189" spans="1:2">
      <c r="A189" s="3">
        <v>41000</v>
      </c>
      <c r="B189" s="9">
        <v>97.827629999999999</v>
      </c>
    </row>
    <row r="190" spans="1:2">
      <c r="A190" s="3">
        <v>41091</v>
      </c>
      <c r="B190" s="9">
        <v>98.447869999999995</v>
      </c>
    </row>
    <row r="191" spans="1:2">
      <c r="A191" s="3">
        <v>41183</v>
      </c>
      <c r="B191" s="9">
        <v>100.07496999999999</v>
      </c>
    </row>
    <row r="192" spans="1:2">
      <c r="A192" s="3">
        <v>41275</v>
      </c>
      <c r="B192" s="9">
        <v>100.73997</v>
      </c>
    </row>
    <row r="193" spans="1:2">
      <c r="A193" s="3">
        <v>41365</v>
      </c>
      <c r="B193" s="9">
        <v>100.05758</v>
      </c>
    </row>
    <row r="194" spans="1:2">
      <c r="A194" s="3">
        <v>41456</v>
      </c>
      <c r="B194" s="9">
        <v>98.727969999999999</v>
      </c>
    </row>
    <row r="195" spans="1:2">
      <c r="A195" s="3">
        <v>41548</v>
      </c>
      <c r="B195" s="9">
        <v>99.791179999999997</v>
      </c>
    </row>
    <row r="196" spans="1:2">
      <c r="A196" s="3">
        <v>41640</v>
      </c>
      <c r="B196" s="9">
        <v>102.34617</v>
      </c>
    </row>
    <row r="197" spans="1:2">
      <c r="A197" s="3">
        <v>41730</v>
      </c>
      <c r="B197" s="9">
        <v>100.65130000000001</v>
      </c>
    </row>
    <row r="198" spans="1:2">
      <c r="A198" s="3">
        <v>41821</v>
      </c>
      <c r="B198" s="9">
        <v>100.11145</v>
      </c>
    </row>
    <row r="199" spans="1:2">
      <c r="A199" s="3">
        <v>41913</v>
      </c>
      <c r="B199" s="9">
        <v>101.2805</v>
      </c>
    </row>
    <row r="200" spans="1:2">
      <c r="A200" s="3">
        <v>42005</v>
      </c>
      <c r="B200" s="9">
        <v>100.49009</v>
      </c>
    </row>
    <row r="201" spans="1:2">
      <c r="A201" s="3">
        <v>42095</v>
      </c>
      <c r="B201" s="9">
        <v>99.300939999999997</v>
      </c>
    </row>
    <row r="202" spans="1:2">
      <c r="A202" s="3">
        <v>42186</v>
      </c>
      <c r="B202" s="9">
        <v>98.635949999999994</v>
      </c>
    </row>
    <row r="203" spans="1:2">
      <c r="A203" s="3">
        <v>42278</v>
      </c>
      <c r="B203" s="9">
        <v>102.64192</v>
      </c>
    </row>
    <row r="204" spans="1:2">
      <c r="A204" s="3">
        <v>42370</v>
      </c>
      <c r="B204" s="9">
        <v>103.98904</v>
      </c>
    </row>
    <row r="205" spans="1:2">
      <c r="A205" s="3">
        <v>42461</v>
      </c>
      <c r="B205" s="9">
        <v>103.58005</v>
      </c>
    </row>
    <row r="206" spans="1:2">
      <c r="A206" s="3">
        <v>42552</v>
      </c>
      <c r="B206" s="9">
        <v>103.60355</v>
      </c>
    </row>
    <row r="207" spans="1:2">
      <c r="A207" s="3">
        <v>42644</v>
      </c>
      <c r="B207" s="9">
        <v>104.64891</v>
      </c>
    </row>
    <row r="208" spans="1:2">
      <c r="A208" s="3">
        <v>42736</v>
      </c>
      <c r="B208" s="9">
        <v>102.93741</v>
      </c>
    </row>
    <row r="209" spans="1:2">
      <c r="A209" s="3">
        <v>42826</v>
      </c>
      <c r="B209" s="9">
        <v>102.08817000000001</v>
      </c>
    </row>
    <row r="210" spans="1:2">
      <c r="A210" s="3">
        <v>42917</v>
      </c>
      <c r="B210" s="9">
        <v>102.80463</v>
      </c>
    </row>
    <row r="211" spans="1:2">
      <c r="A211" s="3">
        <v>43009</v>
      </c>
      <c r="B211" s="9">
        <v>102.27408</v>
      </c>
    </row>
    <row r="212" spans="1:2">
      <c r="A212" s="3">
        <v>43101</v>
      </c>
      <c r="B212" s="9">
        <v>103.74395</v>
      </c>
    </row>
    <row r="213" spans="1:2">
      <c r="A213" s="3">
        <v>43191</v>
      </c>
      <c r="B213" s="9">
        <v>102.98411</v>
      </c>
    </row>
    <row r="214" spans="1:2">
      <c r="A214" s="3">
        <v>43282</v>
      </c>
      <c r="B214" s="9">
        <v>103.44889999999999</v>
      </c>
    </row>
    <row r="215" spans="1:2">
      <c r="A215" s="3">
        <v>43374</v>
      </c>
      <c r="B215" s="9">
        <v>105.04940999999999</v>
      </c>
    </row>
    <row r="216" spans="1:2">
      <c r="A216" s="3">
        <v>43466</v>
      </c>
      <c r="B216" s="9">
        <v>104.37709</v>
      </c>
    </row>
    <row r="217" spans="1:2">
      <c r="A217" s="3">
        <v>43556</v>
      </c>
      <c r="B217" s="9">
        <v>102.98581</v>
      </c>
    </row>
    <row r="218" spans="1:2">
      <c r="A218" s="3">
        <v>43647</v>
      </c>
      <c r="B218" s="9">
        <v>104.7253</v>
      </c>
    </row>
    <row r="219" spans="1:2">
      <c r="A219" s="3">
        <v>43739</v>
      </c>
      <c r="B219" s="9">
        <v>105.93080999999999</v>
      </c>
    </row>
    <row r="220" spans="1:2">
      <c r="A220" s="3">
        <v>43831</v>
      </c>
      <c r="B220" s="9">
        <v>106.99007</v>
      </c>
    </row>
    <row r="221" spans="1:2">
      <c r="A221" s="3">
        <v>43922</v>
      </c>
      <c r="B221" s="9">
        <v>132.96365</v>
      </c>
    </row>
    <row r="222" spans="1:2">
      <c r="A222" s="3">
        <v>44013</v>
      </c>
      <c r="B222" s="9">
        <v>124.47265</v>
      </c>
    </row>
    <row r="223" spans="1:2">
      <c r="A223" s="3">
        <v>44105</v>
      </c>
      <c r="B223" s="9">
        <v>125.98604</v>
      </c>
    </row>
    <row r="224" spans="1:2">
      <c r="A224" s="3">
        <v>44197</v>
      </c>
      <c r="B224" s="9">
        <v>124.47938000000001</v>
      </c>
    </row>
    <row r="225" spans="1:2">
      <c r="A225" s="3">
        <v>44287</v>
      </c>
      <c r="B225" s="9">
        <v>122.48408000000001</v>
      </c>
    </row>
    <row r="226" spans="1:2">
      <c r="A226" s="3">
        <v>44378</v>
      </c>
      <c r="B226" s="9">
        <v>119.304</v>
      </c>
    </row>
    <row r="227" spans="1:2">
      <c r="A227" s="3">
        <v>44470</v>
      </c>
      <c r="B227" s="9">
        <v>120.12854</v>
      </c>
    </row>
    <row r="228" spans="1:2">
      <c r="A228" s="3">
        <v>44562</v>
      </c>
      <c r="B228" s="9">
        <v>121.46238</v>
      </c>
    </row>
    <row r="229" spans="1:2">
      <c r="A229" s="3">
        <v>44652</v>
      </c>
      <c r="B229" s="9">
        <v>119.66902</v>
      </c>
    </row>
    <row r="230" spans="1:2">
      <c r="A230" s="3">
        <v>44743</v>
      </c>
      <c r="B230" s="9">
        <v>118.98189000000001</v>
      </c>
    </row>
    <row r="231" spans="1:2">
      <c r="A231" s="3">
        <v>44835</v>
      </c>
      <c r="B231" s="9">
        <v>118.97609</v>
      </c>
    </row>
    <row r="232" spans="1:2">
      <c r="A232" s="3">
        <v>44927</v>
      </c>
      <c r="B232" s="9">
        <v>117.32268999999999</v>
      </c>
    </row>
    <row r="233" spans="1:2">
      <c r="A233" s="3">
        <v>45017</v>
      </c>
      <c r="B233" s="9">
        <v>119.47035</v>
      </c>
    </row>
    <row r="234" spans="1:2">
      <c r="A234" s="3">
        <v>45108</v>
      </c>
      <c r="B234" s="9">
        <v>120.12742</v>
      </c>
    </row>
    <row r="235" spans="1:2">
      <c r="A235" s="3">
        <v>45200</v>
      </c>
      <c r="B235" s="9">
        <v>121.62069</v>
      </c>
    </row>
    <row r="236" spans="1:2">
      <c r="A236" s="3">
        <v>45292</v>
      </c>
      <c r="B236" s="9">
        <v>122.34717000000001</v>
      </c>
    </row>
  </sheetData>
  <hyperlinks>
    <hyperlink ref="B1" r:id="rId1" xr:uid="{B8D2962E-853E-4FC1-BD03-578756389EF2}"/>
    <hyperlink ref="B3" location="Summary!A48" display="GFDEGDQ188S" xr:uid="{6ECD1D78-BEC0-4C80-8D0F-9811513D372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44</vt:i4>
      </vt:variant>
      <vt:variant>
        <vt:lpstr>Intervalli denominati</vt:lpstr>
      </vt:variant>
      <vt:variant>
        <vt:i4>2</vt:i4>
      </vt:variant>
    </vt:vector>
  </HeadingPairs>
  <TitlesOfParts>
    <vt:vector size="46" baseType="lpstr">
      <vt:lpstr>Summary</vt:lpstr>
      <vt:lpstr>CPILFESL</vt:lpstr>
      <vt:lpstr>CPILFESL1YAC</vt:lpstr>
      <vt:lpstr>CPILFESL10YAC</vt:lpstr>
      <vt:lpstr>CPIAUCSL</vt:lpstr>
      <vt:lpstr>CORESTICKM159SFRBATL</vt:lpstr>
      <vt:lpstr>PCEPI</vt:lpstr>
      <vt:lpstr>PCEPILFE</vt:lpstr>
      <vt:lpstr>MEDCPIM158SFRBCLE</vt:lpstr>
      <vt:lpstr>PPIACO</vt:lpstr>
      <vt:lpstr>PCUOMFGOMFG</vt:lpstr>
      <vt:lpstr>ISRATIO</vt:lpstr>
      <vt:lpstr>BUSINV</vt:lpstr>
      <vt:lpstr>TTLCONS</vt:lpstr>
      <vt:lpstr>TLMFGCONS</vt:lpstr>
      <vt:lpstr>USSTHPI</vt:lpstr>
      <vt:lpstr>PERMIT</vt:lpstr>
      <vt:lpstr>INDPRO</vt:lpstr>
      <vt:lpstr>TCU</vt:lpstr>
      <vt:lpstr>IPMAN</vt:lpstr>
      <vt:lpstr>MNFCTRIRSA</vt:lpstr>
      <vt:lpstr>WHLSLRIRSA</vt:lpstr>
      <vt:lpstr>USSLIND</vt:lpstr>
      <vt:lpstr>USPHCI</vt:lpstr>
      <vt:lpstr>JHGDPBRINDX</vt:lpstr>
      <vt:lpstr>GDPC1</vt:lpstr>
      <vt:lpstr>NFCIRISK</vt:lpstr>
      <vt:lpstr>NFCICREDIT</vt:lpstr>
      <vt:lpstr>NFCILEVERAGE</vt:lpstr>
      <vt:lpstr>DFF</vt:lpstr>
      <vt:lpstr>M1REAL</vt:lpstr>
      <vt:lpstr>M2REAL</vt:lpstr>
      <vt:lpstr>T10YFF</vt:lpstr>
      <vt:lpstr>CAPE</vt:lpstr>
      <vt:lpstr>CAPE2</vt:lpstr>
      <vt:lpstr>ICSA</vt:lpstr>
      <vt:lpstr>IURSA</vt:lpstr>
      <vt:lpstr>JTSJOL</vt:lpstr>
      <vt:lpstr>PAYEMS</vt:lpstr>
      <vt:lpstr>MANEMP</vt:lpstr>
      <vt:lpstr>UNRATE</vt:lpstr>
      <vt:lpstr>IEAXGS</vt:lpstr>
      <vt:lpstr>IEAMGSN</vt:lpstr>
      <vt:lpstr>GFDEGDQ188S</vt:lpstr>
      <vt:lpstr>Area_stampa</vt:lpstr>
      <vt:lpstr>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</dc:creator>
  <cp:lastModifiedBy>Santo Mancuso</cp:lastModifiedBy>
  <dcterms:created xsi:type="dcterms:W3CDTF">2015-06-05T18:17:20Z</dcterms:created>
  <dcterms:modified xsi:type="dcterms:W3CDTF">2024-09-28T17:34:18Z</dcterms:modified>
</cp:coreProperties>
</file>