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3" i="1"/>
</calcChain>
</file>

<file path=xl/sharedStrings.xml><?xml version="1.0" encoding="utf-8"?>
<sst xmlns="http://schemas.openxmlformats.org/spreadsheetml/2006/main" count="165" uniqueCount="77">
  <si>
    <t>Timestamp</t>
  </si>
  <si>
    <t>Memory Problems</t>
  </si>
  <si>
    <t>Hallucinations/visions</t>
  </si>
  <si>
    <t>Mood</t>
  </si>
  <si>
    <t>Motivation</t>
  </si>
  <si>
    <t>Speech</t>
  </si>
  <si>
    <t>Excess Saliva</t>
  </si>
  <si>
    <t>Swallowing</t>
  </si>
  <si>
    <t>Handwriting</t>
  </si>
  <si>
    <t>Cutting food</t>
  </si>
  <si>
    <t>Dressing</t>
  </si>
  <si>
    <t>Hygiene</t>
  </si>
  <si>
    <t>Turning in bed</t>
  </si>
  <si>
    <t>Falling</t>
  </si>
  <si>
    <t>Freezing</t>
  </si>
  <si>
    <t>Walking</t>
  </si>
  <si>
    <t>Tremors</t>
  </si>
  <si>
    <t>Numbness</t>
  </si>
  <si>
    <t>Code Name</t>
  </si>
  <si>
    <t>No memory problems</t>
  </si>
  <si>
    <t>I never see things that are invisible to other people</t>
  </si>
  <si>
    <t>I do not get sad for long periods of time</t>
  </si>
  <si>
    <t>My levels of motivation are about normal</t>
  </si>
  <si>
    <t>The way I speak has not changed</t>
  </si>
  <si>
    <t>I have not noticed that I have excess saliva and I do not drool</t>
  </si>
  <si>
    <t>I do not have difficulty swallowing and I do not choke</t>
  </si>
  <si>
    <t>My handwriting is moderately slower and my letter formation is smaller, but everything I write can be understood</t>
  </si>
  <si>
    <t>I am somewhat slower and clumsier than before, but I am still capable of eating without help</t>
  </si>
  <si>
    <t>I do not find it difficult to get dressed, nor am I slower than before.</t>
  </si>
  <si>
    <t>I am a little slower dealing with hygiene but I do not need help</t>
  </si>
  <si>
    <t>I do not have difficulty turning in bed or fixing the blankets</t>
  </si>
  <si>
    <t>I have not fallen</t>
  </si>
  <si>
    <t>I have experienced freezing when I walk, but on rare occasions.  Or sometimes when I start walking I experience freezing.</t>
  </si>
  <si>
    <t>The way I walk has changed but it is not a problem</t>
  </si>
  <si>
    <t>Occasionally I do have visible tremors</t>
  </si>
  <si>
    <t>On occasion, I do feel numbness, tingling, or discrete pain, which I can attribute to my Parkinson's Disease</t>
  </si>
  <si>
    <t>The way I speak has changed somewhat, and sometimes I have to repeat to make myself understood</t>
  </si>
  <si>
    <t>I do not cut food more slowly and I have no difficulty managing my utensils</t>
  </si>
  <si>
    <t>I have not slowed down when performing hygiene activities</t>
  </si>
  <si>
    <t>I am somewhat clumsy or slower turing in bed or fixing the blankets</t>
  </si>
  <si>
    <t>I have not experienced freezing</t>
  </si>
  <si>
    <t>I do not feel numbness, tingling, or discrete pain, which I can attribute to my Parkinson's Disease</t>
  </si>
  <si>
    <t>Moderate memory problems that mean I get disoriented sometimes and can sometimes get confused easily</t>
  </si>
  <si>
    <t>I experience very vivid dreams</t>
  </si>
  <si>
    <t>I have moderate excess saliva and occasionally I drool during the day</t>
  </si>
  <si>
    <t>My handwriting is much altered and there are some words that cannot be understood</t>
  </si>
  <si>
    <t>I get dressed slower and sometimes need help buttoning my clothes, tying my shoes, or getting my arm in the sleeve</t>
  </si>
  <si>
    <t>Mild memory probelms; I am often forgetful and can only partially remember some events</t>
  </si>
  <si>
    <t>I have noticed a slight increase in the amount of saliva and on occasion I drool at night on my pillow</t>
  </si>
  <si>
    <t>My handwriting is somewhat slower or my letter formation is smaller</t>
  </si>
  <si>
    <t>Occasionally I experience freezing</t>
  </si>
  <si>
    <t>The way I walk and my arm movement has not changed</t>
  </si>
  <si>
    <t>Sometimes I see things which are invisible to other people but I know they are not real</t>
  </si>
  <si>
    <t>I have become less assertive and more passive</t>
  </si>
  <si>
    <t>The way I talk has changed, but other people understand me without any problem</t>
  </si>
  <si>
    <t>My handwriting is deteriorated and most of the words cannot be understood</t>
  </si>
  <si>
    <t>I am slower and clumsier than before, and I need help cutting some foods</t>
  </si>
  <si>
    <t>I get dressed more slowly, but need little help</t>
  </si>
  <si>
    <t>I have fallen, but rarely</t>
  </si>
  <si>
    <t>I have intense tremors that interfere with some activities</t>
  </si>
  <si>
    <t>Frequently, I do feel numbness, tingling, or pain, that I can attribute to my Parkinson's Disease</t>
  </si>
  <si>
    <t>Total Score:</t>
  </si>
  <si>
    <t>Crocus</t>
  </si>
  <si>
    <t>Peony</t>
  </si>
  <si>
    <t>Daisy</t>
  </si>
  <si>
    <t>Iris</t>
  </si>
  <si>
    <t>Orchid</t>
  </si>
  <si>
    <t>Maple</t>
  </si>
  <si>
    <t>Violet</t>
  </si>
  <si>
    <t>I sometimes get sad for longer than normal; i.e. more than a few days or a week</t>
  </si>
  <si>
    <t>I do have difficulty swallowing but rarely choke</t>
  </si>
  <si>
    <t>Occasionally I have fallen but it happens less than once a day</t>
  </si>
  <si>
    <t>Frequently I experience freezing while walking and occasionally i have fallen because of it</t>
  </si>
  <si>
    <t>I have moderate difficulty while walking, but I do not need help</t>
  </si>
  <si>
    <t>I have moderate tremors that bother me</t>
  </si>
  <si>
    <t>Frequently I feel painful sensations attributable to my Parkinson's Disease</t>
  </si>
  <si>
    <t>Flox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</si>
</sst>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ySplit="1" topLeftCell="A2" activePane="bottomLeft" state="frozen"/>
      <selection pane="bottomLeft" activeCell="U1" sqref="U1:W1048576"/>
    </sheetView>
  </sheetViews>
  <sheetFormatPr baseColWidth="10" defaultColWidth="17.1640625" defaultRowHeight="12.75" customHeight="1" x14ac:dyDescent="0"/>
  <sheetData>
    <row r="1" spans="1:20" ht="12.75" customHeight="1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t="12.75" customHeight="1">
      <c r="A2" s="3">
        <v>40925.740937499999</v>
      </c>
      <c r="B2" s="3" t="s">
        <v>62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</row>
    <row r="3" spans="1:20" ht="12.75" customHeight="1">
      <c r="A3" s="3">
        <v>40926.902094907397</v>
      </c>
      <c r="B3" s="3" t="s">
        <v>64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36</v>
      </c>
      <c r="H3" s="2" t="s">
        <v>24</v>
      </c>
      <c r="I3" s="2" t="s">
        <v>25</v>
      </c>
      <c r="J3" s="2" t="s">
        <v>26</v>
      </c>
      <c r="K3" s="2" t="s">
        <v>37</v>
      </c>
      <c r="L3" s="2" t="s">
        <v>28</v>
      </c>
      <c r="M3" s="2" t="s">
        <v>38</v>
      </c>
      <c r="N3" s="2" t="s">
        <v>39</v>
      </c>
      <c r="O3" s="2" t="s">
        <v>31</v>
      </c>
      <c r="P3" s="2" t="s">
        <v>40</v>
      </c>
      <c r="Q3" s="2" t="s">
        <v>33</v>
      </c>
      <c r="R3" s="2" t="s">
        <v>34</v>
      </c>
      <c r="S3" s="2" t="s">
        <v>41</v>
      </c>
    </row>
    <row r="4" spans="1:20" ht="12.75" customHeight="1">
      <c r="A4" s="3">
        <v>40927.640682870398</v>
      </c>
      <c r="B4" s="3" t="s">
        <v>65</v>
      </c>
      <c r="C4" s="2" t="s">
        <v>42</v>
      </c>
      <c r="D4" s="2" t="s">
        <v>43</v>
      </c>
      <c r="E4" s="2" t="s">
        <v>21</v>
      </c>
      <c r="F4" s="2" t="s">
        <v>22</v>
      </c>
      <c r="G4" s="2" t="s">
        <v>36</v>
      </c>
      <c r="H4" s="2" t="s">
        <v>44</v>
      </c>
      <c r="I4" s="2" t="s">
        <v>25</v>
      </c>
      <c r="J4" s="2" t="s">
        <v>45</v>
      </c>
      <c r="K4" s="2" t="s">
        <v>37</v>
      </c>
      <c r="L4" s="2" t="s">
        <v>46</v>
      </c>
      <c r="M4" s="2" t="s">
        <v>29</v>
      </c>
      <c r="N4" s="2" t="s">
        <v>39</v>
      </c>
      <c r="O4" s="2" t="s">
        <v>31</v>
      </c>
      <c r="P4" s="2" t="s">
        <v>40</v>
      </c>
      <c r="Q4" s="2" t="s">
        <v>33</v>
      </c>
      <c r="R4" s="2" t="s">
        <v>34</v>
      </c>
      <c r="S4" s="2" t="s">
        <v>35</v>
      </c>
    </row>
    <row r="5" spans="1:20" ht="12.75" customHeight="1">
      <c r="A5" s="3">
        <v>40928.546597222201</v>
      </c>
      <c r="B5" s="3" t="s">
        <v>66</v>
      </c>
      <c r="C5" s="2" t="s">
        <v>47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48</v>
      </c>
      <c r="I5" s="2" t="s">
        <v>25</v>
      </c>
      <c r="J5" s="2" t="s">
        <v>49</v>
      </c>
      <c r="K5" s="2" t="s">
        <v>37</v>
      </c>
      <c r="L5" s="2" t="s">
        <v>46</v>
      </c>
      <c r="M5" s="2" t="s">
        <v>29</v>
      </c>
      <c r="N5" s="2" t="s">
        <v>39</v>
      </c>
      <c r="O5" s="2" t="s">
        <v>31</v>
      </c>
      <c r="P5" s="2" t="s">
        <v>50</v>
      </c>
      <c r="Q5" s="2" t="s">
        <v>51</v>
      </c>
      <c r="R5" s="2" t="s">
        <v>34</v>
      </c>
      <c r="S5" s="2" t="s">
        <v>41</v>
      </c>
    </row>
    <row r="6" spans="1:20" ht="12.75" customHeight="1">
      <c r="A6" s="3">
        <v>40931.805196759298</v>
      </c>
      <c r="B6" s="3" t="s">
        <v>67</v>
      </c>
      <c r="C6" s="2" t="s">
        <v>47</v>
      </c>
      <c r="D6" s="2" t="s">
        <v>52</v>
      </c>
      <c r="E6" s="2" t="s">
        <v>21</v>
      </c>
      <c r="F6" s="2" t="s">
        <v>53</v>
      </c>
      <c r="G6" s="2" t="s">
        <v>54</v>
      </c>
      <c r="H6" s="2" t="s">
        <v>48</v>
      </c>
      <c r="I6" s="2" t="s">
        <v>25</v>
      </c>
      <c r="J6" s="2" t="s">
        <v>55</v>
      </c>
      <c r="K6" s="2" t="s">
        <v>56</v>
      </c>
      <c r="L6" s="2" t="s">
        <v>57</v>
      </c>
      <c r="M6" s="2" t="s">
        <v>29</v>
      </c>
      <c r="N6" s="2" t="s">
        <v>39</v>
      </c>
      <c r="O6" s="2" t="s">
        <v>58</v>
      </c>
      <c r="P6" s="2" t="s">
        <v>32</v>
      </c>
      <c r="Q6" s="2" t="s">
        <v>33</v>
      </c>
      <c r="R6" s="2" t="s">
        <v>59</v>
      </c>
      <c r="S6" s="2" t="s">
        <v>60</v>
      </c>
    </row>
    <row r="7" spans="1:20" ht="12.75" customHeight="1">
      <c r="A7" s="3">
        <v>40931.849548611113</v>
      </c>
      <c r="B7" s="3" t="s">
        <v>76</v>
      </c>
      <c r="C7" s="2" t="s">
        <v>47</v>
      </c>
      <c r="D7" s="2" t="s">
        <v>20</v>
      </c>
      <c r="E7" s="2" t="s">
        <v>69</v>
      </c>
      <c r="F7" s="2" t="s">
        <v>22</v>
      </c>
      <c r="G7" s="2" t="s">
        <v>54</v>
      </c>
      <c r="H7" s="2" t="s">
        <v>48</v>
      </c>
      <c r="I7" s="2" t="s">
        <v>70</v>
      </c>
      <c r="J7" s="2" t="s">
        <v>49</v>
      </c>
      <c r="K7" s="2" t="s">
        <v>56</v>
      </c>
      <c r="L7" s="2" t="s">
        <v>57</v>
      </c>
      <c r="M7" s="2" t="s">
        <v>29</v>
      </c>
      <c r="N7" s="2" t="s">
        <v>39</v>
      </c>
      <c r="O7" s="2" t="s">
        <v>71</v>
      </c>
      <c r="P7" s="2" t="s">
        <v>72</v>
      </c>
      <c r="Q7" s="2" t="s">
        <v>73</v>
      </c>
      <c r="R7" s="2" t="s">
        <v>74</v>
      </c>
      <c r="S7" s="2" t="s">
        <v>75</v>
      </c>
    </row>
    <row r="8" spans="1:20" ht="12.75" customHeight="1">
      <c r="A8" s="3">
        <v>40932.783611111103</v>
      </c>
      <c r="B8" s="3" t="s">
        <v>68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24</v>
      </c>
      <c r="I8" s="2" t="s">
        <v>25</v>
      </c>
      <c r="J8" s="2" t="s">
        <v>49</v>
      </c>
      <c r="K8" s="2" t="s">
        <v>37</v>
      </c>
      <c r="L8" s="2" t="s">
        <v>28</v>
      </c>
      <c r="M8" s="2" t="s">
        <v>38</v>
      </c>
      <c r="N8" s="2" t="s">
        <v>39</v>
      </c>
      <c r="O8" s="2" t="s">
        <v>31</v>
      </c>
      <c r="P8" s="2" t="s">
        <v>40</v>
      </c>
      <c r="Q8" s="2" t="s">
        <v>33</v>
      </c>
      <c r="R8" s="2" t="s">
        <v>34</v>
      </c>
      <c r="S8" s="2" t="s">
        <v>35</v>
      </c>
    </row>
    <row r="9" spans="1:20" ht="12.75" customHeight="1">
      <c r="A9" s="3">
        <v>40960.503171296303</v>
      </c>
      <c r="B9" s="3" t="s">
        <v>63</v>
      </c>
      <c r="C9" s="2" t="s">
        <v>47</v>
      </c>
      <c r="D9" s="2" t="s">
        <v>20</v>
      </c>
      <c r="E9" s="2" t="s">
        <v>21</v>
      </c>
      <c r="F9" s="2" t="s">
        <v>22</v>
      </c>
      <c r="G9" s="2" t="s">
        <v>36</v>
      </c>
      <c r="H9" s="2" t="s">
        <v>48</v>
      </c>
      <c r="I9" s="2" t="s">
        <v>25</v>
      </c>
      <c r="J9" s="2" t="s">
        <v>26</v>
      </c>
      <c r="K9" s="2" t="s">
        <v>27</v>
      </c>
      <c r="L9" s="2" t="s">
        <v>57</v>
      </c>
      <c r="M9" s="2" t="s">
        <v>29</v>
      </c>
      <c r="N9" s="2" t="s">
        <v>39</v>
      </c>
      <c r="O9" s="2" t="s">
        <v>31</v>
      </c>
      <c r="P9" s="2" t="s">
        <v>40</v>
      </c>
      <c r="Q9" s="2" t="s">
        <v>33</v>
      </c>
      <c r="R9" s="2" t="s">
        <v>34</v>
      </c>
      <c r="S9" s="2" t="s">
        <v>60</v>
      </c>
    </row>
    <row r="12" spans="1:20" ht="12.75" customHeight="1"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 t="s">
        <v>61</v>
      </c>
    </row>
    <row r="13" spans="1:20" ht="12.75" customHeight="1">
      <c r="B13" s="6" t="str">
        <f>B2</f>
        <v>Crocus</v>
      </c>
      <c r="C13" s="4">
        <f>IF(C2="No memory problems",0,IF(C2="Mild memory probelms; I am often forgetful and can only partially remember some events",1,IF(C2="Moderate memory problems that mean I get disoriented sometimes and can sometimes get confused easily",2,IF(C2="Severe memory problems which mean I have diffculty remembering what day it is or where I am, often get confused",3,IF(C2="Very severe memory problems; I sometimes forget where I am and what day it is; I have great difficulty making decisions",4,"NA")))))</f>
        <v>0</v>
      </c>
      <c r="D13" s="4">
        <f>IF(D2="I never see things that are invisible to other people",0,IF(D2="I experience very vivid dreams",1,IF(D2="Sometimes I see things which are invisible to other people but I know they are not real",2,IF(D2="Sometimes I see things which are invisible to other people and I believe they are real",3,IF(D2="I see things which are invisible to other people most of the time and I believe they are real",4,"NA")))))</f>
        <v>0</v>
      </c>
      <c r="E13" s="4">
        <f>IF(E2="I do not get sad for long periods of time",0,IF(E2="I sometimes get sad for longer than normal; i.e. more than a few days or a week",1,IF(E2="I sometimes get sad for greater than a week at a time",2,IF(E2="I get sad for extended periods during which I lose weight, cannot sleep, and have poor appetite",3,IF(E2="I get sad for extended periods and have thoughts about suicide",4,"NA")))))</f>
        <v>0</v>
      </c>
      <c r="F13" s="4">
        <f>IF(F2="My levels of motivation are about normal",0,IF(F2="I have become less assertive and more passive",1,IF(F2="I have lost some of my initiative and am less interested in hobbies",2,IF(F2="I have lost some of my initiative and am uninterested in my daily routine",3,IF(F2="I am withdrawn and initiate very little activity",4,"NA")))))</f>
        <v>0</v>
      </c>
      <c r="G13" s="4">
        <f>IF(G2="The way I speak has not changed",0,IF(G2="The way I talk has changed, but other people understand me without any problem",1,IF(G2="The way I speak has changed somewhat, and sometimes I have to repeat to make myself understood",2,IF(G2="The way I speak has changed enough, and frequently I have to repeat to make myself understood",3,IF(G2="The way I speak has changed so much that other people have difficulty understanding me or do not understand me at all",4,"NA")))))</f>
        <v>0</v>
      </c>
      <c r="H13" s="4">
        <f>IF(H2="I have not noticed that I have excess saliva and I do not drool",0,IF(H2="I have noticed a slight increase in the amount of saliva and on occasion I drool at night on my pillow",1,IF(H2="I have moderate excess saliva and occasionally I drool during the day",2,IF(H2="I have a marked excess saliva and frequently drool during the day",3,IF(H2="I drool so much that I have to carry a hankerchief at all times",4,"NA")))))</f>
        <v>0</v>
      </c>
      <c r="I13" s="4">
        <f>IF(I2="I do not have difficulty swallowing and I do not choke",0,IF(I2="I do have difficulty swallowing but rarely choke",1,IF(I2="I do have difficulty swallowing and occasionally choke",2,IF(I2="I do have difficulty swallowing and I need soft food to be able to eat",3,IF(I2="I am incapable of swallowing and I need nasogastric intubation or I have had a gastrostomy",4,"NA")))))</f>
        <v>0</v>
      </c>
      <c r="J13" s="4">
        <f>IF(J2="I have not noticed changes in the way I write",0,IF(J2="My handwriting is somewhat slower or my letter formation is smaller",1,IF(J2="My handwriting is moderately slower and my letter formation is smaller, but everything I write can be understood",2,IF(J2="My handwriting is much altered and there are some words that cannot be understood",3,IF(J2="My handwriting is deteriorated and most of the words cannot be understood",4,"NA")))))</f>
        <v>2</v>
      </c>
      <c r="K13" s="4">
        <f>IF(K2="I do not cut food more slowly and I have no difficulty managing my utensils",0,IF(K2="I am somewhat slower and clumsier than before, but I am still capable of eating without help",1,IF(K2="I am slower and clumsier than before, and I need help cutting some foods",2,IF(K2="Someone has to cut my food, but I can still eat on my own",3,IF(K2="I have to be fed because I cannot do it on my own",4,"NA")))))</f>
        <v>1</v>
      </c>
      <c r="L13" s="4">
        <f>IF(L2="I do not find it difficult to get dressed, nor am I slower than before.",0,IF(L2="I get dressed more slowly, but need little help",1,IF(L2="I get dressed slower and sometimes need help buttoning my clothes, tying my shoes, or getting my arm in the sleeve",2,IF(L2="I need substantial help to ge dressed, but I can still do some things on my own",3,IF(L2="I have to be dressed by someone else",4,"NA")))))</f>
        <v>0</v>
      </c>
      <c r="M13" s="4">
        <f>IF(M2="I have not slowed down when performing hygiene activities",0,IF(M2="I am a little slower dealing with hygiene but I do not need help",1,IF(M2="I am slower and need help bathing and using the facilities",2,IF(M2="I am slower and need help bathing, brushing my teeth, fixing my hair, and going to the bathroom.",3,IF(M2="I need help with everything and I wear a Foley catheter",4,"NA")))))</f>
        <v>1</v>
      </c>
      <c r="N13" s="4">
        <f>IF(N2="I do not have difficulty turning in bed or fixing the blankets",0,IF(N2="I am somewhat clumsy or slower turing in bed or fixing the blankets",1,IF(N2="I am capable of turning in bed or fixing the blankets but with great difficulty",2,IF(N2="I am capable of turning in bed, but I need help to complete the task",3,IF(N2="I am incapable of turning in bed or fixing the blankets without help",4,"NA")))))</f>
        <v>0</v>
      </c>
      <c r="O13" s="4">
        <f>IF(O2="I have not fallen",0,IF(O2="I have fallen, but rarely",1,IF(O2="Occasionally I have fallen but it happens less than once a day",2,IF(O2="I fall on average once a day",3,IF(O2="I fall everyday and more than once",4,"NA")))))</f>
        <v>0</v>
      </c>
      <c r="P13" s="4">
        <f>IF(P2="I have not experienced freezing",0,IF(P2="I have experienced freezing when I walk, but on rare occasions.  Or sometimes when I start walking I experience freezing.",1,IF(P2="Occasionally I experience freezing",2,IF(P2="Frequently I experience freezing while walking and occasionally i have fallen because of it",3,IF(P2="Frequently I experience freezing while walking and, frequently, I have fallen because of it.",4,"NA")))))</f>
        <v>1</v>
      </c>
      <c r="Q13" s="4">
        <f>IF(Q2="The way I walk and my arm movement has not changed",0,IF(Q2="The way I walk has changed but it is not a problem",1,IF(Q2="I have moderate difficulty while walking, but I do not need help",2,IF(Q2="I have great difficulty walking and need help",3,IF(Q2="I cannot walk alone or with help",4,"NA")))))</f>
        <v>1</v>
      </c>
      <c r="R13" s="4">
        <f>IF(R2="I do not have visible tremors",0,IF(R2="Occasionally I do have visible tremors",1,IF(R2="I have moderate tremors that bother me",2,IF(R2="I have intense tremors that interfere with some activities",3,IF(R2="I have intense tremors that interfere with the majority of my activities",4,"NA")))))</f>
        <v>1</v>
      </c>
      <c r="S13" s="4">
        <f>IF(S2="I do not feel numbness, tingling, or discrete pain, which I can attribute to my Parkinson's Disease",0,IF(S2="On occasion, I do feel numbness, tingling, or discrete pain, which I can attribute to my Parkinson's Disease",1,IF(S2="Frequently, I do feel numbness, tingling, or pain, that I can attribute to my Parkinson's Disease",2,IF(S2="Frequently I feel painful sensations attributable to my Parkinson's Disease",3,IF(S2="I feel extreme pain attributable to my Parkinson's Disease",4,"NA")))))</f>
        <v>1</v>
      </c>
      <c r="T13" s="5">
        <f>SUM(C13:S13)</f>
        <v>8</v>
      </c>
    </row>
    <row r="14" spans="1:20" ht="12.75" customHeight="1">
      <c r="B14" s="6" t="str">
        <f t="shared" ref="B14:B20" si="0">B3</f>
        <v>Daisy</v>
      </c>
      <c r="C14" s="4">
        <f t="shared" ref="C14:C20" si="1">IF(C3="No memory problems",0,IF(C3="Mild memory probelms; I am often forgetful and can only partially remember some events",1,IF(C3="Moderate memory problems that mean I get disoriented sometimes and can sometimes get confused easily",2,IF(C3="Severe memory problems which mean I have diffculty remembering what day it is or where I am, often get confused",3,IF(C3="Very severe memory problems; I sometimes forget where I am and what day it is; I have great difficulty making decisions",4,"NA")))))</f>
        <v>0</v>
      </c>
      <c r="D14" s="4">
        <f t="shared" ref="D14:D20" si="2">IF(D3="I never see things that are invisible to other people",0,IF(D3="I experience very vivid dreams",1,IF(D3="Sometimes I see things which are invisible to other people but I know they are not real",2,IF(D3="Sometimes I see things which are invisible to other people and I believe they are real",3,IF(D3="I see things which are invisible to other people most of the time and I believe they are real",4,"NA")))))</f>
        <v>0</v>
      </c>
      <c r="E14" s="4">
        <f t="shared" ref="E14:E20" si="3">IF(E3="I do not get sad for long periods of time",0,IF(E3="I sometimes get sad for longer than normal; i.e. more than a few days or a week",1,IF(E3="I sometimes get sad for greater than a week at a time",2,IF(E3="I get sad for extended periods during which I lose weight, cannot sleep, and have poor appetite",3,IF(E3="I get sad for extended periods and have thoughts about suicide",4,"NA")))))</f>
        <v>0</v>
      </c>
      <c r="F14" s="4">
        <f t="shared" ref="F14:F20" si="4">IF(F3="My levels of motivation are about normal",0,IF(F3="I have become less assertive and more passive",1,IF(F3="I have lost some of my initiative and am less interested in hobbies",2,IF(F3="I have lost some of my initiative and am uninterested in my daily routine",3,IF(F3="I am withdrawn and initiate very little activity",4,"NA")))))</f>
        <v>0</v>
      </c>
      <c r="G14" s="4">
        <f t="shared" ref="G14:G20" si="5">IF(G3="The way I speak has not changed",0,IF(G3="The way I talk has changed, but other people understand me without any problem",1,IF(G3="The way I speak has changed somewhat, and sometimes I have to repeat to make myself understood",2,IF(G3="The way I speak has changed enough, and frequently I have to repeat to make myself understood",3,IF(G3="The way I speak has changed so much that other people have difficulty understanding me or do not understand me at all",4,"NA")))))</f>
        <v>2</v>
      </c>
      <c r="H14" s="4">
        <f t="shared" ref="H14:H20" si="6">IF(H3="I have not noticed that I have excess saliva and I do not drool",0,IF(H3="I have noticed a slight increase in the amount of saliva and on occasion I drool at night on my pillow",1,IF(H3="I have moderate excess saliva and occasionally I drool during the day",2,IF(H3="I have a marked excess saliva and frequently drool during the day",3,IF(H3="I drool so much that I have to carry a hankerchief at all times",4,"NA")))))</f>
        <v>0</v>
      </c>
      <c r="I14" s="4">
        <f t="shared" ref="I14:I20" si="7">IF(I3="I do not have difficulty swallowing and I do not choke",0,IF(I3="I do have difficulty swallowing but rarely choke",1,IF(I3="I do have difficulty swallowing and occasionally choke",2,IF(I3="I do have difficulty swallowing and I need soft food to be able to eat",3,IF(I3="I am incapable of swallowing and I need nasogastric intubation or I have had a gastrostomy",4,"NA")))))</f>
        <v>0</v>
      </c>
      <c r="J14" s="4">
        <f t="shared" ref="J14:J20" si="8">IF(J3="I have not noticed changes in the way I write",0,IF(J3="My handwriting is somewhat slower or my letter formation is smaller",1,IF(J3="My handwriting is moderately slower and my letter formation is smaller, but everything I write can be understood",2,IF(J3="My handwriting is much altered and there are some words that cannot be understood",3,IF(J3="My handwriting is deteriorated and most of the words cannot be understood",4,"NA")))))</f>
        <v>2</v>
      </c>
      <c r="K14" s="4">
        <f t="shared" ref="K14:K20" si="9">IF(K3="I do not cut food more slowly and I have no difficulty managing my utensils",0,IF(K3="I am somewhat slower and clumsier than before, but I am still capable of eating without help",1,IF(K3="I am slower and clumsier than before, and I need help cutting some foods",2,IF(K3="Someone has to cut my food, but I can still eat on my own",3,IF(K3="I have to be fed because I cannot do it on my own",4,"NA")))))</f>
        <v>0</v>
      </c>
      <c r="L14" s="4">
        <f t="shared" ref="L14:L20" si="10">IF(L3="I do not find it difficult to get dressed, nor am I slower than before.",0,IF(L3="I get dressed more slowly, but need little help",1,IF(L3="I get dressed slower and sometimes need help buttoning my clothes, tying my shoes, or getting my arm in the sleeve",2,IF(L3="I need substantial help to ge dressed, but I can still do some things on my own",3,IF(L3="I have to be dressed by someone else",4,"NA")))))</f>
        <v>0</v>
      </c>
      <c r="M14" s="4">
        <f t="shared" ref="M14:M20" si="11">IF(M3="I have not slowed down when performing hygiene activities",0,IF(M3="I am a little slower dealing with hygiene but I do not need help",1,IF(M3="I am slower and need help bathing and using the facilities",2,IF(M3="I am slower and need help bathing, brushing my teeth, fixing my hair, and going to the bathroom.",3,IF(M3="I need help with everything and I wear a Foley catheter",4,"NA")))))</f>
        <v>0</v>
      </c>
      <c r="N14" s="4">
        <f t="shared" ref="N14:N20" si="12">IF(N3="I do not have difficulty turning in bed or fixing the blankets",0,IF(N3="I am somewhat clumsy or slower turing in bed or fixing the blankets",1,IF(N3="I am capable of turning in bed or fixing the blankets but with great difficulty",2,IF(N3="I am capable of turning in bed, but I need help to complete the task",3,IF(N3="I am incapable of turning in bed or fixing the blankets without help",4,"NA")))))</f>
        <v>1</v>
      </c>
      <c r="O14" s="4">
        <f t="shared" ref="O14:O20" si="13">IF(O3="I have not fallen",0,IF(O3="I have fallen, but rarely",1,IF(O3="Occasionally I have fallen but it happens less than once a day",2,IF(O3="I fall on average once a day",3,IF(O3="I fall everyday and more than once",4,"NA")))))</f>
        <v>0</v>
      </c>
      <c r="P14" s="4">
        <f t="shared" ref="P14:P20" si="14">IF(P3="I have not experienced freezing",0,IF(P3="I have experienced freezing when I walk, but on rare occasions.  Or sometimes when I start walking I experience freezing.",1,IF(P3="Occasionally I experience freezing",2,IF(P3="Frequently I experience freezing while walking and occasionally i have fallen because of it",3,IF(P3="Frequently I experience freezing while walking and, frequently, I have fallen because of it.",4,"NA")))))</f>
        <v>0</v>
      </c>
      <c r="Q14" s="4">
        <f t="shared" ref="Q14:Q20" si="15">IF(Q3="The way I walk and my arm movement has not changed",0,IF(Q3="The way I walk has changed but it is not a problem",1,IF(Q3="I have moderate difficulty while walking, but I do not need help",2,IF(Q3="I have great difficulty walking and need help",3,IF(Q3="I cannot walk alone or with help",4,"NA")))))</f>
        <v>1</v>
      </c>
      <c r="R14" s="4">
        <f t="shared" ref="R14:R20" si="16">IF(R3="I do not have visible tremors",0,IF(R3="Occasionally I do have visible tremors",1,IF(R3="I have moderate tremors that bother me",2,IF(R3="I have intense tremors that interfere with some activities",3,IF(R3="I have intense tremors that interfere with the majority of my activities",4,"NA")))))</f>
        <v>1</v>
      </c>
      <c r="S14" s="4">
        <f t="shared" ref="S14:S20" si="17">IF(S3="I do not feel numbness, tingling, or discrete pain, which I can attribute to my Parkinson's Disease",0,IF(S3="On occasion, I do feel numbness, tingling, or discrete pain, which I can attribute to my Parkinson's Disease",1,IF(S3="Frequently, I do feel numbness, tingling, or pain, that I can attribute to my Parkinson's Disease",2,IF(S3="Frequently I feel painful sensations attributable to my Parkinson's Disease",3,IF(S3="I feel extreme pain attributable to my Parkinson's Disease",4,"NA")))))</f>
        <v>0</v>
      </c>
      <c r="T14" s="5">
        <f t="shared" ref="T14:T20" si="18">SUM(C14:S14)</f>
        <v>7</v>
      </c>
    </row>
    <row r="15" spans="1:20" ht="12.75" customHeight="1">
      <c r="B15" s="6" t="str">
        <f t="shared" si="0"/>
        <v>Iris</v>
      </c>
      <c r="C15" s="4">
        <f t="shared" si="1"/>
        <v>2</v>
      </c>
      <c r="D15" s="4">
        <f t="shared" si="2"/>
        <v>1</v>
      </c>
      <c r="E15" s="4">
        <f t="shared" si="3"/>
        <v>0</v>
      </c>
      <c r="F15" s="4">
        <f t="shared" si="4"/>
        <v>0</v>
      </c>
      <c r="G15" s="4">
        <f t="shared" si="5"/>
        <v>2</v>
      </c>
      <c r="H15" s="4">
        <f t="shared" si="6"/>
        <v>2</v>
      </c>
      <c r="I15" s="4">
        <f t="shared" si="7"/>
        <v>0</v>
      </c>
      <c r="J15" s="4">
        <f t="shared" si="8"/>
        <v>3</v>
      </c>
      <c r="K15" s="4">
        <f t="shared" si="9"/>
        <v>0</v>
      </c>
      <c r="L15" s="4">
        <f t="shared" si="10"/>
        <v>2</v>
      </c>
      <c r="M15" s="4">
        <f t="shared" si="11"/>
        <v>1</v>
      </c>
      <c r="N15" s="4">
        <f t="shared" si="12"/>
        <v>1</v>
      </c>
      <c r="O15" s="4">
        <f t="shared" si="13"/>
        <v>0</v>
      </c>
      <c r="P15" s="4">
        <f t="shared" si="14"/>
        <v>0</v>
      </c>
      <c r="Q15" s="4">
        <f t="shared" si="15"/>
        <v>1</v>
      </c>
      <c r="R15" s="4">
        <f t="shared" si="16"/>
        <v>1</v>
      </c>
      <c r="S15" s="4">
        <f t="shared" si="17"/>
        <v>1</v>
      </c>
      <c r="T15" s="5">
        <f t="shared" si="18"/>
        <v>17</v>
      </c>
    </row>
    <row r="16" spans="1:20" ht="12.75" customHeight="1">
      <c r="B16" s="6" t="str">
        <f t="shared" si="0"/>
        <v>Orchid</v>
      </c>
      <c r="C16" s="4">
        <f t="shared" si="1"/>
        <v>1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1</v>
      </c>
      <c r="I16" s="4">
        <f t="shared" si="7"/>
        <v>0</v>
      </c>
      <c r="J16" s="4">
        <f t="shared" si="8"/>
        <v>1</v>
      </c>
      <c r="K16" s="4">
        <f t="shared" si="9"/>
        <v>0</v>
      </c>
      <c r="L16" s="4">
        <f t="shared" si="10"/>
        <v>2</v>
      </c>
      <c r="M16" s="4">
        <f t="shared" si="11"/>
        <v>1</v>
      </c>
      <c r="N16" s="4">
        <f t="shared" si="12"/>
        <v>1</v>
      </c>
      <c r="O16" s="4">
        <f t="shared" si="13"/>
        <v>0</v>
      </c>
      <c r="P16" s="4">
        <f t="shared" si="14"/>
        <v>2</v>
      </c>
      <c r="Q16" s="4">
        <f t="shared" si="15"/>
        <v>0</v>
      </c>
      <c r="R16" s="4">
        <f t="shared" si="16"/>
        <v>1</v>
      </c>
      <c r="S16" s="4">
        <f t="shared" si="17"/>
        <v>0</v>
      </c>
      <c r="T16" s="5">
        <f t="shared" si="18"/>
        <v>10</v>
      </c>
    </row>
    <row r="17" spans="2:20" ht="12.75" customHeight="1">
      <c r="B17" s="6" t="str">
        <f t="shared" si="0"/>
        <v>Maple</v>
      </c>
      <c r="C17" s="4">
        <f t="shared" si="1"/>
        <v>1</v>
      </c>
      <c r="D17" s="4">
        <f t="shared" si="2"/>
        <v>2</v>
      </c>
      <c r="E17" s="4">
        <f t="shared" si="3"/>
        <v>0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0</v>
      </c>
      <c r="J17" s="4">
        <f t="shared" si="8"/>
        <v>4</v>
      </c>
      <c r="K17" s="4">
        <f t="shared" si="9"/>
        <v>2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si="15"/>
        <v>1</v>
      </c>
      <c r="R17" s="4">
        <f t="shared" si="16"/>
        <v>3</v>
      </c>
      <c r="S17" s="4">
        <f t="shared" si="17"/>
        <v>2</v>
      </c>
      <c r="T17" s="5">
        <f t="shared" si="18"/>
        <v>23</v>
      </c>
    </row>
    <row r="18" spans="2:20" ht="12.75" customHeight="1">
      <c r="B18" s="6" t="str">
        <f t="shared" si="0"/>
        <v>Flox</v>
      </c>
      <c r="C18" s="4">
        <f t="shared" si="1"/>
        <v>1</v>
      </c>
      <c r="D18" s="4">
        <f t="shared" si="2"/>
        <v>0</v>
      </c>
      <c r="E18" s="4">
        <f t="shared" si="3"/>
        <v>1</v>
      </c>
      <c r="F18" s="4">
        <f t="shared" si="4"/>
        <v>0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2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2</v>
      </c>
      <c r="P18" s="4">
        <f t="shared" si="14"/>
        <v>3</v>
      </c>
      <c r="Q18" s="4">
        <f t="shared" si="15"/>
        <v>2</v>
      </c>
      <c r="R18" s="4">
        <f t="shared" si="16"/>
        <v>2</v>
      </c>
      <c r="S18" s="4">
        <f t="shared" si="17"/>
        <v>3</v>
      </c>
      <c r="T18" s="5">
        <f t="shared" si="18"/>
        <v>23</v>
      </c>
    </row>
    <row r="19" spans="2:20" ht="12.75" customHeight="1">
      <c r="B19" s="6" t="str">
        <f t="shared" si="0"/>
        <v>Violet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>
        <f t="shared" si="7"/>
        <v>0</v>
      </c>
      <c r="J19" s="4">
        <f t="shared" si="8"/>
        <v>1</v>
      </c>
      <c r="K19" s="4">
        <f t="shared" si="9"/>
        <v>0</v>
      </c>
      <c r="L19" s="4">
        <f t="shared" si="10"/>
        <v>0</v>
      </c>
      <c r="M19" s="4">
        <f t="shared" si="11"/>
        <v>0</v>
      </c>
      <c r="N19" s="4">
        <f t="shared" si="12"/>
        <v>1</v>
      </c>
      <c r="O19" s="4">
        <f t="shared" si="13"/>
        <v>0</v>
      </c>
      <c r="P19" s="4">
        <f t="shared" si="14"/>
        <v>0</v>
      </c>
      <c r="Q19" s="4">
        <f t="shared" si="15"/>
        <v>1</v>
      </c>
      <c r="R19" s="4">
        <f t="shared" si="16"/>
        <v>1</v>
      </c>
      <c r="S19" s="4">
        <f t="shared" si="17"/>
        <v>1</v>
      </c>
      <c r="T19" s="5">
        <f t="shared" si="18"/>
        <v>5</v>
      </c>
    </row>
    <row r="20" spans="2:20" ht="12.75" customHeight="1">
      <c r="B20" s="6" t="str">
        <f t="shared" si="0"/>
        <v>Peony</v>
      </c>
      <c r="C20" s="4">
        <f t="shared" si="1"/>
        <v>1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2</v>
      </c>
      <c r="H20" s="4">
        <f t="shared" si="6"/>
        <v>1</v>
      </c>
      <c r="I20" s="4">
        <f t="shared" si="7"/>
        <v>0</v>
      </c>
      <c r="J20" s="4">
        <f t="shared" si="8"/>
        <v>2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0</v>
      </c>
      <c r="P20" s="4">
        <f t="shared" si="14"/>
        <v>0</v>
      </c>
      <c r="Q20" s="4">
        <f t="shared" si="15"/>
        <v>1</v>
      </c>
      <c r="R20" s="4">
        <f t="shared" si="16"/>
        <v>1</v>
      </c>
      <c r="S20" s="4">
        <f t="shared" si="17"/>
        <v>2</v>
      </c>
      <c r="T20" s="5">
        <f t="shared" si="18"/>
        <v>14</v>
      </c>
    </row>
  </sheetData>
  <sortState ref="A2:W9">
    <sortCondition ref="A2:A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Vannoni</cp:lastModifiedBy>
  <dcterms:created xsi:type="dcterms:W3CDTF">2013-01-13T22:09:38Z</dcterms:created>
  <dcterms:modified xsi:type="dcterms:W3CDTF">2013-02-07T14:03:41Z</dcterms:modified>
</cp:coreProperties>
</file>