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anka\Downloads\"/>
    </mc:Choice>
  </mc:AlternateContent>
  <xr:revisionPtr revIDLastSave="0" documentId="13_ncr:1_{3A8CCB1C-E0C5-4603-81A6-D42C011B8981}" xr6:coauthVersionLast="47" xr6:coauthVersionMax="47" xr10:uidLastSave="{00000000-0000-0000-0000-000000000000}"/>
  <bookViews>
    <workbookView xWindow="7395" yWindow="298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D22" i="1"/>
  <c r="E22" i="1" s="1"/>
  <c r="G20" i="1"/>
  <c r="F21" i="1"/>
  <c r="G21" i="1" s="1"/>
  <c r="C57" i="1" l="1"/>
  <c r="D6" i="1" s="1"/>
  <c r="C46" i="1"/>
  <c r="D5" i="1" s="1"/>
  <c r="D21" i="1"/>
  <c r="E21" i="1" s="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G13" i="1"/>
  <c r="E23" i="1" l="1"/>
  <c r="G23" i="1"/>
  <c r="I23" i="1"/>
  <c r="C34" i="1" l="1"/>
  <c r="K23" i="1"/>
  <c r="C23" i="1" s="1"/>
  <c r="C24" i="1" s="1"/>
  <c r="C6" i="1" s="1"/>
  <c r="C35" i="1" l="1"/>
  <c r="D4" i="1" s="1"/>
  <c r="E6" i="1"/>
  <c r="C5" i="1"/>
  <c r="E5" i="1" s="1"/>
  <c r="C4" i="1"/>
  <c r="E4" i="1" l="1"/>
</calcChain>
</file>

<file path=xl/sharedStrings.xml><?xml version="1.0" encoding="utf-8"?>
<sst xmlns="http://schemas.openxmlformats.org/spreadsheetml/2006/main" count="159" uniqueCount="99">
  <si>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</si>
  <si>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</si>
  <si>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</si>
  <si>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</si>
  <si>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</si>
  <si>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</si>
  <si>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</si>
  <si>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</si>
  <si>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</si>
  <si>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</si>
  <si>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</si>
  <si>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</si>
  <si>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</si>
  <si>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</si>
  <si>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</si>
  <si>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</si>
  <si>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</si>
  <si>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</si>
  <si>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</si>
  <si>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</si>
  <si>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</si>
  <si>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</si>
  <si>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</si>
  <si>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</si>
  <si>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</si>
  <si>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</si>
  <si>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</si>
  <si>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</si>
  <si>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</si>
  <si>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</si>
  <si>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</si>
  <si>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</si>
  <si>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</si>
  <si>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</si>
  <si>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</si>
  <si>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</si>
  <si>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</si>
  <si>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</si>
  <si>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</si>
  <si>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</si>
  <si>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</si>
  <si>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</si>
  <si>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</si>
  <si>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</si>
  <si>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</si>
  <si>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</si>
  <si>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</si>
  <si>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</si>
  <si>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</si>
  <si>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</si>
  <si>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</si>
  <si>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</si>
  <si>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</si>
  <si>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</si>
  <si>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</si>
  <si>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</si>
  <si>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</si>
  <si>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</si>
  <si>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</si>
  <si>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</si>
  <si>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</si>
  <si>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</si>
  <si>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</si>
  <si>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</si>
  <si>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</si>
  <si>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</si>
  <si>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</si>
  <si>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</si>
  <si>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</si>
  <si>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</si>
  <si>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</si>
  <si>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</si>
  <si>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</si>
  <si>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</si>
  <si>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</si>
  <si>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</si>
  <si>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</si>
  <si>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</si>
  <si>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</si>
  <si>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</si>
  <si>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</si>
  <si>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</si>
  <si>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</si>
  <si>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</si>
  <si>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</si>
  <si>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</si>
  <si>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</si>
  <si>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</si>
  <si>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</si>
  <si>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</si>
  <si>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</si>
  <si>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</si>
  <si>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</si>
  <si>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</si>
  <si>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</si>
  <si>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GALLARDO GONZALEZ SEBASTIAN NICOLAS</t>
  </si>
  <si>
    <t>ORELLANA MENDIBURU MARTIN</t>
  </si>
  <si>
    <t xml:space="preserve">OLIVAREZ LAGOS LUIS SEBASTIAN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</si>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</sst>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53" zoomScale="120" zoomScaleNormal="120" workbookViewId="0">
      <selection activeCell="G8" sqref="G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t="s">
        <v>95</v>
      </c>
      <c r="C4" s="6">
        <f>EVALUACION1!$C$24</f>
        <v>6.4</v>
      </c>
      <c r="D4" s="6">
        <f>$C$35</f>
        <v>7</v>
      </c>
      <c r="E4" s="43">
        <f>C4*C$2+D4*D$2</f>
        <v>6.5500000000000007</v>
      </c>
      <c r="G4" s="1"/>
    </row>
    <row r="5" spans="1:11" x14ac:dyDescent="0.25">
      <c r="A5" s="5">
        <v>2</v>
      </c>
      <c r="B5" t="s">
        <v>96</v>
      </c>
      <c r="C5" s="6">
        <f>EVALUACION1!$C$24</f>
        <v>6.4</v>
      </c>
      <c r="D5" s="6">
        <f>C47</f>
        <v>7</v>
      </c>
      <c r="E5" s="43">
        <f t="shared" ref="E5:E6" si="0">C5*C$2+D5*D$2</f>
        <v>6.5500000000000007</v>
      </c>
      <c r="G5" s="1"/>
    </row>
    <row r="6" spans="1:11" x14ac:dyDescent="0.25">
      <c r="A6" s="5">
        <v>3</v>
      </c>
      <c r="B6" s="32" t="s">
        <v>97</v>
      </c>
      <c r="C6" s="6">
        <f>EVALUACION1!$C$24</f>
        <v>6.4</v>
      </c>
      <c r="D6" s="6">
        <f>C58</f>
        <v>7</v>
      </c>
      <c r="E6" s="43">
        <f t="shared" si="0"/>
        <v>6.5500000000000007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c r="E13" s="16" t="str">
        <f>IF(D13="X",100*0.1,"")</f>
        <v/>
      </c>
      <c r="F13" s="16" t="s">
        <v>98</v>
      </c>
      <c r="G13" s="16">
        <f>IF(F13="X",60*0.1,"")</f>
        <v>6</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t="str">
        <f t="shared" ref="D13:D16" si="4">IF($C14=CL,"X","")</f>
        <v>X</v>
      </c>
      <c r="E14" s="16">
        <f t="shared" ref="E14" si="5">IF(D14="X",100*0.05,"")</f>
        <v>5</v>
      </c>
      <c r="F14" s="16" t="str">
        <f t="shared" ref="F13:F16" si="6">IF($C14=L,"X","")</f>
        <v/>
      </c>
      <c r="G14" s="16" t="str">
        <f t="shared" ref="G14" si="7">IF(F14="X",60*0.05,"")</f>
        <v/>
      </c>
      <c r="H14" s="16" t="str">
        <f t="shared" si="1"/>
        <v/>
      </c>
      <c r="I14" s="16" t="str">
        <f t="shared" ref="I14" si="8">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t="str">
        <f t="shared" si="4"/>
        <v>X</v>
      </c>
      <c r="E15" s="16">
        <f t="shared" ref="E15:E21" si="9">IF(D15="X",100*0.05,"")</f>
        <v>5</v>
      </c>
      <c r="F15" s="16" t="str">
        <f t="shared" si="6"/>
        <v/>
      </c>
      <c r="G15" s="16" t="str">
        <f t="shared" ref="G15:G21" si="10">IF(F15="X",60*0.05,"")</f>
        <v/>
      </c>
      <c r="H15" s="16" t="str">
        <f t="shared" si="1"/>
        <v/>
      </c>
      <c r="I15" s="16" t="str">
        <f t="shared" ref="I15:I21" si="11">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tr">
        <f t="shared" si="4"/>
        <v>X</v>
      </c>
      <c r="E16" s="16">
        <f>IF(D16="X",100*0.05,"")</f>
        <v>5</v>
      </c>
      <c r="F16" s="16" t="str">
        <f t="shared" si="6"/>
        <v/>
      </c>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c r="E20" s="16" t="str">
        <f>IF(D20="X",100*0.05,"")</f>
        <v/>
      </c>
      <c r="F20" s="16" t="s">
        <v>98</v>
      </c>
      <c r="G20" s="16">
        <f t="shared" si="10"/>
        <v>3</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64</v>
      </c>
      <c r="D23" s="19"/>
      <c r="E23" s="19">
        <f>SUM(E13:E22)</f>
        <v>55</v>
      </c>
      <c r="F23" s="19"/>
      <c r="G23" s="19">
        <f>SUM(G13:G22)</f>
        <v>9</v>
      </c>
      <c r="H23" s="19"/>
      <c r="I23" s="19">
        <f>SUM(I13:I22)</f>
        <v>0</v>
      </c>
      <c r="J23" s="19"/>
      <c r="K23" s="19">
        <f>SUM(K13:K22)</f>
        <v>0</v>
      </c>
    </row>
    <row r="24" spans="1:11" ht="15.75" customHeight="1" outlineLevel="1" x14ac:dyDescent="0.3">
      <c r="A24" s="50"/>
      <c r="B24" s="36" t="s">
        <v>12</v>
      </c>
      <c r="C24" s="20">
        <f>VLOOKUP(C23,ESCALA_IEP!A2:B142,2,FALSE)</f>
        <v>6.4</v>
      </c>
    </row>
    <row r="25" spans="1:11" ht="15.75" customHeight="1" x14ac:dyDescent="0.25"/>
    <row r="26" spans="1:11" ht="15.75" customHeight="1" x14ac:dyDescent="0.25"/>
    <row r="27" spans="1:11" ht="15.75" customHeight="1" x14ac:dyDescent="0.25">
      <c r="A27" s="60" t="s">
        <v>13</v>
      </c>
      <c r="B27" s="49" t="s">
        <v>14</v>
      </c>
      <c r="C27" s="52" t="str">
        <f>$B$4</f>
        <v>GALLARDO GONZALEZ SEBASTIAN NICOLAS</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ORELLANA MENDIBURU MARTIN</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 xml:space="preserve">OLIVAREZ LAGOS LUIS SEBASTIAN </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Contador</cp:lastModifiedBy>
  <cp:revision/>
  <dcterms:created xsi:type="dcterms:W3CDTF">2023-08-07T04:08:01Z</dcterms:created>
  <dcterms:modified xsi:type="dcterms:W3CDTF">2025-09-20T17:09:03Z</dcterms:modified>
  <cp:category/>
  <cp:contentStatus/>
</cp:coreProperties>
</file>