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 Coal Report excerp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<sst xmlns="http://schemas.openxmlformats.org/spreadsheetml/2006/main" count="15" uniqueCount="15">
  <si>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Rank </t>
  </si>
  <si>
    <t xml:space="preserve"> </t>
  </si>
  <si>
    <t xml:space="preserve">Mining Method  </t>
  </si>
  <si>
    <t xml:space="preserve">Location </t>
  </si>
  <si>
    <t xml:space="preserve">Year </t>
  </si>
  <si>
    <t xml:space="preserve">Bituminous Coal </t>
  </si>
  <si>
    <t xml:space="preserve"> Subbituminous Coal  </t>
  </si>
  <si>
    <t xml:space="preserve">Lignite </t>
  </si>
  <si>
    <t xml:space="preserve"> Anthracite  </t>
  </si>
  <si>
    <t xml:space="preserve"> Underground </t>
  </si>
  <si>
    <t xml:space="preserve"> Surface1 </t>
  </si>
  <si>
    <t xml:space="preserve">East of Mississippi River  </t>
  </si>
  <si>
    <t xml:space="preserve"> West of Mississippi River </t>
  </si>
  <si>
    <t xml:space="preserve">Total </t>
  </si>
  <si>
    <t xml:space="preserve">Heat content, mmBTU per short ton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</si>
</sst>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8"/>
  <sheetViews>
    <sheetView showFormulas="false" showGridLines="true" showRowColHeaders="true" showZeros="true" rightToLeft="false" tabSelected="true" showOutlineSymbols="true" defaultGridColor="true" view="normal" topLeftCell="B18" colorId="64" zoomScale="100" zoomScaleNormal="100" zoomScalePageLayoutView="100" workbookViewId="0">
      <selection pane="topLeft" activeCell="Q39" activeCellId="0" sqref="Q39"/>
    </sheetView>
  </sheetViews>
  <sheetFormatPr defaultRowHeight="12.8" zeroHeight="false" outlineLevelRow="0" outlineLevelCol="0"/>
  <cols>
    <col collapsed="false" customWidth="true" hidden="false" outlineLevel="0" max="1" min="1" style="0" width="29.72"/>
    <col collapsed="false" customWidth="true" hidden="false" outlineLevel="0" max="2" min="2" style="0" width="5.6"/>
    <col collapsed="false" customWidth="true" hidden="false" outlineLevel="0" max="3" min="3" style="0" width="15.33"/>
    <col collapsed="false" customWidth="true" hidden="false" outlineLevel="0" max="4" min="4" style="0" width="19.35"/>
    <col collapsed="false" customWidth="true" hidden="false" outlineLevel="0" max="5" min="5" style="0" width="14.86"/>
    <col collapsed="false" customWidth="true" hidden="false" outlineLevel="0" max="6" min="6" style="0" width="11.3"/>
    <col collapsed="false" customWidth="true" hidden="false" outlineLevel="0" max="7" min="7" style="0" width="14.49"/>
    <col collapsed="false" customWidth="true" hidden="false" outlineLevel="0" max="8" min="8" style="0" width="9.91"/>
    <col collapsed="false" customWidth="true" hidden="false" outlineLevel="0" max="9" min="9" style="0" width="7.49"/>
    <col collapsed="false" customWidth="true" hidden="false" outlineLevel="0" max="10" min="10" style="0" width="6.81"/>
    <col collapsed="false" customWidth="true" hidden="false" outlineLevel="0" max="11" min="11" style="0" width="11.02"/>
    <col collapsed="false" customWidth="true" hidden="false" outlineLevel="0" max="12" min="12" style="0" width="2.22"/>
    <col collapsed="false" customWidth="true" hidden="false" outlineLevel="0" max="13" min="13" style="0" width="16.81"/>
    <col collapsed="false" customWidth="true" hidden="false" outlineLevel="0" max="14" min="14" style="0" width="20.29"/>
    <col collapsed="false" customWidth="true" hidden="false" outlineLevel="0" max="16" min="15" style="0" width="16.81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D1" s="0" t="s">
        <v>0</v>
      </c>
      <c r="F1" s="0" t="s">
        <v>1</v>
      </c>
      <c r="G1" s="0" t="s">
        <v>2</v>
      </c>
      <c r="I1" s="0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M2" s="0" t="str">
        <f aca="false">C2</f>
        <v>Bituminous Coal </v>
      </c>
      <c r="N2" s="0" t="str">
        <f aca="false">D2</f>
        <v> Subbituminous Coal  </v>
      </c>
      <c r="O2" s="0" t="str">
        <f aca="false">E2</f>
        <v>Lignite </v>
      </c>
      <c r="P2" s="0" t="str">
        <f aca="false">F2</f>
        <v> Anthracite  </v>
      </c>
    </row>
    <row r="3" customFormat="false" ht="12.8" hidden="false" customHeight="false" outlineLevel="0" collapsed="false">
      <c r="B3" s="0" t="n">
        <v>2004</v>
      </c>
      <c r="C3" s="0" t="n">
        <v>561484652</v>
      </c>
      <c r="D3" s="0" t="n">
        <v>465368953</v>
      </c>
      <c r="E3" s="0" t="n">
        <v>83539698</v>
      </c>
      <c r="F3" s="0" t="n">
        <v>1705567</v>
      </c>
      <c r="G3" s="0" t="n">
        <v>367557255</v>
      </c>
      <c r="H3" s="0" t="n">
        <v>744541615</v>
      </c>
      <c r="I3" s="0" t="n">
        <v>484795840</v>
      </c>
      <c r="J3" s="0" t="n">
        <v>627303030</v>
      </c>
      <c r="K3" s="0" t="n">
        <v>1112098870</v>
      </c>
      <c r="M3" s="1" t="n">
        <f aca="false">C3/$K3</f>
        <v>0.504887350528465</v>
      </c>
      <c r="N3" s="1" t="n">
        <f aca="false">D3/$K3</f>
        <v>0.41846005382597</v>
      </c>
      <c r="O3" s="1" t="n">
        <f aca="false">E3/$K3</f>
        <v>0.0751189487315997</v>
      </c>
      <c r="P3" s="1" t="n">
        <f aca="false">F3/$K3</f>
        <v>0.00153364691396548</v>
      </c>
    </row>
    <row r="4" customFormat="false" ht="12.8" hidden="false" customHeight="false" outlineLevel="0" collapsed="false">
      <c r="B4" s="0" t="n">
        <v>2005</v>
      </c>
      <c r="C4" s="0" t="n">
        <v>571177133</v>
      </c>
      <c r="D4" s="0" t="n">
        <v>474675461</v>
      </c>
      <c r="E4" s="0" t="n">
        <v>83941728</v>
      </c>
      <c r="F4" s="0" t="n">
        <v>1703777</v>
      </c>
      <c r="G4" s="0" t="n">
        <v>368611500</v>
      </c>
      <c r="H4" s="0" t="n">
        <v>762886599</v>
      </c>
      <c r="I4" s="0" t="n">
        <v>493801042</v>
      </c>
      <c r="J4" s="0" t="n">
        <v>637697057</v>
      </c>
      <c r="K4" s="0" t="n">
        <v>1131498099</v>
      </c>
      <c r="M4" s="1" t="n">
        <f aca="false">C4/$K4</f>
        <v>0.504797253751285</v>
      </c>
      <c r="N4" s="1" t="n">
        <f aca="false">D4/$K4</f>
        <v>0.419510612894101</v>
      </c>
      <c r="O4" s="1" t="n">
        <f aca="false">E4/$K4</f>
        <v>0.0741863623758505</v>
      </c>
      <c r="P4" s="1" t="n">
        <f aca="false">F4/$K4</f>
        <v>0.00150577097876326</v>
      </c>
    </row>
    <row r="5" customFormat="false" ht="12.8" hidden="false" customHeight="false" outlineLevel="0" collapsed="false">
      <c r="B5" s="0" t="n">
        <v>2006</v>
      </c>
      <c r="C5" s="0" t="n">
        <v>561631018</v>
      </c>
      <c r="D5" s="0" t="n">
        <v>515332638</v>
      </c>
      <c r="E5" s="0" t="n">
        <v>84248267</v>
      </c>
      <c r="F5" s="0" t="n">
        <v>1537736</v>
      </c>
      <c r="G5" s="0" t="n">
        <v>359021815</v>
      </c>
      <c r="H5" s="0" t="n">
        <v>803727844</v>
      </c>
      <c r="I5" s="0" t="n">
        <v>490797869</v>
      </c>
      <c r="J5" s="0" t="n">
        <v>671951790</v>
      </c>
      <c r="K5" s="0" t="n">
        <v>1162749659</v>
      </c>
      <c r="M5" s="1" t="n">
        <f aca="false">C5/$K5</f>
        <v>0.483019722820663</v>
      </c>
      <c r="N5" s="1" t="n">
        <f aca="false">D5/$K5</f>
        <v>0.443201710713209</v>
      </c>
      <c r="O5" s="1" t="n">
        <f aca="false">E5/$K5</f>
        <v>0.0724560668308052</v>
      </c>
      <c r="P5" s="1" t="n">
        <f aca="false">F5/$K5</f>
        <v>0.00132249963532348</v>
      </c>
    </row>
    <row r="6" customFormat="false" ht="12.8" hidden="false" customHeight="false" outlineLevel="0" collapsed="false">
      <c r="B6" s="0" t="n">
        <v>2007</v>
      </c>
      <c r="C6" s="0" t="n">
        <v>542757594</v>
      </c>
      <c r="D6" s="0" t="n">
        <v>523724347</v>
      </c>
      <c r="E6" s="0" t="n">
        <v>78584915</v>
      </c>
      <c r="F6" s="0" t="n">
        <v>1568489</v>
      </c>
      <c r="G6" s="0" t="n">
        <v>351789934</v>
      </c>
      <c r="H6" s="0" t="n">
        <v>794845411</v>
      </c>
      <c r="I6" s="0" t="n">
        <v>478161383</v>
      </c>
      <c r="J6" s="0" t="n">
        <v>668473962</v>
      </c>
      <c r="K6" s="0" t="n">
        <v>1146635345</v>
      </c>
      <c r="M6" s="1" t="n">
        <f aca="false">C6/$K6</f>
        <v>0.473348040740886</v>
      </c>
      <c r="N6" s="1" t="n">
        <f aca="false">D6/$K6</f>
        <v>0.456748825407959</v>
      </c>
      <c r="O6" s="1" t="n">
        <f aca="false">E6/$K6</f>
        <v>0.0685352281723009</v>
      </c>
      <c r="P6" s="1" t="n">
        <f aca="false">F6/$K6</f>
        <v>0.00136790567885381</v>
      </c>
    </row>
    <row r="7" customFormat="false" ht="12.8" hidden="false" customHeight="false" outlineLevel="0" collapsed="false">
      <c r="B7" s="0" t="n">
        <v>2008</v>
      </c>
      <c r="C7" s="0" t="n">
        <v>555267210</v>
      </c>
      <c r="D7" s="0" t="n">
        <v>539145383</v>
      </c>
      <c r="E7" s="0" t="n">
        <v>75683638</v>
      </c>
      <c r="F7" s="0" t="n">
        <v>1712438</v>
      </c>
      <c r="G7" s="0" t="n">
        <v>357079371</v>
      </c>
      <c r="H7" s="0" t="n">
        <v>814729298</v>
      </c>
      <c r="I7" s="0" t="n">
        <v>493342095</v>
      </c>
      <c r="J7" s="0" t="n">
        <v>678466574</v>
      </c>
      <c r="K7" s="0" t="n">
        <v>1171808669</v>
      </c>
      <c r="M7" s="1" t="n">
        <f aca="false">C7/$K7</f>
        <v>0.473854840546499</v>
      </c>
      <c r="N7" s="1" t="n">
        <f aca="false">D7/$K7</f>
        <v>0.460096769432587</v>
      </c>
      <c r="O7" s="1" t="n">
        <f aca="false">E7/$K7</f>
        <v>0.0645870268775081</v>
      </c>
      <c r="P7" s="1" t="n">
        <f aca="false">F7/$K7</f>
        <v>0.00146136314340579</v>
      </c>
    </row>
    <row r="8" customFormat="false" ht="12.8" hidden="false" customHeight="false" outlineLevel="0" collapsed="false">
      <c r="B8" s="0" t="n">
        <v>2009</v>
      </c>
      <c r="C8" s="0" t="n">
        <v>504101778</v>
      </c>
      <c r="D8" s="0" t="n">
        <v>496421871</v>
      </c>
      <c r="E8" s="0" t="n">
        <v>72478549</v>
      </c>
      <c r="F8" s="0" t="n">
        <v>1921194</v>
      </c>
      <c r="G8" s="0" t="n">
        <v>332061582</v>
      </c>
      <c r="H8" s="0" t="n">
        <v>742861810</v>
      </c>
      <c r="I8" s="0" t="n">
        <v>449593554</v>
      </c>
      <c r="J8" s="0" t="n">
        <v>625329838</v>
      </c>
      <c r="K8" s="0" t="n">
        <v>1074923392</v>
      </c>
      <c r="M8" s="1" t="n">
        <f aca="false">C8/$K8</f>
        <v>0.468965306506233</v>
      </c>
      <c r="N8" s="1" t="n">
        <f aca="false">D8/$K8</f>
        <v>0.461820697823273</v>
      </c>
      <c r="O8" s="1" t="n">
        <f aca="false">E8/$K8</f>
        <v>0.067426711093473</v>
      </c>
      <c r="P8" s="1" t="n">
        <f aca="false">F8/$K8</f>
        <v>0.00178728457702035</v>
      </c>
    </row>
    <row r="9" customFormat="false" ht="12.8" hidden="false" customHeight="false" outlineLevel="0" collapsed="false">
      <c r="B9" s="0" t="n">
        <v>2010</v>
      </c>
      <c r="C9" s="0" t="n">
        <v>489532051</v>
      </c>
      <c r="D9" s="0" t="n">
        <v>514829513</v>
      </c>
      <c r="E9" s="0" t="n">
        <v>78230494</v>
      </c>
      <c r="F9" s="0" t="n">
        <v>1776090</v>
      </c>
      <c r="G9" s="0" t="n">
        <v>337154614</v>
      </c>
      <c r="H9" s="0" t="n">
        <v>747213534</v>
      </c>
      <c r="I9" s="0" t="n">
        <v>446196808</v>
      </c>
      <c r="J9" s="0" t="n">
        <v>638171340</v>
      </c>
      <c r="K9" s="0" t="n">
        <v>1084368148</v>
      </c>
      <c r="M9" s="1" t="n">
        <f aca="false">C9/$K9</f>
        <v>0.451444513473481</v>
      </c>
      <c r="N9" s="1" t="n">
        <f aca="false">D9/$K9</f>
        <v>0.474773732472267</v>
      </c>
      <c r="O9" s="1" t="n">
        <f aca="false">E9/$K9</f>
        <v>0.0721438509092025</v>
      </c>
      <c r="P9" s="1" t="n">
        <f aca="false">F9/$K9</f>
        <v>0.00163790314504885</v>
      </c>
    </row>
    <row r="10" customFormat="false" ht="12.8" hidden="false" customHeight="false" outlineLevel="0" collapsed="false">
      <c r="B10" s="0" t="n">
        <v>2011</v>
      </c>
      <c r="C10" s="0" t="n">
        <v>525995943</v>
      </c>
      <c r="D10" s="0" t="n">
        <v>486295739</v>
      </c>
      <c r="E10" s="0" t="n">
        <v>81101129</v>
      </c>
      <c r="F10" s="0" t="n">
        <v>2234725</v>
      </c>
      <c r="G10" s="0" t="n">
        <v>345605509</v>
      </c>
      <c r="H10" s="0" t="n">
        <v>750022027</v>
      </c>
      <c r="I10" s="0" t="n">
        <v>456446210</v>
      </c>
      <c r="J10" s="0" t="n">
        <v>639181326</v>
      </c>
      <c r="K10" s="0" t="n">
        <v>1095627536</v>
      </c>
      <c r="M10" s="1" t="n">
        <f aca="false">C10/$K10</f>
        <v>0.480086457958464</v>
      </c>
      <c r="N10" s="1" t="n">
        <f aca="false">D10/$K10</f>
        <v>0.443851329965113</v>
      </c>
      <c r="O10" s="1" t="n">
        <f aca="false">E10/$K10</f>
        <v>0.0740225362499469</v>
      </c>
      <c r="P10" s="1" t="n">
        <f aca="false">F10/$K10</f>
        <v>0.00203967582647539</v>
      </c>
    </row>
    <row r="11" customFormat="false" ht="12.8" hidden="false" customHeight="false" outlineLevel="0" collapsed="false">
      <c r="B11" s="0" t="n">
        <v>2012</v>
      </c>
      <c r="C11" s="0" t="n">
        <v>485363301</v>
      </c>
      <c r="D11" s="0" t="n">
        <v>449799910</v>
      </c>
      <c r="E11" s="0" t="n">
        <v>78927292</v>
      </c>
      <c r="F11" s="0" t="n">
        <v>2367915</v>
      </c>
      <c r="G11" s="0" t="n">
        <v>342386637</v>
      </c>
      <c r="H11" s="0" t="n">
        <v>674071781</v>
      </c>
      <c r="I11" s="0" t="n">
        <v>423475610</v>
      </c>
      <c r="J11" s="0" t="n">
        <v>592982808</v>
      </c>
      <c r="K11" s="0" t="n">
        <v>1016458418</v>
      </c>
      <c r="M11" s="1" t="n">
        <f aca="false">C11/$K11</f>
        <v>0.477504335056823</v>
      </c>
      <c r="N11" s="1" t="n">
        <f aca="false">D11/$K11</f>
        <v>0.442516783800201</v>
      </c>
      <c r="O11" s="1" t="n">
        <f aca="false">E11/$K11</f>
        <v>0.0776493072439683</v>
      </c>
      <c r="P11" s="1" t="n">
        <f aca="false">F11/$K11</f>
        <v>0.00232957389900823</v>
      </c>
    </row>
    <row r="12" customFormat="false" ht="12.8" hidden="false" customHeight="false" outlineLevel="0" collapsed="false">
      <c r="B12" s="0" t="n">
        <v>2013</v>
      </c>
      <c r="C12" s="0" t="n">
        <v>471182631</v>
      </c>
      <c r="D12" s="0" t="n">
        <v>434287168</v>
      </c>
      <c r="E12" s="0" t="n">
        <v>77228703</v>
      </c>
      <c r="F12" s="0" t="n">
        <v>2143277</v>
      </c>
      <c r="G12" s="0" t="n">
        <v>341684553</v>
      </c>
      <c r="H12" s="0" t="n">
        <v>643157226</v>
      </c>
      <c r="I12" s="0" t="n">
        <v>407340833</v>
      </c>
      <c r="J12" s="0" t="n">
        <v>577500946</v>
      </c>
      <c r="K12" s="0" t="n">
        <v>984841779</v>
      </c>
      <c r="M12" s="1" t="n">
        <f aca="false">C12/$K12</f>
        <v>0.478434852224116</v>
      </c>
      <c r="N12" s="1" t="n">
        <f aca="false">D12/$K12</f>
        <v>0.440971511627961</v>
      </c>
      <c r="O12" s="1" t="n">
        <f aca="false">E12/$K12</f>
        <v>0.0784173708373921</v>
      </c>
      <c r="P12" s="1" t="n">
        <f aca="false">F12/$K12</f>
        <v>0.00217626531053167</v>
      </c>
    </row>
    <row r="13" customFormat="false" ht="12.8" hidden="false" customHeight="false" outlineLevel="0" collapsed="false">
      <c r="B13" s="0" t="n">
        <v>2014</v>
      </c>
      <c r="C13" s="0" t="n">
        <v>479990818</v>
      </c>
      <c r="D13" s="0" t="n">
        <v>438623717</v>
      </c>
      <c r="E13" s="0" t="n">
        <v>79487116</v>
      </c>
      <c r="F13" s="0" t="n">
        <v>1947107</v>
      </c>
      <c r="G13" s="0" t="n">
        <v>354703991</v>
      </c>
      <c r="H13" s="0" t="n">
        <v>645344767</v>
      </c>
      <c r="I13" s="0" t="n">
        <v>409520451</v>
      </c>
      <c r="J13" s="0" t="n">
        <v>590528307</v>
      </c>
      <c r="K13" s="0" t="n">
        <v>1000048758</v>
      </c>
      <c r="M13" s="1" t="n">
        <f aca="false">C13/$K13</f>
        <v>0.479967415748743</v>
      </c>
      <c r="N13" s="1" t="n">
        <f aca="false">D13/$K13</f>
        <v>0.438602331627514</v>
      </c>
      <c r="O13" s="1" t="n">
        <f aca="false">E13/$K13</f>
        <v>0.079483240556157</v>
      </c>
      <c r="P13" s="1" t="n">
        <f aca="false">F13/$K13</f>
        <v>0.00194701206758561</v>
      </c>
    </row>
    <row r="14" customFormat="false" ht="12.8" hidden="false" customHeight="false" outlineLevel="0" collapsed="false">
      <c r="B14" s="0" t="n">
        <v>2015</v>
      </c>
      <c r="C14" s="0" t="n">
        <v>404426770</v>
      </c>
      <c r="D14" s="0" t="n">
        <v>419514932</v>
      </c>
      <c r="E14" s="0" t="n">
        <v>70857085</v>
      </c>
      <c r="F14" s="0" t="n">
        <v>2141776</v>
      </c>
      <c r="G14" s="0" t="n">
        <v>306821302</v>
      </c>
      <c r="H14" s="0" t="n">
        <v>590119261</v>
      </c>
      <c r="I14" s="0" t="n">
        <v>348977735</v>
      </c>
      <c r="J14" s="0" t="n">
        <v>547962828</v>
      </c>
      <c r="K14" s="0" t="n">
        <v>896940563</v>
      </c>
      <c r="M14" s="1" t="n">
        <f aca="false">C14/$K14</f>
        <v>0.450895841578747</v>
      </c>
      <c r="N14" s="1" t="n">
        <f aca="false">D14/$K14</f>
        <v>0.46771764964765</v>
      </c>
      <c r="O14" s="1" t="n">
        <f aca="false">E14/$K14</f>
        <v>0.0789986404037789</v>
      </c>
      <c r="P14" s="1" t="n">
        <f aca="false">F14/$K14</f>
        <v>0.00238786836982419</v>
      </c>
    </row>
    <row r="15" customFormat="false" ht="12.8" hidden="false" customHeight="false" outlineLevel="0" collapsed="false">
      <c r="B15" s="2" t="n">
        <v>2016</v>
      </c>
      <c r="C15" s="2" t="n">
        <v>325147260</v>
      </c>
      <c r="D15" s="2" t="n">
        <v>330242617</v>
      </c>
      <c r="E15" s="2" t="n">
        <v>71309951</v>
      </c>
      <c r="F15" s="2" t="n">
        <v>1664670</v>
      </c>
      <c r="G15" s="2" t="n">
        <v>252106254</v>
      </c>
      <c r="H15" s="2" t="n">
        <v>476258244</v>
      </c>
      <c r="I15" s="2" t="n">
        <v>281627159</v>
      </c>
      <c r="J15" s="2" t="n">
        <v>446737339</v>
      </c>
      <c r="K15" s="2" t="n">
        <v>728364498</v>
      </c>
      <c r="L15" s="2"/>
      <c r="M15" s="3" t="n">
        <f aca="false">C15/$K15</f>
        <v>0.446407342604993</v>
      </c>
      <c r="N15" s="3" t="n">
        <f aca="false">D15/$K15</f>
        <v>0.453402956770691</v>
      </c>
      <c r="O15" s="3" t="n">
        <f aca="false">E15/$K15</f>
        <v>0.0979042103175106</v>
      </c>
      <c r="P15" s="3" t="n">
        <f aca="false">F15/$K15</f>
        <v>0.00228549030680515</v>
      </c>
    </row>
    <row r="16" customFormat="false" ht="12.8" hidden="false" customHeight="false" outlineLevel="0" collapsed="false">
      <c r="B16" s="0" t="n">
        <v>2017</v>
      </c>
      <c r="C16" s="0" t="n">
        <v>353519714</v>
      </c>
      <c r="D16" s="0" t="n">
        <v>351502385</v>
      </c>
      <c r="E16" s="0" t="n">
        <v>67674760</v>
      </c>
      <c r="F16" s="0" t="n">
        <v>1912498</v>
      </c>
      <c r="G16" s="0" t="n">
        <v>273128860</v>
      </c>
      <c r="H16" s="0" t="n">
        <v>501480497</v>
      </c>
      <c r="I16" s="0" t="n">
        <v>304429935</v>
      </c>
      <c r="J16" s="0" t="n">
        <v>470179422</v>
      </c>
      <c r="K16" s="0" t="n">
        <v>774609357</v>
      </c>
      <c r="M16" s="1" t="n">
        <f aca="false">C16/$K16</f>
        <v>0.456384512793847</v>
      </c>
      <c r="N16" s="1" t="n">
        <f aca="false">D16/$K16</f>
        <v>0.453780194911846</v>
      </c>
      <c r="O16" s="1" t="n">
        <f aca="false">E16/$K16</f>
        <v>0.087366308434614</v>
      </c>
      <c r="P16" s="1" t="n">
        <f aca="false">F16/$K16</f>
        <v>0.00246898385969278</v>
      </c>
    </row>
    <row r="17" customFormat="false" ht="12.8" hidden="false" customHeight="false" outlineLevel="0" collapsed="false">
      <c r="B17" s="0" t="n">
        <v>2018</v>
      </c>
      <c r="C17" s="0" t="n">
        <v>357226100</v>
      </c>
      <c r="D17" s="0" t="n">
        <v>340007405</v>
      </c>
      <c r="E17" s="0" t="n">
        <v>57037552</v>
      </c>
      <c r="F17" s="0" t="n">
        <v>1896038</v>
      </c>
      <c r="G17" s="0" t="n">
        <v>275361378</v>
      </c>
      <c r="H17" s="0" t="n">
        <v>480805717</v>
      </c>
      <c r="I17" s="0" t="n">
        <v>310662897</v>
      </c>
      <c r="J17" s="0" t="n">
        <v>445504198</v>
      </c>
      <c r="K17" s="0" t="n">
        <v>756167095</v>
      </c>
      <c r="M17" s="1" t="n">
        <f aca="false">C17/$K17</f>
        <v>0.472416880292841</v>
      </c>
      <c r="N17" s="1" t="n">
        <f aca="false">D17/$K17</f>
        <v>0.449645861672942</v>
      </c>
      <c r="O17" s="1" t="n">
        <f aca="false">E17/$K17</f>
        <v>0.075429825467346</v>
      </c>
      <c r="P17" s="1" t="n">
        <f aca="false">F17/$K17</f>
        <v>0.00250743256687201</v>
      </c>
    </row>
    <row r="19" customFormat="false" ht="12.8" hidden="false" customHeight="false" outlineLevel="0" collapsed="false">
      <c r="A19" s="0" t="s">
        <v>14</v>
      </c>
      <c r="C19" s="0" t="n">
        <v>24.93</v>
      </c>
      <c r="D19" s="0" t="n">
        <v>17.25</v>
      </c>
      <c r="E19" s="0" t="n">
        <v>14.21</v>
      </c>
      <c r="F19" s="0" t="n">
        <v>25.09</v>
      </c>
    </row>
    <row r="21" customFormat="false" ht="12.8" hidden="false" customHeight="false" outlineLevel="0" collapsed="false">
      <c r="B21" s="0" t="n">
        <f aca="false">B3</f>
        <v>2004</v>
      </c>
      <c r="C21" s="4" t="n">
        <f aca="false">C3*C$19</f>
        <v>13997812374.36</v>
      </c>
      <c r="D21" s="4" t="n">
        <f aca="false">D3*D$19</f>
        <v>8027614439.25</v>
      </c>
      <c r="E21" s="4" t="n">
        <f aca="false">E3*E$19</f>
        <v>1187099108.58</v>
      </c>
      <c r="F21" s="4" t="n">
        <f aca="false">F3*F$19</f>
        <v>42792676.03</v>
      </c>
      <c r="M21" s="1" t="n">
        <f aca="false">C21/SUM($C21:$F21)</f>
        <v>0.601918753133376</v>
      </c>
      <c r="N21" s="1" t="n">
        <f aca="false">D21/SUM($C21:$F21)</f>
        <v>0.345194773631888</v>
      </c>
      <c r="O21" s="1" t="n">
        <f aca="false">E21/SUM($C21:$F21)</f>
        <v>0.0510463489702894</v>
      </c>
      <c r="P21" s="1" t="n">
        <f aca="false">F21/SUM($C21:$F21)</f>
        <v>0.0018401242644457</v>
      </c>
    </row>
    <row r="22" customFormat="false" ht="12.8" hidden="false" customHeight="false" outlineLevel="0" collapsed="false">
      <c r="B22" s="0" t="n">
        <f aca="false">B4</f>
        <v>2005</v>
      </c>
      <c r="C22" s="4" t="n">
        <f aca="false">C4*C$19</f>
        <v>14239445925.69</v>
      </c>
      <c r="D22" s="4" t="n">
        <f aca="false">D4*D$19</f>
        <v>8188151702.25</v>
      </c>
      <c r="E22" s="4" t="n">
        <f aca="false">E4*E$19</f>
        <v>1192811954.88</v>
      </c>
      <c r="F22" s="4" t="n">
        <f aca="false">F4*F$19</f>
        <v>42747764.93</v>
      </c>
      <c r="M22" s="1" t="n">
        <f aca="false">C22/SUM($C22:$F22)</f>
        <v>0.60175595827849</v>
      </c>
      <c r="N22" s="1" t="n">
        <f aca="false">D22/SUM($C22:$F22)</f>
        <v>0.346029550575953</v>
      </c>
      <c r="O22" s="1" t="n">
        <f aca="false">E22/SUM($C22:$F22)</f>
        <v>0.0504079796854927</v>
      </c>
      <c r="P22" s="1" t="n">
        <f aca="false">F22/SUM($C22:$F22)</f>
        <v>0.00180651146006366</v>
      </c>
    </row>
    <row r="23" customFormat="false" ht="12.8" hidden="false" customHeight="false" outlineLevel="0" collapsed="false">
      <c r="B23" s="0" t="n">
        <f aca="false">B5</f>
        <v>2006</v>
      </c>
      <c r="C23" s="4" t="n">
        <f aca="false">C5*C$19</f>
        <v>14001461278.74</v>
      </c>
      <c r="D23" s="4" t="n">
        <f aca="false">D5*D$19</f>
        <v>8889488005.5</v>
      </c>
      <c r="E23" s="4" t="n">
        <f aca="false">E5*E$19</f>
        <v>1197167874.07</v>
      </c>
      <c r="F23" s="4" t="n">
        <f aca="false">F5*F$19</f>
        <v>38581796.24</v>
      </c>
      <c r="M23" s="1" t="n">
        <f aca="false">C23/SUM($C23:$F23)</f>
        <v>0.580330583355644</v>
      </c>
      <c r="N23" s="1" t="n">
        <f aca="false">D23/SUM($C23:$F23)</f>
        <v>0.368450239390232</v>
      </c>
      <c r="O23" s="1" t="n">
        <f aca="false">E23/SUM($C23:$F23)</f>
        <v>0.049620044429834</v>
      </c>
      <c r="P23" s="1" t="n">
        <f aca="false">F23/SUM($C23:$F23)</f>
        <v>0.00159913282429066</v>
      </c>
    </row>
    <row r="24" customFormat="false" ht="12.8" hidden="false" customHeight="false" outlineLevel="0" collapsed="false">
      <c r="B24" s="0" t="n">
        <f aca="false">B6</f>
        <v>2007</v>
      </c>
      <c r="C24" s="4" t="n">
        <f aca="false">C6*C$19</f>
        <v>13530946818.42</v>
      </c>
      <c r="D24" s="4" t="n">
        <f aca="false">D6*D$19</f>
        <v>9034244985.75</v>
      </c>
      <c r="E24" s="4" t="n">
        <f aca="false">E6*E$19</f>
        <v>1116691642.15</v>
      </c>
      <c r="F24" s="4" t="n">
        <f aca="false">F6*F$19</f>
        <v>39353389.01</v>
      </c>
      <c r="M24" s="1" t="n">
        <f aca="false">C24/SUM($C24:$F24)</f>
        <v>0.570414894988411</v>
      </c>
      <c r="N24" s="1" t="n">
        <f aca="false">D24/SUM($C24:$F24)</f>
        <v>0.38085050322058</v>
      </c>
      <c r="O24" s="1" t="n">
        <f aca="false">E24/SUM($C24:$F24)</f>
        <v>0.047075607815138</v>
      </c>
      <c r="P24" s="1" t="n">
        <f aca="false">F24/SUM($C24:$F24)</f>
        <v>0.00165899397587008</v>
      </c>
    </row>
    <row r="25" customFormat="false" ht="12.8" hidden="false" customHeight="false" outlineLevel="0" collapsed="false">
      <c r="B25" s="0" t="n">
        <f aca="false">B7</f>
        <v>2008</v>
      </c>
      <c r="C25" s="4" t="n">
        <f aca="false">C7*C$19</f>
        <v>13842811545.3</v>
      </c>
      <c r="D25" s="4" t="n">
        <f aca="false">D7*D$19</f>
        <v>9300257856.75</v>
      </c>
      <c r="E25" s="4" t="n">
        <f aca="false">E7*E$19</f>
        <v>1075464495.98</v>
      </c>
      <c r="F25" s="4" t="n">
        <f aca="false">F7*F$19</f>
        <v>42965069.42</v>
      </c>
      <c r="M25" s="1" t="n">
        <f aca="false">C25/SUM($C25:$F25)</f>
        <v>0.570567035609463</v>
      </c>
      <c r="N25" s="1" t="n">
        <f aca="false">D25/SUM($C25:$F25)</f>
        <v>0.383334016963565</v>
      </c>
      <c r="O25" s="1" t="n">
        <f aca="false">E25/SUM($C25:$F25)</f>
        <v>0.0443280317272596</v>
      </c>
      <c r="P25" s="1" t="n">
        <f aca="false">F25/SUM($C25:$F25)</f>
        <v>0.00177091569971185</v>
      </c>
    </row>
    <row r="26" customFormat="false" ht="12.8" hidden="false" customHeight="false" outlineLevel="0" collapsed="false">
      <c r="B26" s="0" t="n">
        <f aca="false">B8</f>
        <v>2009</v>
      </c>
      <c r="C26" s="4" t="n">
        <f aca="false">C8*C$19</f>
        <v>12567257325.54</v>
      </c>
      <c r="D26" s="4" t="n">
        <f aca="false">D8*D$19</f>
        <v>8563277274.75</v>
      </c>
      <c r="E26" s="4" t="n">
        <f aca="false">E8*E$19</f>
        <v>1029920181.29</v>
      </c>
      <c r="F26" s="4" t="n">
        <f aca="false">F8*F$19</f>
        <v>48202757.46</v>
      </c>
      <c r="M26" s="1" t="n">
        <f aca="false">C26/SUM($C26:$F26)</f>
        <v>0.56587199399371</v>
      </c>
      <c r="N26" s="1" t="n">
        <f aca="false">D26/SUM($C26:$F26)</f>
        <v>0.385582841272456</v>
      </c>
      <c r="O26" s="1" t="n">
        <f aca="false">E26/SUM($C26:$F26)</f>
        <v>0.0463747157827767</v>
      </c>
      <c r="P26" s="1" t="n">
        <f aca="false">F26/SUM($C26:$F26)</f>
        <v>0.00217044895105729</v>
      </c>
    </row>
    <row r="27" customFormat="false" ht="12.8" hidden="false" customHeight="false" outlineLevel="0" collapsed="false">
      <c r="B27" s="0" t="n">
        <f aca="false">B9</f>
        <v>2010</v>
      </c>
      <c r="C27" s="4" t="n">
        <f aca="false">C9*C$19</f>
        <v>12204034031.43</v>
      </c>
      <c r="D27" s="4" t="n">
        <f aca="false">D9*D$19</f>
        <v>8880809099.25</v>
      </c>
      <c r="E27" s="4" t="n">
        <f aca="false">E9*E$19</f>
        <v>1111655319.74</v>
      </c>
      <c r="F27" s="4" t="n">
        <f aca="false">F9*F$19</f>
        <v>44562098.1</v>
      </c>
      <c r="M27" s="1" t="n">
        <f aca="false">C27/SUM($C27:$F27)</f>
        <v>0.548716371002466</v>
      </c>
      <c r="N27" s="1" t="n">
        <f aca="false">D27/SUM($C27:$F27)</f>
        <v>0.399297914767871</v>
      </c>
      <c r="O27" s="1" t="n">
        <f aca="false">E27/SUM($C27:$F27)</f>
        <v>0.0499821183128776</v>
      </c>
      <c r="P27" s="1" t="n">
        <f aca="false">F27/SUM($C27:$F27)</f>
        <v>0.00200359591678578</v>
      </c>
    </row>
    <row r="28" customFormat="false" ht="12.8" hidden="false" customHeight="false" outlineLevel="0" collapsed="false">
      <c r="B28" s="0" t="n">
        <f aca="false">B10</f>
        <v>2011</v>
      </c>
      <c r="C28" s="4" t="n">
        <f aca="false">C10*C$19</f>
        <v>13113078858.99</v>
      </c>
      <c r="D28" s="4" t="n">
        <f aca="false">D10*D$19</f>
        <v>8388601497.75</v>
      </c>
      <c r="E28" s="4" t="n">
        <f aca="false">E10*E$19</f>
        <v>1152447043.09</v>
      </c>
      <c r="F28" s="4" t="n">
        <f aca="false">F10*F$19</f>
        <v>56069250.25</v>
      </c>
      <c r="M28" s="1" t="n">
        <f aca="false">C28/SUM($C28:$F28)</f>
        <v>0.577409304773405</v>
      </c>
      <c r="N28" s="1" t="n">
        <f aca="false">D28/SUM($C28:$F28)</f>
        <v>0.369375995593611</v>
      </c>
      <c r="O28" s="1" t="n">
        <f aca="false">E28/SUM($C28:$F28)</f>
        <v>0.0507457976188833</v>
      </c>
      <c r="P28" s="1" t="n">
        <f aca="false">F28/SUM($C28:$F28)</f>
        <v>0.00246890201410046</v>
      </c>
    </row>
    <row r="29" customFormat="false" ht="12.8" hidden="false" customHeight="false" outlineLevel="0" collapsed="false">
      <c r="B29" s="0" t="n">
        <f aca="false">B11</f>
        <v>2012</v>
      </c>
      <c r="C29" s="4" t="n">
        <f aca="false">C11*C$19</f>
        <v>12100107093.93</v>
      </c>
      <c r="D29" s="4" t="n">
        <f aca="false">D11*D$19</f>
        <v>7759048447.5</v>
      </c>
      <c r="E29" s="4" t="n">
        <f aca="false">E11*E$19</f>
        <v>1121556819.32</v>
      </c>
      <c r="F29" s="4" t="n">
        <f aca="false">F11*F$19</f>
        <v>59410987.35</v>
      </c>
      <c r="M29" s="1" t="n">
        <f aca="false">C29/SUM($C29:$F29)</f>
        <v>0.575096775514992</v>
      </c>
      <c r="N29" s="1" t="n">
        <f aca="false">D29/SUM($C29:$F29)</f>
        <v>0.36877390494009</v>
      </c>
      <c r="O29" s="1" t="n">
        <f aca="false">E29/SUM($C29:$F29)</f>
        <v>0.0533056199702024</v>
      </c>
      <c r="P29" s="1" t="n">
        <f aca="false">F29/SUM($C29:$F29)</f>
        <v>0.0028236995747159</v>
      </c>
    </row>
    <row r="30" customFormat="false" ht="12.8" hidden="false" customHeight="false" outlineLevel="0" collapsed="false">
      <c r="B30" s="0" t="n">
        <f aca="false">B12</f>
        <v>2013</v>
      </c>
      <c r="C30" s="4" t="n">
        <f aca="false">C12*C$19</f>
        <v>11746582990.83</v>
      </c>
      <c r="D30" s="4" t="n">
        <f aca="false">D12*D$19</f>
        <v>7491453648</v>
      </c>
      <c r="E30" s="4" t="n">
        <f aca="false">E12*E$19</f>
        <v>1097419869.63</v>
      </c>
      <c r="F30" s="4" t="n">
        <f aca="false">F12*F$19</f>
        <v>53774819.93</v>
      </c>
      <c r="M30" s="1" t="n">
        <f aca="false">C30/SUM($C30:$F30)</f>
        <v>0.57611701008434</v>
      </c>
      <c r="N30" s="1" t="n">
        <f aca="false">D30/SUM($C30:$F30)</f>
        <v>0.367422073316167</v>
      </c>
      <c r="O30" s="1" t="n">
        <f aca="false">E30/SUM($C30:$F30)</f>
        <v>0.0538235037876073</v>
      </c>
      <c r="P30" s="1" t="n">
        <f aca="false">F30/SUM($C30:$F30)</f>
        <v>0.00263741281188584</v>
      </c>
    </row>
    <row r="31" customFormat="false" ht="12.8" hidden="false" customHeight="false" outlineLevel="0" collapsed="false">
      <c r="B31" s="0" t="n">
        <f aca="false">B13</f>
        <v>2014</v>
      </c>
      <c r="C31" s="4" t="n">
        <f aca="false">C13*C$19</f>
        <v>11966171092.74</v>
      </c>
      <c r="D31" s="4" t="n">
        <f aca="false">D13*D$19</f>
        <v>7566259118.25</v>
      </c>
      <c r="E31" s="4" t="n">
        <f aca="false">E13*E$19</f>
        <v>1129511918.36</v>
      </c>
      <c r="F31" s="4" t="n">
        <f aca="false">F13*F$19</f>
        <v>48852914.63</v>
      </c>
      <c r="M31" s="1" t="n">
        <f aca="false">C31/SUM($C31:$F31)</f>
        <v>0.577774588919907</v>
      </c>
      <c r="N31" s="1" t="n">
        <f aca="false">D31/SUM($C31:$F31)</f>
        <v>0.365329245071607</v>
      </c>
      <c r="O31" s="1" t="n">
        <f aca="false">E31/SUM($C31:$F31)</f>
        <v>0.0545373519443096</v>
      </c>
      <c r="P31" s="1" t="n">
        <f aca="false">F31/SUM($C31:$F31)</f>
        <v>0.00235881406417568</v>
      </c>
    </row>
    <row r="32" customFormat="false" ht="12.8" hidden="false" customHeight="false" outlineLevel="0" collapsed="false">
      <c r="B32" s="0" t="n">
        <f aca="false">B14</f>
        <v>2015</v>
      </c>
      <c r="C32" s="4" t="n">
        <f aca="false">C14*C$19</f>
        <v>10082359376.1</v>
      </c>
      <c r="D32" s="4" t="n">
        <f aca="false">D14*D$19</f>
        <v>7236632577</v>
      </c>
      <c r="E32" s="4" t="n">
        <f aca="false">E14*E$19</f>
        <v>1006879177.85</v>
      </c>
      <c r="F32" s="4" t="n">
        <f aca="false">F14*F$19</f>
        <v>53737159.84</v>
      </c>
      <c r="M32" s="1" t="n">
        <f aca="false">C32/SUM($C32:$F32)</f>
        <v>0.548562255331212</v>
      </c>
      <c r="N32" s="1" t="n">
        <f aca="false">D32/SUM($C32:$F32)</f>
        <v>0.393731599852771</v>
      </c>
      <c r="O32" s="1" t="n">
        <f aca="false">E32/SUM($C32:$F32)</f>
        <v>0.0547824067803744</v>
      </c>
      <c r="P32" s="1" t="n">
        <f aca="false">F32/SUM($C32:$F32)</f>
        <v>0.00292373803564288</v>
      </c>
    </row>
    <row r="33" customFormat="false" ht="12.8" hidden="false" customHeight="false" outlineLevel="0" collapsed="false">
      <c r="B33" s="2" t="n">
        <f aca="false">B15</f>
        <v>2016</v>
      </c>
      <c r="C33" s="5" t="n">
        <f aca="false">C15*C$19</f>
        <v>8105921191.8</v>
      </c>
      <c r="D33" s="5" t="n">
        <f aca="false">D15*D$19</f>
        <v>5696685143.25</v>
      </c>
      <c r="E33" s="5" t="n">
        <f aca="false">E15*E$19</f>
        <v>1013314403.71</v>
      </c>
      <c r="F33" s="5" t="n">
        <f aca="false">F15*F$19</f>
        <v>41766570.3</v>
      </c>
      <c r="G33" s="2"/>
      <c r="H33" s="2"/>
      <c r="I33" s="2"/>
      <c r="J33" s="2"/>
      <c r="K33" s="2"/>
      <c r="L33" s="2"/>
      <c r="M33" s="3" t="n">
        <f aca="false">C33/SUM($C33:$F33)</f>
        <v>0.545570856566427</v>
      </c>
      <c r="N33" s="3" t="n">
        <f aca="false">D33/SUM($C33:$F33)</f>
        <v>0.383416680183883</v>
      </c>
      <c r="O33" s="3" t="n">
        <f aca="false">E33/SUM($C33:$F33)</f>
        <v>0.0682013548025133</v>
      </c>
      <c r="P33" s="3" t="n">
        <f aca="false">F33/SUM($C33:$F33)</f>
        <v>0.00281110844717612</v>
      </c>
    </row>
    <row r="34" customFormat="false" ht="12.8" hidden="false" customHeight="false" outlineLevel="0" collapsed="false">
      <c r="B34" s="0" t="n">
        <f aca="false">B16</f>
        <v>2017</v>
      </c>
      <c r="C34" s="4" t="n">
        <f aca="false">C16*C$19</f>
        <v>8813246470.02</v>
      </c>
      <c r="D34" s="4" t="n">
        <f aca="false">D16*D$19</f>
        <v>6063416141.25</v>
      </c>
      <c r="E34" s="4" t="n">
        <f aca="false">E16*E$19</f>
        <v>961658339.6</v>
      </c>
      <c r="F34" s="4" t="n">
        <f aca="false">F16*F$19</f>
        <v>47984574.82</v>
      </c>
      <c r="M34" s="1" t="n">
        <f aca="false">C34/SUM($C34:$F34)</f>
        <v>0.554770047432863</v>
      </c>
      <c r="N34" s="1" t="n">
        <f aca="false">D34/SUM($C34:$F34)</f>
        <v>0.381675659670825</v>
      </c>
      <c r="O34" s="1" t="n">
        <f aca="false">E34/SUM($C34:$F34)</f>
        <v>0.0605337935900129</v>
      </c>
      <c r="P34" s="1" t="n">
        <f aca="false">F34/SUM($C34:$F34)</f>
        <v>0.00302049930629896</v>
      </c>
    </row>
    <row r="35" customFormat="false" ht="12.8" hidden="false" customHeight="false" outlineLevel="0" collapsed="false">
      <c r="B35" s="0" t="n">
        <f aca="false">B17</f>
        <v>2018</v>
      </c>
      <c r="C35" s="4" t="n">
        <f aca="false">C17*C$19</f>
        <v>8905646673</v>
      </c>
      <c r="D35" s="4" t="n">
        <f aca="false">D17*D$19</f>
        <v>5865127736.25</v>
      </c>
      <c r="E35" s="4" t="n">
        <f aca="false">E17*E$19</f>
        <v>810503613.92</v>
      </c>
      <c r="F35" s="4" t="n">
        <f aca="false">F17*F$19</f>
        <v>47571593.42</v>
      </c>
      <c r="M35" s="1" t="n">
        <f aca="false">C35/SUM($C35:$F35)</f>
        <v>0.569820997160704</v>
      </c>
      <c r="N35" s="1" t="n">
        <f aca="false">D35/SUM($C35:$F35)</f>
        <v>0.375275716392087</v>
      </c>
      <c r="O35" s="1" t="n">
        <f aca="false">E35/SUM($C35:$F35)</f>
        <v>0.0518594543938571</v>
      </c>
      <c r="P35" s="1" t="n">
        <f aca="false">F35/SUM($C35:$F35)</f>
        <v>0.00304383205335233</v>
      </c>
    </row>
    <row r="37" customFormat="false" ht="12.8" hidden="false" customHeight="false" outlineLevel="0" collapsed="false">
      <c r="M37" s="0" t="n">
        <v>97.72</v>
      </c>
      <c r="N37" s="0" t="n">
        <v>97.17</v>
      </c>
      <c r="O37" s="0" t="n">
        <v>97.72</v>
      </c>
      <c r="P37" s="0" t="n">
        <v>103.69</v>
      </c>
    </row>
    <row r="38" customFormat="false" ht="12.8" hidden="false" customHeight="false" outlineLevel="0" collapsed="false">
      <c r="M38" s="6" t="n">
        <f aca="false">M37*M33</f>
        <v>53.3131841036713</v>
      </c>
      <c r="N38" s="6" t="n">
        <f aca="false">N37*N33</f>
        <v>37.2565988134679</v>
      </c>
      <c r="O38" s="6" t="n">
        <f aca="false">O37*O33</f>
        <v>6.6646363913016</v>
      </c>
      <c r="P38" s="6" t="n">
        <f aca="false">P37*P33</f>
        <v>0.291483834887692</v>
      </c>
      <c r="Q38" s="0" t="n">
        <f aca="false">SUM(M38:P38)</f>
        <v>97.5259031433285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2020-01-02T12:13:12Z</dcterms:modified>
  <cp:revision>1</cp:revision>
  <dc:subject/>
  <dc:title/>
</cp:coreProperties>
</file>