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en.afek/Projects/Paladin/paladin_engine/PaladinEngine/tests/"/>
    </mc:Choice>
  </mc:AlternateContent>
  <xr:revisionPtr revIDLastSave="0" documentId="13_ncr:1_{E6A513B0-F400-844A-8663-DBD6BD42CC6F}" xr6:coauthVersionLast="47" xr6:coauthVersionMax="47" xr10:uidLastSave="{00000000-0000-0000-0000-000000000000}"/>
  <bookViews>
    <workbookView xWindow="3420" yWindow="1060" windowWidth="25380" windowHeight="16940" activeTab="1" xr2:uid="{00000000-000D-0000-FFFF-FFFF00000000}"/>
  </bookViews>
  <sheets>
    <sheet name="benchmark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C14" i="2"/>
  <c r="B14" i="2"/>
  <c r="F14" i="2" s="1"/>
  <c r="E13" i="2"/>
  <c r="F13" i="2" s="1"/>
  <c r="D13" i="2"/>
  <c r="C13" i="2"/>
  <c r="B13" i="2"/>
  <c r="E12" i="2"/>
  <c r="D12" i="2"/>
  <c r="C12" i="2"/>
  <c r="B12" i="2"/>
  <c r="F12" i="2" s="1"/>
  <c r="E11" i="2"/>
  <c r="F11" i="2" s="1"/>
  <c r="D11" i="2"/>
  <c r="C11" i="2"/>
  <c r="B11" i="2"/>
  <c r="E10" i="2"/>
  <c r="D10" i="2"/>
  <c r="C10" i="2"/>
  <c r="B10" i="2"/>
  <c r="F10" i="2" s="1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F6" i="2" s="1"/>
  <c r="E5" i="2"/>
  <c r="F5" i="2" s="1"/>
  <c r="D5" i="2"/>
  <c r="C5" i="2"/>
  <c r="B5" i="2"/>
  <c r="E4" i="2"/>
  <c r="D4" i="2"/>
  <c r="C4" i="2"/>
  <c r="B4" i="2"/>
  <c r="F4" i="2" s="1"/>
  <c r="E3" i="2"/>
  <c r="F3" i="2" s="1"/>
  <c r="D3" i="2"/>
  <c r="C3" i="2"/>
  <c r="B3" i="2"/>
  <c r="E2" i="2"/>
  <c r="D2" i="2"/>
  <c r="C2" i="2"/>
  <c r="B2" i="2"/>
  <c r="F2" i="2" s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F3" i="1"/>
  <c r="J3" i="1" s="1"/>
  <c r="F4" i="1"/>
  <c r="F5" i="1"/>
  <c r="F6" i="1"/>
  <c r="F7" i="1"/>
  <c r="F8" i="1"/>
  <c r="F9" i="1"/>
  <c r="F10" i="1"/>
  <c r="F11" i="1"/>
  <c r="J11" i="1" s="1"/>
  <c r="F12" i="1"/>
  <c r="F13" i="1"/>
  <c r="F14" i="1"/>
  <c r="F2" i="1"/>
  <c r="F8" i="2" l="1"/>
  <c r="F7" i="2"/>
  <c r="F9" i="2"/>
  <c r="J12" i="1"/>
  <c r="J4" i="1"/>
  <c r="J10" i="1"/>
  <c r="J9" i="1"/>
  <c r="J7" i="1"/>
  <c r="J5" i="1"/>
  <c r="J2" i="1"/>
  <c r="J13" i="1"/>
  <c r="J8" i="1"/>
  <c r="J6" i="1"/>
  <c r="J14" i="1"/>
</calcChain>
</file>

<file path=xl/sharedStrings.xml><?xml version="1.0" encoding="utf-8"?>
<sst xmlns="http://schemas.openxmlformats.org/spreadsheetml/2006/main" count="55" uniqueCount="23">
  <si>
    <t>test_name</t>
  </si>
  <si>
    <t>clean</t>
  </si>
  <si>
    <t>pdb</t>
  </si>
  <si>
    <t>pdb_cond</t>
  </si>
  <si>
    <t>paladin</t>
  </si>
  <si>
    <t>basic1.py</t>
  </si>
  <si>
    <t>count_triangles.py</t>
  </si>
  <si>
    <t>stacks.py</t>
  </si>
  <si>
    <t>prop_error.py</t>
  </si>
  <si>
    <t>kruskal.py</t>
  </si>
  <si>
    <t>basic2.py</t>
  </si>
  <si>
    <t>basic5.py</t>
  </si>
  <si>
    <t>basic4.py</t>
  </si>
  <si>
    <t>basic3.py</t>
  </si>
  <si>
    <t>caterpillar.py</t>
  </si>
  <si>
    <t>gpt_dijkstra.py</t>
  </si>
  <si>
    <t>witness_puzzle_solver.py</t>
  </si>
  <si>
    <t>quicksort.py</t>
  </si>
  <si>
    <t>paladin_over_clean</t>
  </si>
  <si>
    <t>paladin_over_pdb</t>
  </si>
  <si>
    <t>paladin_over_pdb_with_cond</t>
  </si>
  <si>
    <t>pdb_cond_over_clean</t>
  </si>
  <si>
    <t>poc_over_pdboc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</si>
</sst>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Paladin/pdb_cond (clean)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benchmark!$B$2:$B$13</c:f>
              <c:numCache>
                <c:formatCode>General</c:formatCode>
                <c:ptCount val="12"/>
                <c:pt idx="0">
                  <c:v>0.36001205444335899</c:v>
                </c:pt>
                <c:pt idx="1">
                  <c:v>2.7489662170410099</c:v>
                </c:pt>
                <c:pt idx="2">
                  <c:v>4.0292739868164</c:v>
                </c:pt>
                <c:pt idx="3">
                  <c:v>0.629425048828125</c:v>
                </c:pt>
                <c:pt idx="4">
                  <c:v>1.12295150756835</c:v>
                </c:pt>
                <c:pt idx="5">
                  <c:v>3.0207633972167902</c:v>
                </c:pt>
                <c:pt idx="6">
                  <c:v>1.3089179992675699</c:v>
                </c:pt>
                <c:pt idx="7">
                  <c:v>2.9802322387695299</c:v>
                </c:pt>
                <c:pt idx="8">
                  <c:v>3.8099288940429599</c:v>
                </c:pt>
                <c:pt idx="9">
                  <c:v>0.78678131103515603</c:v>
                </c:pt>
                <c:pt idx="10">
                  <c:v>1.58071517944335</c:v>
                </c:pt>
                <c:pt idx="11">
                  <c:v>2.0265579223632799</c:v>
                </c:pt>
              </c:numCache>
            </c:numRef>
          </c:xVal>
          <c:yVal>
            <c:numRef>
              <c:f>benchmark!$H$2:$H$13</c:f>
              <c:numCache>
                <c:formatCode>General</c:formatCode>
                <c:ptCount val="12"/>
                <c:pt idx="0">
                  <c:v>0.59676387540809872</c:v>
                </c:pt>
                <c:pt idx="1">
                  <c:v>6.6047966597326452E-2</c:v>
                </c:pt>
                <c:pt idx="2">
                  <c:v>1.1541151085935086</c:v>
                </c:pt>
                <c:pt idx="3">
                  <c:v>0.8908016472053224</c:v>
                </c:pt>
                <c:pt idx="4">
                  <c:v>0.16878539266871076</c:v>
                </c:pt>
                <c:pt idx="5">
                  <c:v>2.4099709162259613</c:v>
                </c:pt>
                <c:pt idx="6">
                  <c:v>1.7649872372909696</c:v>
                </c:pt>
                <c:pt idx="7">
                  <c:v>0.51691729323308222</c:v>
                </c:pt>
                <c:pt idx="8">
                  <c:v>2.909128300177525</c:v>
                </c:pt>
                <c:pt idx="9">
                  <c:v>0.20287649268911348</c:v>
                </c:pt>
                <c:pt idx="10">
                  <c:v>2.6012186016600389</c:v>
                </c:pt>
                <c:pt idx="11">
                  <c:v>2.97208070316037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B-0F43-8790-5E2A325B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68336"/>
        <c:axId val="217570064"/>
      </c:scatterChart>
      <c:valAx>
        <c:axId val="21756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7570064"/>
        <c:crosses val="autoZero"/>
        <c:crossBetween val="midCat"/>
      </c:valAx>
      <c:valAx>
        <c:axId val="2175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756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16</xdr:row>
      <xdr:rowOff>0</xdr:rowOff>
    </xdr:from>
    <xdr:to>
      <xdr:col>9</xdr:col>
      <xdr:colOff>774700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89F5E-FA1B-5544-6109-5EAFB6F33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" totalsRowShown="0">
  <autoFilter ref="A1:E15" xr:uid="{00000000-0009-0000-0100-000001000000}"/>
  <sortState xmlns:xlrd2="http://schemas.microsoft.com/office/spreadsheetml/2017/richdata2" ref="A2:E15">
    <sortCondition ref="A1:A15"/>
  </sortState>
  <tableColumns count="5">
    <tableColumn id="1" xr3:uid="{00000000-0010-0000-0000-000001000000}" name="test_name"/>
    <tableColumn id="2" xr3:uid="{00000000-0010-0000-0000-000002000000}" name="clean"/>
    <tableColumn id="3" xr3:uid="{00000000-0010-0000-0000-000003000000}" name="pdb"/>
    <tableColumn id="4" xr3:uid="{00000000-0010-0000-0000-000004000000}" name="pdb_cond"/>
    <tableColumn id="5" xr3:uid="{00000000-0010-0000-0000-000005000000}" name="paladi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1C8CE4-6EC9-0345-A245-333A26D9ABBC}" name="Table2" displayName="Table2" ref="F1:J14" totalsRowShown="0">
  <autoFilter ref="F1:J14" xr:uid="{251C8CE4-6EC9-0345-A245-333A26D9ABBC}"/>
  <tableColumns count="5">
    <tableColumn id="1" xr3:uid="{79A4979A-DFAF-A84C-BF6C-3C61B6EFF0A3}" name="paladin_over_clean">
      <calculatedColumnFormula>Table1[[#This Row],[paladin]]/Table1[[#This Row],[clean]]</calculatedColumnFormula>
    </tableColumn>
    <tableColumn id="2" xr3:uid="{21A61EA9-66ED-814D-AB23-205D3B023575}" name="paladin_over_pdb">
      <calculatedColumnFormula>Table1[[#This Row],[paladin]]/Table1[[#This Row],[pdb]]</calculatedColumnFormula>
    </tableColumn>
    <tableColumn id="3" xr3:uid="{D55C1266-69C8-C245-B344-F2B5EEAEF1A7}" name="paladin_over_pdb_with_cond">
      <calculatedColumnFormula>Table1[[#This Row],[paladin]]/Table1[[#This Row],[pdb_cond]]</calculatedColumnFormula>
    </tableColumn>
    <tableColumn id="4" xr3:uid="{AB66A79C-2C5F-3443-A137-35CCEB949659}" name="pdb_cond_over_clean">
      <calculatedColumnFormula>Table1[[#This Row],[pdb_cond]]/Table1[[#This Row],[clean]]</calculatedColumnFormula>
    </tableColumn>
    <tableColumn id="5" xr3:uid="{1282A8DC-4727-0844-9DA0-B1241DD8E942}" name="poc_over_pdboc">
      <calculatedColumnFormula>F2/I2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sqref="A1:J14"/>
    </sheetView>
  </sheetViews>
  <sheetFormatPr baseColWidth="10" defaultRowHeight="16" x14ac:dyDescent="0.2"/>
  <cols>
    <col min="1" max="1" width="12.33203125" customWidth="1"/>
    <col min="4" max="4" width="11.33203125" customWidth="1"/>
    <col min="6" max="6" width="20.6640625" customWidth="1"/>
    <col min="7" max="7" width="18.1640625" customWidth="1"/>
    <col min="8" max="8" width="27.6640625" customWidth="1"/>
    <col min="9" max="9" width="21.33203125" customWidth="1"/>
    <col min="10" max="10" width="16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 x14ac:dyDescent="0.2">
      <c r="A2" t="s">
        <v>5</v>
      </c>
      <c r="B2">
        <v>0.36001205444335899</v>
      </c>
      <c r="C2">
        <v>1000.19931793212</v>
      </c>
      <c r="D2">
        <v>432.31964111328102</v>
      </c>
      <c r="E2">
        <v>257.99274444579999</v>
      </c>
      <c r="F2">
        <f>Table1[[#This Row],[paladin]]/Table1[[#This Row],[clean]]</f>
        <v>716.62251655628995</v>
      </c>
      <c r="G2">
        <f>Table1[[#This Row],[paladin]]/Table1[[#This Row],[pdb]]</f>
        <v>0.25794133211287495</v>
      </c>
      <c r="H2">
        <f>Table1[[#This Row],[paladin]]/Table1[[#This Row],[pdb_cond]]</f>
        <v>0.59676387540809872</v>
      </c>
      <c r="I2">
        <f>Table1[[#This Row],[pdb_cond]]/Table1[[#This Row],[clean]]</f>
        <v>1200.847682119206</v>
      </c>
      <c r="J2">
        <f>F2/I2</f>
        <v>0.59676387540809872</v>
      </c>
    </row>
    <row r="3" spans="1:10" x14ac:dyDescent="0.2">
      <c r="A3" t="s">
        <v>10</v>
      </c>
      <c r="B3">
        <v>2.7489662170410099</v>
      </c>
      <c r="C3">
        <v>5625.4386901855396</v>
      </c>
      <c r="D3">
        <v>5751.28078460693</v>
      </c>
      <c r="E3">
        <v>379.860401153564</v>
      </c>
      <c r="F3">
        <f>Table1[[#This Row],[paladin]]/Table1[[#This Row],[clean]]</f>
        <v>138.18300086730281</v>
      </c>
      <c r="G3">
        <f>Table1[[#This Row],[paladin]]/Table1[[#This Row],[pdb]]</f>
        <v>6.75254717141065E-2</v>
      </c>
      <c r="H3">
        <f>Table1[[#This Row],[paladin]]/Table1[[#This Row],[pdb_cond]]</f>
        <v>6.6047966597326452E-2</v>
      </c>
      <c r="I3">
        <f>Table1[[#This Row],[pdb_cond]]/Table1[[#This Row],[clean]]</f>
        <v>2092.16131830009</v>
      </c>
      <c r="J3">
        <f t="shared" ref="J3:J14" si="0">F3/I3</f>
        <v>6.6047966597326452E-2</v>
      </c>
    </row>
    <row r="4" spans="1:10" x14ac:dyDescent="0.2">
      <c r="A4" t="s">
        <v>13</v>
      </c>
      <c r="B4">
        <v>4.0292739868164</v>
      </c>
      <c r="C4">
        <v>475.08955001830998</v>
      </c>
      <c r="D4">
        <v>454.14209365844698</v>
      </c>
      <c r="E4">
        <v>524.13225173950195</v>
      </c>
      <c r="F4">
        <f>Table1[[#This Row],[paladin]]/Table1[[#This Row],[clean]]</f>
        <v>130.08106508875758</v>
      </c>
      <c r="G4">
        <f>Table1[[#This Row],[paladin]]/Table1[[#This Row],[pdb]]</f>
        <v>1.1032283318361809</v>
      </c>
      <c r="H4">
        <f>Table1[[#This Row],[paladin]]/Table1[[#This Row],[pdb_cond]]</f>
        <v>1.1541151085935086</v>
      </c>
      <c r="I4">
        <f>Table1[[#This Row],[pdb_cond]]/Table1[[#This Row],[clean]]</f>
        <v>112.71065088757406</v>
      </c>
      <c r="J4">
        <f t="shared" si="0"/>
        <v>1.1541151085935086</v>
      </c>
    </row>
    <row r="5" spans="1:10" x14ac:dyDescent="0.2">
      <c r="A5" t="s">
        <v>12</v>
      </c>
      <c r="B5">
        <v>0.629425048828125</v>
      </c>
      <c r="C5">
        <v>428.52640151977499</v>
      </c>
      <c r="D5">
        <v>436.539649963378</v>
      </c>
      <c r="E5">
        <v>388.87023925781199</v>
      </c>
      <c r="F5">
        <f>Table1[[#This Row],[paladin]]/Table1[[#This Row],[clean]]</f>
        <v>617.81818181818096</v>
      </c>
      <c r="G5">
        <f>Table1[[#This Row],[paladin]]/Table1[[#This Row],[pdb]]</f>
        <v>0.90745923210023505</v>
      </c>
      <c r="H5">
        <f>Table1[[#This Row],[paladin]]/Table1[[#This Row],[pdb_cond]]</f>
        <v>0.8908016472053224</v>
      </c>
      <c r="I5">
        <f>Table1[[#This Row],[pdb_cond]]/Table1[[#This Row],[clean]]</f>
        <v>693.55303030302889</v>
      </c>
      <c r="J5">
        <f t="shared" si="0"/>
        <v>0.89080164720532229</v>
      </c>
    </row>
    <row r="6" spans="1:10" x14ac:dyDescent="0.2">
      <c r="A6" t="s">
        <v>11</v>
      </c>
      <c r="B6">
        <v>1.12295150756835</v>
      </c>
      <c r="C6">
        <v>414.33811187744101</v>
      </c>
      <c r="D6">
        <v>431.54954910278298</v>
      </c>
      <c r="E6">
        <v>72.839260101318303</v>
      </c>
      <c r="F6">
        <f>Table1[[#This Row],[paladin]]/Table1[[#This Row],[clean]]</f>
        <v>64.864118895966513</v>
      </c>
      <c r="G6">
        <f>Table1[[#This Row],[paladin]]/Table1[[#This Row],[pdb]]</f>
        <v>0.1757966694670457</v>
      </c>
      <c r="H6">
        <f>Table1[[#This Row],[paladin]]/Table1[[#This Row],[pdb_cond]]</f>
        <v>0.16878539266871076</v>
      </c>
      <c r="I6">
        <f>Table1[[#This Row],[pdb_cond]]/Table1[[#This Row],[clean]]</f>
        <v>384.29936305732781</v>
      </c>
      <c r="J6">
        <f t="shared" si="0"/>
        <v>0.16878539266871076</v>
      </c>
    </row>
    <row r="7" spans="1:10" x14ac:dyDescent="0.2">
      <c r="A7" t="s">
        <v>14</v>
      </c>
      <c r="B7">
        <v>3.0207633972167902</v>
      </c>
      <c r="C7">
        <v>436.26070022583002</v>
      </c>
      <c r="D7">
        <v>410.70222854614201</v>
      </c>
      <c r="E7">
        <v>989.78042602539006</v>
      </c>
      <c r="F7">
        <f>Table1[[#This Row],[paladin]]/Table1[[#This Row],[clean]]</f>
        <v>327.65903709550173</v>
      </c>
      <c r="G7">
        <f>Table1[[#This Row],[paladin]]/Table1[[#This Row],[pdb]]</f>
        <v>2.2687820046890104</v>
      </c>
      <c r="H7">
        <f>Table1[[#This Row],[paladin]]/Table1[[#This Row],[pdb_cond]]</f>
        <v>2.4099709162259613</v>
      </c>
      <c r="I7">
        <f>Table1[[#This Row],[pdb_cond]]/Table1[[#This Row],[clean]]</f>
        <v>135.95974743488566</v>
      </c>
      <c r="J7">
        <f t="shared" si="0"/>
        <v>2.4099709162259617</v>
      </c>
    </row>
    <row r="8" spans="1:10" x14ac:dyDescent="0.2">
      <c r="A8" t="s">
        <v>6</v>
      </c>
      <c r="B8">
        <v>1.3089179992675699</v>
      </c>
      <c r="C8">
        <v>410.971641540527</v>
      </c>
      <c r="D8">
        <v>399.77073669433503</v>
      </c>
      <c r="E8">
        <v>705.59024810791004</v>
      </c>
      <c r="F8">
        <f>Table1[[#This Row],[paladin]]/Table1[[#This Row],[clean]]</f>
        <v>539.06375227687033</v>
      </c>
      <c r="G8">
        <f>Table1[[#This Row],[paladin]]/Table1[[#This Row],[pdb]]</f>
        <v>1.7168830566094666</v>
      </c>
      <c r="H8">
        <f>Table1[[#This Row],[paladin]]/Table1[[#This Row],[pdb_cond]]</f>
        <v>1.7649872372909696</v>
      </c>
      <c r="I8">
        <f>Table1[[#This Row],[pdb_cond]]/Table1[[#This Row],[clean]]</f>
        <v>305.42076502732363</v>
      </c>
      <c r="J8">
        <f t="shared" si="0"/>
        <v>1.7649872372909696</v>
      </c>
    </row>
    <row r="9" spans="1:10" x14ac:dyDescent="0.2">
      <c r="A9" t="s">
        <v>15</v>
      </c>
      <c r="B9">
        <v>2.9802322387695299</v>
      </c>
      <c r="C9">
        <v>741.43171310424805</v>
      </c>
      <c r="D9">
        <v>738.20114135742097</v>
      </c>
      <c r="E9">
        <v>381.58893585204999</v>
      </c>
      <c r="F9">
        <f>Table1[[#This Row],[paladin]]/Table1[[#This Row],[clean]]</f>
        <v>128.03999999999979</v>
      </c>
      <c r="G9">
        <f>Table1[[#This Row],[paladin]]/Table1[[#This Row],[pdb]]</f>
        <v>0.51466497737789263</v>
      </c>
      <c r="H9">
        <f>Table1[[#This Row],[paladin]]/Table1[[#This Row],[pdb_cond]]</f>
        <v>0.51691729323308222</v>
      </c>
      <c r="I9">
        <f>Table1[[#This Row],[pdb_cond]]/Table1[[#This Row],[clean]]</f>
        <v>247.69919999999979</v>
      </c>
      <c r="J9">
        <f t="shared" si="0"/>
        <v>0.51691729323308233</v>
      </c>
    </row>
    <row r="10" spans="1:10" x14ac:dyDescent="0.2">
      <c r="A10" t="s">
        <v>9</v>
      </c>
      <c r="B10">
        <v>3.8099288940429599</v>
      </c>
      <c r="C10">
        <v>437.61968612670898</v>
      </c>
      <c r="D10">
        <v>457.93771743774403</v>
      </c>
      <c r="E10">
        <v>1332.19957351684</v>
      </c>
      <c r="F10">
        <f>Table1[[#This Row],[paladin]]/Table1[[#This Row],[clean]]</f>
        <v>349.66520650813447</v>
      </c>
      <c r="G10">
        <f>Table1[[#This Row],[paladin]]/Table1[[#This Row],[pdb]]</f>
        <v>3.0441948014448172</v>
      </c>
      <c r="H10">
        <f>Table1[[#This Row],[paladin]]/Table1[[#This Row],[pdb_cond]]</f>
        <v>2.909128300177525</v>
      </c>
      <c r="I10">
        <f>Table1[[#This Row],[pdb_cond]]/Table1[[#This Row],[clean]]</f>
        <v>120.19586983729687</v>
      </c>
      <c r="J10">
        <f t="shared" si="0"/>
        <v>2.909128300177525</v>
      </c>
    </row>
    <row r="11" spans="1:10" x14ac:dyDescent="0.2">
      <c r="A11" t="s">
        <v>8</v>
      </c>
      <c r="B11">
        <v>0.78678131103515603</v>
      </c>
      <c r="C11">
        <v>524.25146102905205</v>
      </c>
      <c r="D11">
        <v>498.13985824584898</v>
      </c>
      <c r="E11">
        <v>101.06086730957</v>
      </c>
      <c r="F11">
        <f>Table1[[#This Row],[paladin]]/Table1[[#This Row],[clean]]</f>
        <v>128.4484848484845</v>
      </c>
      <c r="G11">
        <f>Table1[[#This Row],[paladin]]/Table1[[#This Row],[pdb]]</f>
        <v>0.19277174184922222</v>
      </c>
      <c r="H11">
        <f>Table1[[#This Row],[paladin]]/Table1[[#This Row],[pdb_cond]]</f>
        <v>0.20287649268911348</v>
      </c>
      <c r="I11">
        <f>Table1[[#This Row],[pdb_cond]]/Table1[[#This Row],[clean]]</f>
        <v>633.13636363636306</v>
      </c>
      <c r="J11">
        <f t="shared" si="0"/>
        <v>0.20287649268911348</v>
      </c>
    </row>
    <row r="12" spans="1:10" x14ac:dyDescent="0.2">
      <c r="A12" t="s">
        <v>17</v>
      </c>
      <c r="B12">
        <v>1.58071517944335</v>
      </c>
      <c r="C12">
        <v>441.50829315185501</v>
      </c>
      <c r="D12">
        <v>437.47186660766602</v>
      </c>
      <c r="E12">
        <v>1137.9599571228</v>
      </c>
      <c r="F12">
        <f>Table1[[#This Row],[paladin]]/Table1[[#This Row],[clean]]</f>
        <v>719.9019607843162</v>
      </c>
      <c r="G12">
        <f>Table1[[#This Row],[paladin]]/Table1[[#This Row],[pdb]]</f>
        <v>2.5774373319221056</v>
      </c>
      <c r="H12">
        <f>Table1[[#This Row],[paladin]]/Table1[[#This Row],[pdb_cond]]</f>
        <v>2.6012186016600389</v>
      </c>
      <c r="I12">
        <f>Table1[[#This Row],[pdb_cond]]/Table1[[#This Row],[clean]]</f>
        <v>276.75565610859894</v>
      </c>
      <c r="J12">
        <f t="shared" si="0"/>
        <v>2.6012186016600385</v>
      </c>
    </row>
    <row r="13" spans="1:10" x14ac:dyDescent="0.2">
      <c r="A13" t="s">
        <v>7</v>
      </c>
      <c r="B13">
        <v>2.0265579223632799</v>
      </c>
      <c r="C13">
        <v>473.60897064208899</v>
      </c>
      <c r="D13">
        <v>458.147525787353</v>
      </c>
      <c r="E13">
        <v>1361.6514205932599</v>
      </c>
      <c r="F13">
        <f>Table1[[#This Row],[paladin]]/Table1[[#This Row],[clean]]</f>
        <v>671.90352941176423</v>
      </c>
      <c r="G13">
        <f>Table1[[#This Row],[paladin]]/Table1[[#This Row],[pdb]]</f>
        <v>2.8750541163678114</v>
      </c>
      <c r="H13">
        <f>Table1[[#This Row],[paladin]]/Table1[[#This Row],[pdb_cond]]</f>
        <v>2.97208070316037</v>
      </c>
      <c r="I13">
        <f>Table1[[#This Row],[pdb_cond]]/Table1[[#This Row],[clean]]</f>
        <v>226.07176470588226</v>
      </c>
      <c r="J13">
        <f t="shared" si="0"/>
        <v>2.97208070316037</v>
      </c>
    </row>
    <row r="14" spans="1:10" x14ac:dyDescent="0.2">
      <c r="A14" t="s">
        <v>16</v>
      </c>
      <c r="B14">
        <v>24.259090423583899</v>
      </c>
      <c r="C14">
        <v>491.37830734252901</v>
      </c>
      <c r="D14">
        <v>435.04953384399403</v>
      </c>
      <c r="E14">
        <v>4452.8508186340296</v>
      </c>
      <c r="F14">
        <f>Table1[[#This Row],[paladin]]/Table1[[#This Row],[clean]]</f>
        <v>183.55390663390713</v>
      </c>
      <c r="G14">
        <f>Table1[[#This Row],[paladin]]/Table1[[#This Row],[pdb]]</f>
        <v>9.0619605141218518</v>
      </c>
      <c r="H14">
        <f>Table1[[#This Row],[paladin]]/Table1[[#This Row],[pdb_cond]]</f>
        <v>10.235273163700926</v>
      </c>
      <c r="I14">
        <f>Table1[[#This Row],[pdb_cond]]/Table1[[#This Row],[clean]]</f>
        <v>17.933464373464432</v>
      </c>
      <c r="J14">
        <f t="shared" si="0"/>
        <v>10.235273163700926</v>
      </c>
    </row>
    <row r="19" spans="2:2" x14ac:dyDescent="0.2">
      <c r="B19" s="1" t="s">
        <v>5</v>
      </c>
    </row>
    <row r="20" spans="2:2" x14ac:dyDescent="0.2">
      <c r="B20" s="2" t="s">
        <v>10</v>
      </c>
    </row>
    <row r="21" spans="2:2" x14ac:dyDescent="0.2">
      <c r="B21" s="2" t="s">
        <v>13</v>
      </c>
    </row>
    <row r="22" spans="2:2" x14ac:dyDescent="0.2">
      <c r="B22" s="2" t="s">
        <v>12</v>
      </c>
    </row>
    <row r="23" spans="2:2" x14ac:dyDescent="0.2">
      <c r="B23" s="2" t="s">
        <v>11</v>
      </c>
    </row>
    <row r="24" spans="2:2" x14ac:dyDescent="0.2">
      <c r="B24" s="2" t="s">
        <v>14</v>
      </c>
    </row>
    <row r="25" spans="2:2" x14ac:dyDescent="0.2">
      <c r="B25" s="1" t="s">
        <v>6</v>
      </c>
    </row>
    <row r="26" spans="2:2" x14ac:dyDescent="0.2">
      <c r="B26" s="1" t="s">
        <v>15</v>
      </c>
    </row>
    <row r="27" spans="2:2" x14ac:dyDescent="0.2">
      <c r="B27" s="1" t="s">
        <v>9</v>
      </c>
    </row>
    <row r="28" spans="2:2" x14ac:dyDescent="0.2">
      <c r="B28" s="1" t="s">
        <v>8</v>
      </c>
    </row>
    <row r="29" spans="2:2" x14ac:dyDescent="0.2">
      <c r="B29" s="2" t="s">
        <v>17</v>
      </c>
    </row>
    <row r="30" spans="2:2" x14ac:dyDescent="0.2">
      <c r="B30" s="1" t="s">
        <v>7</v>
      </c>
    </row>
    <row r="31" spans="2:2" x14ac:dyDescent="0.2">
      <c r="B31" s="1" t="s">
        <v>16</v>
      </c>
    </row>
  </sheetData>
  <sortState xmlns:xlrd2="http://schemas.microsoft.com/office/spreadsheetml/2017/richdata2" ref="B20:B31">
    <sortCondition ref="B19:B31"/>
  </sortState>
  <pageMargins left="0.75" right="0.75" top="1" bottom="1" header="0.5" footer="0.5"/>
  <pageSetup paperSize="9" orientation="portrait" horizontalDpi="0" verticalDpi="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F310-008C-BB46-83EA-43A6406D0679}">
  <dimension ref="A1:F14"/>
  <sheetViews>
    <sheetView tabSelected="1" workbookViewId="0">
      <selection activeCell="F14" sqref="A1:F14"/>
    </sheetView>
  </sheetViews>
  <sheetFormatPr baseColWidth="10" defaultRowHeight="16" x14ac:dyDescent="0.2"/>
  <sheetData>
    <row r="1" spans="1:6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">
      <c r="A2" t="s">
        <v>5</v>
      </c>
      <c r="B2">
        <f>Table1[[#This Row],[paladin]]/Table1[[#This Row],[clean]]</f>
        <v>716.62251655628995</v>
      </c>
      <c r="C2">
        <f>Table1[[#This Row],[paladin]]/Table1[[#This Row],[pdb]]</f>
        <v>0.25794133211287495</v>
      </c>
      <c r="D2">
        <f>Table1[[#This Row],[paladin]]/Table1[[#This Row],[pdb_cond]]</f>
        <v>0.59676387540809872</v>
      </c>
      <c r="E2">
        <f>Table1[[#This Row],[pdb_cond]]/Table1[[#This Row],[clean]]</f>
        <v>1200.847682119206</v>
      </c>
      <c r="F2">
        <f>B2/E2</f>
        <v>0.59676387540809872</v>
      </c>
    </row>
    <row r="3" spans="1:6" x14ac:dyDescent="0.2">
      <c r="A3" t="s">
        <v>10</v>
      </c>
      <c r="B3">
        <f>Table1[[#This Row],[paladin]]/Table1[[#This Row],[clean]]</f>
        <v>138.18300086730281</v>
      </c>
      <c r="C3">
        <f>Table1[[#This Row],[paladin]]/Table1[[#This Row],[pdb]]</f>
        <v>6.75254717141065E-2</v>
      </c>
      <c r="D3">
        <f>Table1[[#This Row],[paladin]]/Table1[[#This Row],[pdb_cond]]</f>
        <v>6.6047966597326452E-2</v>
      </c>
      <c r="E3">
        <f>Table1[[#This Row],[pdb_cond]]/Table1[[#This Row],[clean]]</f>
        <v>2092.16131830009</v>
      </c>
      <c r="F3">
        <f t="shared" ref="F3:F14" si="0">B3/E3</f>
        <v>6.6047966597326452E-2</v>
      </c>
    </row>
    <row r="4" spans="1:6" x14ac:dyDescent="0.2">
      <c r="A4" t="s">
        <v>13</v>
      </c>
      <c r="B4">
        <f>Table1[[#This Row],[paladin]]/Table1[[#This Row],[clean]]</f>
        <v>130.08106508875758</v>
      </c>
      <c r="C4">
        <f>Table1[[#This Row],[paladin]]/Table1[[#This Row],[pdb]]</f>
        <v>1.1032283318361809</v>
      </c>
      <c r="D4">
        <f>Table1[[#This Row],[paladin]]/Table1[[#This Row],[pdb_cond]]</f>
        <v>1.1541151085935086</v>
      </c>
      <c r="E4">
        <f>Table1[[#This Row],[pdb_cond]]/Table1[[#This Row],[clean]]</f>
        <v>112.71065088757406</v>
      </c>
      <c r="F4">
        <f t="shared" si="0"/>
        <v>1.1541151085935086</v>
      </c>
    </row>
    <row r="5" spans="1:6" x14ac:dyDescent="0.2">
      <c r="A5" t="s">
        <v>12</v>
      </c>
      <c r="B5">
        <f>Table1[[#This Row],[paladin]]/Table1[[#This Row],[clean]]</f>
        <v>617.81818181818096</v>
      </c>
      <c r="C5">
        <f>Table1[[#This Row],[paladin]]/Table1[[#This Row],[pdb]]</f>
        <v>0.90745923210023505</v>
      </c>
      <c r="D5">
        <f>Table1[[#This Row],[paladin]]/Table1[[#This Row],[pdb_cond]]</f>
        <v>0.8908016472053224</v>
      </c>
      <c r="E5">
        <f>Table1[[#This Row],[pdb_cond]]/Table1[[#This Row],[clean]]</f>
        <v>693.55303030302889</v>
      </c>
      <c r="F5">
        <f t="shared" si="0"/>
        <v>0.89080164720532229</v>
      </c>
    </row>
    <row r="6" spans="1:6" x14ac:dyDescent="0.2">
      <c r="A6" t="s">
        <v>11</v>
      </c>
      <c r="B6">
        <f>Table1[[#This Row],[paladin]]/Table1[[#This Row],[clean]]</f>
        <v>64.864118895966513</v>
      </c>
      <c r="C6">
        <f>Table1[[#This Row],[paladin]]/Table1[[#This Row],[pdb]]</f>
        <v>0.1757966694670457</v>
      </c>
      <c r="D6">
        <f>Table1[[#This Row],[paladin]]/Table1[[#This Row],[pdb_cond]]</f>
        <v>0.16878539266871076</v>
      </c>
      <c r="E6">
        <f>Table1[[#This Row],[pdb_cond]]/Table1[[#This Row],[clean]]</f>
        <v>384.29936305732781</v>
      </c>
      <c r="F6">
        <f t="shared" si="0"/>
        <v>0.16878539266871076</v>
      </c>
    </row>
    <row r="7" spans="1:6" x14ac:dyDescent="0.2">
      <c r="A7" t="s">
        <v>14</v>
      </c>
      <c r="B7">
        <f>Table1[[#This Row],[paladin]]/Table1[[#This Row],[clean]]</f>
        <v>327.65903709550173</v>
      </c>
      <c r="C7">
        <f>Table1[[#This Row],[paladin]]/Table1[[#This Row],[pdb]]</f>
        <v>2.2687820046890104</v>
      </c>
      <c r="D7">
        <f>Table1[[#This Row],[paladin]]/Table1[[#This Row],[pdb_cond]]</f>
        <v>2.4099709162259613</v>
      </c>
      <c r="E7">
        <f>Table1[[#This Row],[pdb_cond]]/Table1[[#This Row],[clean]]</f>
        <v>135.95974743488566</v>
      </c>
      <c r="F7">
        <f t="shared" si="0"/>
        <v>2.4099709162259617</v>
      </c>
    </row>
    <row r="8" spans="1:6" x14ac:dyDescent="0.2">
      <c r="A8" t="s">
        <v>6</v>
      </c>
      <c r="B8">
        <f>Table1[[#This Row],[paladin]]/Table1[[#This Row],[clean]]</f>
        <v>539.06375227687033</v>
      </c>
      <c r="C8">
        <f>Table1[[#This Row],[paladin]]/Table1[[#This Row],[pdb]]</f>
        <v>1.7168830566094666</v>
      </c>
      <c r="D8">
        <f>Table1[[#This Row],[paladin]]/Table1[[#This Row],[pdb_cond]]</f>
        <v>1.7649872372909696</v>
      </c>
      <c r="E8">
        <f>Table1[[#This Row],[pdb_cond]]/Table1[[#This Row],[clean]]</f>
        <v>305.42076502732363</v>
      </c>
      <c r="F8">
        <f t="shared" si="0"/>
        <v>1.7649872372909696</v>
      </c>
    </row>
    <row r="9" spans="1:6" x14ac:dyDescent="0.2">
      <c r="A9" t="s">
        <v>15</v>
      </c>
      <c r="B9">
        <f>Table1[[#This Row],[paladin]]/Table1[[#This Row],[clean]]</f>
        <v>128.03999999999979</v>
      </c>
      <c r="C9">
        <f>Table1[[#This Row],[paladin]]/Table1[[#This Row],[pdb]]</f>
        <v>0.51466497737789263</v>
      </c>
      <c r="D9">
        <f>Table1[[#This Row],[paladin]]/Table1[[#This Row],[pdb_cond]]</f>
        <v>0.51691729323308222</v>
      </c>
      <c r="E9">
        <f>Table1[[#This Row],[pdb_cond]]/Table1[[#This Row],[clean]]</f>
        <v>247.69919999999979</v>
      </c>
      <c r="F9">
        <f t="shared" si="0"/>
        <v>0.51691729323308233</v>
      </c>
    </row>
    <row r="10" spans="1:6" x14ac:dyDescent="0.2">
      <c r="A10" t="s">
        <v>9</v>
      </c>
      <c r="B10">
        <f>Table1[[#This Row],[paladin]]/Table1[[#This Row],[clean]]</f>
        <v>349.66520650813447</v>
      </c>
      <c r="C10">
        <f>Table1[[#This Row],[paladin]]/Table1[[#This Row],[pdb]]</f>
        <v>3.0441948014448172</v>
      </c>
      <c r="D10">
        <f>Table1[[#This Row],[paladin]]/Table1[[#This Row],[pdb_cond]]</f>
        <v>2.909128300177525</v>
      </c>
      <c r="E10">
        <f>Table1[[#This Row],[pdb_cond]]/Table1[[#This Row],[clean]]</f>
        <v>120.19586983729687</v>
      </c>
      <c r="F10">
        <f t="shared" si="0"/>
        <v>2.909128300177525</v>
      </c>
    </row>
    <row r="11" spans="1:6" x14ac:dyDescent="0.2">
      <c r="A11" t="s">
        <v>8</v>
      </c>
      <c r="B11">
        <f>Table1[[#This Row],[paladin]]/Table1[[#This Row],[clean]]</f>
        <v>128.4484848484845</v>
      </c>
      <c r="C11">
        <f>Table1[[#This Row],[paladin]]/Table1[[#This Row],[pdb]]</f>
        <v>0.19277174184922222</v>
      </c>
      <c r="D11">
        <f>Table1[[#This Row],[paladin]]/Table1[[#This Row],[pdb_cond]]</f>
        <v>0.20287649268911348</v>
      </c>
      <c r="E11">
        <f>Table1[[#This Row],[pdb_cond]]/Table1[[#This Row],[clean]]</f>
        <v>633.13636363636306</v>
      </c>
      <c r="F11">
        <f t="shared" si="0"/>
        <v>0.20287649268911348</v>
      </c>
    </row>
    <row r="12" spans="1:6" x14ac:dyDescent="0.2">
      <c r="A12" t="s">
        <v>17</v>
      </c>
      <c r="B12">
        <f>Table1[[#This Row],[paladin]]/Table1[[#This Row],[clean]]</f>
        <v>719.9019607843162</v>
      </c>
      <c r="C12">
        <f>Table1[[#This Row],[paladin]]/Table1[[#This Row],[pdb]]</f>
        <v>2.5774373319221056</v>
      </c>
      <c r="D12">
        <f>Table1[[#This Row],[paladin]]/Table1[[#This Row],[pdb_cond]]</f>
        <v>2.6012186016600389</v>
      </c>
      <c r="E12">
        <f>Table1[[#This Row],[pdb_cond]]/Table1[[#This Row],[clean]]</f>
        <v>276.75565610859894</v>
      </c>
      <c r="F12">
        <f t="shared" si="0"/>
        <v>2.6012186016600385</v>
      </c>
    </row>
    <row r="13" spans="1:6" x14ac:dyDescent="0.2">
      <c r="A13" t="s">
        <v>7</v>
      </c>
      <c r="B13">
        <f>Table1[[#This Row],[paladin]]/Table1[[#This Row],[clean]]</f>
        <v>671.90352941176423</v>
      </c>
      <c r="C13">
        <f>Table1[[#This Row],[paladin]]/Table1[[#This Row],[pdb]]</f>
        <v>2.8750541163678114</v>
      </c>
      <c r="D13">
        <f>Table1[[#This Row],[paladin]]/Table1[[#This Row],[pdb_cond]]</f>
        <v>2.97208070316037</v>
      </c>
      <c r="E13">
        <f>Table1[[#This Row],[pdb_cond]]/Table1[[#This Row],[clean]]</f>
        <v>226.07176470588226</v>
      </c>
      <c r="F13">
        <f t="shared" si="0"/>
        <v>2.97208070316037</v>
      </c>
    </row>
    <row r="14" spans="1:6" x14ac:dyDescent="0.2">
      <c r="A14" t="s">
        <v>16</v>
      </c>
      <c r="B14">
        <f>Table1[[#This Row],[paladin]]/Table1[[#This Row],[clean]]</f>
        <v>183.55390663390713</v>
      </c>
      <c r="C14">
        <f>Table1[[#This Row],[paladin]]/Table1[[#This Row],[pdb]]</f>
        <v>9.0619605141218518</v>
      </c>
      <c r="D14">
        <f>Table1[[#This Row],[paladin]]/Table1[[#This Row],[pdb_cond]]</f>
        <v>10.235273163700926</v>
      </c>
      <c r="E14">
        <f>Table1[[#This Row],[pdb_cond]]/Table1[[#This Row],[clean]]</f>
        <v>17.933464373464432</v>
      </c>
      <c r="F14">
        <f t="shared" si="0"/>
        <v>10.235273163700926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Afek</dc:creator>
  <cp:lastModifiedBy>Oren Afek</cp:lastModifiedBy>
  <dcterms:created xsi:type="dcterms:W3CDTF">2023-10-02T09:48:05Z</dcterms:created>
  <dcterms:modified xsi:type="dcterms:W3CDTF">2024-03-07T07:50:11Z</dcterms:modified>
</cp:coreProperties>
</file>