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<sst xmlns="http://schemas.openxmlformats.org/spreadsheetml/2006/main" count="123" uniqueCount="46">
  <si>
    <t>ISP + xls</t>
  </si>
  <si>
    <t>HBS Tools - Oli</t>
  </si>
  <si>
    <t>HBS Tools - Infi</t>
  </si>
  <si>
    <t>p1</t>
  </si>
  <si>
    <t>p1bis</t>
  </si>
  <si>
    <t>p2</t>
  </si>
  <si>
    <t>p2bis</t>
  </si>
  <si>
    <t>p3</t>
  </si>
  <si>
    <t>p3bis</t>
  </si>
  <si>
    <t>p4</t>
  </si>
  <si>
    <t>p4bis</t>
  </si>
  <si>
    <t>p5</t>
  </si>
  <si>
    <t>p5bis</t>
  </si>
  <si>
    <t>p6</t>
  </si>
  <si>
    <t>p6bis</t>
  </si>
  <si>
    <t>p7</t>
  </si>
  <si>
    <t>p7bis</t>
  </si>
  <si>
    <t>p8</t>
  </si>
  <si>
    <t>p8bis</t>
  </si>
  <si>
    <t>p9</t>
  </si>
  <si>
    <t>p9bis</t>
  </si>
  <si>
    <t>p10*</t>
  </si>
  <si>
    <t>p10bis</t>
  </si>
  <si>
    <t>p11*</t>
  </si>
  <si>
    <t>p11bis</t>
  </si>
  <si>
    <t>p12</t>
  </si>
  <si>
    <t>p12bis</t>
  </si>
  <si>
    <t>p13*</t>
  </si>
  <si>
    <t>p13bis</t>
  </si>
  <si>
    <t>Avg</t>
  </si>
  <si>
    <t>ISP + XLS</t>
  </si>
  <si>
    <t>Oli</t>
  </si>
  <si>
    <t>Infi</t>
  </si>
  <si>
    <t>Tc99</t>
  </si>
  <si>
    <t>Post Ho166</t>
  </si>
  <si>
    <t>?</t>
  </si>
  <si>
    <t>avg</t>
  </si>
  <si>
    <t>PYTHON</t>
  </si>
  <si>
    <t>Tc -&gt; Ho</t>
  </si>
  <si>
    <t>NC</t>
  </si>
  <si>
    <t>Ho -&gt; NC</t>
  </si>
  <si>
    <t>Clinical data</t>
  </si>
  <si>
    <t>inr</t>
  </si>
  <si>
    <t>bilirubine</t>
  </si>
  <si>
    <t>albumine</t>
  </si>
  <si>
    <t>albi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</si>
</sst>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0.0"/>
      <color rgb="FF000000"/>
      <name val="Arial"/>
    </font>
    <font>
      <sz val="12.0"/>
      <color rgb="FF000000"/>
      <name val="Calibri"/>
    </font>
    <font/>
    <font>
      <sz val="12.0"/>
      <color rgb="FF548235"/>
      <name val="Calibri"/>
    </font>
    <font>
      <sz val="12.0"/>
      <color rgb="FFA61C00"/>
      <name val="Calibri"/>
    </font>
    <font>
      <sz val="12.0"/>
      <color rgb="FFCC0000"/>
      <name val="Calibri"/>
    </font>
    <font>
      <sz val="12.0"/>
      <color rgb="FFF4B084"/>
      <name val="Calibri"/>
    </font>
    <font>
      <b/>
      <sz val="12.0"/>
      <color rgb="FF000000"/>
      <name val="Calibri"/>
    </font>
    <font>
      <sz val="12.0"/>
      <color rgb="FFC65911"/>
      <name val="Calibri"/>
    </font>
    <font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5" fillId="0" fontId="3" numFmtId="9" xfId="0" applyAlignment="1" applyBorder="1" applyFont="1" applyNumberFormat="1">
      <alignment horizontal="right" readingOrder="0" shrinkToFit="0" vertical="bottom" wrapText="0"/>
    </xf>
    <xf borderId="0" fillId="0" fontId="4" numFmtId="9" xfId="0" applyAlignment="1" applyFont="1" applyNumberFormat="1">
      <alignment horizontal="right" readingOrder="0" shrinkToFit="0" vertical="bottom" wrapText="0"/>
    </xf>
    <xf borderId="5" fillId="0" fontId="5" numFmtId="9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6" numFmtId="2" xfId="0" applyAlignment="1" applyBorder="1" applyFont="1" applyNumberFormat="1">
      <alignment horizontal="right" readingOrder="0" shrinkToFit="0" vertical="bottom" wrapText="0"/>
    </xf>
    <xf borderId="3" fillId="0" fontId="6" numFmtId="2" xfId="0" applyAlignment="1" applyBorder="1" applyFont="1" applyNumberFormat="1">
      <alignment horizontal="right" readingOrder="0" shrinkToFit="0" vertical="bottom" wrapText="0"/>
    </xf>
    <xf borderId="3" fillId="0" fontId="6" numFmtId="10" xfId="0" applyAlignment="1" applyBorder="1" applyFont="1" applyNumberFormat="1">
      <alignment horizontal="right" readingOrder="0" shrinkToFit="0" vertical="bottom" wrapText="0"/>
    </xf>
    <xf borderId="4" fillId="0" fontId="6" numFmtId="2" xfId="0" applyAlignment="1" applyBorder="1" applyFont="1" applyNumberFormat="1">
      <alignment horizontal="right"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8" fillId="0" fontId="7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bottom" wrapText="0"/>
    </xf>
    <xf borderId="9" fillId="0" fontId="2" numFmtId="0" xfId="0" applyBorder="1" applyFont="1"/>
    <xf borderId="10" fillId="0" fontId="1" numFmtId="0" xfId="0" applyAlignment="1" applyBorder="1" applyFont="1">
      <alignment horizontal="center" readingOrder="0" shrinkToFit="0" vertical="bottom" wrapText="0"/>
    </xf>
    <xf borderId="11" fillId="0" fontId="2" numFmtId="0" xfId="0" applyBorder="1" applyFont="1"/>
    <xf borderId="12" fillId="0" fontId="2" numFmtId="0" xfId="0" applyBorder="1" applyFont="1"/>
    <xf borderId="5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right"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11" fillId="0" fontId="3" numFmtId="164" xfId="0" applyAlignment="1" applyBorder="1" applyFont="1" applyNumberForma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7" fillId="0" fontId="4" numFmtId="164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7" fillId="0" fontId="3" numFmtId="164" xfId="0" applyAlignment="1" applyBorder="1" applyFont="1" applyNumberFormat="1">
      <alignment horizontal="right" readingOrder="0" shrinkToFit="0" vertical="bottom" wrapText="0"/>
    </xf>
    <xf borderId="7" fillId="0" fontId="8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13" fillId="0" fontId="1" numFmtId="0" xfId="0" applyAlignment="1" applyBorder="1" applyFont="1">
      <alignment readingOrder="0" shrinkToFit="0" vertical="bottom" wrapText="0"/>
    </xf>
    <xf borderId="13" fillId="0" fontId="8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horizontal="right" readingOrder="0" shrinkToFit="0" vertical="bottom" wrapText="0"/>
    </xf>
    <xf borderId="13" fillId="0" fontId="1" numFmtId="0" xfId="0" applyAlignment="1" applyBorder="1" applyFont="1">
      <alignment horizontal="right" readingOrder="0" shrinkToFit="0" vertical="bottom" wrapText="0"/>
    </xf>
    <xf borderId="13" fillId="0" fontId="6" numFmtId="0" xfId="0" applyAlignment="1" applyBorder="1" applyFont="1">
      <alignment readingOrder="0" shrinkToFit="0" vertical="bottom" wrapText="0"/>
    </xf>
    <xf borderId="14" fillId="0" fontId="6" numFmtId="2" xfId="0" applyAlignment="1" applyBorder="1" applyFont="1" applyNumberFormat="1">
      <alignment horizontal="right" readingOrder="0" shrinkToFit="0" vertical="bottom" wrapText="0"/>
    </xf>
    <xf borderId="13" fillId="0" fontId="6" numFmtId="2" xfId="0" applyAlignment="1" applyBorder="1" applyFont="1" applyNumberFormat="1">
      <alignment horizontal="right" readingOrder="0" shrinkToFit="0" vertical="bottom" wrapText="0"/>
    </xf>
    <xf borderId="2" fillId="0" fontId="6" numFmtId="9" xfId="0" applyAlignment="1" applyBorder="1" applyFont="1" applyNumberFormat="1">
      <alignment horizontal="right" readingOrder="0" shrinkToFit="0" vertical="bottom" wrapText="0"/>
    </xf>
    <xf borderId="10" fillId="0" fontId="7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14" fillId="0" fontId="2" numFmtId="0" xfId="0" applyBorder="1" applyFont="1"/>
    <xf borderId="14" fillId="0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5" fillId="0" fontId="1" numFmtId="0" xfId="0" applyAlignment="1" applyBorder="1" applyFont="1">
      <alignment horizontal="right" vertical="bottom"/>
    </xf>
    <xf borderId="5" fillId="0" fontId="3" numFmtId="9" xfId="0" applyAlignment="1" applyBorder="1" applyFont="1" applyNumberFormat="1">
      <alignment horizontal="right" vertical="bottom"/>
    </xf>
    <xf borderId="0" fillId="0" fontId="4" numFmtId="9" xfId="0" applyAlignment="1" applyFont="1" applyNumberFormat="1">
      <alignment horizontal="right" vertical="bottom"/>
    </xf>
    <xf borderId="5" fillId="0" fontId="5" numFmtId="9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readingOrder="0" vertical="bottom"/>
    </xf>
    <xf borderId="7" fillId="0" fontId="4" numFmtId="9" xfId="0" applyAlignment="1" applyBorder="1" applyFont="1" applyNumberFormat="1">
      <alignment horizontal="right" vertical="bottom"/>
    </xf>
    <xf borderId="0" fillId="0" fontId="5" numFmtId="9" xfId="0" applyAlignment="1" applyFont="1" applyNumberFormat="1">
      <alignment horizontal="right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7" fillId="0" fontId="3" numFmtId="9" xfId="0" applyAlignment="1" applyBorder="1" applyFont="1" applyNumberFormat="1">
      <alignment horizontal="right" vertical="bottom"/>
    </xf>
    <xf borderId="15" fillId="0" fontId="1" numFmtId="0" xfId="0" applyAlignment="1" applyBorder="1" applyFont="1">
      <alignment readingOrder="0" vertical="bottom"/>
    </xf>
    <xf borderId="13" fillId="0" fontId="1" numFmtId="0" xfId="0" applyAlignment="1" applyBorder="1" applyFont="1">
      <alignment horizontal="right" readingOrder="0" vertical="bottom"/>
    </xf>
    <xf borderId="12" fillId="0" fontId="1" numFmtId="0" xfId="0" applyAlignment="1" applyBorder="1" applyFont="1">
      <alignment vertical="bottom"/>
    </xf>
    <xf borderId="13" fillId="0" fontId="6" numFmtId="2" xfId="0" applyAlignment="1" applyBorder="1" applyFont="1" applyNumberFormat="1">
      <alignment horizontal="right" vertical="bottom"/>
    </xf>
    <xf borderId="3" fillId="0" fontId="6" numFmtId="10" xfId="0" applyAlignment="1" applyBorder="1" applyFont="1" applyNumberFormat="1">
      <alignment horizontal="right" vertical="bottom"/>
    </xf>
    <xf borderId="4" fillId="0" fontId="6" numFmtId="2" xfId="0" applyAlignment="1" applyBorder="1" applyFont="1" applyNumberFormat="1">
      <alignment horizontal="right" vertical="bottom"/>
    </xf>
    <xf borderId="3" fillId="0" fontId="6" numFmtId="2" xfId="0" applyAlignment="1" applyBorder="1" applyFont="1" applyNumberFormat="1">
      <alignment horizontal="right" vertical="bottom"/>
    </xf>
    <xf borderId="3" fillId="0" fontId="6" numFmtId="9" xfId="0" applyAlignment="1" applyBorder="1" applyFont="1" applyNumberFormat="1">
      <alignment horizontal="right" vertical="bottom"/>
    </xf>
    <xf borderId="5" fillId="0" fontId="6" numFmtId="9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0" fillId="0" fontId="10" numFmtId="4" xfId="0" applyAlignment="1" applyFont="1" applyNumberFormat="1">
      <alignment readingOrder="0"/>
    </xf>
    <xf borderId="7" fillId="0" fontId="10" numFmtId="4" xfId="0" applyBorder="1" applyFont="1" applyNumberFormat="1"/>
    <xf borderId="7" fillId="0" fontId="9" numFmtId="0" xfId="0" applyAlignment="1" applyBorder="1" applyFont="1">
      <alignment readingOrder="0"/>
    </xf>
    <xf borderId="0" fillId="0" fontId="10" numFmtId="0" xfId="0" applyAlignment="1" applyFont="1">
      <alignment horizontal="right" readingOrder="0"/>
    </xf>
    <xf borderId="0" fillId="0" fontId="10" numFmtId="2" xfId="0" applyAlignment="1" applyFont="1" applyNumberFormat="1">
      <alignment horizontal="right" readingOrder="0"/>
    </xf>
    <xf borderId="15" fillId="0" fontId="9" numFmtId="0" xfId="0" applyAlignment="1" applyBorder="1" applyFont="1">
      <alignment readingOrder="0"/>
    </xf>
    <xf borderId="13" fillId="0" fontId="10" numFmtId="0" xfId="0" applyAlignment="1" applyBorder="1" applyFont="1">
      <alignment horizontal="right" readingOrder="0"/>
    </xf>
    <xf borderId="13" fillId="0" fontId="10" numFmtId="2" xfId="0" applyAlignment="1" applyBorder="1" applyFont="1" applyNumberFormat="1">
      <alignment horizontal="right" readingOrder="0"/>
    </xf>
    <xf borderId="15" fillId="0" fontId="10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  <c r="D1" s="4"/>
      <c r="E1" s="5" t="s">
        <v>2</v>
      </c>
      <c r="F1" s="4"/>
      <c r="G1" s="6"/>
    </row>
    <row r="2">
      <c r="A2" s="7" t="s">
        <v>3</v>
      </c>
      <c r="B2" s="8">
        <v>5.18</v>
      </c>
      <c r="C2" s="9">
        <v>5.66</v>
      </c>
      <c r="D2" s="10">
        <f t="shared" ref="D2:D27" si="1">(C2-B2)/B2</f>
        <v>0.09266409266</v>
      </c>
      <c r="E2" s="11">
        <v>5.79</v>
      </c>
      <c r="F2" s="10">
        <f t="shared" ref="F2:F27" si="2">(E2-B2)/B2</f>
        <v>0.1177606178</v>
      </c>
      <c r="G2" s="12"/>
    </row>
    <row r="3">
      <c r="A3" s="7" t="s">
        <v>4</v>
      </c>
      <c r="B3" s="8">
        <v>6.15</v>
      </c>
      <c r="C3" s="9">
        <v>6.23</v>
      </c>
      <c r="D3" s="10">
        <f t="shared" si="1"/>
        <v>0.01300813008</v>
      </c>
      <c r="E3" s="11">
        <v>6.62</v>
      </c>
      <c r="F3" s="10">
        <f t="shared" si="2"/>
        <v>0.07642276423</v>
      </c>
      <c r="G3" s="12"/>
    </row>
    <row r="4">
      <c r="A4" s="7" t="s">
        <v>5</v>
      </c>
      <c r="B4" s="8">
        <v>7.33</v>
      </c>
      <c r="C4" s="9">
        <v>7.79</v>
      </c>
      <c r="D4" s="10">
        <f t="shared" si="1"/>
        <v>0.06275579809</v>
      </c>
      <c r="E4" s="11">
        <v>7.27</v>
      </c>
      <c r="F4" s="13">
        <f t="shared" si="2"/>
        <v>-0.008185538881</v>
      </c>
      <c r="G4" s="14"/>
    </row>
    <row r="5">
      <c r="A5" s="7" t="s">
        <v>6</v>
      </c>
      <c r="B5" s="8">
        <v>6.38</v>
      </c>
      <c r="C5" s="9">
        <v>8.59</v>
      </c>
      <c r="D5" s="10">
        <f t="shared" si="1"/>
        <v>0.3463949843</v>
      </c>
      <c r="E5" s="11">
        <v>9.04</v>
      </c>
      <c r="F5" s="10">
        <f t="shared" si="2"/>
        <v>0.4169278997</v>
      </c>
      <c r="G5" s="12"/>
    </row>
    <row r="6">
      <c r="A6" s="7" t="s">
        <v>7</v>
      </c>
      <c r="B6" s="8">
        <v>7.39</v>
      </c>
      <c r="C6" s="9">
        <v>7.25</v>
      </c>
      <c r="D6" s="13">
        <f t="shared" si="1"/>
        <v>-0.01894451962</v>
      </c>
      <c r="E6" s="11">
        <v>7.82</v>
      </c>
      <c r="F6" s="10">
        <f t="shared" si="2"/>
        <v>0.05818673884</v>
      </c>
      <c r="G6" s="12"/>
    </row>
    <row r="7">
      <c r="A7" s="7" t="s">
        <v>8</v>
      </c>
      <c r="B7" s="8">
        <v>6.75</v>
      </c>
      <c r="C7" s="9">
        <v>9.27</v>
      </c>
      <c r="D7" s="10">
        <f t="shared" si="1"/>
        <v>0.3733333333</v>
      </c>
      <c r="E7" s="11">
        <v>9.7</v>
      </c>
      <c r="F7" s="10">
        <f t="shared" si="2"/>
        <v>0.437037037</v>
      </c>
      <c r="G7" s="12"/>
    </row>
    <row r="8">
      <c r="A8" s="7" t="s">
        <v>9</v>
      </c>
      <c r="B8" s="8">
        <v>5.6</v>
      </c>
      <c r="C8" s="9">
        <v>5.35</v>
      </c>
      <c r="D8" s="13">
        <f t="shared" si="1"/>
        <v>-0.04464285714</v>
      </c>
      <c r="E8" s="11">
        <v>5.19</v>
      </c>
      <c r="F8" s="13">
        <f t="shared" si="2"/>
        <v>-0.07321428571</v>
      </c>
      <c r="G8" s="14"/>
    </row>
    <row r="9">
      <c r="A9" s="7" t="s">
        <v>10</v>
      </c>
      <c r="B9" s="8">
        <v>6.79</v>
      </c>
      <c r="C9" s="9">
        <v>6.59</v>
      </c>
      <c r="D9" s="13">
        <f t="shared" si="1"/>
        <v>-0.029455081</v>
      </c>
      <c r="E9" s="11">
        <v>6.92</v>
      </c>
      <c r="F9" s="10">
        <f t="shared" si="2"/>
        <v>0.01914580265</v>
      </c>
      <c r="G9" s="12"/>
    </row>
    <row r="10">
      <c r="A10" s="7" t="s">
        <v>11</v>
      </c>
      <c r="B10" s="8">
        <v>2.61</v>
      </c>
      <c r="C10" s="9">
        <v>2.35</v>
      </c>
      <c r="D10" s="13">
        <f t="shared" si="1"/>
        <v>-0.09961685824</v>
      </c>
      <c r="E10" s="11">
        <v>2.33</v>
      </c>
      <c r="F10" s="13">
        <f t="shared" si="2"/>
        <v>-0.1072796935</v>
      </c>
      <c r="G10" s="14"/>
    </row>
    <row r="11">
      <c r="A11" s="7" t="s">
        <v>12</v>
      </c>
      <c r="B11" s="8">
        <v>2.85</v>
      </c>
      <c r="C11" s="9">
        <v>2.39</v>
      </c>
      <c r="D11" s="13">
        <f t="shared" si="1"/>
        <v>-0.1614035088</v>
      </c>
      <c r="E11" s="11">
        <v>2.4</v>
      </c>
      <c r="F11" s="13">
        <f t="shared" si="2"/>
        <v>-0.1578947368</v>
      </c>
      <c r="G11" s="14"/>
    </row>
    <row r="12">
      <c r="A12" s="7" t="s">
        <v>13</v>
      </c>
      <c r="B12" s="8">
        <v>6.15</v>
      </c>
      <c r="C12" s="9">
        <v>7.83</v>
      </c>
      <c r="D12" s="10">
        <f t="shared" si="1"/>
        <v>0.2731707317</v>
      </c>
      <c r="E12" s="11">
        <v>8.48</v>
      </c>
      <c r="F12" s="10">
        <f t="shared" si="2"/>
        <v>0.3788617886</v>
      </c>
      <c r="G12" s="12"/>
    </row>
    <row r="13">
      <c r="A13" s="7" t="s">
        <v>14</v>
      </c>
      <c r="B13" s="8">
        <v>9.33</v>
      </c>
      <c r="C13" s="9">
        <v>9.27</v>
      </c>
      <c r="D13" s="13">
        <f t="shared" si="1"/>
        <v>-0.006430868167</v>
      </c>
      <c r="E13" s="11">
        <v>9.43</v>
      </c>
      <c r="F13" s="10">
        <f t="shared" si="2"/>
        <v>0.01071811361</v>
      </c>
      <c r="G13" s="12"/>
    </row>
    <row r="14">
      <c r="A14" s="7" t="s">
        <v>15</v>
      </c>
      <c r="B14" s="8">
        <v>4.45</v>
      </c>
      <c r="C14" s="9">
        <v>4.33</v>
      </c>
      <c r="D14" s="13">
        <f t="shared" si="1"/>
        <v>-0.02696629213</v>
      </c>
      <c r="E14" s="11">
        <v>4.06</v>
      </c>
      <c r="F14" s="13">
        <f t="shared" si="2"/>
        <v>-0.08764044944</v>
      </c>
      <c r="G14" s="14"/>
    </row>
    <row r="15">
      <c r="A15" s="7" t="s">
        <v>16</v>
      </c>
      <c r="B15" s="8">
        <v>4.82</v>
      </c>
      <c r="C15" s="9">
        <v>4.61</v>
      </c>
      <c r="D15" s="13">
        <f t="shared" si="1"/>
        <v>-0.04356846473</v>
      </c>
      <c r="E15" s="11">
        <v>5.15</v>
      </c>
      <c r="F15" s="10">
        <f t="shared" si="2"/>
        <v>0.06846473029</v>
      </c>
      <c r="G15" s="12"/>
    </row>
    <row r="16">
      <c r="A16" s="7" t="s">
        <v>17</v>
      </c>
      <c r="B16" s="8">
        <v>3.72</v>
      </c>
      <c r="C16" s="9">
        <v>3.16</v>
      </c>
      <c r="D16" s="13">
        <f t="shared" si="1"/>
        <v>-0.1505376344</v>
      </c>
      <c r="E16" s="11">
        <v>2.65</v>
      </c>
      <c r="F16" s="13">
        <f t="shared" si="2"/>
        <v>-0.2876344086</v>
      </c>
      <c r="G16" s="14"/>
    </row>
    <row r="17">
      <c r="A17" s="7" t="s">
        <v>18</v>
      </c>
      <c r="B17" s="8">
        <v>7.05</v>
      </c>
      <c r="C17" s="9">
        <v>6.51</v>
      </c>
      <c r="D17" s="13">
        <f t="shared" si="1"/>
        <v>-0.07659574468</v>
      </c>
      <c r="E17" s="11">
        <v>6.26</v>
      </c>
      <c r="F17" s="13">
        <f t="shared" si="2"/>
        <v>-0.1120567376</v>
      </c>
      <c r="G17" s="14"/>
    </row>
    <row r="18">
      <c r="A18" s="7" t="s">
        <v>19</v>
      </c>
      <c r="B18" s="8">
        <v>7.47</v>
      </c>
      <c r="C18" s="9">
        <v>7.04</v>
      </c>
      <c r="D18" s="13">
        <f t="shared" si="1"/>
        <v>-0.05756358768</v>
      </c>
      <c r="E18" s="11">
        <v>7.53</v>
      </c>
      <c r="F18" s="10">
        <f t="shared" si="2"/>
        <v>0.008032128514</v>
      </c>
      <c r="G18" s="12"/>
    </row>
    <row r="19">
      <c r="A19" s="7" t="s">
        <v>20</v>
      </c>
      <c r="B19" s="8">
        <v>5.47</v>
      </c>
      <c r="C19" s="9">
        <v>5.67</v>
      </c>
      <c r="D19" s="10">
        <f t="shared" si="1"/>
        <v>0.0365630713</v>
      </c>
      <c r="E19" s="11">
        <v>5.7</v>
      </c>
      <c r="F19" s="10">
        <f t="shared" si="2"/>
        <v>0.04204753199</v>
      </c>
      <c r="G19" s="12"/>
    </row>
    <row r="20">
      <c r="A20" s="7" t="s">
        <v>21</v>
      </c>
      <c r="B20" s="8">
        <v>4.91</v>
      </c>
      <c r="C20" s="9">
        <v>4.94</v>
      </c>
      <c r="D20" s="10">
        <f t="shared" si="1"/>
        <v>0.006109979633</v>
      </c>
      <c r="E20" s="11">
        <v>5.09</v>
      </c>
      <c r="F20" s="10">
        <f t="shared" si="2"/>
        <v>0.0366598778</v>
      </c>
      <c r="G20" s="12"/>
    </row>
    <row r="21">
      <c r="A21" s="7" t="s">
        <v>22</v>
      </c>
      <c r="B21" s="8">
        <v>4.86</v>
      </c>
      <c r="C21" s="9">
        <v>4.87</v>
      </c>
      <c r="D21" s="13">
        <f t="shared" si="1"/>
        <v>0.002057613169</v>
      </c>
      <c r="E21" s="11">
        <v>4.55</v>
      </c>
      <c r="F21" s="13">
        <f t="shared" si="2"/>
        <v>-0.06378600823</v>
      </c>
      <c r="G21" s="14"/>
    </row>
    <row r="22">
      <c r="A22" s="7" t="s">
        <v>23</v>
      </c>
      <c r="B22" s="8">
        <v>4.22</v>
      </c>
      <c r="C22" s="9">
        <v>4.41</v>
      </c>
      <c r="D22" s="10">
        <f t="shared" si="1"/>
        <v>0.04502369668</v>
      </c>
      <c r="E22" s="11">
        <v>4.24</v>
      </c>
      <c r="F22" s="10">
        <f t="shared" si="2"/>
        <v>0.004739336493</v>
      </c>
      <c r="G22" s="14"/>
    </row>
    <row r="23">
      <c r="A23" s="7" t="s">
        <v>24</v>
      </c>
      <c r="B23" s="8">
        <v>3.49</v>
      </c>
      <c r="C23" s="9">
        <v>4.02</v>
      </c>
      <c r="D23" s="10">
        <f t="shared" si="1"/>
        <v>0.1518624642</v>
      </c>
      <c r="E23" s="11">
        <v>3.39</v>
      </c>
      <c r="F23" s="13">
        <f t="shared" si="2"/>
        <v>-0.02865329513</v>
      </c>
      <c r="G23" s="14"/>
    </row>
    <row r="24">
      <c r="A24" s="7" t="s">
        <v>25</v>
      </c>
      <c r="B24" s="8">
        <v>3.82</v>
      </c>
      <c r="C24" s="9">
        <v>4.71</v>
      </c>
      <c r="D24" s="10">
        <f t="shared" si="1"/>
        <v>0.2329842932</v>
      </c>
      <c r="E24" s="11">
        <v>3.95</v>
      </c>
      <c r="F24" s="10">
        <f t="shared" si="2"/>
        <v>0.03403141361</v>
      </c>
      <c r="G24" s="14"/>
    </row>
    <row r="25">
      <c r="A25" s="7" t="s">
        <v>26</v>
      </c>
      <c r="B25" s="8">
        <v>5.52</v>
      </c>
      <c r="C25" s="9">
        <v>5.33</v>
      </c>
      <c r="D25" s="13">
        <f t="shared" si="1"/>
        <v>-0.03442028986</v>
      </c>
      <c r="E25" s="11">
        <v>4.93</v>
      </c>
      <c r="F25" s="13">
        <f t="shared" si="2"/>
        <v>-0.106884058</v>
      </c>
      <c r="G25" s="14"/>
    </row>
    <row r="26">
      <c r="A26" s="7" t="s">
        <v>27</v>
      </c>
      <c r="B26" s="8">
        <v>4.45</v>
      </c>
      <c r="C26" s="9">
        <v>4.07</v>
      </c>
      <c r="D26" s="13">
        <f t="shared" si="1"/>
        <v>-0.08539325843</v>
      </c>
      <c r="E26" s="11">
        <v>3.73</v>
      </c>
      <c r="F26" s="13">
        <f t="shared" si="2"/>
        <v>-0.1617977528</v>
      </c>
      <c r="G26" s="14"/>
    </row>
    <row r="27">
      <c r="A27" s="7" t="s">
        <v>28</v>
      </c>
      <c r="B27" s="8">
        <v>3.83</v>
      </c>
      <c r="C27" s="9">
        <v>4.17</v>
      </c>
      <c r="D27" s="10">
        <f t="shared" si="1"/>
        <v>0.08877284595</v>
      </c>
      <c r="E27" s="11">
        <v>3.71</v>
      </c>
      <c r="F27" s="13">
        <f t="shared" si="2"/>
        <v>-0.03133159269</v>
      </c>
      <c r="G27" s="14"/>
    </row>
    <row r="28">
      <c r="A28" s="15" t="s">
        <v>29</v>
      </c>
      <c r="B28" s="16">
        <f t="shared" ref="B28:F28" si="3">AVERAGE(B2:B27)</f>
        <v>5.407307692</v>
      </c>
      <c r="C28" s="17">
        <f t="shared" si="3"/>
        <v>5.631153846</v>
      </c>
      <c r="D28" s="18">
        <f t="shared" si="3"/>
        <v>0.03419854113</v>
      </c>
      <c r="E28" s="19">
        <f t="shared" si="3"/>
        <v>5.612692308</v>
      </c>
      <c r="F28" s="18">
        <f t="shared" si="3"/>
        <v>0.01856450861</v>
      </c>
      <c r="G28" s="20"/>
    </row>
    <row r="29">
      <c r="A29" s="21"/>
      <c r="B29" s="21"/>
      <c r="C29" s="21"/>
      <c r="D29" s="21"/>
      <c r="E29" s="21"/>
      <c r="F29" s="21"/>
      <c r="G29" s="21"/>
    </row>
    <row r="30">
      <c r="A30" s="22" t="s">
        <v>30</v>
      </c>
      <c r="B30" s="23" t="s">
        <v>31</v>
      </c>
      <c r="C30" s="24"/>
      <c r="D30" s="24"/>
      <c r="E30" s="25" t="s">
        <v>32</v>
      </c>
      <c r="F30" s="24"/>
      <c r="G30" s="26"/>
    </row>
    <row r="31">
      <c r="A31" s="27"/>
      <c r="B31" s="28" t="s">
        <v>33</v>
      </c>
      <c r="C31" s="29" t="s">
        <v>34</v>
      </c>
      <c r="D31" s="30"/>
      <c r="E31" s="28" t="s">
        <v>33</v>
      </c>
      <c r="F31" s="29" t="s">
        <v>34</v>
      </c>
      <c r="G31" s="31"/>
    </row>
    <row r="32">
      <c r="A32" s="32" t="s">
        <v>3</v>
      </c>
      <c r="B32" s="32" t="s">
        <v>35</v>
      </c>
      <c r="C32" s="33" t="s">
        <v>35</v>
      </c>
      <c r="D32" s="34"/>
      <c r="E32" s="35">
        <v>5.18</v>
      </c>
      <c r="F32" s="36">
        <v>6.15</v>
      </c>
      <c r="G32" s="37">
        <f t="shared" ref="G32:G44" si="4">(F32-E32)/E32</f>
        <v>0.1872586873</v>
      </c>
    </row>
    <row r="33">
      <c r="A33" s="38" t="s">
        <v>5</v>
      </c>
      <c r="B33" s="38" t="s">
        <v>35</v>
      </c>
      <c r="C33" s="39" t="s">
        <v>35</v>
      </c>
      <c r="D33" s="40"/>
      <c r="E33" s="11">
        <v>7.33</v>
      </c>
      <c r="F33" s="9">
        <v>6.38</v>
      </c>
      <c r="G33" s="41">
        <f t="shared" si="4"/>
        <v>-0.1296043656</v>
      </c>
    </row>
    <row r="34">
      <c r="A34" s="38" t="s">
        <v>7</v>
      </c>
      <c r="B34" s="38" t="s">
        <v>35</v>
      </c>
      <c r="C34" s="39" t="s">
        <v>35</v>
      </c>
      <c r="D34" s="40"/>
      <c r="E34" s="11">
        <v>7.39</v>
      </c>
      <c r="F34" s="9">
        <v>6.75</v>
      </c>
      <c r="G34" s="41">
        <f t="shared" si="4"/>
        <v>-0.08660351827</v>
      </c>
    </row>
    <row r="35">
      <c r="A35" s="38" t="s">
        <v>9</v>
      </c>
      <c r="B35" s="38" t="s">
        <v>35</v>
      </c>
      <c r="C35" s="39" t="s">
        <v>35</v>
      </c>
      <c r="D35" s="42"/>
      <c r="E35" s="11">
        <v>5.6</v>
      </c>
      <c r="F35" s="9">
        <v>6.79</v>
      </c>
      <c r="G35" s="43">
        <f t="shared" si="4"/>
        <v>0.2125</v>
      </c>
    </row>
    <row r="36">
      <c r="A36" s="38" t="s">
        <v>11</v>
      </c>
      <c r="B36" s="38" t="s">
        <v>35</v>
      </c>
      <c r="C36" s="39" t="s">
        <v>35</v>
      </c>
      <c r="D36" s="42"/>
      <c r="E36" s="11">
        <v>2.61</v>
      </c>
      <c r="F36" s="9">
        <v>2.85</v>
      </c>
      <c r="G36" s="43">
        <f t="shared" si="4"/>
        <v>0.09195402299</v>
      </c>
    </row>
    <row r="37">
      <c r="A37" s="38" t="s">
        <v>13</v>
      </c>
      <c r="B37" s="38" t="s">
        <v>35</v>
      </c>
      <c r="C37" s="39" t="s">
        <v>35</v>
      </c>
      <c r="D37" s="42"/>
      <c r="E37" s="11">
        <v>6.15</v>
      </c>
      <c r="F37" s="9">
        <v>9.33</v>
      </c>
      <c r="G37" s="43">
        <f t="shared" si="4"/>
        <v>0.5170731707</v>
      </c>
    </row>
    <row r="38">
      <c r="A38" s="38" t="s">
        <v>15</v>
      </c>
      <c r="B38" s="38" t="s">
        <v>35</v>
      </c>
      <c r="C38" s="39" t="s">
        <v>35</v>
      </c>
      <c r="D38" s="42"/>
      <c r="E38" s="11">
        <v>4.45</v>
      </c>
      <c r="F38" s="9">
        <v>4.82</v>
      </c>
      <c r="G38" s="43">
        <f t="shared" si="4"/>
        <v>0.08314606742</v>
      </c>
    </row>
    <row r="39">
      <c r="A39" s="38" t="s">
        <v>17</v>
      </c>
      <c r="B39" s="38" t="s">
        <v>35</v>
      </c>
      <c r="C39" s="39" t="s">
        <v>35</v>
      </c>
      <c r="D39" s="42"/>
      <c r="E39" s="11">
        <v>3.72</v>
      </c>
      <c r="F39" s="9">
        <v>7.05</v>
      </c>
      <c r="G39" s="43">
        <f t="shared" si="4"/>
        <v>0.8951612903</v>
      </c>
    </row>
    <row r="40">
      <c r="A40" s="38" t="s">
        <v>19</v>
      </c>
      <c r="B40" s="38" t="s">
        <v>35</v>
      </c>
      <c r="C40" s="39" t="s">
        <v>35</v>
      </c>
      <c r="D40" s="40"/>
      <c r="E40" s="11">
        <v>7.47</v>
      </c>
      <c r="F40" s="9">
        <v>5.47</v>
      </c>
      <c r="G40" s="41">
        <f t="shared" si="4"/>
        <v>-0.2677376171</v>
      </c>
    </row>
    <row r="41">
      <c r="A41" s="7" t="s">
        <v>21</v>
      </c>
      <c r="B41" s="39" t="s">
        <v>35</v>
      </c>
      <c r="C41" s="39" t="s">
        <v>35</v>
      </c>
      <c r="D41" s="40"/>
      <c r="E41" s="11">
        <v>4.91</v>
      </c>
      <c r="F41" s="9">
        <v>4.86</v>
      </c>
      <c r="G41" s="41">
        <f t="shared" si="4"/>
        <v>-0.01018329939</v>
      </c>
    </row>
    <row r="42">
      <c r="A42" s="7" t="s">
        <v>23</v>
      </c>
      <c r="B42" s="39" t="s">
        <v>35</v>
      </c>
      <c r="C42" s="39" t="s">
        <v>35</v>
      </c>
      <c r="D42" s="40"/>
      <c r="E42" s="11">
        <v>4.22</v>
      </c>
      <c r="F42" s="9">
        <v>3.49</v>
      </c>
      <c r="G42" s="41">
        <f t="shared" si="4"/>
        <v>-0.172985782</v>
      </c>
    </row>
    <row r="43">
      <c r="A43" s="39" t="s">
        <v>25</v>
      </c>
      <c r="B43" s="38" t="s">
        <v>35</v>
      </c>
      <c r="C43" s="39" t="s">
        <v>35</v>
      </c>
      <c r="D43" s="44"/>
      <c r="E43" s="9">
        <v>3.82</v>
      </c>
      <c r="F43" s="9">
        <v>5.52</v>
      </c>
      <c r="G43" s="43">
        <f t="shared" si="4"/>
        <v>0.445026178</v>
      </c>
    </row>
    <row r="44">
      <c r="A44" s="45" t="s">
        <v>27</v>
      </c>
      <c r="B44" s="46" t="s">
        <v>35</v>
      </c>
      <c r="C44" s="46" t="s">
        <v>35</v>
      </c>
      <c r="D44" s="47"/>
      <c r="E44" s="48">
        <v>4.45</v>
      </c>
      <c r="F44" s="49">
        <v>3.83</v>
      </c>
      <c r="G44" s="41">
        <f t="shared" si="4"/>
        <v>-0.1393258427</v>
      </c>
    </row>
    <row r="45">
      <c r="A45" s="45" t="s">
        <v>36</v>
      </c>
      <c r="B45" s="50" t="s">
        <v>35</v>
      </c>
      <c r="C45" s="50" t="s">
        <v>35</v>
      </c>
      <c r="D45" s="50" t="s">
        <v>35</v>
      </c>
      <c r="E45" s="51">
        <f t="shared" ref="E45:G45" si="5">AVERAGE(E32:E44)</f>
        <v>5.176923077</v>
      </c>
      <c r="F45" s="52">
        <f t="shared" si="5"/>
        <v>5.637692308</v>
      </c>
      <c r="G45" s="53">
        <f t="shared" si="5"/>
        <v>0.1250522301</v>
      </c>
    </row>
    <row r="47">
      <c r="A47" s="54" t="s">
        <v>37</v>
      </c>
      <c r="B47" s="55" t="s">
        <v>31</v>
      </c>
      <c r="C47" s="24"/>
      <c r="D47" s="24"/>
      <c r="E47" s="24"/>
      <c r="F47" s="24"/>
      <c r="G47" s="55" t="s">
        <v>32</v>
      </c>
      <c r="H47" s="24"/>
      <c r="I47" s="26"/>
      <c r="J47" s="56"/>
    </row>
    <row r="48">
      <c r="A48" s="57"/>
      <c r="B48" s="58" t="s">
        <v>33</v>
      </c>
      <c r="C48" s="59" t="s">
        <v>34</v>
      </c>
      <c r="D48" s="59" t="s">
        <v>38</v>
      </c>
      <c r="E48" s="59" t="s">
        <v>39</v>
      </c>
      <c r="F48" s="59" t="s">
        <v>40</v>
      </c>
      <c r="G48" s="58" t="s">
        <v>33</v>
      </c>
      <c r="H48" s="59" t="s">
        <v>34</v>
      </c>
      <c r="I48" s="59" t="s">
        <v>38</v>
      </c>
      <c r="J48" s="56"/>
    </row>
    <row r="49">
      <c r="A49" s="60" t="s">
        <v>3</v>
      </c>
      <c r="B49" s="61">
        <v>5.66</v>
      </c>
      <c r="C49" s="61">
        <v>6.23</v>
      </c>
      <c r="D49" s="62">
        <f t="shared" ref="D49:D61" si="6">(C49-B49)/B49</f>
        <v>0.1007067138</v>
      </c>
      <c r="E49" s="63">
        <v>5.72</v>
      </c>
      <c r="F49" s="64">
        <f t="shared" ref="F49:F61" si="7">(E49-C49)/C49</f>
        <v>-0.08186195827</v>
      </c>
      <c r="G49" s="65">
        <v>5.79</v>
      </c>
      <c r="H49" s="63">
        <v>6.62</v>
      </c>
      <c r="I49" s="62">
        <f t="shared" ref="I49:I61" si="8">(H49-G49)/G49</f>
        <v>0.1433506045</v>
      </c>
      <c r="J49" s="66"/>
    </row>
    <row r="50">
      <c r="A50" s="60" t="s">
        <v>5</v>
      </c>
      <c r="B50" s="61">
        <v>7.79</v>
      </c>
      <c r="C50" s="61">
        <v>8.59</v>
      </c>
      <c r="D50" s="62">
        <f t="shared" si="6"/>
        <v>0.1026957638</v>
      </c>
      <c r="E50" s="63">
        <v>6.44</v>
      </c>
      <c r="F50" s="64">
        <f t="shared" si="7"/>
        <v>-0.2502910361</v>
      </c>
      <c r="G50" s="65">
        <v>7.27</v>
      </c>
      <c r="H50" s="63">
        <v>9.04</v>
      </c>
      <c r="I50" s="62">
        <f t="shared" si="8"/>
        <v>0.2434662999</v>
      </c>
      <c r="J50" s="66"/>
    </row>
    <row r="51">
      <c r="A51" s="60" t="s">
        <v>7</v>
      </c>
      <c r="B51" s="61">
        <v>7.25</v>
      </c>
      <c r="C51" s="61">
        <v>9.27</v>
      </c>
      <c r="D51" s="62">
        <f t="shared" si="6"/>
        <v>0.2786206897</v>
      </c>
      <c r="E51" s="63">
        <v>8.98</v>
      </c>
      <c r="F51" s="64">
        <f t="shared" si="7"/>
        <v>-0.0312837109</v>
      </c>
      <c r="G51" s="65">
        <v>7.82</v>
      </c>
      <c r="H51" s="63">
        <v>9.7</v>
      </c>
      <c r="I51" s="62">
        <f t="shared" si="8"/>
        <v>0.2404092072</v>
      </c>
      <c r="J51" s="66"/>
    </row>
    <row r="52">
      <c r="A52" s="60" t="s">
        <v>9</v>
      </c>
      <c r="B52" s="61">
        <v>5.35</v>
      </c>
      <c r="C52" s="61">
        <v>6.59</v>
      </c>
      <c r="D52" s="62">
        <f t="shared" si="6"/>
        <v>0.2317757009</v>
      </c>
      <c r="E52" s="63">
        <v>6.46</v>
      </c>
      <c r="F52" s="64">
        <f t="shared" si="7"/>
        <v>-0.01972685888</v>
      </c>
      <c r="G52" s="65">
        <v>5.19</v>
      </c>
      <c r="H52" s="63">
        <v>6.92</v>
      </c>
      <c r="I52" s="62">
        <f t="shared" si="8"/>
        <v>0.3333333333</v>
      </c>
      <c r="J52" s="66"/>
    </row>
    <row r="53">
      <c r="A53" s="60" t="s">
        <v>11</v>
      </c>
      <c r="B53" s="61">
        <v>2.35</v>
      </c>
      <c r="C53" s="61">
        <v>2.39</v>
      </c>
      <c r="D53" s="62">
        <f t="shared" si="6"/>
        <v>0.0170212766</v>
      </c>
      <c r="E53" s="63">
        <v>2.3</v>
      </c>
      <c r="F53" s="64">
        <f t="shared" si="7"/>
        <v>-0.03765690377</v>
      </c>
      <c r="G53" s="65">
        <v>2.33</v>
      </c>
      <c r="H53" s="63">
        <v>2.4</v>
      </c>
      <c r="I53" s="62">
        <f t="shared" si="8"/>
        <v>0.03004291845</v>
      </c>
      <c r="J53" s="66"/>
    </row>
    <row r="54">
      <c r="A54" s="60" t="s">
        <v>13</v>
      </c>
      <c r="B54" s="61">
        <v>7.83</v>
      </c>
      <c r="C54" s="61">
        <v>9.27</v>
      </c>
      <c r="D54" s="62">
        <f t="shared" si="6"/>
        <v>0.183908046</v>
      </c>
      <c r="E54" s="63">
        <v>7.8</v>
      </c>
      <c r="F54" s="64">
        <f t="shared" si="7"/>
        <v>-0.1585760518</v>
      </c>
      <c r="G54" s="65">
        <v>8.48</v>
      </c>
      <c r="H54" s="63">
        <v>9.43</v>
      </c>
      <c r="I54" s="62">
        <f t="shared" si="8"/>
        <v>0.1120283019</v>
      </c>
      <c r="J54" s="66"/>
    </row>
    <row r="55">
      <c r="A55" s="60" t="s">
        <v>15</v>
      </c>
      <c r="B55" s="61">
        <v>4.33</v>
      </c>
      <c r="C55" s="61">
        <v>4.61</v>
      </c>
      <c r="D55" s="62">
        <f t="shared" si="6"/>
        <v>0.06466512702</v>
      </c>
      <c r="E55" s="63">
        <v>3.85</v>
      </c>
      <c r="F55" s="64">
        <f t="shared" si="7"/>
        <v>-0.1648590022</v>
      </c>
      <c r="G55" s="65">
        <v>4.06</v>
      </c>
      <c r="H55" s="63">
        <v>5.15</v>
      </c>
      <c r="I55" s="62">
        <f t="shared" si="8"/>
        <v>0.2684729064</v>
      </c>
      <c r="J55" s="66"/>
    </row>
    <row r="56">
      <c r="A56" s="60" t="s">
        <v>17</v>
      </c>
      <c r="B56" s="61">
        <v>3.16</v>
      </c>
      <c r="C56" s="61">
        <v>6.51</v>
      </c>
      <c r="D56" s="62">
        <f t="shared" si="6"/>
        <v>1.060126582</v>
      </c>
      <c r="E56" s="63">
        <v>5.06</v>
      </c>
      <c r="F56" s="64">
        <f t="shared" si="7"/>
        <v>-0.222734255</v>
      </c>
      <c r="G56" s="65">
        <v>2.65</v>
      </c>
      <c r="H56" s="63">
        <v>6.26</v>
      </c>
      <c r="I56" s="62">
        <f t="shared" si="8"/>
        <v>1.362264151</v>
      </c>
      <c r="J56" s="66"/>
    </row>
    <row r="57">
      <c r="A57" s="60" t="s">
        <v>19</v>
      </c>
      <c r="B57" s="61">
        <v>7.04</v>
      </c>
      <c r="C57" s="61">
        <v>5.67</v>
      </c>
      <c r="D57" s="67">
        <f t="shared" si="6"/>
        <v>-0.1946022727</v>
      </c>
      <c r="E57" s="63">
        <v>4.65</v>
      </c>
      <c r="F57" s="64">
        <f t="shared" si="7"/>
        <v>-0.1798941799</v>
      </c>
      <c r="G57" s="65">
        <v>7.53</v>
      </c>
      <c r="H57" s="63">
        <v>5.7</v>
      </c>
      <c r="I57" s="67">
        <f t="shared" si="8"/>
        <v>-0.2430278884</v>
      </c>
      <c r="J57" s="68"/>
    </row>
    <row r="58">
      <c r="A58" s="69" t="s">
        <v>21</v>
      </c>
      <c r="B58" s="61">
        <v>4.94</v>
      </c>
      <c r="C58" s="61">
        <v>4.98</v>
      </c>
      <c r="D58" s="62">
        <f t="shared" si="6"/>
        <v>0.008097165992</v>
      </c>
      <c r="E58" s="63">
        <v>4.16</v>
      </c>
      <c r="F58" s="64">
        <f t="shared" si="7"/>
        <v>-0.1646586345</v>
      </c>
      <c r="G58" s="65">
        <v>5.09</v>
      </c>
      <c r="H58" s="63">
        <v>4.55</v>
      </c>
      <c r="I58" s="70">
        <f t="shared" si="8"/>
        <v>-0.1060903733</v>
      </c>
      <c r="J58" s="71"/>
    </row>
    <row r="59">
      <c r="A59" s="72" t="s">
        <v>23</v>
      </c>
      <c r="B59" s="73">
        <v>4.41</v>
      </c>
      <c r="C59" s="61">
        <v>4.02</v>
      </c>
      <c r="D59" s="67">
        <f t="shared" si="6"/>
        <v>-0.08843537415</v>
      </c>
      <c r="E59" s="61">
        <v>3.3</v>
      </c>
      <c r="F59" s="64">
        <f t="shared" si="7"/>
        <v>-0.1791044776</v>
      </c>
      <c r="G59" s="73">
        <v>4.24</v>
      </c>
      <c r="H59" s="61">
        <v>3.39</v>
      </c>
      <c r="I59" s="70">
        <f t="shared" si="8"/>
        <v>-0.2004716981</v>
      </c>
      <c r="J59" s="68"/>
    </row>
    <row r="60">
      <c r="A60" s="74" t="s">
        <v>25</v>
      </c>
      <c r="B60" s="73">
        <v>4.71</v>
      </c>
      <c r="C60" s="61">
        <v>5.33</v>
      </c>
      <c r="D60" s="62">
        <f t="shared" si="6"/>
        <v>0.1316348195</v>
      </c>
      <c r="E60" s="61">
        <v>4.68</v>
      </c>
      <c r="F60" s="64">
        <f t="shared" si="7"/>
        <v>-0.1219512195</v>
      </c>
      <c r="G60" s="73">
        <v>3.95</v>
      </c>
      <c r="H60" s="61">
        <v>4.93</v>
      </c>
      <c r="I60" s="75">
        <f t="shared" si="8"/>
        <v>0.2481012658</v>
      </c>
      <c r="J60" s="71"/>
    </row>
    <row r="61">
      <c r="A61" s="76" t="s">
        <v>27</v>
      </c>
      <c r="B61" s="77">
        <v>4.07</v>
      </c>
      <c r="C61" s="77">
        <v>4.17</v>
      </c>
      <c r="D61" s="62">
        <f t="shared" si="6"/>
        <v>0.02457002457</v>
      </c>
      <c r="E61" s="77">
        <v>3.87</v>
      </c>
      <c r="F61" s="64">
        <f t="shared" si="7"/>
        <v>-0.07194244604</v>
      </c>
      <c r="G61" s="73">
        <v>3.73</v>
      </c>
      <c r="H61" s="61">
        <v>3.71</v>
      </c>
      <c r="I61" s="70">
        <f t="shared" si="8"/>
        <v>-0.005361930295</v>
      </c>
      <c r="J61" s="68"/>
    </row>
    <row r="62">
      <c r="A62" s="78" t="s">
        <v>36</v>
      </c>
      <c r="B62" s="79">
        <f t="shared" ref="B62:I62" si="9">AVERAGE(B49:B61)</f>
        <v>5.299230769</v>
      </c>
      <c r="C62" s="79">
        <f t="shared" si="9"/>
        <v>5.971538462</v>
      </c>
      <c r="D62" s="80">
        <f t="shared" si="9"/>
        <v>0.1477526356</v>
      </c>
      <c r="E62" s="79">
        <f t="shared" si="9"/>
        <v>5.174615385</v>
      </c>
      <c r="F62" s="80">
        <f t="shared" si="9"/>
        <v>-0.1295800565</v>
      </c>
      <c r="G62" s="81">
        <f t="shared" si="9"/>
        <v>5.240769231</v>
      </c>
      <c r="H62" s="82">
        <f t="shared" si="9"/>
        <v>5.984615385</v>
      </c>
      <c r="I62" s="83">
        <f t="shared" si="9"/>
        <v>0.1866551614</v>
      </c>
      <c r="J62" s="84"/>
    </row>
    <row r="64">
      <c r="A64" s="85" t="s">
        <v>41</v>
      </c>
      <c r="B64" s="86" t="s">
        <v>42</v>
      </c>
      <c r="C64" s="87" t="s">
        <v>43</v>
      </c>
      <c r="D64" s="87" t="s">
        <v>44</v>
      </c>
      <c r="E64" s="88" t="s">
        <v>45</v>
      </c>
    </row>
    <row r="65">
      <c r="A65" s="60" t="s">
        <v>3</v>
      </c>
      <c r="B65" s="89">
        <v>1.01</v>
      </c>
      <c r="C65" s="89">
        <v>1.2</v>
      </c>
      <c r="D65" s="89">
        <v>41.0</v>
      </c>
      <c r="E65" s="90">
        <f t="shared" ref="E65:E77" si="10">LOG10(C65)*0.66+D65*(-0.085)</f>
        <v>-3.432740378</v>
      </c>
    </row>
    <row r="66">
      <c r="A66" s="60" t="s">
        <v>5</v>
      </c>
      <c r="B66" s="89">
        <v>1.08</v>
      </c>
      <c r="C66" s="89">
        <v>0.64</v>
      </c>
      <c r="D66" s="89">
        <v>48.0</v>
      </c>
      <c r="E66" s="90">
        <f t="shared" si="10"/>
        <v>-4.207921217</v>
      </c>
    </row>
    <row r="67">
      <c r="A67" s="60" t="s">
        <v>7</v>
      </c>
      <c r="B67" s="89">
        <v>1.08</v>
      </c>
      <c r="C67" s="89">
        <v>0.88</v>
      </c>
      <c r="D67" s="89">
        <v>47.0</v>
      </c>
      <c r="E67" s="90">
        <f t="shared" si="10"/>
        <v>-4.031641436</v>
      </c>
    </row>
    <row r="68">
      <c r="A68" s="60" t="s">
        <v>9</v>
      </c>
      <c r="B68" s="89">
        <v>1.02</v>
      </c>
      <c r="C68" s="89">
        <v>0.22</v>
      </c>
      <c r="D68" s="89">
        <v>41.0</v>
      </c>
      <c r="E68" s="90">
        <f t="shared" si="10"/>
        <v>-3.919001031</v>
      </c>
    </row>
    <row r="69">
      <c r="A69" s="60" t="s">
        <v>11</v>
      </c>
      <c r="B69" s="89">
        <v>1.17</v>
      </c>
      <c r="C69" s="89">
        <v>1.2</v>
      </c>
      <c r="D69" s="89">
        <v>34.0</v>
      </c>
      <c r="E69" s="90">
        <f t="shared" si="10"/>
        <v>-2.837740378</v>
      </c>
    </row>
    <row r="70">
      <c r="A70" s="60" t="s">
        <v>13</v>
      </c>
      <c r="B70" s="89">
        <v>1.09</v>
      </c>
      <c r="C70" s="89">
        <v>0.21</v>
      </c>
      <c r="D70" s="89">
        <v>41.0</v>
      </c>
      <c r="E70" s="90">
        <f t="shared" si="10"/>
        <v>-3.932335265</v>
      </c>
    </row>
    <row r="71">
      <c r="A71" s="60" t="s">
        <v>15</v>
      </c>
      <c r="B71" s="89">
        <v>1.01</v>
      </c>
      <c r="C71" s="89">
        <v>0.5</v>
      </c>
      <c r="D71" s="89">
        <v>46.0</v>
      </c>
      <c r="E71" s="90">
        <f t="shared" si="10"/>
        <v>-4.108679797</v>
      </c>
    </row>
    <row r="72">
      <c r="A72" s="60" t="s">
        <v>17</v>
      </c>
      <c r="B72" s="89">
        <v>1.26</v>
      </c>
      <c r="C72" s="89">
        <v>0.96</v>
      </c>
      <c r="D72" s="89">
        <v>28.0</v>
      </c>
      <c r="E72" s="90">
        <f t="shared" si="10"/>
        <v>-2.391700986</v>
      </c>
    </row>
    <row r="73">
      <c r="A73" s="60" t="s">
        <v>19</v>
      </c>
      <c r="B73" s="89">
        <v>1.06</v>
      </c>
      <c r="C73" s="89">
        <v>0.38</v>
      </c>
      <c r="D73" s="89">
        <v>39.0</v>
      </c>
      <c r="E73" s="90">
        <f t="shared" si="10"/>
        <v>-3.592342826</v>
      </c>
    </row>
    <row r="74">
      <c r="A74" s="69" t="s">
        <v>21</v>
      </c>
      <c r="B74" s="89">
        <v>1.0</v>
      </c>
      <c r="C74" s="89">
        <v>0.5</v>
      </c>
      <c r="D74" s="89">
        <v>46.0</v>
      </c>
      <c r="E74" s="90">
        <f t="shared" si="10"/>
        <v>-4.108679797</v>
      </c>
    </row>
    <row r="75">
      <c r="A75" s="91" t="s">
        <v>23</v>
      </c>
      <c r="B75" s="92">
        <v>1.02</v>
      </c>
      <c r="C75" s="92">
        <v>0.94</v>
      </c>
      <c r="D75" s="93">
        <v>45.0</v>
      </c>
      <c r="E75" s="90">
        <f t="shared" si="10"/>
        <v>-3.842735617</v>
      </c>
    </row>
    <row r="76">
      <c r="A76" s="91" t="s">
        <v>25</v>
      </c>
      <c r="B76" s="92">
        <v>1.04</v>
      </c>
      <c r="C76" s="93">
        <v>1.0</v>
      </c>
      <c r="D76" s="93">
        <v>41.0</v>
      </c>
      <c r="E76" s="90">
        <f t="shared" si="10"/>
        <v>-3.485</v>
      </c>
    </row>
    <row r="77">
      <c r="A77" s="94" t="s">
        <v>27</v>
      </c>
      <c r="B77" s="95">
        <v>1.04</v>
      </c>
      <c r="C77" s="95">
        <v>0.88</v>
      </c>
      <c r="D77" s="96">
        <v>43.0</v>
      </c>
      <c r="E77" s="97">
        <f t="shared" si="10"/>
        <v>-3.691641436</v>
      </c>
    </row>
  </sheetData>
  <mergeCells count="8">
    <mergeCell ref="C1:D1"/>
    <mergeCell ref="E1:F1"/>
    <mergeCell ref="A30:A31"/>
    <mergeCell ref="B30:D30"/>
    <mergeCell ref="E30:G30"/>
    <mergeCell ref="A47:A48"/>
    <mergeCell ref="B47:F47"/>
    <mergeCell ref="G47:I47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