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iana\Documents\"/>
    </mc:Choice>
  </mc:AlternateContent>
  <xr:revisionPtr revIDLastSave="0" documentId="13_ncr:1_{17D2C9C4-DCD1-4263-AA68-101E822FA652}" xr6:coauthVersionLast="34" xr6:coauthVersionMax="34" xr10:uidLastSave="{00000000-0000-0000-0000-000000000000}"/>
  <bookViews>
    <workbookView xWindow="0" yWindow="0" windowWidth="17256" windowHeight="5652" xr2:uid="{1FB0E69E-A139-48CF-B0E6-AE20330F069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E72" i="1"/>
  <c r="E67" i="1"/>
  <c r="E63" i="1"/>
  <c r="E58" i="1"/>
  <c r="E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53" i="1"/>
  <c r="A76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53" i="1"/>
  <c r="B67" i="1"/>
  <c r="B58" i="1"/>
  <c r="E48" i="1"/>
  <c r="E46" i="1"/>
  <c r="E45" i="1"/>
  <c r="E41" i="1"/>
  <c r="E37" i="1"/>
  <c r="E32" i="1"/>
  <c r="E30" i="1"/>
  <c r="D49" i="1"/>
  <c r="D48" i="1"/>
  <c r="D46" i="1"/>
  <c r="D47" i="1"/>
  <c r="D45" i="1"/>
  <c r="D44" i="1"/>
  <c r="D43" i="1"/>
  <c r="D31" i="1"/>
  <c r="D32" i="1"/>
  <c r="D33" i="1"/>
  <c r="D34" i="1"/>
  <c r="D35" i="1"/>
  <c r="D37" i="1"/>
  <c r="D36" i="1"/>
  <c r="D38" i="1"/>
  <c r="D39" i="1"/>
  <c r="D40" i="1"/>
  <c r="D41" i="1"/>
  <c r="D42" i="1"/>
  <c r="D30" i="1"/>
  <c r="I36" i="1" l="1"/>
  <c r="H27" i="1"/>
  <c r="G27" i="1"/>
  <c r="G26" i="1"/>
  <c r="E27" i="1"/>
  <c r="D27" i="1"/>
  <c r="C27" i="1"/>
  <c r="E26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M3" i="1"/>
  <c r="I11" i="1"/>
  <c r="I16" i="1"/>
  <c r="I17" i="1"/>
  <c r="I18" i="1"/>
  <c r="I19" i="1"/>
  <c r="I20" i="1"/>
  <c r="I8" i="1"/>
  <c r="I9" i="1"/>
  <c r="I10" i="1"/>
  <c r="I12" i="1"/>
  <c r="I13" i="1"/>
  <c r="I14" i="1"/>
  <c r="I15" i="1"/>
  <c r="I7" i="1"/>
  <c r="I3" i="1"/>
  <c r="I4" i="1"/>
  <c r="I5" i="1"/>
  <c r="I6" i="1"/>
  <c r="I2" i="1"/>
  <c r="C24" i="1" l="1"/>
  <c r="C23" i="1"/>
  <c r="C13" i="1"/>
  <c r="D13" i="1" s="1"/>
  <c r="C22" i="1"/>
  <c r="C21" i="1"/>
  <c r="C20" i="1"/>
  <c r="C19" i="1"/>
  <c r="C18" i="1"/>
  <c r="C17" i="1"/>
  <c r="C16" i="1"/>
  <c r="C15" i="1"/>
  <c r="C14" i="1"/>
  <c r="C3" i="1"/>
  <c r="C4" i="1"/>
  <c r="C5" i="1"/>
  <c r="C6" i="1"/>
  <c r="C7" i="1"/>
  <c r="C8" i="1"/>
  <c r="C9" i="1"/>
  <c r="C10" i="1"/>
  <c r="C11" i="1"/>
  <c r="C2" i="1"/>
  <c r="D11" i="1" s="1"/>
</calcChain>
</file>

<file path=xl/sharedStrings.xml><?xml version="1.0" encoding="utf-8"?>
<sst xmlns="http://schemas.openxmlformats.org/spreadsheetml/2006/main" count="13" uniqueCount="8">
  <si>
    <t>ADC Calculations</t>
  </si>
  <si>
    <t>Actual RMS</t>
  </si>
  <si>
    <t>Factor</t>
  </si>
  <si>
    <t>write a fxn for custom scaling to take care of the scaling error</t>
  </si>
  <si>
    <t>ADC 500</t>
  </si>
  <si>
    <t>ADC 300</t>
  </si>
  <si>
    <t>Vpcc</t>
  </si>
  <si>
    <t>Vinv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</si>
</sst>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90CF-1B5A-427D-A170-3631E8EC0674}">
  <dimension ref="A1:M76"/>
  <sheetViews>
    <sheetView tabSelected="1" topLeftCell="A52" workbookViewId="0">
      <selection activeCell="F55" sqref="F55"/>
    </sheetView>
  </sheetViews>
  <sheetFormatPr defaultRowHeight="14.4" x14ac:dyDescent="0.3"/>
  <cols>
    <col min="1" max="1" width="14.88671875" bestFit="1" customWidth="1"/>
    <col min="4" max="4" width="9.5546875" bestFit="1" customWidth="1"/>
    <col min="5" max="5" width="37.33203125" customWidth="1"/>
    <col min="13" max="13" width="67" bestFit="1" customWidth="1"/>
  </cols>
  <sheetData>
    <row r="1" spans="1:13" x14ac:dyDescent="0.3">
      <c r="A1" t="s">
        <v>0</v>
      </c>
      <c r="B1" t="s">
        <v>1</v>
      </c>
      <c r="C1" t="s">
        <v>2</v>
      </c>
    </row>
    <row r="2" spans="1:13" x14ac:dyDescent="0.3">
      <c r="A2">
        <v>0.11799999999999999</v>
      </c>
      <c r="B2">
        <v>1.24</v>
      </c>
      <c r="C2">
        <f>B2/A2</f>
        <v>10.508474576271187</v>
      </c>
      <c r="F2">
        <v>0.115</v>
      </c>
      <c r="G2">
        <v>1.74</v>
      </c>
      <c r="H2">
        <v>1.5399999999999989</v>
      </c>
      <c r="I2">
        <f>G2/F2</f>
        <v>15.130434782608695</v>
      </c>
    </row>
    <row r="3" spans="1:13" x14ac:dyDescent="0.3">
      <c r="A3">
        <v>0.51</v>
      </c>
      <c r="B3">
        <v>4.32</v>
      </c>
      <c r="C3">
        <f t="shared" ref="C3:C11" si="0">B3/A3</f>
        <v>8.4705882352941178</v>
      </c>
      <c r="F3">
        <v>0.17399999999999999</v>
      </c>
      <c r="G3">
        <v>2.6</v>
      </c>
      <c r="I3">
        <f t="shared" ref="I3:I6" si="1">G3/F3</f>
        <v>14.942528735632186</v>
      </c>
      <c r="J3">
        <f>ROUND(K3,3)</f>
        <v>15.036</v>
      </c>
      <c r="K3">
        <v>15.036</v>
      </c>
      <c r="L3">
        <v>1</v>
      </c>
      <c r="M3" t="str">
        <f>K3&amp;", "&amp;K5&amp;", "&amp;K7&amp;", "&amp;K9&amp;", "&amp;K11&amp;", "&amp;K12&amp;", "&amp;K13&amp;", "&amp;K15&amp;", "&amp;K17&amp;", "&amp;K20&amp;", "</f>
        <v xml:space="preserve">15.036, 15.293, 14.706, 13.573, 12.272, 10.949, 10.331, 10.466, 10.923, 11.879, </v>
      </c>
    </row>
    <row r="4" spans="1:13" x14ac:dyDescent="0.3">
      <c r="A4">
        <v>0.8</v>
      </c>
      <c r="B4">
        <v>5.76</v>
      </c>
      <c r="C4">
        <f t="shared" si="0"/>
        <v>7.1999999999999993</v>
      </c>
      <c r="F4">
        <v>0.23599999999999999</v>
      </c>
      <c r="G4">
        <v>3.62</v>
      </c>
      <c r="I4">
        <f t="shared" si="1"/>
        <v>15.338983050847459</v>
      </c>
      <c r="J4">
        <f t="shared" ref="J4:J20" si="2">ROUND(K4,3)</f>
        <v>0</v>
      </c>
      <c r="K4">
        <v>0</v>
      </c>
    </row>
    <row r="5" spans="1:13" x14ac:dyDescent="0.3">
      <c r="A5">
        <v>0.97</v>
      </c>
      <c r="B5">
        <v>7.94</v>
      </c>
      <c r="C5">
        <f t="shared" si="0"/>
        <v>8.1855670103092795</v>
      </c>
      <c r="F5">
        <v>0.26300000000000001</v>
      </c>
      <c r="G5">
        <v>4.01</v>
      </c>
      <c r="I5">
        <f t="shared" si="1"/>
        <v>15.247148288973383</v>
      </c>
      <c r="J5">
        <f t="shared" si="2"/>
        <v>15.292999999999999</v>
      </c>
      <c r="K5">
        <v>15.292999999999999</v>
      </c>
      <c r="L5">
        <v>2</v>
      </c>
    </row>
    <row r="6" spans="1:13" x14ac:dyDescent="0.3">
      <c r="A6">
        <v>1.1200000000000001</v>
      </c>
      <c r="B6">
        <v>10.199999999999999</v>
      </c>
      <c r="C6">
        <f t="shared" si="0"/>
        <v>9.1071428571428559</v>
      </c>
      <c r="F6">
        <v>0.32900000000000001</v>
      </c>
      <c r="G6">
        <v>4.87</v>
      </c>
      <c r="I6">
        <f t="shared" si="1"/>
        <v>14.802431610942248</v>
      </c>
      <c r="J6">
        <f t="shared" si="2"/>
        <v>0</v>
      </c>
      <c r="K6">
        <v>0</v>
      </c>
    </row>
    <row r="7" spans="1:13" x14ac:dyDescent="0.3">
      <c r="A7">
        <v>1.1779999999999999</v>
      </c>
      <c r="B7">
        <v>11.1</v>
      </c>
      <c r="C7">
        <f t="shared" si="0"/>
        <v>9.4227504244482176</v>
      </c>
      <c r="F7">
        <v>0.371</v>
      </c>
      <c r="G7">
        <v>5.62</v>
      </c>
      <c r="H7">
        <v>5.419999999999999</v>
      </c>
      <c r="I7">
        <f>H7/F7</f>
        <v>14.609164420485174</v>
      </c>
      <c r="J7">
        <f t="shared" si="2"/>
        <v>14.706</v>
      </c>
      <c r="K7">
        <v>14.706</v>
      </c>
      <c r="L7">
        <v>3</v>
      </c>
    </row>
    <row r="8" spans="1:13" x14ac:dyDescent="0.3">
      <c r="A8">
        <v>1.214</v>
      </c>
      <c r="B8">
        <v>12</v>
      </c>
      <c r="C8">
        <f t="shared" si="0"/>
        <v>9.8846787479406917</v>
      </c>
      <c r="F8">
        <v>0.438</v>
      </c>
      <c r="G8">
        <v>6.29</v>
      </c>
      <c r="H8">
        <v>6.089999999999999</v>
      </c>
      <c r="I8">
        <f t="shared" ref="I8:I11" si="3">H8/F8</f>
        <v>13.904109589041093</v>
      </c>
      <c r="J8">
        <f t="shared" si="2"/>
        <v>0</v>
      </c>
      <c r="K8">
        <v>0</v>
      </c>
    </row>
    <row r="9" spans="1:13" x14ac:dyDescent="0.3">
      <c r="A9">
        <v>0.27900000000000003</v>
      </c>
      <c r="B9">
        <v>2.85</v>
      </c>
      <c r="C9">
        <f t="shared" si="0"/>
        <v>10.21505376344086</v>
      </c>
      <c r="F9">
        <v>0.47199999999999998</v>
      </c>
      <c r="G9">
        <v>6.45</v>
      </c>
      <c r="H9">
        <v>6.2499999999999991</v>
      </c>
      <c r="I9">
        <f t="shared" si="3"/>
        <v>13.241525423728813</v>
      </c>
      <c r="J9">
        <f t="shared" si="2"/>
        <v>13.573</v>
      </c>
      <c r="K9">
        <v>13.573</v>
      </c>
      <c r="L9">
        <v>4</v>
      </c>
    </row>
    <row r="10" spans="1:13" x14ac:dyDescent="0.3">
      <c r="A10">
        <v>0.31900000000000001</v>
      </c>
      <c r="B10">
        <v>3.3</v>
      </c>
      <c r="C10">
        <f t="shared" si="0"/>
        <v>10.344827586206895</v>
      </c>
      <c r="F10">
        <v>0.52100000000000002</v>
      </c>
      <c r="G10">
        <v>6.69</v>
      </c>
      <c r="H10">
        <v>6.4899999999999993</v>
      </c>
      <c r="I10">
        <f t="shared" si="3"/>
        <v>12.456813819577734</v>
      </c>
      <c r="J10">
        <f t="shared" si="2"/>
        <v>0</v>
      </c>
      <c r="K10">
        <v>0</v>
      </c>
    </row>
    <row r="11" spans="1:13" x14ac:dyDescent="0.3">
      <c r="A11">
        <v>0.496</v>
      </c>
      <c r="B11">
        <v>4.28</v>
      </c>
      <c r="C11">
        <f t="shared" si="0"/>
        <v>8.629032258064516</v>
      </c>
      <c r="D11">
        <f>AVERAGE(C2:C11)</f>
        <v>9.19681154591186</v>
      </c>
      <c r="F11">
        <v>0.54600000000000004</v>
      </c>
      <c r="G11">
        <v>6.72</v>
      </c>
      <c r="H11">
        <v>6.6</v>
      </c>
      <c r="I11">
        <f t="shared" si="3"/>
        <v>12.087912087912086</v>
      </c>
      <c r="J11">
        <f t="shared" si="2"/>
        <v>12.272</v>
      </c>
      <c r="K11">
        <v>12.272</v>
      </c>
      <c r="L11">
        <v>5</v>
      </c>
    </row>
    <row r="12" spans="1:13" x14ac:dyDescent="0.3">
      <c r="F12">
        <v>0.65300000000000002</v>
      </c>
      <c r="G12">
        <v>7.35</v>
      </c>
      <c r="H12">
        <v>7.1499999999999986</v>
      </c>
      <c r="I12">
        <f t="shared" ref="I12:I20" si="4">H12/F12</f>
        <v>10.949464012251147</v>
      </c>
      <c r="J12">
        <f t="shared" si="2"/>
        <v>10.949</v>
      </c>
      <c r="K12">
        <v>10.949</v>
      </c>
      <c r="L12">
        <v>6</v>
      </c>
    </row>
    <row r="13" spans="1:13" x14ac:dyDescent="0.3">
      <c r="A13">
        <v>0.23100000000000001</v>
      </c>
      <c r="B13">
        <v>1.53</v>
      </c>
      <c r="C13">
        <f>B13/A13</f>
        <v>6.6233766233766236</v>
      </c>
      <c r="D13">
        <f>AVERAGE(C13:C23)</f>
        <v>10.300509759916482</v>
      </c>
      <c r="F13">
        <v>0.755</v>
      </c>
      <c r="G13">
        <v>8</v>
      </c>
      <c r="H13">
        <v>7.7999999999999989</v>
      </c>
      <c r="I13">
        <f t="shared" si="4"/>
        <v>10.331125827814567</v>
      </c>
      <c r="J13">
        <f t="shared" si="2"/>
        <v>10.331</v>
      </c>
      <c r="K13">
        <v>10.331</v>
      </c>
      <c r="L13">
        <v>7</v>
      </c>
    </row>
    <row r="14" spans="1:13" x14ac:dyDescent="0.3">
      <c r="A14">
        <v>0.26300000000000001</v>
      </c>
      <c r="B14">
        <v>2.41</v>
      </c>
      <c r="C14">
        <f t="shared" ref="C14:C24" si="5">B14/A14</f>
        <v>9.163498098859316</v>
      </c>
      <c r="F14">
        <v>0.8</v>
      </c>
      <c r="G14">
        <v>8.57</v>
      </c>
      <c r="H14">
        <v>8.3699999999999992</v>
      </c>
      <c r="I14">
        <f t="shared" si="4"/>
        <v>10.462499999999999</v>
      </c>
      <c r="J14">
        <f t="shared" si="2"/>
        <v>0</v>
      </c>
      <c r="K14">
        <v>0</v>
      </c>
    </row>
    <row r="15" spans="1:13" x14ac:dyDescent="0.3">
      <c r="A15">
        <v>0.32900000000000001</v>
      </c>
      <c r="B15">
        <v>3.79</v>
      </c>
      <c r="C15">
        <f t="shared" si="5"/>
        <v>11.519756838905774</v>
      </c>
      <c r="F15">
        <v>0.85199999999999998</v>
      </c>
      <c r="G15">
        <v>9.1199999999999992</v>
      </c>
      <c r="H15">
        <v>8.9199999999999982</v>
      </c>
      <c r="I15">
        <f t="shared" si="4"/>
        <v>10.469483568075116</v>
      </c>
      <c r="J15">
        <f t="shared" si="2"/>
        <v>10.465999999999999</v>
      </c>
      <c r="K15">
        <v>10.465999999999999</v>
      </c>
      <c r="L15">
        <v>8</v>
      </c>
    </row>
    <row r="16" spans="1:13" x14ac:dyDescent="0.3">
      <c r="A16">
        <v>0.371</v>
      </c>
      <c r="B16">
        <v>4.71</v>
      </c>
      <c r="C16">
        <f t="shared" si="5"/>
        <v>12.695417789757412</v>
      </c>
      <c r="F16">
        <v>0.95399999999999996</v>
      </c>
      <c r="G16">
        <v>10.3</v>
      </c>
      <c r="H16">
        <v>10.1</v>
      </c>
      <c r="I16">
        <f t="shared" si="4"/>
        <v>10.587002096436059</v>
      </c>
      <c r="J16">
        <f t="shared" si="2"/>
        <v>0</v>
      </c>
      <c r="K16">
        <v>0</v>
      </c>
    </row>
    <row r="17" spans="1:12" x14ac:dyDescent="0.3">
      <c r="A17">
        <v>0.54700000000000004</v>
      </c>
      <c r="B17">
        <v>6.11</v>
      </c>
      <c r="C17">
        <f t="shared" si="5"/>
        <v>11.170018281535649</v>
      </c>
      <c r="F17">
        <v>0.97699999999999998</v>
      </c>
      <c r="G17">
        <v>11.2</v>
      </c>
      <c r="H17">
        <v>10.999999999999998</v>
      </c>
      <c r="I17">
        <f t="shared" si="4"/>
        <v>11.258955987717501</v>
      </c>
      <c r="J17">
        <f t="shared" si="2"/>
        <v>10.923</v>
      </c>
      <c r="K17">
        <v>10.923</v>
      </c>
      <c r="L17">
        <v>9</v>
      </c>
    </row>
    <row r="18" spans="1:12" x14ac:dyDescent="0.3">
      <c r="A18">
        <v>0.65300000000000002</v>
      </c>
      <c r="B18">
        <v>6.68</v>
      </c>
      <c r="C18">
        <f t="shared" si="5"/>
        <v>10.229709035222051</v>
      </c>
      <c r="F18">
        <v>1.0209999999999999</v>
      </c>
      <c r="G18">
        <v>11.9</v>
      </c>
      <c r="H18">
        <v>11.7</v>
      </c>
      <c r="I18">
        <f t="shared" si="4"/>
        <v>11.459353574926544</v>
      </c>
      <c r="J18">
        <f t="shared" si="2"/>
        <v>0</v>
      </c>
      <c r="K18">
        <v>0</v>
      </c>
    </row>
    <row r="19" spans="1:12" x14ac:dyDescent="0.3">
      <c r="A19">
        <v>0.85199999999999998</v>
      </c>
      <c r="B19">
        <v>7.97</v>
      </c>
      <c r="C19">
        <f t="shared" si="5"/>
        <v>9.354460093896714</v>
      </c>
      <c r="F19">
        <v>1.0549999999999999</v>
      </c>
      <c r="G19">
        <v>12.7</v>
      </c>
      <c r="H19">
        <v>12.499999999999998</v>
      </c>
      <c r="I19">
        <f t="shared" si="4"/>
        <v>11.848341232227487</v>
      </c>
      <c r="J19">
        <f t="shared" si="2"/>
        <v>0</v>
      </c>
      <c r="K19">
        <v>0</v>
      </c>
    </row>
    <row r="20" spans="1:12" x14ac:dyDescent="0.3">
      <c r="A20">
        <v>0.95399999999999996</v>
      </c>
      <c r="B20">
        <v>9.3800000000000008</v>
      </c>
      <c r="C20">
        <f t="shared" si="5"/>
        <v>9.8322851153039839</v>
      </c>
      <c r="F20">
        <v>1.095</v>
      </c>
      <c r="G20">
        <v>13.7</v>
      </c>
      <c r="H20">
        <v>13.499999999999998</v>
      </c>
      <c r="I20">
        <f t="shared" si="4"/>
        <v>12.328767123287671</v>
      </c>
      <c r="J20">
        <f t="shared" si="2"/>
        <v>11.879</v>
      </c>
      <c r="K20">
        <v>11.879</v>
      </c>
      <c r="L20">
        <v>10</v>
      </c>
    </row>
    <row r="21" spans="1:12" x14ac:dyDescent="0.3">
      <c r="A21">
        <v>0.97699999999999998</v>
      </c>
      <c r="B21">
        <v>10.3</v>
      </c>
      <c r="C21">
        <f t="shared" si="5"/>
        <v>10.542476970317299</v>
      </c>
    </row>
    <row r="22" spans="1:12" x14ac:dyDescent="0.3">
      <c r="A22">
        <v>1.0529999999999999</v>
      </c>
      <c r="B22">
        <v>11.5</v>
      </c>
      <c r="C22">
        <f t="shared" si="5"/>
        <v>10.921177587844255</v>
      </c>
    </row>
    <row r="23" spans="1:12" x14ac:dyDescent="0.3">
      <c r="A23">
        <v>1.093</v>
      </c>
      <c r="B23">
        <v>12.3</v>
      </c>
      <c r="C23">
        <f t="shared" si="5"/>
        <v>11.253430924062215</v>
      </c>
    </row>
    <row r="24" spans="1:12" x14ac:dyDescent="0.3">
      <c r="A24">
        <v>1.0509999999999999</v>
      </c>
      <c r="B24">
        <v>11</v>
      </c>
      <c r="C24">
        <f t="shared" si="5"/>
        <v>10.466222645099906</v>
      </c>
      <c r="D24" t="s">
        <v>3</v>
      </c>
    </row>
    <row r="26" spans="1:12" ht="18" x14ac:dyDescent="0.3">
      <c r="C26" s="1">
        <v>6.0872999999999999</v>
      </c>
      <c r="D26" s="1">
        <v>615.09069999999997</v>
      </c>
      <c r="E26" s="3">
        <f>D26/(10000000)</f>
        <v>6.1509070000000002E-5</v>
      </c>
      <c r="G26">
        <f>0.001*10^9</f>
        <v>1000000</v>
      </c>
    </row>
    <row r="27" spans="1:12" x14ac:dyDescent="0.3">
      <c r="C27">
        <f>1/(600*0.001*120*3.14159)</f>
        <v>4.4209743756788407E-3</v>
      </c>
      <c r="D27" s="4">
        <f>C27+E26</f>
        <v>4.4824834456788408E-3</v>
      </c>
      <c r="E27">
        <f>C26/1000</f>
        <v>6.0873000000000003E-3</v>
      </c>
      <c r="G27">
        <f>G26/12.5</f>
        <v>80000</v>
      </c>
      <c r="H27">
        <f>120*0.01</f>
        <v>1.2</v>
      </c>
    </row>
    <row r="29" spans="1:12" x14ac:dyDescent="0.3">
      <c r="A29" t="s">
        <v>4</v>
      </c>
      <c r="B29" t="s">
        <v>5</v>
      </c>
      <c r="C29" t="s">
        <v>1</v>
      </c>
      <c r="D29" t="s">
        <v>2</v>
      </c>
      <c r="E29" s="2" t="s">
        <v>6</v>
      </c>
    </row>
    <row r="30" spans="1:12" x14ac:dyDescent="0.3">
      <c r="B30">
        <v>4.8000000000000001E-2</v>
      </c>
      <c r="C30">
        <v>0.7</v>
      </c>
      <c r="D30">
        <f>C30/B30</f>
        <v>14.583333333333332</v>
      </c>
      <c r="E30">
        <f>AVERAGE(D30:D31)</f>
        <v>15.083874458874458</v>
      </c>
      <c r="F30">
        <v>0</v>
      </c>
    </row>
    <row r="31" spans="1:12" x14ac:dyDescent="0.3">
      <c r="A31">
        <v>78</v>
      </c>
      <c r="B31">
        <v>7.6999999999999999E-2</v>
      </c>
      <c r="C31">
        <v>1.2</v>
      </c>
      <c r="D31">
        <f t="shared" ref="D31:D46" si="6">C31/B31</f>
        <v>15.584415584415584</v>
      </c>
    </row>
    <row r="32" spans="1:12" x14ac:dyDescent="0.3">
      <c r="B32">
        <v>0.107</v>
      </c>
      <c r="C32">
        <v>1.617</v>
      </c>
      <c r="D32">
        <f t="shared" si="6"/>
        <v>15.11214953271028</v>
      </c>
      <c r="E32">
        <f>AVERAGE(D32:D36)</f>
        <v>15.04540892028194</v>
      </c>
      <c r="F32">
        <v>1</v>
      </c>
    </row>
    <row r="33" spans="2:9" x14ac:dyDescent="0.3">
      <c r="B33">
        <v>0.13200000000000001</v>
      </c>
      <c r="C33">
        <v>1.9890000000000001</v>
      </c>
      <c r="D33">
        <f t="shared" si="6"/>
        <v>15.068181818181818</v>
      </c>
    </row>
    <row r="34" spans="2:9" x14ac:dyDescent="0.3">
      <c r="B34">
        <v>0.13800000000000001</v>
      </c>
      <c r="C34">
        <v>2.0670000000000002</v>
      </c>
      <c r="D34">
        <f t="shared" si="6"/>
        <v>14.978260869565217</v>
      </c>
    </row>
    <row r="35" spans="2:9" x14ac:dyDescent="0.3">
      <c r="B35">
        <v>0.16800000000000001</v>
      </c>
      <c r="C35">
        <v>2.5350000000000001</v>
      </c>
      <c r="D35">
        <f t="shared" si="6"/>
        <v>15.089285714285714</v>
      </c>
    </row>
    <row r="36" spans="2:9" x14ac:dyDescent="0.3">
      <c r="B36">
        <v>0.192</v>
      </c>
      <c r="C36">
        <v>2.8759999999999999</v>
      </c>
      <c r="D36">
        <f>C36/B36</f>
        <v>14.979166666666666</v>
      </c>
      <c r="I36">
        <f>AVERAGE(D37:D40)</f>
        <v>14.710337167979574</v>
      </c>
    </row>
    <row r="37" spans="2:9" x14ac:dyDescent="0.3">
      <c r="B37">
        <v>0.20300000000000001</v>
      </c>
      <c r="C37">
        <v>2.976</v>
      </c>
      <c r="D37">
        <f>C37/B37</f>
        <v>14.660098522167486</v>
      </c>
      <c r="E37">
        <f>AVERAGE(D37:D40)</f>
        <v>14.710337167979574</v>
      </c>
      <c r="F37">
        <v>2</v>
      </c>
    </row>
    <row r="38" spans="2:9" x14ac:dyDescent="0.3">
      <c r="B38">
        <v>0.222</v>
      </c>
      <c r="C38">
        <v>3.2919999999999998</v>
      </c>
      <c r="D38">
        <f t="shared" si="6"/>
        <v>14.828828828828827</v>
      </c>
    </row>
    <row r="39" spans="2:9" x14ac:dyDescent="0.3">
      <c r="B39">
        <v>0.25600000000000001</v>
      </c>
      <c r="C39">
        <v>3.7650000000000001</v>
      </c>
      <c r="D39">
        <f t="shared" si="6"/>
        <v>14.70703125</v>
      </c>
    </row>
    <row r="40" spans="2:9" x14ac:dyDescent="0.3">
      <c r="B40">
        <v>0.28199999999999997</v>
      </c>
      <c r="C40">
        <v>4.13</v>
      </c>
      <c r="D40">
        <f t="shared" si="6"/>
        <v>14.645390070921987</v>
      </c>
    </row>
    <row r="41" spans="2:9" x14ac:dyDescent="0.3">
      <c r="B41">
        <v>0.30499999999999999</v>
      </c>
      <c r="C41">
        <v>4.4400000000000004</v>
      </c>
      <c r="D41">
        <f t="shared" si="6"/>
        <v>14.55737704918033</v>
      </c>
      <c r="E41">
        <f>AVERAGE(D41:D44)</f>
        <v>14.589451073290723</v>
      </c>
      <c r="F41">
        <v>3</v>
      </c>
    </row>
    <row r="42" spans="2:9" x14ac:dyDescent="0.3">
      <c r="B42">
        <v>0.313</v>
      </c>
      <c r="C42">
        <v>4.58</v>
      </c>
      <c r="D42">
        <f t="shared" si="6"/>
        <v>14.63258785942492</v>
      </c>
    </row>
    <row r="43" spans="2:9" x14ac:dyDescent="0.3">
      <c r="B43">
        <v>0.34200000000000003</v>
      </c>
      <c r="C43">
        <v>5.01</v>
      </c>
      <c r="D43">
        <f t="shared" si="6"/>
        <v>14.649122807017543</v>
      </c>
    </row>
    <row r="44" spans="2:9" x14ac:dyDescent="0.3">
      <c r="B44">
        <v>0.374</v>
      </c>
      <c r="C44">
        <v>5.43</v>
      </c>
      <c r="D44">
        <f t="shared" si="6"/>
        <v>14.518716577540106</v>
      </c>
    </row>
    <row r="45" spans="2:9" x14ac:dyDescent="0.3">
      <c r="B45">
        <v>0.44500000000000001</v>
      </c>
      <c r="C45">
        <v>5.88</v>
      </c>
      <c r="D45">
        <f t="shared" si="6"/>
        <v>13.213483146067416</v>
      </c>
      <c r="E45">
        <f>AVERAGE(D45)</f>
        <v>13.213483146067416</v>
      </c>
      <c r="F45">
        <v>4</v>
      </c>
    </row>
    <row r="46" spans="2:9" x14ac:dyDescent="0.3">
      <c r="B46">
        <v>0.52800000000000002</v>
      </c>
      <c r="C46">
        <v>6.23</v>
      </c>
      <c r="D46">
        <f t="shared" si="6"/>
        <v>11.799242424242424</v>
      </c>
      <c r="E46">
        <f>AVERAGE(D46:D47)</f>
        <v>11.716134973589101</v>
      </c>
      <c r="F46">
        <v>5</v>
      </c>
    </row>
    <row r="47" spans="2:9" x14ac:dyDescent="0.3">
      <c r="B47">
        <v>0.54500000000000004</v>
      </c>
      <c r="C47">
        <v>6.34</v>
      </c>
      <c r="D47">
        <f>C47/B47</f>
        <v>11.633027522935778</v>
      </c>
    </row>
    <row r="48" spans="2:9" x14ac:dyDescent="0.3">
      <c r="B48">
        <v>0.62</v>
      </c>
      <c r="C48">
        <v>6.72</v>
      </c>
      <c r="D48">
        <f>C48/B48</f>
        <v>10.838709677419354</v>
      </c>
      <c r="E48">
        <f>AVERAGE(D48:D49)</f>
        <v>10.679771505376344</v>
      </c>
      <c r="F48">
        <v>6</v>
      </c>
    </row>
    <row r="49" spans="1:6" x14ac:dyDescent="0.3">
      <c r="B49">
        <v>0.67200000000000004</v>
      </c>
      <c r="C49">
        <v>7.07</v>
      </c>
      <c r="D49">
        <f>C49/B49</f>
        <v>10.520833333333334</v>
      </c>
    </row>
    <row r="52" spans="1:6" x14ac:dyDescent="0.3">
      <c r="B52" t="s">
        <v>5</v>
      </c>
      <c r="C52" t="s">
        <v>1</v>
      </c>
      <c r="D52" t="s">
        <v>2</v>
      </c>
      <c r="E52" t="s">
        <v>7</v>
      </c>
    </row>
    <row r="53" spans="1:6" x14ac:dyDescent="0.3">
      <c r="A53">
        <f>B53/1000</f>
        <v>8.9999999999999993E-3</v>
      </c>
      <c r="B53">
        <v>9</v>
      </c>
      <c r="C53">
        <v>0.11</v>
      </c>
      <c r="D53">
        <f>C53/A53</f>
        <v>12.222222222222223</v>
      </c>
      <c r="E53">
        <f>AVERAGE(D53:D57)</f>
        <v>14.248753871467287</v>
      </c>
    </row>
    <row r="54" spans="1:6" x14ac:dyDescent="0.3">
      <c r="A54">
        <f t="shared" ref="A54:A75" si="7">B54/1000</f>
        <v>3.5999999999999997E-2</v>
      </c>
      <c r="B54">
        <v>36</v>
      </c>
      <c r="C54">
        <v>0.53</v>
      </c>
      <c r="D54">
        <f t="shared" ref="D54:D76" si="8">C54/A54</f>
        <v>14.722222222222223</v>
      </c>
    </row>
    <row r="55" spans="1:6" x14ac:dyDescent="0.3">
      <c r="A55">
        <f t="shared" si="7"/>
        <v>5.6000000000000001E-2</v>
      </c>
      <c r="B55">
        <v>56</v>
      </c>
      <c r="C55">
        <v>0.83</v>
      </c>
      <c r="D55">
        <f t="shared" si="8"/>
        <v>14.821428571428571</v>
      </c>
      <c r="F55">
        <f>AVERAGE(D54:D76)</f>
        <v>14.641770058060349</v>
      </c>
    </row>
    <row r="56" spans="1:6" x14ac:dyDescent="0.3">
      <c r="A56">
        <f t="shared" si="7"/>
        <v>6.4000000000000001E-2</v>
      </c>
      <c r="B56">
        <v>64</v>
      </c>
      <c r="C56">
        <v>0.95</v>
      </c>
      <c r="D56">
        <f t="shared" si="8"/>
        <v>14.843749999999998</v>
      </c>
    </row>
    <row r="57" spans="1:6" x14ac:dyDescent="0.3">
      <c r="A57">
        <f t="shared" si="7"/>
        <v>8.2000000000000003E-2</v>
      </c>
      <c r="B57">
        <v>82</v>
      </c>
      <c r="C57">
        <v>1.2</v>
      </c>
      <c r="D57">
        <f t="shared" si="8"/>
        <v>14.634146341463413</v>
      </c>
    </row>
    <row r="58" spans="1:6" x14ac:dyDescent="0.3">
      <c r="A58">
        <f t="shared" si="7"/>
        <v>0.109</v>
      </c>
      <c r="B58">
        <f>(111+107)/2</f>
        <v>109</v>
      </c>
      <c r="C58">
        <v>1.6</v>
      </c>
      <c r="D58">
        <f t="shared" si="8"/>
        <v>14.678899082568808</v>
      </c>
      <c r="E58">
        <f>AVERAGE(D58:D62)</f>
        <v>14.654422198463681</v>
      </c>
    </row>
    <row r="59" spans="1:6" x14ac:dyDescent="0.3">
      <c r="A59">
        <f t="shared" si="7"/>
        <v>0.123</v>
      </c>
      <c r="B59">
        <v>123</v>
      </c>
      <c r="C59">
        <v>1.79</v>
      </c>
      <c r="D59">
        <f t="shared" si="8"/>
        <v>14.552845528455284</v>
      </c>
    </row>
    <row r="60" spans="1:6" x14ac:dyDescent="0.3">
      <c r="A60">
        <f t="shared" si="7"/>
        <v>0.14199999999999999</v>
      </c>
      <c r="B60">
        <v>142</v>
      </c>
      <c r="C60">
        <v>2.1</v>
      </c>
      <c r="D60">
        <f t="shared" si="8"/>
        <v>14.7887323943662</v>
      </c>
    </row>
    <row r="61" spans="1:6" x14ac:dyDescent="0.3">
      <c r="A61">
        <f t="shared" si="7"/>
        <v>0.153</v>
      </c>
      <c r="B61">
        <v>153</v>
      </c>
      <c r="C61">
        <v>2.2400000000000002</v>
      </c>
      <c r="D61">
        <f t="shared" si="8"/>
        <v>14.640522875816995</v>
      </c>
    </row>
    <row r="62" spans="1:6" x14ac:dyDescent="0.3">
      <c r="A62">
        <f t="shared" si="7"/>
        <v>0.18</v>
      </c>
      <c r="B62">
        <v>180</v>
      </c>
      <c r="C62">
        <v>2.63</v>
      </c>
      <c r="D62">
        <f t="shared" si="8"/>
        <v>14.611111111111111</v>
      </c>
    </row>
    <row r="63" spans="1:6" x14ac:dyDescent="0.3">
      <c r="A63">
        <f t="shared" si="7"/>
        <v>0.193</v>
      </c>
      <c r="B63">
        <v>193</v>
      </c>
      <c r="C63">
        <v>2.8</v>
      </c>
      <c r="D63">
        <f t="shared" si="8"/>
        <v>14.507772020725387</v>
      </c>
      <c r="E63">
        <f>AVERAGE(D63:D66)</f>
        <v>14.638769017239916</v>
      </c>
    </row>
    <row r="64" spans="1:6" x14ac:dyDescent="0.3">
      <c r="A64">
        <f t="shared" si="7"/>
        <v>0.215</v>
      </c>
      <c r="B64">
        <v>215</v>
      </c>
      <c r="C64">
        <v>3.16</v>
      </c>
      <c r="D64">
        <f t="shared" si="8"/>
        <v>14.697674418604652</v>
      </c>
    </row>
    <row r="65" spans="1:5" x14ac:dyDescent="0.3">
      <c r="A65">
        <f t="shared" si="7"/>
        <v>0.25</v>
      </c>
      <c r="B65">
        <v>250</v>
      </c>
      <c r="C65">
        <v>3.68</v>
      </c>
      <c r="D65">
        <f t="shared" si="8"/>
        <v>14.72</v>
      </c>
    </row>
    <row r="66" spans="1:5" x14ac:dyDescent="0.3">
      <c r="A66">
        <f t="shared" si="7"/>
        <v>0.27</v>
      </c>
      <c r="B66">
        <v>270</v>
      </c>
      <c r="C66">
        <v>3.95</v>
      </c>
      <c r="D66">
        <f t="shared" si="8"/>
        <v>14.62962962962963</v>
      </c>
    </row>
    <row r="67" spans="1:5" x14ac:dyDescent="0.3">
      <c r="A67">
        <f t="shared" si="7"/>
        <v>0.307</v>
      </c>
      <c r="B67">
        <f>(311+303)/2</f>
        <v>307</v>
      </c>
      <c r="C67">
        <v>4.47</v>
      </c>
      <c r="D67">
        <f t="shared" si="8"/>
        <v>14.560260586319218</v>
      </c>
      <c r="E67">
        <f>AVERAGE(D67:D71)</f>
        <v>14.595415146155551</v>
      </c>
    </row>
    <row r="68" spans="1:5" x14ac:dyDescent="0.3">
      <c r="A68">
        <f t="shared" si="7"/>
        <v>0.34200000000000003</v>
      </c>
      <c r="B68">
        <v>342</v>
      </c>
      <c r="C68">
        <v>4.97</v>
      </c>
      <c r="D68">
        <f t="shared" si="8"/>
        <v>14.532163742690056</v>
      </c>
    </row>
    <row r="69" spans="1:5" x14ac:dyDescent="0.3">
      <c r="A69">
        <f t="shared" si="7"/>
        <v>0.34799999999999998</v>
      </c>
      <c r="B69">
        <v>348</v>
      </c>
      <c r="C69">
        <v>5.08</v>
      </c>
      <c r="D69">
        <f t="shared" si="8"/>
        <v>14.597701149425289</v>
      </c>
    </row>
    <row r="70" spans="1:5" x14ac:dyDescent="0.3">
      <c r="A70">
        <f t="shared" si="7"/>
        <v>0.36499999999999999</v>
      </c>
      <c r="B70">
        <v>365</v>
      </c>
      <c r="C70">
        <v>5.33</v>
      </c>
      <c r="D70">
        <f t="shared" si="8"/>
        <v>14.602739726027398</v>
      </c>
    </row>
    <row r="71" spans="1:5" x14ac:dyDescent="0.3">
      <c r="A71">
        <f t="shared" si="7"/>
        <v>0.38</v>
      </c>
      <c r="B71">
        <v>380</v>
      </c>
      <c r="C71">
        <v>5.58</v>
      </c>
      <c r="D71">
        <f t="shared" si="8"/>
        <v>14.684210526315789</v>
      </c>
    </row>
    <row r="72" spans="1:5" x14ac:dyDescent="0.3">
      <c r="A72">
        <f t="shared" si="7"/>
        <v>0.41</v>
      </c>
      <c r="B72">
        <v>410</v>
      </c>
      <c r="C72">
        <v>5.93</v>
      </c>
      <c r="D72">
        <f t="shared" si="8"/>
        <v>14.463414634146341</v>
      </c>
      <c r="E72">
        <f>AVERAGE(D72:D76)</f>
        <v>14.5869802816436</v>
      </c>
    </row>
    <row r="73" spans="1:5" x14ac:dyDescent="0.3">
      <c r="A73">
        <f t="shared" si="7"/>
        <v>0.435</v>
      </c>
      <c r="B73">
        <v>435</v>
      </c>
      <c r="C73">
        <v>6.39</v>
      </c>
      <c r="D73">
        <f t="shared" si="8"/>
        <v>14.689655172413792</v>
      </c>
    </row>
    <row r="74" spans="1:5" x14ac:dyDescent="0.3">
      <c r="A74">
        <f t="shared" si="7"/>
        <v>0.45</v>
      </c>
      <c r="B74">
        <v>450</v>
      </c>
      <c r="C74">
        <v>6.53</v>
      </c>
      <c r="D74">
        <f t="shared" si="8"/>
        <v>14.511111111111111</v>
      </c>
    </row>
    <row r="75" spans="1:5" x14ac:dyDescent="0.3">
      <c r="A75">
        <f t="shared" si="7"/>
        <v>0.47499999999999998</v>
      </c>
      <c r="B75">
        <v>475</v>
      </c>
      <c r="C75">
        <v>6.94</v>
      </c>
      <c r="D75">
        <f t="shared" si="8"/>
        <v>14.610526315789475</v>
      </c>
    </row>
    <row r="76" spans="1:5" x14ac:dyDescent="0.3">
      <c r="A76">
        <f>B76/1000</f>
        <v>0.51500000000000001</v>
      </c>
      <c r="B76">
        <v>515</v>
      </c>
      <c r="C76">
        <v>7.55</v>
      </c>
      <c r="D76">
        <f t="shared" si="8"/>
        <v>14.660194174757281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Oriana</dc:creator>
  <cp:lastModifiedBy>Oriana</cp:lastModifiedBy>
  <dcterms:created xsi:type="dcterms:W3CDTF">2018-07-01T20:24:05Z</dcterms:created>
  <dcterms:modified xsi:type="dcterms:W3CDTF">2018-07-18T18:34:39Z</dcterms:modified>
</cp:coreProperties>
</file>